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3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.spyder-py3\Wordle_Solver_3.0\"/>
    </mc:Choice>
  </mc:AlternateContent>
  <xr:revisionPtr revIDLastSave="0" documentId="13_ncr:1_{D77E2A3F-799C-45F0-9DDC-87E7B2A18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educed Guess List" sheetId="2" r:id="rId2"/>
    <sheet name="FirstGuessDistribu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9" i="2" l="1"/>
  <c r="L280" i="2"/>
  <c r="L281" i="2"/>
  <c r="L282" i="2"/>
  <c r="L278" i="2"/>
  <c r="O323" i="2"/>
  <c r="N323" i="2"/>
  <c r="M323" i="2"/>
  <c r="BM291" i="2"/>
  <c r="BD291" i="2"/>
  <c r="AU291" i="2"/>
  <c r="AX277" i="2" s="1" a="1"/>
  <c r="AX277" i="2" s="1"/>
  <c r="AY277" i="2" s="1"/>
  <c r="AK291" i="2"/>
  <c r="AM277" i="2" s="1"/>
  <c r="AC291" i="2"/>
  <c r="AF277" i="2" s="1" a="1"/>
  <c r="AF277" i="2" s="1"/>
  <c r="U291" i="2"/>
  <c r="X277" i="2" s="1" a="1"/>
  <c r="X277" i="2" s="1"/>
  <c r="BN289" i="2"/>
  <c r="BE289" i="2"/>
  <c r="AV289" i="2"/>
  <c r="AL289" i="2"/>
  <c r="AD289" i="2"/>
  <c r="V289" i="2"/>
  <c r="L289" i="2"/>
  <c r="BN288" i="2"/>
  <c r="BE288" i="2"/>
  <c r="AV288" i="2"/>
  <c r="AL288" i="2"/>
  <c r="AD288" i="2"/>
  <c r="V288" i="2"/>
  <c r="L288" i="2"/>
  <c r="BN287" i="2"/>
  <c r="BE287" i="2"/>
  <c r="AV287" i="2"/>
  <c r="AL287" i="2"/>
  <c r="AD287" i="2"/>
  <c r="V287" i="2"/>
  <c r="L287" i="2"/>
  <c r="BN286" i="2"/>
  <c r="BE286" i="2"/>
  <c r="AV286" i="2"/>
  <c r="AL286" i="2"/>
  <c r="AD286" i="2"/>
  <c r="V286" i="2"/>
  <c r="L286" i="2"/>
  <c r="BN285" i="2"/>
  <c r="BE285" i="2"/>
  <c r="AV285" i="2"/>
  <c r="AL285" i="2"/>
  <c r="AD285" i="2"/>
  <c r="V285" i="2"/>
  <c r="L285" i="2"/>
  <c r="BN284" i="2"/>
  <c r="BE284" i="2"/>
  <c r="AV284" i="2"/>
  <c r="AL284" i="2"/>
  <c r="AD284" i="2"/>
  <c r="V284" i="2"/>
  <c r="L284" i="2"/>
  <c r="BN283" i="2"/>
  <c r="BE283" i="2"/>
  <c r="AV283" i="2"/>
  <c r="AL283" i="2"/>
  <c r="AD283" i="2"/>
  <c r="V283" i="2"/>
  <c r="L283" i="2"/>
  <c r="BN282" i="2"/>
  <c r="BE282" i="2"/>
  <c r="AV282" i="2"/>
  <c r="AL282" i="2"/>
  <c r="AD282" i="2"/>
  <c r="V282" i="2"/>
  <c r="BN281" i="2"/>
  <c r="BE281" i="2"/>
  <c r="AV281" i="2"/>
  <c r="AL281" i="2"/>
  <c r="AD281" i="2"/>
  <c r="V281" i="2"/>
  <c r="BN280" i="2"/>
  <c r="BE280" i="2"/>
  <c r="AV280" i="2"/>
  <c r="AL280" i="2"/>
  <c r="AD280" i="2"/>
  <c r="V280" i="2"/>
  <c r="BN279" i="2"/>
  <c r="BE279" i="2"/>
  <c r="AV279" i="2"/>
  <c r="AL279" i="2"/>
  <c r="AD279" i="2"/>
  <c r="V279" i="2"/>
  <c r="BN278" i="2"/>
  <c r="BE278" i="2"/>
  <c r="AV278" i="2"/>
  <c r="AL278" i="2"/>
  <c r="AD278" i="2"/>
  <c r="V278" i="2"/>
  <c r="BP277" i="2" a="1"/>
  <c r="BP277" i="2" s="1"/>
  <c r="BO277" i="2"/>
  <c r="BG277" i="2" a="1"/>
  <c r="BG277" i="2" s="1"/>
  <c r="BH277" i="2" s="1"/>
  <c r="BF277" i="2"/>
  <c r="AW277" i="2"/>
  <c r="AN277" i="2" a="1"/>
  <c r="AN277" i="2" s="1"/>
  <c r="BG320" i="1"/>
  <c r="L342" i="2"/>
  <c r="L343" i="2"/>
  <c r="L344" i="2"/>
  <c r="L345" i="2"/>
  <c r="L346" i="2"/>
  <c r="L347" i="2"/>
  <c r="L341" i="2"/>
  <c r="O386" i="2"/>
  <c r="N386" i="2"/>
  <c r="M386" i="2"/>
  <c r="BM354" i="2"/>
  <c r="BP340" i="2" s="1" a="1"/>
  <c r="BP340" i="2" s="1"/>
  <c r="BD354" i="2"/>
  <c r="AU354" i="2"/>
  <c r="AX340" i="2" s="1" a="1"/>
  <c r="AX340" i="2" s="1"/>
  <c r="AK354" i="2"/>
  <c r="AN340" i="2" s="1" a="1"/>
  <c r="AN340" i="2" s="1"/>
  <c r="AC354" i="2"/>
  <c r="AF340" i="2" s="1" a="1"/>
  <c r="AF340" i="2" s="1"/>
  <c r="U354" i="2"/>
  <c r="W340" i="2" s="1"/>
  <c r="AD352" i="2"/>
  <c r="V352" i="2"/>
  <c r="L352" i="2"/>
  <c r="V351" i="2"/>
  <c r="L351" i="2"/>
  <c r="BN350" i="2"/>
  <c r="AD350" i="2"/>
  <c r="L350" i="2"/>
  <c r="BN349" i="2"/>
  <c r="V349" i="2"/>
  <c r="L349" i="2"/>
  <c r="BN348" i="2"/>
  <c r="BE348" i="2"/>
  <c r="L348" i="2"/>
  <c r="AD347" i="2"/>
  <c r="AL346" i="2"/>
  <c r="AD346" i="2"/>
  <c r="V346" i="2"/>
  <c r="V345" i="2"/>
  <c r="BN344" i="2"/>
  <c r="V344" i="2"/>
  <c r="AD343" i="2"/>
  <c r="AL342" i="2"/>
  <c r="AD342" i="2"/>
  <c r="V342" i="2"/>
  <c r="AD341" i="2"/>
  <c r="V341" i="2"/>
  <c r="BG340" i="2" a="1"/>
  <c r="BG340" i="2" s="1"/>
  <c r="BH340" i="2" s="1"/>
  <c r="BF340" i="2"/>
  <c r="AC227" i="2"/>
  <c r="AD216" i="2" s="1"/>
  <c r="BG178" i="1"/>
  <c r="L178" i="1"/>
  <c r="AL154" i="2"/>
  <c r="AL156" i="2"/>
  <c r="AL157" i="2"/>
  <c r="AL158" i="2"/>
  <c r="AL150" i="2"/>
  <c r="V152" i="2"/>
  <c r="V153" i="2"/>
  <c r="V154" i="2"/>
  <c r="V158" i="2"/>
  <c r="V160" i="2"/>
  <c r="V161" i="2"/>
  <c r="V150" i="2"/>
  <c r="L214" i="2"/>
  <c r="O259" i="2"/>
  <c r="N259" i="2"/>
  <c r="M259" i="2"/>
  <c r="BM227" i="2"/>
  <c r="BN215" i="2" s="1"/>
  <c r="BD227" i="2"/>
  <c r="BE219" i="2" s="1"/>
  <c r="AU227" i="2"/>
  <c r="AV220" i="2" s="1"/>
  <c r="AK227" i="2"/>
  <c r="AL219" i="2" s="1"/>
  <c r="U227" i="2"/>
  <c r="V223" i="2" s="1"/>
  <c r="L225" i="2"/>
  <c r="L224" i="2"/>
  <c r="L223" i="2"/>
  <c r="L222" i="2"/>
  <c r="L221" i="2"/>
  <c r="L220" i="2"/>
  <c r="L219" i="2"/>
  <c r="L218" i="2"/>
  <c r="L217" i="2"/>
  <c r="L216" i="2"/>
  <c r="L215" i="2"/>
  <c r="BP213" i="2" a="1"/>
  <c r="BP213" i="2" s="1"/>
  <c r="O195" i="2"/>
  <c r="N195" i="2"/>
  <c r="M195" i="2"/>
  <c r="BM163" i="2"/>
  <c r="BN156" i="2" s="1"/>
  <c r="BD163" i="2"/>
  <c r="BG149" i="2" s="1" a="1"/>
  <c r="BG149" i="2" s="1"/>
  <c r="AU163" i="2"/>
  <c r="AV151" i="2" s="1"/>
  <c r="AK163" i="2"/>
  <c r="AM149" i="2" s="1"/>
  <c r="AC163" i="2"/>
  <c r="AE149" i="2" s="1"/>
  <c r="U163" i="2"/>
  <c r="X149" i="2" s="1" a="1"/>
  <c r="X149" i="2" s="1"/>
  <c r="L161" i="2"/>
  <c r="L160" i="2"/>
  <c r="L159" i="2"/>
  <c r="L158" i="2"/>
  <c r="L157" i="2"/>
  <c r="L156" i="2"/>
  <c r="L155" i="2"/>
  <c r="L154" i="2"/>
  <c r="L153" i="2"/>
  <c r="L152" i="2"/>
  <c r="L151" i="2"/>
  <c r="L150" i="2"/>
  <c r="L84" i="2"/>
  <c r="L85" i="2"/>
  <c r="L86" i="2"/>
  <c r="L87" i="2"/>
  <c r="L88" i="2"/>
  <c r="L89" i="2"/>
  <c r="L90" i="2"/>
  <c r="L91" i="2"/>
  <c r="L92" i="2"/>
  <c r="L93" i="2"/>
  <c r="L94" i="2"/>
  <c r="L83" i="2"/>
  <c r="O128" i="2"/>
  <c r="N128" i="2"/>
  <c r="M128" i="2"/>
  <c r="BM96" i="2"/>
  <c r="BD96" i="2"/>
  <c r="BG82" i="2" s="1" a="1"/>
  <c r="BG82" i="2" s="1"/>
  <c r="AU96" i="2"/>
  <c r="AX82" i="2" s="1" a="1"/>
  <c r="AX82" i="2" s="1"/>
  <c r="AK96" i="2"/>
  <c r="AM82" i="2" s="1"/>
  <c r="AC96" i="2"/>
  <c r="AE82" i="2" s="1"/>
  <c r="U96" i="2"/>
  <c r="W82" i="2" s="1"/>
  <c r="AL94" i="2"/>
  <c r="AD94" i="2"/>
  <c r="AV89" i="2"/>
  <c r="AV87" i="2"/>
  <c r="AL87" i="2"/>
  <c r="V86" i="2"/>
  <c r="V84" i="2"/>
  <c r="BP82" i="2" a="1"/>
  <c r="BP82" i="2" s="1"/>
  <c r="BQ82" i="2" s="1"/>
  <c r="BO82" i="2"/>
  <c r="X82" i="2" a="1"/>
  <c r="X82" i="2" s="1"/>
  <c r="L15" i="2"/>
  <c r="L16" i="2"/>
  <c r="L17" i="2"/>
  <c r="L18" i="2"/>
  <c r="L19" i="2"/>
  <c r="A20" i="2"/>
  <c r="L20" i="2"/>
  <c r="L21" i="2"/>
  <c r="L22" i="2"/>
  <c r="B23" i="2"/>
  <c r="L23" i="2"/>
  <c r="B24" i="2"/>
  <c r="L24" i="2"/>
  <c r="B25" i="2"/>
  <c r="L25" i="2"/>
  <c r="B26" i="2"/>
  <c r="L26" i="2"/>
  <c r="B27" i="2"/>
  <c r="B28" i="2"/>
  <c r="U28" i="2"/>
  <c r="AD20" i="2" s="1"/>
  <c r="AC28" i="2"/>
  <c r="AE14" i="2" s="1"/>
  <c r="AK28" i="2"/>
  <c r="AL15" i="2" s="1"/>
  <c r="AU28" i="2"/>
  <c r="AW14" i="2" s="1"/>
  <c r="BD28" i="2"/>
  <c r="BE26" i="2" s="1"/>
  <c r="BM28" i="2"/>
  <c r="BO14" i="2" s="1"/>
  <c r="B29" i="2"/>
  <c r="C29" i="2" s="1"/>
  <c r="M60" i="2"/>
  <c r="N60" i="2"/>
  <c r="O60" i="2"/>
  <c r="O358" i="1"/>
  <c r="N358" i="1"/>
  <c r="M358" i="1"/>
  <c r="CK320" i="1"/>
  <c r="CM304" i="1" s="1"/>
  <c r="AF320" i="1"/>
  <c r="L318" i="1"/>
  <c r="AG317" i="1"/>
  <c r="L317" i="1"/>
  <c r="L316" i="1"/>
  <c r="L315" i="1"/>
  <c r="L314" i="1"/>
  <c r="L313" i="1"/>
  <c r="CL312" i="1"/>
  <c r="L312" i="1"/>
  <c r="L311" i="1"/>
  <c r="AG310" i="1"/>
  <c r="L310" i="1"/>
  <c r="L309" i="1"/>
  <c r="L308" i="1"/>
  <c r="L307" i="1"/>
  <c r="L306" i="1"/>
  <c r="CL305" i="1"/>
  <c r="L305" i="1"/>
  <c r="CN304" i="1" a="1"/>
  <c r="CN304" i="1" s="1"/>
  <c r="AI304" i="1" a="1"/>
  <c r="AI304" i="1" s="1"/>
  <c r="AH304" i="1"/>
  <c r="O286" i="1"/>
  <c r="N286" i="1"/>
  <c r="M286" i="1"/>
  <c r="CK248" i="1"/>
  <c r="AF248" i="1"/>
  <c r="CL246" i="1"/>
  <c r="L246" i="1"/>
  <c r="CL245" i="1"/>
  <c r="L245" i="1"/>
  <c r="AG244" i="1"/>
  <c r="L244" i="1"/>
  <c r="L243" i="1"/>
  <c r="L242" i="1"/>
  <c r="L241" i="1"/>
  <c r="CL240" i="1"/>
  <c r="L240" i="1"/>
  <c r="CL239" i="1"/>
  <c r="L239" i="1"/>
  <c r="AG238" i="1"/>
  <c r="L238" i="1"/>
  <c r="L237" i="1"/>
  <c r="L236" i="1"/>
  <c r="CL235" i="1"/>
  <c r="L235" i="1"/>
  <c r="AG234" i="1"/>
  <c r="L234" i="1"/>
  <c r="L233" i="1"/>
  <c r="CN232" i="1" a="1"/>
  <c r="CN232" i="1" s="1"/>
  <c r="CM232" i="1"/>
  <c r="AI232" i="1" a="1"/>
  <c r="AI232" i="1" s="1"/>
  <c r="AH232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63" i="1"/>
  <c r="CL164" i="1"/>
  <c r="CL165" i="1"/>
  <c r="CL166" i="1"/>
  <c r="CL167" i="1"/>
  <c r="CL169" i="1"/>
  <c r="CL171" i="1"/>
  <c r="CL172" i="1"/>
  <c r="CL173" i="1"/>
  <c r="CL174" i="1"/>
  <c r="CL175" i="1"/>
  <c r="CL163" i="1"/>
  <c r="CK178" i="1"/>
  <c r="CL311" i="1" s="1"/>
  <c r="CN162" i="1" a="1"/>
  <c r="CN162" i="1" s="1"/>
  <c r="CM162" i="1"/>
  <c r="AG164" i="1"/>
  <c r="AG168" i="1"/>
  <c r="AG171" i="1"/>
  <c r="AG172" i="1"/>
  <c r="AG176" i="1"/>
  <c r="AF178" i="1"/>
  <c r="AG316" i="1" s="1"/>
  <c r="CL104" i="1"/>
  <c r="CL105" i="1"/>
  <c r="CL32" i="1"/>
  <c r="CL36" i="1"/>
  <c r="CL40" i="1"/>
  <c r="BH27" i="1"/>
  <c r="BH31" i="1"/>
  <c r="BH35" i="1"/>
  <c r="BH39" i="1"/>
  <c r="BH26" i="1"/>
  <c r="AG96" i="1"/>
  <c r="AG98" i="1"/>
  <c r="AG99" i="1"/>
  <c r="AG100" i="1"/>
  <c r="AG104" i="1"/>
  <c r="AG106" i="1"/>
  <c r="AG107" i="1"/>
  <c r="AG94" i="1"/>
  <c r="AF109" i="1"/>
  <c r="AG101" i="1" s="1"/>
  <c r="BH101" i="1"/>
  <c r="BG109" i="1"/>
  <c r="BH100" i="1" s="1"/>
  <c r="CK109" i="1"/>
  <c r="CL98" i="1" s="1"/>
  <c r="BH164" i="1"/>
  <c r="AH162" i="1"/>
  <c r="M216" i="1"/>
  <c r="N216" i="1"/>
  <c r="O216" i="1"/>
  <c r="M147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94" i="1"/>
  <c r="O147" i="1"/>
  <c r="N147" i="1"/>
  <c r="CN93" i="1" a="1"/>
  <c r="CN93" i="1" s="1"/>
  <c r="CO93" i="1" s="1"/>
  <c r="CM93" i="1"/>
  <c r="AH93" i="1"/>
  <c r="BJ25" i="1" a="1"/>
  <c r="BJ25" i="1" s="1"/>
  <c r="BI25" i="1"/>
  <c r="CK43" i="1"/>
  <c r="CL27" i="1" s="1"/>
  <c r="BG43" i="1"/>
  <c r="BH34" i="1" s="1"/>
  <c r="L26" i="1"/>
  <c r="AF43" i="1"/>
  <c r="AG33" i="1" s="1"/>
  <c r="L38" i="1"/>
  <c r="L39" i="1"/>
  <c r="L40" i="1"/>
  <c r="L41" i="1"/>
  <c r="L42" i="1"/>
  <c r="M82" i="1"/>
  <c r="O82" i="1"/>
  <c r="N82" i="1"/>
  <c r="L37" i="1"/>
  <c r="L36" i="1"/>
  <c r="L35" i="1"/>
  <c r="L34" i="1"/>
  <c r="L33" i="1"/>
  <c r="L32" i="1"/>
  <c r="L31" i="1"/>
  <c r="L30" i="1"/>
  <c r="L29" i="1"/>
  <c r="L28" i="1"/>
  <c r="L27" i="1"/>
  <c r="BQ277" i="2" l="1"/>
  <c r="AO277" i="2"/>
  <c r="W277" i="2"/>
  <c r="Y277" i="2" s="1"/>
  <c r="AE277" i="2"/>
  <c r="AG277" i="2" s="1"/>
  <c r="L291" i="2"/>
  <c r="BE153" i="2"/>
  <c r="D23" i="2"/>
  <c r="BE160" i="2"/>
  <c r="BE152" i="2"/>
  <c r="BE343" i="2"/>
  <c r="BE347" i="2"/>
  <c r="AD87" i="2"/>
  <c r="V94" i="2"/>
  <c r="BP149" i="2" a="1"/>
  <c r="BP149" i="2" s="1"/>
  <c r="BE150" i="2"/>
  <c r="BE154" i="2"/>
  <c r="AL343" i="2"/>
  <c r="BE344" i="2"/>
  <c r="AL347" i="2"/>
  <c r="AV348" i="2"/>
  <c r="BE349" i="2"/>
  <c r="M352" i="2"/>
  <c r="AV16" i="2"/>
  <c r="V85" i="2"/>
  <c r="AL88" i="2"/>
  <c r="V159" i="2"/>
  <c r="V151" i="2"/>
  <c r="AL155" i="2"/>
  <c r="BE159" i="2"/>
  <c r="BE151" i="2"/>
  <c r="AL341" i="2"/>
  <c r="AV342" i="2"/>
  <c r="BN343" i="2"/>
  <c r="AD345" i="2"/>
  <c r="AV346" i="2"/>
  <c r="BN347" i="2"/>
  <c r="V350" i="2"/>
  <c r="AD351" i="2"/>
  <c r="AL352" i="2"/>
  <c r="BE161" i="2"/>
  <c r="AV343" i="2"/>
  <c r="M351" i="2"/>
  <c r="B30" i="2"/>
  <c r="AL21" i="2"/>
  <c r="AD85" i="2"/>
  <c r="AV88" i="2"/>
  <c r="BE158" i="2"/>
  <c r="AV341" i="2"/>
  <c r="BE342" i="2"/>
  <c r="AL345" i="2"/>
  <c r="BE346" i="2"/>
  <c r="AL351" i="2"/>
  <c r="AV352" i="2"/>
  <c r="AX213" i="2" a="1"/>
  <c r="AX213" i="2" s="1"/>
  <c r="V157" i="2"/>
  <c r="AL161" i="2"/>
  <c r="AL153" i="2"/>
  <c r="BE157" i="2"/>
  <c r="BE341" i="2"/>
  <c r="BN342" i="2"/>
  <c r="AD344" i="2"/>
  <c r="AV345" i="2"/>
  <c r="BN346" i="2"/>
  <c r="V348" i="2"/>
  <c r="AD349" i="2"/>
  <c r="AL350" i="2"/>
  <c r="AV351" i="2"/>
  <c r="BE352" i="2"/>
  <c r="AF14" i="2" a="1"/>
  <c r="AF14" i="2" s="1"/>
  <c r="AD86" i="2"/>
  <c r="BE90" i="2"/>
  <c r="V156" i="2"/>
  <c r="AL160" i="2"/>
  <c r="AL152" i="2"/>
  <c r="BE156" i="2"/>
  <c r="BN341" i="2"/>
  <c r="V343" i="2"/>
  <c r="AL344" i="2"/>
  <c r="BE345" i="2"/>
  <c r="V347" i="2"/>
  <c r="AD348" i="2"/>
  <c r="AL349" i="2"/>
  <c r="AV350" i="2"/>
  <c r="BE351" i="2"/>
  <c r="BN352" i="2"/>
  <c r="AV347" i="2"/>
  <c r="AL86" i="2"/>
  <c r="V93" i="2"/>
  <c r="V155" i="2"/>
  <c r="AL159" i="2"/>
  <c r="AL151" i="2"/>
  <c r="BE155" i="2"/>
  <c r="AV344" i="2"/>
  <c r="BN345" i="2"/>
  <c r="AL348" i="2"/>
  <c r="AV349" i="2"/>
  <c r="BE350" i="2"/>
  <c r="BN351" i="2"/>
  <c r="BO340" i="2"/>
  <c r="BQ340" i="2" s="1"/>
  <c r="AM340" i="2"/>
  <c r="AO340" i="2" s="1"/>
  <c r="X340" i="2" a="1"/>
  <c r="X340" i="2" s="1"/>
  <c r="Y340" i="2" s="1"/>
  <c r="AW340" i="2"/>
  <c r="AY340" i="2" s="1"/>
  <c r="AE340" i="2"/>
  <c r="AG340" i="2" s="1"/>
  <c r="L354" i="2"/>
  <c r="BN150" i="2"/>
  <c r="BN157" i="2"/>
  <c r="BN154" i="2"/>
  <c r="BN155" i="2"/>
  <c r="BN161" i="2"/>
  <c r="BN153" i="2"/>
  <c r="BN160" i="2"/>
  <c r="BN152" i="2"/>
  <c r="BO149" i="2"/>
  <c r="BN159" i="2"/>
  <c r="BN151" i="2"/>
  <c r="BN158" i="2"/>
  <c r="AX149" i="2" a="1"/>
  <c r="AX149" i="2" s="1"/>
  <c r="AY149" i="2" s="1"/>
  <c r="AV158" i="2"/>
  <c r="AV157" i="2"/>
  <c r="AV156" i="2"/>
  <c r="AW149" i="2"/>
  <c r="AV155" i="2"/>
  <c r="AV152" i="2"/>
  <c r="AV160" i="2"/>
  <c r="AV150" i="2"/>
  <c r="AV154" i="2"/>
  <c r="AV161" i="2"/>
  <c r="AV153" i="2"/>
  <c r="AV159" i="2"/>
  <c r="BN225" i="2"/>
  <c r="BN224" i="2"/>
  <c r="BN221" i="2"/>
  <c r="BN218" i="2"/>
  <c r="BO213" i="2"/>
  <c r="BQ213" i="2" s="1"/>
  <c r="BN220" i="2"/>
  <c r="BN217" i="2"/>
  <c r="BN214" i="2"/>
  <c r="BN216" i="2"/>
  <c r="BN222" i="2"/>
  <c r="BN219" i="2"/>
  <c r="BN223" i="2"/>
  <c r="AD223" i="2"/>
  <c r="AD222" i="2"/>
  <c r="AD221" i="2"/>
  <c r="AD220" i="2"/>
  <c r="AE213" i="2"/>
  <c r="AD215" i="2"/>
  <c r="AD219" i="2"/>
  <c r="AD214" i="2"/>
  <c r="AD218" i="2"/>
  <c r="AD225" i="2"/>
  <c r="AD217" i="2"/>
  <c r="AD224" i="2"/>
  <c r="AV214" i="2"/>
  <c r="AV222" i="2"/>
  <c r="AV218" i="2"/>
  <c r="AV219" i="2"/>
  <c r="AV225" i="2"/>
  <c r="AV217" i="2"/>
  <c r="AV224" i="2"/>
  <c r="AV216" i="2"/>
  <c r="AW213" i="2"/>
  <c r="AY213" i="2" s="1"/>
  <c r="AV223" i="2"/>
  <c r="AV215" i="2"/>
  <c r="AV221" i="2"/>
  <c r="AF213" i="2" a="1"/>
  <c r="AF213" i="2" s="1"/>
  <c r="AG213" i="2" s="1"/>
  <c r="AD150" i="2"/>
  <c r="AD160" i="2"/>
  <c r="AD152" i="2"/>
  <c r="AD151" i="2"/>
  <c r="AF149" i="2" a="1"/>
  <c r="AF149" i="2" s="1"/>
  <c r="AG149" i="2" s="1"/>
  <c r="AD158" i="2"/>
  <c r="AD159" i="2"/>
  <c r="AD157" i="2"/>
  <c r="AD156" i="2"/>
  <c r="AD155" i="2"/>
  <c r="AD154" i="2"/>
  <c r="AD161" i="2"/>
  <c r="AD153" i="2"/>
  <c r="AF82" i="2" a="1"/>
  <c r="AF82" i="2" s="1"/>
  <c r="AG82" i="2" s="1"/>
  <c r="BF213" i="2"/>
  <c r="BG213" i="2" a="1"/>
  <c r="BG213" i="2" s="1"/>
  <c r="BE225" i="2"/>
  <c r="BE221" i="2"/>
  <c r="BE217" i="2"/>
  <c r="BE214" i="2"/>
  <c r="BE218" i="2"/>
  <c r="BE224" i="2"/>
  <c r="BE216" i="2"/>
  <c r="BE223" i="2"/>
  <c r="BE215" i="2"/>
  <c r="BE222" i="2"/>
  <c r="BE220" i="2"/>
  <c r="AM213" i="2"/>
  <c r="AN213" i="2" a="1"/>
  <c r="AN213" i="2" s="1"/>
  <c r="AL214" i="2"/>
  <c r="AL218" i="2"/>
  <c r="AL225" i="2"/>
  <c r="AL217" i="2"/>
  <c r="AL224" i="2"/>
  <c r="AL216" i="2"/>
  <c r="AL223" i="2"/>
  <c r="AL215" i="2"/>
  <c r="AL222" i="2"/>
  <c r="AL221" i="2"/>
  <c r="AL220" i="2"/>
  <c r="X213" i="2" a="1"/>
  <c r="X213" i="2" s="1"/>
  <c r="W213" i="2"/>
  <c r="V218" i="2"/>
  <c r="V217" i="2"/>
  <c r="V216" i="2"/>
  <c r="V215" i="2"/>
  <c r="V222" i="2"/>
  <c r="V214" i="2"/>
  <c r="V221" i="2"/>
  <c r="V225" i="2"/>
  <c r="V220" i="2"/>
  <c r="V224" i="2"/>
  <c r="V219" i="2"/>
  <c r="BF149" i="2"/>
  <c r="BH149" i="2" s="1"/>
  <c r="AN149" i="2" a="1"/>
  <c r="AN149" i="2" s="1"/>
  <c r="AO149" i="2" s="1"/>
  <c r="L227" i="2"/>
  <c r="M346" i="2" s="1"/>
  <c r="L163" i="2"/>
  <c r="M150" i="2" s="1"/>
  <c r="W149" i="2"/>
  <c r="Y149" i="2" s="1"/>
  <c r="O149" i="2" a="1"/>
  <c r="O149" i="2" s="1"/>
  <c r="L96" i="2"/>
  <c r="M94" i="2" s="1"/>
  <c r="BH172" i="1"/>
  <c r="BE83" i="2"/>
  <c r="BN84" i="2"/>
  <c r="V87" i="2"/>
  <c r="AD88" i="2"/>
  <c r="AL89" i="2"/>
  <c r="AV90" i="2"/>
  <c r="BE91" i="2"/>
  <c r="BN92" i="2"/>
  <c r="BN83" i="2"/>
  <c r="BN90" i="2"/>
  <c r="AN82" i="2" a="1"/>
  <c r="AN82" i="2" s="1"/>
  <c r="AO82" i="2" s="1"/>
  <c r="BE88" i="2"/>
  <c r="AD93" i="2"/>
  <c r="L28" i="2"/>
  <c r="M23" i="2" s="1"/>
  <c r="AW82" i="2"/>
  <c r="AY82" i="2" s="1"/>
  <c r="V83" i="2"/>
  <c r="AD84" i="2"/>
  <c r="AL85" i="2"/>
  <c r="AV86" i="2"/>
  <c r="BN88" i="2"/>
  <c r="V91" i="2"/>
  <c r="AD92" i="2"/>
  <c r="AL93" i="2"/>
  <c r="AV94" i="2"/>
  <c r="BE89" i="2"/>
  <c r="BN89" i="2"/>
  <c r="V92" i="2"/>
  <c r="BE87" i="2"/>
  <c r="AX14" i="2" a="1"/>
  <c r="AX14" i="2" s="1"/>
  <c r="AY14" i="2" s="1"/>
  <c r="AD83" i="2"/>
  <c r="AL84" i="2"/>
  <c r="AV85" i="2"/>
  <c r="BE86" i="2"/>
  <c r="BN87" i="2"/>
  <c r="V90" i="2"/>
  <c r="AD91" i="2"/>
  <c r="AL92" i="2"/>
  <c r="AV93" i="2"/>
  <c r="BE94" i="2"/>
  <c r="BN91" i="2"/>
  <c r="BF82" i="2"/>
  <c r="BH82" i="2" s="1"/>
  <c r="AL83" i="2"/>
  <c r="AV84" i="2"/>
  <c r="BE85" i="2"/>
  <c r="BN86" i="2"/>
  <c r="V89" i="2"/>
  <c r="AD90" i="2"/>
  <c r="AL91" i="2"/>
  <c r="AV92" i="2"/>
  <c r="BE93" i="2"/>
  <c r="BN94" i="2"/>
  <c r="AV18" i="2"/>
  <c r="AV83" i="2"/>
  <c r="BE84" i="2"/>
  <c r="BN85" i="2"/>
  <c r="V88" i="2"/>
  <c r="AD89" i="2"/>
  <c r="AL90" i="2"/>
  <c r="AV91" i="2"/>
  <c r="BE92" i="2"/>
  <c r="BN93" i="2"/>
  <c r="O82" i="2" a="1"/>
  <c r="O82" i="2" s="1"/>
  <c r="Y82" i="2"/>
  <c r="BP14" i="2" a="1"/>
  <c r="BP14" i="2" s="1"/>
  <c r="BQ14" i="2" s="1"/>
  <c r="BN21" i="2"/>
  <c r="BN24" i="2"/>
  <c r="BN26" i="2"/>
  <c r="BN20" i="2"/>
  <c r="BE23" i="2"/>
  <c r="BN22" i="2"/>
  <c r="BN25" i="2"/>
  <c r="AV24" i="2"/>
  <c r="AV19" i="2"/>
  <c r="AV15" i="2"/>
  <c r="AL22" i="2"/>
  <c r="AN14" i="2" a="1"/>
  <c r="AN14" i="2" s="1"/>
  <c r="AL25" i="2"/>
  <c r="AV17" i="2"/>
  <c r="AL20" i="2"/>
  <c r="M30" i="1"/>
  <c r="M31" i="1"/>
  <c r="BK25" i="1"/>
  <c r="CM25" i="1"/>
  <c r="CO25" i="1" s="1"/>
  <c r="BH107" i="1"/>
  <c r="BH99" i="1"/>
  <c r="AG40" i="1"/>
  <c r="AG32" i="1"/>
  <c r="BH41" i="1"/>
  <c r="BH33" i="1"/>
  <c r="CL42" i="1"/>
  <c r="CL34" i="1"/>
  <c r="AG170" i="1"/>
  <c r="CO162" i="1"/>
  <c r="CL237" i="1"/>
  <c r="CL242" i="1"/>
  <c r="AG307" i="1"/>
  <c r="CL309" i="1"/>
  <c r="AG314" i="1"/>
  <c r="CL316" i="1"/>
  <c r="AI25" i="1" a="1"/>
  <c r="AI25" i="1" s="1"/>
  <c r="CN25" i="1" a="1"/>
  <c r="CN25" i="1" s="1"/>
  <c r="BH106" i="1"/>
  <c r="BH98" i="1"/>
  <c r="AG105" i="1"/>
  <c r="AG97" i="1"/>
  <c r="AG39" i="1"/>
  <c r="AG31" i="1"/>
  <c r="BH40" i="1"/>
  <c r="BH32" i="1"/>
  <c r="CL41" i="1"/>
  <c r="CL33" i="1"/>
  <c r="AG163" i="1"/>
  <c r="AG169" i="1"/>
  <c r="CL170" i="1"/>
  <c r="CO232" i="1"/>
  <c r="AG235" i="1"/>
  <c r="AG240" i="1"/>
  <c r="AG245" i="1"/>
  <c r="AG305" i="1"/>
  <c r="CL307" i="1"/>
  <c r="AG312" i="1"/>
  <c r="CL314" i="1"/>
  <c r="AG30" i="1"/>
  <c r="AI93" i="1" a="1"/>
  <c r="AI93" i="1" s="1"/>
  <c r="AJ93" i="1" s="1"/>
  <c r="BH104" i="1"/>
  <c r="BH96" i="1"/>
  <c r="AG103" i="1"/>
  <c r="AG95" i="1"/>
  <c r="AG37" i="1"/>
  <c r="AG29" i="1"/>
  <c r="BH38" i="1"/>
  <c r="BH30" i="1"/>
  <c r="CL39" i="1"/>
  <c r="CL31" i="1"/>
  <c r="AG175" i="1"/>
  <c r="AG167" i="1"/>
  <c r="CL176" i="1"/>
  <c r="CL168" i="1"/>
  <c r="AG233" i="1"/>
  <c r="CL238" i="1"/>
  <c r="AG243" i="1"/>
  <c r="CL310" i="1"/>
  <c r="CL317" i="1"/>
  <c r="BH105" i="1"/>
  <c r="BH97" i="1"/>
  <c r="AG38" i="1"/>
  <c r="BH103" i="1"/>
  <c r="BH95" i="1"/>
  <c r="AG102" i="1"/>
  <c r="AG36" i="1"/>
  <c r="AG28" i="1"/>
  <c r="BH37" i="1"/>
  <c r="BH29" i="1"/>
  <c r="CL38" i="1"/>
  <c r="CL30" i="1"/>
  <c r="AG174" i="1"/>
  <c r="AG166" i="1"/>
  <c r="CL233" i="1"/>
  <c r="AG236" i="1"/>
  <c r="AG241" i="1"/>
  <c r="CL243" i="1"/>
  <c r="AG306" i="1"/>
  <c r="AG308" i="1"/>
  <c r="AG315" i="1"/>
  <c r="BH102" i="1"/>
  <c r="AG26" i="1"/>
  <c r="AG35" i="1"/>
  <c r="AG27" i="1"/>
  <c r="BH36" i="1"/>
  <c r="BH28" i="1"/>
  <c r="CL37" i="1"/>
  <c r="CL29" i="1"/>
  <c r="AG173" i="1"/>
  <c r="AG165" i="1"/>
  <c r="CL236" i="1"/>
  <c r="AG239" i="1"/>
  <c r="CL241" i="1"/>
  <c r="AG246" i="1"/>
  <c r="AJ304" i="1"/>
  <c r="CL306" i="1"/>
  <c r="CL308" i="1"/>
  <c r="AG313" i="1"/>
  <c r="CL315" i="1"/>
  <c r="AG318" i="1"/>
  <c r="AG34" i="1"/>
  <c r="CL28" i="1"/>
  <c r="AG311" i="1"/>
  <c r="CL313" i="1"/>
  <c r="CL318" i="1"/>
  <c r="AG42" i="1"/>
  <c r="BH94" i="1"/>
  <c r="AG41" i="1"/>
  <c r="BH42" i="1"/>
  <c r="CL26" i="1"/>
  <c r="CL35" i="1"/>
  <c r="AJ232" i="1"/>
  <c r="CL234" i="1"/>
  <c r="AG237" i="1"/>
  <c r="AG242" i="1"/>
  <c r="CL244" i="1"/>
  <c r="L320" i="1"/>
  <c r="O304" i="1" s="1" a="1"/>
  <c r="O304" i="1" s="1"/>
  <c r="AG309" i="1"/>
  <c r="M19" i="2"/>
  <c r="M24" i="2"/>
  <c r="AG14" i="2"/>
  <c r="BH176" i="1"/>
  <c r="BH168" i="1"/>
  <c r="BH312" i="1"/>
  <c r="V23" i="2"/>
  <c r="BH174" i="1"/>
  <c r="BH166" i="1"/>
  <c r="BH240" i="1"/>
  <c r="BH242" i="1"/>
  <c r="BH307" i="1"/>
  <c r="BH316" i="1"/>
  <c r="BH318" i="1"/>
  <c r="AV26" i="2"/>
  <c r="BE25" i="2"/>
  <c r="V22" i="2"/>
  <c r="V21" i="2"/>
  <c r="V20" i="2"/>
  <c r="AD19" i="2"/>
  <c r="AD18" i="2"/>
  <c r="AD17" i="2"/>
  <c r="AD16" i="2"/>
  <c r="AD15" i="2"/>
  <c r="BH173" i="1"/>
  <c r="BH165" i="1"/>
  <c r="BH244" i="1"/>
  <c r="BH309" i="1"/>
  <c r="AL26" i="2"/>
  <c r="AV25" i="2"/>
  <c r="BE24" i="2"/>
  <c r="BN23" i="2"/>
  <c r="V19" i="2"/>
  <c r="V18" i="2"/>
  <c r="V17" i="2"/>
  <c r="V16" i="2"/>
  <c r="V15" i="2"/>
  <c r="BH171" i="1"/>
  <c r="BH233" i="1"/>
  <c r="BH237" i="1"/>
  <c r="BH306" i="1"/>
  <c r="V26" i="2"/>
  <c r="AL24" i="2"/>
  <c r="BF14" i="2"/>
  <c r="W14" i="2"/>
  <c r="BH170" i="1"/>
  <c r="BH241" i="1"/>
  <c r="BH315" i="1"/>
  <c r="BH317" i="1"/>
  <c r="V25" i="2"/>
  <c r="AD24" i="2"/>
  <c r="AL23" i="2"/>
  <c r="BE22" i="2"/>
  <c r="BE21" i="2"/>
  <c r="BE20" i="2"/>
  <c r="BN19" i="2"/>
  <c r="BN18" i="2"/>
  <c r="BN17" i="2"/>
  <c r="BN16" i="2"/>
  <c r="BN15" i="2"/>
  <c r="BH246" i="1"/>
  <c r="BH311" i="1"/>
  <c r="AD26" i="2"/>
  <c r="BG14" i="2" a="1"/>
  <c r="BG14" i="2" s="1"/>
  <c r="X14" i="2" a="1"/>
  <c r="X14" i="2" s="1"/>
  <c r="BH163" i="1"/>
  <c r="BH235" i="1"/>
  <c r="BH239" i="1"/>
  <c r="BH313" i="1"/>
  <c r="AD25" i="2"/>
  <c r="AV23" i="2"/>
  <c r="AM14" i="2"/>
  <c r="BH169" i="1"/>
  <c r="BH243" i="1"/>
  <c r="BH245" i="1"/>
  <c r="BH308" i="1"/>
  <c r="BH310" i="1"/>
  <c r="V24" i="2"/>
  <c r="AD23" i="2"/>
  <c r="AV22" i="2"/>
  <c r="AV21" i="2"/>
  <c r="AV20" i="2"/>
  <c r="BE19" i="2"/>
  <c r="BE18" i="2"/>
  <c r="BE17" i="2"/>
  <c r="BE16" i="2"/>
  <c r="BE15" i="2"/>
  <c r="BH175" i="1"/>
  <c r="BH167" i="1"/>
  <c r="BH234" i="1"/>
  <c r="BH236" i="1"/>
  <c r="BH238" i="1"/>
  <c r="BH305" i="1"/>
  <c r="BH314" i="1"/>
  <c r="AD22" i="2"/>
  <c r="AD21" i="2"/>
  <c r="AL19" i="2"/>
  <c r="AL18" i="2"/>
  <c r="AL17" i="2"/>
  <c r="AL16" i="2"/>
  <c r="CO304" i="1"/>
  <c r="O232" i="1" a="1"/>
  <c r="O232" i="1" s="1"/>
  <c r="P232" i="1" s="1"/>
  <c r="L248" i="1"/>
  <c r="N232" i="1" s="1"/>
  <c r="M315" i="1"/>
  <c r="CL103" i="1"/>
  <c r="CL102" i="1"/>
  <c r="CL100" i="1"/>
  <c r="CL97" i="1"/>
  <c r="CL96" i="1"/>
  <c r="CL94" i="1"/>
  <c r="CL95" i="1"/>
  <c r="CL101" i="1"/>
  <c r="CL107" i="1"/>
  <c r="CL99" i="1"/>
  <c r="CL106" i="1"/>
  <c r="AI162" i="1" a="1"/>
  <c r="AI162" i="1" s="1"/>
  <c r="AJ162" i="1" s="1"/>
  <c r="L109" i="1"/>
  <c r="O93" i="1" s="1" a="1"/>
  <c r="O93" i="1" s="1"/>
  <c r="AH25" i="1"/>
  <c r="AJ25" i="1" s="1"/>
  <c r="L43" i="1"/>
  <c r="M39" i="1" s="1"/>
  <c r="M279" i="2" l="1"/>
  <c r="M287" i="2"/>
  <c r="M288" i="2"/>
  <c r="M281" i="2"/>
  <c r="M289" i="2"/>
  <c r="M282" i="2"/>
  <c r="M278" i="2"/>
  <c r="M283" i="2"/>
  <c r="M284" i="2"/>
  <c r="M285" i="2"/>
  <c r="M286" i="2"/>
  <c r="M280" i="2"/>
  <c r="N277" i="2"/>
  <c r="O277" i="2" a="1"/>
  <c r="O277" i="2" s="1"/>
  <c r="M350" i="2"/>
  <c r="M86" i="2"/>
  <c r="M343" i="2"/>
  <c r="N82" i="2"/>
  <c r="M91" i="2"/>
  <c r="M84" i="2"/>
  <c r="M85" i="2"/>
  <c r="M93" i="2"/>
  <c r="M92" i="2"/>
  <c r="M344" i="2"/>
  <c r="M345" i="2"/>
  <c r="M87" i="2"/>
  <c r="BQ149" i="2"/>
  <c r="M83" i="2"/>
  <c r="AO14" i="2"/>
  <c r="M88" i="2"/>
  <c r="O14" i="2" a="1"/>
  <c r="O14" i="2" s="1"/>
  <c r="M348" i="2"/>
  <c r="M89" i="2"/>
  <c r="M214" i="2"/>
  <c r="M342" i="2"/>
  <c r="BH213" i="2"/>
  <c r="M347" i="2"/>
  <c r="M349" i="2"/>
  <c r="M341" i="2"/>
  <c r="M90" i="2"/>
  <c r="O340" i="2" a="1"/>
  <c r="O340" i="2" s="1"/>
  <c r="P340" i="2" s="1"/>
  <c r="N340" i="2"/>
  <c r="AO213" i="2"/>
  <c r="Y213" i="2"/>
  <c r="M222" i="2"/>
  <c r="M215" i="2"/>
  <c r="M223" i="2"/>
  <c r="M216" i="2"/>
  <c r="M224" i="2"/>
  <c r="M217" i="2"/>
  <c r="M225" i="2"/>
  <c r="M218" i="2"/>
  <c r="M219" i="2"/>
  <c r="M220" i="2"/>
  <c r="M221" i="2"/>
  <c r="O213" i="2" a="1"/>
  <c r="O213" i="2" s="1"/>
  <c r="N213" i="2"/>
  <c r="N149" i="2"/>
  <c r="P149" i="2" s="1"/>
  <c r="M155" i="2"/>
  <c r="M156" i="2"/>
  <c r="M157" i="2"/>
  <c r="M158" i="2"/>
  <c r="M159" i="2"/>
  <c r="M151" i="2"/>
  <c r="M160" i="2"/>
  <c r="M153" i="2"/>
  <c r="M161" i="2"/>
  <c r="M154" i="2"/>
  <c r="M152" i="2"/>
  <c r="P82" i="2"/>
  <c r="M18" i="2"/>
  <c r="M17" i="2"/>
  <c r="M25" i="2"/>
  <c r="M16" i="2"/>
  <c r="M22" i="2"/>
  <c r="M21" i="2"/>
  <c r="N14" i="2"/>
  <c r="M26" i="2"/>
  <c r="Y14" i="2"/>
  <c r="M20" i="2"/>
  <c r="M15" i="2"/>
  <c r="P304" i="1"/>
  <c r="M236" i="1"/>
  <c r="M242" i="1"/>
  <c r="M239" i="1"/>
  <c r="M245" i="1"/>
  <c r="M99" i="1"/>
  <c r="M95" i="1"/>
  <c r="M103" i="1"/>
  <c r="M172" i="1"/>
  <c r="M246" i="1"/>
  <c r="M243" i="1"/>
  <c r="M305" i="1"/>
  <c r="M240" i="1"/>
  <c r="N93" i="1"/>
  <c r="P93" i="1" s="1"/>
  <c r="M237" i="1"/>
  <c r="M317" i="1"/>
  <c r="M238" i="1"/>
  <c r="M107" i="1"/>
  <c r="M104" i="1"/>
  <c r="M96" i="1"/>
  <c r="M38" i="1"/>
  <c r="N162" i="1"/>
  <c r="M318" i="1"/>
  <c r="M34" i="1"/>
  <c r="M98" i="1"/>
  <c r="M97" i="1"/>
  <c r="M100" i="1"/>
  <c r="M102" i="1"/>
  <c r="M32" i="1"/>
  <c r="M41" i="1"/>
  <c r="M33" i="1"/>
  <c r="M26" i="1"/>
  <c r="M37" i="1"/>
  <c r="M29" i="1"/>
  <c r="M244" i="1"/>
  <c r="M306" i="1"/>
  <c r="M235" i="1"/>
  <c r="M94" i="1"/>
  <c r="M28" i="1"/>
  <c r="M27" i="1"/>
  <c r="M36" i="1"/>
  <c r="M309" i="1"/>
  <c r="M234" i="1"/>
  <c r="M233" i="1"/>
  <c r="M164" i="1"/>
  <c r="N304" i="1"/>
  <c r="M316" i="1"/>
  <c r="M310" i="1"/>
  <c r="M42" i="1"/>
  <c r="M313" i="1"/>
  <c r="M311" i="1"/>
  <c r="M35" i="1"/>
  <c r="M307" i="1"/>
  <c r="M106" i="1"/>
  <c r="M176" i="1"/>
  <c r="M314" i="1"/>
  <c r="M241" i="1"/>
  <c r="M312" i="1"/>
  <c r="M101" i="1"/>
  <c r="M40" i="1"/>
  <c r="M105" i="1"/>
  <c r="M308" i="1"/>
  <c r="BH14" i="2"/>
  <c r="M170" i="1"/>
  <c r="M171" i="1"/>
  <c r="M173" i="1"/>
  <c r="M163" i="1"/>
  <c r="M169" i="1"/>
  <c r="M165" i="1"/>
  <c r="O162" i="1" a="1"/>
  <c r="O162" i="1" s="1"/>
  <c r="P162" i="1" s="1"/>
  <c r="M166" i="1"/>
  <c r="M174" i="1"/>
  <c r="M175" i="1"/>
  <c r="M167" i="1"/>
  <c r="M168" i="1"/>
  <c r="O25" i="1" a="1"/>
  <c r="O25" i="1" s="1"/>
  <c r="P25" i="1" s="1"/>
  <c r="N25" i="1"/>
  <c r="P277" i="2" l="1"/>
  <c r="P14" i="2"/>
  <c r="P213" i="2"/>
  <c r="BJ93" i="1" a="1"/>
  <c r="BJ93" i="1" s="1"/>
  <c r="BK93" i="1" s="1"/>
  <c r="BI93" i="1"/>
  <c r="BI162" i="1" l="1"/>
  <c r="BJ162" i="1" a="1"/>
  <c r="BJ162" i="1" s="1"/>
  <c r="BK162" i="1" s="1"/>
  <c r="BJ304" i="1" l="1" a="1"/>
  <c r="BJ304" i="1" s="1"/>
  <c r="BK304" i="1" s="1"/>
  <c r="BI304" i="1"/>
  <c r="BK232" i="1"/>
  <c r="BJ232" i="1"/>
  <c r="BJ232" i="1" a="1"/>
  <c r="BG248" i="1"/>
  <c r="BI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<sst xmlns="http://schemas.openxmlformats.org/spreadsheetml/2006/main" count="923" uniqueCount="322">
  <si>
    <t>Bin</t>
  </si>
  <si>
    <t>Frequency</t>
  </si>
  <si>
    <t>Percentage</t>
  </si>
  <si>
    <t>Average</t>
  </si>
  <si>
    <t>E(X^2)</t>
  </si>
  <si>
    <t>Sdt Dev</t>
  </si>
  <si>
    <t>Runtime</t>
  </si>
  <si>
    <t>Runs</t>
  </si>
  <si>
    <t>Bins</t>
  </si>
  <si>
    <t>Run 1</t>
  </si>
  <si>
    <t>Run 2</t>
  </si>
  <si>
    <t>Run 3</t>
  </si>
  <si>
    <t>More</t>
  </si>
  <si>
    <t>Human Average</t>
  </si>
  <si>
    <t>X</t>
  </si>
  <si>
    <t>3.6 min</t>
  </si>
  <si>
    <t>Random Guess</t>
  </si>
  <si>
    <t>Strategy 3: (max_parts with posGuesses)</t>
  </si>
  <si>
    <t>1 min</t>
  </si>
  <si>
    <t>Strategy 5 (average_elim2 with posGuesses)</t>
  </si>
  <si>
    <t>Strategy 7 (max_Entropy with posGuesses)</t>
  </si>
  <si>
    <t>Algorithm Code</t>
  </si>
  <si>
    <t>Word Length</t>
  </si>
  <si>
    <t>Best word</t>
  </si>
  <si>
    <t>137 min</t>
  </si>
  <si>
    <t>4 Letter Words</t>
  </si>
  <si>
    <t>8 min</t>
  </si>
  <si>
    <t>9 min</t>
  </si>
  <si>
    <t>6 Letter Words</t>
  </si>
  <si>
    <t>10 min</t>
  </si>
  <si>
    <t>11 min</t>
  </si>
  <si>
    <t>12 min</t>
  </si>
  <si>
    <t>73 min</t>
  </si>
  <si>
    <t>32909 words</t>
  </si>
  <si>
    <t>22158 words</t>
  </si>
  <si>
    <t>7 Letter Words</t>
  </si>
  <si>
    <t>1: Random</t>
  </si>
  <si>
    <t>2: MaxParts PosAnswers</t>
  </si>
  <si>
    <t>3:  MaxParts PosGuesses</t>
  </si>
  <si>
    <t>4:  AvgElim PosAnswers</t>
  </si>
  <si>
    <t>5:  AvgElim PosGuesses</t>
  </si>
  <si>
    <t>6: MaxEntropy PosAnswers</t>
  </si>
  <si>
    <t>7: MaxEntropy PosGuesses</t>
  </si>
  <si>
    <t>Reduced Word Lists</t>
  </si>
  <si>
    <t>["tae", 24]</t>
  </si>
  <si>
    <t>["aue", 0.2099296456402]</t>
  </si>
  <si>
    <t>["sae", 2.902761806]</t>
  </si>
  <si>
    <t>["seat", 65]</t>
  </si>
  <si>
    <t>["sale", 0.068215]</t>
  </si>
  <si>
    <t>["sale", 4.528106]</t>
  </si>
  <si>
    <t>["trace", 150]</t>
  </si>
  <si>
    <t>["raise", 0.026350265]</t>
  </si>
  <si>
    <t>["roate", 0.0261013486]</t>
  </si>
  <si>
    <t>["raise", 5.87790969]</t>
  </si>
  <si>
    <t>["soare", 5.8859601]</t>
  </si>
  <si>
    <t>["cartes", 560]</t>
  </si>
  <si>
    <t>["railes", 0.0080348535455]</t>
  </si>
  <si>
    <t>["tories", 7.6220695996338454]</t>
  </si>
  <si>
    <t>["satire", 346]</t>
  </si>
  <si>
    <t>["cartes", 365]</t>
  </si>
  <si>
    <t>["tories", 0.00861897009]</t>
  </si>
  <si>
    <t>["arties", 0.00845103536]</t>
  </si>
  <si>
    <t>["tories", 7.538175951658676]</t>
  </si>
  <si>
    <t>["arties", 7.561443055265018]</t>
  </si>
  <si>
    <t>["parties", 655]</t>
  </si>
  <si>
    <t>["carnies", 678]</t>
  </si>
  <si>
    <t>["parties", 0.0042019135229]</t>
  </si>
  <si>
    <t>["saltier", 0.00386679044078]</t>
  </si>
  <si>
    <t>["parties", 8.59403705627]</t>
  </si>
  <si>
    <t>["carnies", 8.650528638678]</t>
  </si>
  <si>
    <t>["calories", 1011]</t>
  </si>
  <si>
    <t>["calories", 0.00205384174017698]</t>
  </si>
  <si>
    <t>["calories", 9.46740356906677]</t>
  </si>
  <si>
    <t>["notaries", 1012]</t>
  </si>
  <si>
    <t>["notaries", 0.001923599027844511]</t>
  </si>
  <si>
    <t>["notaries", 9.508265459315707]</t>
  </si>
  <si>
    <t>8 Letter Words</t>
  </si>
  <si>
    <t>40161 words</t>
  </si>
  <si>
    <t>3 Letter Words</t>
  </si>
  <si>
    <t>Algorithm 1: Random Guess</t>
  </si>
  <si>
    <t>Algorithm 2: (max_parts with posAnswers)</t>
  </si>
  <si>
    <t>Algorithm 3: (max_parts with posGuesses)</t>
  </si>
  <si>
    <t>Algorithm 4 (average_elim2 with posAnswers)</t>
  </si>
  <si>
    <t>Algorithm 5 (average_elim2 with posGuesses)</t>
  </si>
  <si>
    <t>Algorithm 6 (max_Entropy with posAnswers)</t>
  </si>
  <si>
    <t>Algorithm 7 (max_Entropy with posGuesses)</t>
  </si>
  <si>
    <t>Algorithm 4: (average_elim2 with posAnswers)</t>
  </si>
  <si>
    <t>Algorithm 5: (average_elim2 with posGuesses)</t>
  </si>
  <si>
    <t>Algorithm 6: (max_Entropy with posAnswers)</t>
  </si>
  <si>
    <t>Algorithm 7: (max_Entropy with posGuesses)</t>
  </si>
  <si>
    <t>5 Letters (Normal Wordle)</t>
  </si>
  <si>
    <t>6 Letters (2315 Answers, 12972 Guess Words)</t>
  </si>
  <si>
    <t>1.5 min</t>
  </si>
  <si>
    <t>1.3 min</t>
  </si>
  <si>
    <t>7 Letters (2315 Answers, 12972 Guess Words)</t>
  </si>
  <si>
    <t>1.2 min</t>
  </si>
  <si>
    <t>8 Letters (2315 Answers, 12972 Guess Words)</t>
  </si>
  <si>
    <t>1.25 min</t>
  </si>
  <si>
    <t>1.36 min</t>
  </si>
  <si>
    <t>1.37 min</t>
  </si>
  <si>
    <t>Pos Answers Algorithms Perform exactly the same</t>
  </si>
  <si>
    <t>55 min (Phils)</t>
  </si>
  <si>
    <t>212 min (mine)</t>
  </si>
  <si>
    <t>10.5 min</t>
  </si>
  <si>
    <t>1.4 min</t>
  </si>
  <si>
    <t>17.7 min</t>
  </si>
  <si>
    <t>50 min (Phils)</t>
  </si>
  <si>
    <t>38 min</t>
  </si>
  <si>
    <t>51 min (Phils)</t>
  </si>
  <si>
    <t>36 min (mine(</t>
  </si>
  <si>
    <t>49 min</t>
  </si>
  <si>
    <t>["metropolitans", 0.0005853458289211593]</t>
  </si>
  <si>
    <t>["temporalities", 2020]</t>
  </si>
  <si>
    <t>["temporalities", 10.88750999869364]</t>
  </si>
  <si>
    <t>2.5 min</t>
  </si>
  <si>
    <t>13 Letters (2315 Answers, 12972 Guess Words)</t>
  </si>
  <si>
    <t>2.15 min</t>
  </si>
  <si>
    <t>2.3 min</t>
  </si>
  <si>
    <t>3.5 min</t>
  </si>
  <si>
    <t>MaxParts</t>
  </si>
  <si>
    <t>!$$$!</t>
  </si>
  <si>
    <t>$$!!$</t>
  </si>
  <si>
    <t>!!!!!</t>
  </si>
  <si>
    <t>!!a!e</t>
  </si>
  <si>
    <t>!!$$!</t>
  </si>
  <si>
    <t>!!$!!</t>
  </si>
  <si>
    <t>!$!!e</t>
  </si>
  <si>
    <t>$!a!$</t>
  </si>
  <si>
    <t>!$a!!</t>
  </si>
  <si>
    <t>!!!!$</t>
  </si>
  <si>
    <t>!$$!!</t>
  </si>
  <si>
    <t>$!!!!</t>
  </si>
  <si>
    <t>!ra!e</t>
  </si>
  <si>
    <t>$!!!$</t>
  </si>
  <si>
    <t>!!!c$</t>
  </si>
  <si>
    <t>$!a!e</t>
  </si>
  <si>
    <t>!r!!$</t>
  </si>
  <si>
    <t>$r!$!</t>
  </si>
  <si>
    <t>!!!$!</t>
  </si>
  <si>
    <t>$$ac$</t>
  </si>
  <si>
    <t>$!$!!</t>
  </si>
  <si>
    <t>!r!!e</t>
  </si>
  <si>
    <t>!r$$!</t>
  </si>
  <si>
    <t>$!a!!</t>
  </si>
  <si>
    <t>!$$!$</t>
  </si>
  <si>
    <t>tra!!</t>
  </si>
  <si>
    <t>!!$!e</t>
  </si>
  <si>
    <t>!ra$!</t>
  </si>
  <si>
    <t>!$!!$</t>
  </si>
  <si>
    <t>$ra$e</t>
  </si>
  <si>
    <t>!!!c!</t>
  </si>
  <si>
    <t>!!!!e</t>
  </si>
  <si>
    <t>$$!!!</t>
  </si>
  <si>
    <t>!$!!!</t>
  </si>
  <si>
    <t>$r!!!</t>
  </si>
  <si>
    <t>!$a!$</t>
  </si>
  <si>
    <t>!ra!!</t>
  </si>
  <si>
    <t>!!$!$</t>
  </si>
  <si>
    <t>!$$!e</t>
  </si>
  <si>
    <t>!r$!e</t>
  </si>
  <si>
    <t>$!$!$</t>
  </si>
  <si>
    <t>t!!!$</t>
  </si>
  <si>
    <t>$$a!!</t>
  </si>
  <si>
    <t>$r!!$</t>
  </si>
  <si>
    <t>!$!$!</t>
  </si>
  <si>
    <t>!!ac!</t>
  </si>
  <si>
    <t>$!$c!</t>
  </si>
  <si>
    <t>t!!!!</t>
  </si>
  <si>
    <t>$!!c!</t>
  </si>
  <si>
    <t>$!!$$</t>
  </si>
  <si>
    <t>!r!!!</t>
  </si>
  <si>
    <t>!r$!!</t>
  </si>
  <si>
    <t>$r$!$</t>
  </si>
  <si>
    <t>$$$!!</t>
  </si>
  <si>
    <t>$!a$!</t>
  </si>
  <si>
    <t>!$!c$</t>
  </si>
  <si>
    <t>$$!c$</t>
  </si>
  <si>
    <t>$r!!e</t>
  </si>
  <si>
    <t>t!!!e</t>
  </si>
  <si>
    <t>$$!!e</t>
  </si>
  <si>
    <t>$!$$$</t>
  </si>
  <si>
    <t>tr$!!</t>
  </si>
  <si>
    <t>!r$!$</t>
  </si>
  <si>
    <t>trace</t>
  </si>
  <si>
    <t>!!ac$</t>
  </si>
  <si>
    <t>!!a$!</t>
  </si>
  <si>
    <t>!ra$e</t>
  </si>
  <si>
    <t>$!$$e</t>
  </si>
  <si>
    <t>t$$!!</t>
  </si>
  <si>
    <t>tr!!!</t>
  </si>
  <si>
    <t>t$!!$</t>
  </si>
  <si>
    <t>t!$!!</t>
  </si>
  <si>
    <t>!r!c!</t>
  </si>
  <si>
    <t>!!!ce</t>
  </si>
  <si>
    <t>!r!$!</t>
  </si>
  <si>
    <t>!$!$$</t>
  </si>
  <si>
    <t>t!$$!</t>
  </si>
  <si>
    <t>t$!!!</t>
  </si>
  <si>
    <t>tr!!e</t>
  </si>
  <si>
    <t>!!!$e</t>
  </si>
  <si>
    <t>$!!$!</t>
  </si>
  <si>
    <t>t!a!e</t>
  </si>
  <si>
    <t>$$$$$</t>
  </si>
  <si>
    <t>$!$!e</t>
  </si>
  <si>
    <t>!!a!!</t>
  </si>
  <si>
    <t>$!!!e</t>
  </si>
  <si>
    <t>!$a$e</t>
  </si>
  <si>
    <t>!!!$$</t>
  </si>
  <si>
    <t>!$$ce</t>
  </si>
  <si>
    <t>t$a!!</t>
  </si>
  <si>
    <t>$r!$$</t>
  </si>
  <si>
    <t>!r$$$</t>
  </si>
  <si>
    <t>!!a!$</t>
  </si>
  <si>
    <t>t!!ce</t>
  </si>
  <si>
    <t>t!a!!</t>
  </si>
  <si>
    <t>tr$!$</t>
  </si>
  <si>
    <t>$!$$!</t>
  </si>
  <si>
    <t>!$a$!</t>
  </si>
  <si>
    <t>$!!$e</t>
  </si>
  <si>
    <t>tr!ce</t>
  </si>
  <si>
    <t>!$$$$</t>
  </si>
  <si>
    <t>$ra!e</t>
  </si>
  <si>
    <t>t$!!e</t>
  </si>
  <si>
    <t>$$$!$</t>
  </si>
  <si>
    <t>$$!$$</t>
  </si>
  <si>
    <t>!!$$e</t>
  </si>
  <si>
    <t>!$$$e</t>
  </si>
  <si>
    <t>!r!ce</t>
  </si>
  <si>
    <t>$!ac!</t>
  </si>
  <si>
    <t>!race</t>
  </si>
  <si>
    <t>!!a$e</t>
  </si>
  <si>
    <t>$$a!$</t>
  </si>
  <si>
    <t>!r!$$</t>
  </si>
  <si>
    <t>!!$ce</t>
  </si>
  <si>
    <t>t$$!$</t>
  </si>
  <si>
    <t>!$!c!</t>
  </si>
  <si>
    <t>!$a!e</t>
  </si>
  <si>
    <t>t!!$!</t>
  </si>
  <si>
    <t>!!ace</t>
  </si>
  <si>
    <t>!!$$$</t>
  </si>
  <si>
    <t>trac!</t>
  </si>
  <si>
    <t>$!!c$</t>
  </si>
  <si>
    <t>!$$c!</t>
  </si>
  <si>
    <t>!$!$e</t>
  </si>
  <si>
    <t>!r!c$</t>
  </si>
  <si>
    <t>$$a!e</t>
  </si>
  <si>
    <t>!!$c!</t>
  </si>
  <si>
    <t>tr!c!</t>
  </si>
  <si>
    <t>tra!e</t>
  </si>
  <si>
    <t>$!ac$</t>
  </si>
  <si>
    <t>t!!c!</t>
  </si>
  <si>
    <t>!$ac!</t>
  </si>
  <si>
    <t>t!$!$</t>
  </si>
  <si>
    <t>$ra!!</t>
  </si>
  <si>
    <t>!r!$e</t>
  </si>
  <si>
    <t>!$ac$</t>
  </si>
  <si>
    <t>t$!c!</t>
  </si>
  <si>
    <t>t!$!e</t>
  </si>
  <si>
    <t>!$!ce</t>
  </si>
  <si>
    <t>!rac!</t>
  </si>
  <si>
    <t>$$$$!</t>
  </si>
  <si>
    <t>tr!!$</t>
  </si>
  <si>
    <t>$ra$!</t>
  </si>
  <si>
    <t>t$a!$</t>
  </si>
  <si>
    <t>$$a$!</t>
  </si>
  <si>
    <t>$$!$!</t>
  </si>
  <si>
    <t>t!ac$</t>
  </si>
  <si>
    <t>$r!c$</t>
  </si>
  <si>
    <t>!!$c$</t>
  </si>
  <si>
    <t>$r$!!</t>
  </si>
  <si>
    <t>150 parts</t>
  </si>
  <si>
    <t>mamma</t>
  </si>
  <si>
    <t>ma!ma</t>
  </si>
  <si>
    <t>!!m!!</t>
  </si>
  <si>
    <t>!a!!$</t>
  </si>
  <si>
    <t>m!!!!</t>
  </si>
  <si>
    <t>!a!ma</t>
  </si>
  <si>
    <t>ma!!!</t>
  </si>
  <si>
    <t>!a!!!</t>
  </si>
  <si>
    <t>m!m!!</t>
  </si>
  <si>
    <t>ma$!!</t>
  </si>
  <si>
    <t>!!!m!</t>
  </si>
  <si>
    <t>!!!!a</t>
  </si>
  <si>
    <t>!amma</t>
  </si>
  <si>
    <t>!!!ma</t>
  </si>
  <si>
    <t>!$!m!</t>
  </si>
  <si>
    <t>!$!!a</t>
  </si>
  <si>
    <t>!$!ma</t>
  </si>
  <si>
    <t>!!mma</t>
  </si>
  <si>
    <t>!a!!a</t>
  </si>
  <si>
    <t>m$!!!</t>
  </si>
  <si>
    <t>!am!!</t>
  </si>
  <si>
    <t>ma$!$</t>
  </si>
  <si>
    <t>!$m!!</t>
  </si>
  <si>
    <t>m!mm!</t>
  </si>
  <si>
    <t>m!!!a</t>
  </si>
  <si>
    <t>ma!!a</t>
  </si>
  <si>
    <t>ma!!$</t>
  </si>
  <si>
    <t>$a!!!</t>
  </si>
  <si>
    <t>mamm!</t>
  </si>
  <si>
    <t>!!mm!</t>
  </si>
  <si>
    <t>!!m!a</t>
  </si>
  <si>
    <t>!a!m!</t>
  </si>
  <si>
    <t>$!!!a</t>
  </si>
  <si>
    <t>m!$!!</t>
  </si>
  <si>
    <t>mam!!</t>
  </si>
  <si>
    <t>41 parts</t>
  </si>
  <si>
    <t>Comparison of good first guess and bad first guess</t>
  </si>
  <si>
    <t>Entropy is  5.830548713859452</t>
  </si>
  <si>
    <t>Parititions are  150</t>
  </si>
  <si>
    <t>Elim Factor is  0.031974212689334744</t>
  </si>
  <si>
    <t>TRACE</t>
  </si>
  <si>
    <t>Entropy is  2.3986201749853113</t>
  </si>
  <si>
    <t>Parititions are  41</t>
  </si>
  <si>
    <t>Elim Factor is  0.33619208001156886</t>
  </si>
  <si>
    <t>MAMMA</t>
  </si>
  <si>
    <t>Entropy is  5.83055</t>
  </si>
  <si>
    <t>Elim Factor is  0.03197</t>
  </si>
  <si>
    <t>Entropy is  2.39862</t>
  </si>
  <si>
    <t>Elim Factor is  0.33619</t>
  </si>
  <si>
    <t>11 Letters (2315 Answers, 12972 Guess Words)</t>
  </si>
  <si>
    <t>2.7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</si>
</sst>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i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3" xfId="0" applyBorder="1"/>
    <xf numFmtId="10" fontId="0" fillId="0" borderId="0" xfId="0" applyNumberFormat="1"/>
    <xf numFmtId="10" fontId="0" fillId="0" borderId="3" xfId="0" applyNumberFormat="1" applyBorder="1"/>
    <xf numFmtId="10" fontId="0" fillId="0" borderId="3" xfId="1" applyNumberFormat="1" applyFont="1" applyFill="1" applyBorder="1" applyAlignment="1"/>
    <xf numFmtId="0" fontId="6" fillId="0" borderId="0" xfId="0" applyFont="1"/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0" fillId="0" borderId="4" xfId="0" applyBorder="1"/>
    <xf numFmtId="0" fontId="7" fillId="0" borderId="4" xfId="0" applyFont="1" applyBorder="1"/>
    <xf numFmtId="0" fontId="0" fillId="0" borderId="0" xfId="0" applyFill="1" applyBorder="1"/>
    <xf numFmtId="0" fontId="10" fillId="0" borderId="0" xfId="0" applyFont="1"/>
    <xf numFmtId="10" fontId="0" fillId="0" borderId="0" xfId="0" applyNumberFormat="1" applyFont="1"/>
    <xf numFmtId="164" fontId="0" fillId="0" borderId="0" xfId="1" applyNumberFormat="1" applyFont="1"/>
    <xf numFmtId="0" fontId="0" fillId="0" borderId="5" xfId="0" applyBorder="1"/>
    <xf numFmtId="10" fontId="0" fillId="0" borderId="5" xfId="0" applyNumberFormat="1" applyBorder="1"/>
    <xf numFmtId="0" fontId="11" fillId="0" borderId="0" xfId="0" applyFont="1"/>
    <xf numFmtId="0" fontId="0" fillId="0" borderId="4" xfId="0" quotePrefix="1" applyBorder="1"/>
    <xf numFmtId="0" fontId="0" fillId="0" borderId="3" xfId="0" applyFont="1" applyBorder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(Guessing</a:t>
            </a:r>
            <a:r>
              <a:rPr lang="en-US" baseline="0"/>
              <a:t> any posGuess)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Sheet1!$CJ$25:$CJ$42</c:f>
              <c:numCache>
                <c:formatCode>General</c:formatCode>
                <c:ptCount val="18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Sheet1!$CL$26:$CL$42</c:f>
              <c:numCache>
                <c:formatCode>0.00%</c:formatCode>
                <c:ptCount val="17"/>
                <c:pt idx="0">
                  <c:v>7.7399380804953565E-4</c:v>
                </c:pt>
                <c:pt idx="1">
                  <c:v>1.6253869969040248E-2</c:v>
                </c:pt>
                <c:pt idx="2">
                  <c:v>6.3467492260061917E-2</c:v>
                </c:pt>
                <c:pt idx="3">
                  <c:v>0.11145510835913312</c:v>
                </c:pt>
                <c:pt idx="4">
                  <c:v>0.13390092879256965</c:v>
                </c:pt>
                <c:pt idx="5">
                  <c:v>0.12538699690402477</c:v>
                </c:pt>
                <c:pt idx="6">
                  <c:v>0.11455108359133127</c:v>
                </c:pt>
                <c:pt idx="7">
                  <c:v>0.10835913312693499</c:v>
                </c:pt>
                <c:pt idx="8">
                  <c:v>9.3653250773993807E-2</c:v>
                </c:pt>
                <c:pt idx="9">
                  <c:v>6.8111455108359129E-2</c:v>
                </c:pt>
                <c:pt idx="10">
                  <c:v>5.6501547987616099E-2</c:v>
                </c:pt>
                <c:pt idx="11">
                  <c:v>3.637770897832817E-2</c:v>
                </c:pt>
                <c:pt idx="12">
                  <c:v>2.6315789473684209E-2</c:v>
                </c:pt>
                <c:pt idx="13">
                  <c:v>1.8575851393188854E-2</c:v>
                </c:pt>
                <c:pt idx="14">
                  <c:v>1.238390092879257E-2</c:v>
                </c:pt>
                <c:pt idx="15">
                  <c:v>9.2879256965944269E-3</c:v>
                </c:pt>
                <c:pt idx="16">
                  <c:v>4.6439628482972135E-3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1-43B9-984E-41178419A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Sheet1!$K$26:$K$42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Sheet1!$M$26:$M$42</c:f>
              <c:numCache>
                <c:formatCode>0.0%</c:formatCode>
                <c:ptCount val="17"/>
                <c:pt idx="0">
                  <c:v>5.5355660116246884E-4</c:v>
                </c:pt>
                <c:pt idx="1">
                  <c:v>1.3285358427899253E-2</c:v>
                </c:pt>
                <c:pt idx="2">
                  <c:v>5.0373650705784666E-2</c:v>
                </c:pt>
                <c:pt idx="3">
                  <c:v>9.631884860226958E-2</c:v>
                </c:pt>
                <c:pt idx="4">
                  <c:v>0.12787157486853032</c:v>
                </c:pt>
                <c:pt idx="5">
                  <c:v>0.13645170218654856</c:v>
                </c:pt>
                <c:pt idx="6">
                  <c:v>0.1253805701632992</c:v>
                </c:pt>
                <c:pt idx="7">
                  <c:v>0.11541655134237476</c:v>
                </c:pt>
                <c:pt idx="8">
                  <c:v>0.11846111264876834</c:v>
                </c:pt>
                <c:pt idx="9">
                  <c:v>9.9086631608081926E-2</c:v>
                </c:pt>
                <c:pt idx="10">
                  <c:v>6.7810683642402433E-2</c:v>
                </c:pt>
                <c:pt idx="11">
                  <c:v>4.8989759202878493E-2</c:v>
                </c:pt>
                <c:pt idx="12">
                  <c:v>3.1552726266260725E-2</c:v>
                </c:pt>
                <c:pt idx="13">
                  <c:v>2.1588707445336287E-2</c:v>
                </c:pt>
                <c:pt idx="14">
                  <c:v>1.190146692499308E-2</c:v>
                </c:pt>
                <c:pt idx="15">
                  <c:v>5.5355660116246886E-3</c:v>
                </c:pt>
                <c:pt idx="16">
                  <c:v>2.2142264046498754E-3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3-49A7-B64F-C458EA10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posGuesses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Sheet1!$AE$26:$AE$42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Sheet1!$AG$26:$AG$42</c:f>
              <c:numCache>
                <c:formatCode>0.00%</c:formatCode>
                <c:ptCount val="17"/>
                <c:pt idx="0">
                  <c:v>7.7399380804953565E-4</c:v>
                </c:pt>
                <c:pt idx="1">
                  <c:v>1.780185758513932E-2</c:v>
                </c:pt>
                <c:pt idx="2">
                  <c:v>6.6563467492260067E-2</c:v>
                </c:pt>
                <c:pt idx="3">
                  <c:v>0.10913312693498452</c:v>
                </c:pt>
                <c:pt idx="4">
                  <c:v>0.13544891640866874</c:v>
                </c:pt>
                <c:pt idx="5">
                  <c:v>0.13157894736842105</c:v>
                </c:pt>
                <c:pt idx="6">
                  <c:v>0.12306501547987617</c:v>
                </c:pt>
                <c:pt idx="7">
                  <c:v>0.11068111455108359</c:v>
                </c:pt>
                <c:pt idx="8">
                  <c:v>9.2105263157894732E-2</c:v>
                </c:pt>
                <c:pt idx="9">
                  <c:v>6.8111455108359129E-2</c:v>
                </c:pt>
                <c:pt idx="10">
                  <c:v>5.108359133126935E-2</c:v>
                </c:pt>
                <c:pt idx="11">
                  <c:v>3.1733746130030958E-2</c:v>
                </c:pt>
                <c:pt idx="12">
                  <c:v>2.1671826625386997E-2</c:v>
                </c:pt>
                <c:pt idx="13">
                  <c:v>1.6253869969040248E-2</c:v>
                </c:pt>
                <c:pt idx="14">
                  <c:v>1.1609907120743035E-2</c:v>
                </c:pt>
                <c:pt idx="15">
                  <c:v>7.7399380804953561E-3</c:v>
                </c:pt>
                <c:pt idx="16">
                  <c:v>4.6439628482972135E-3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4-42E9-9220-2DE6CD9D5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Sheet1!$BF$26:$BF$42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Sheet1!$BH$26:$BH$42</c:f>
              <c:numCache>
                <c:formatCode>0.00%</c:formatCode>
                <c:ptCount val="17"/>
                <c:pt idx="0">
                  <c:v>7.7399380804953565E-4</c:v>
                </c:pt>
                <c:pt idx="1">
                  <c:v>1.4705882352941176E-2</c:v>
                </c:pt>
                <c:pt idx="2">
                  <c:v>5.8823529411764705E-2</c:v>
                </c:pt>
                <c:pt idx="3">
                  <c:v>0.10139318885448917</c:v>
                </c:pt>
                <c:pt idx="4">
                  <c:v>0.12229102167182662</c:v>
                </c:pt>
                <c:pt idx="5">
                  <c:v>0.11919504643962849</c:v>
                </c:pt>
                <c:pt idx="6">
                  <c:v>0.11145510835913312</c:v>
                </c:pt>
                <c:pt idx="7">
                  <c:v>0.10758513931888544</c:v>
                </c:pt>
                <c:pt idx="8">
                  <c:v>9.6749226006191957E-2</c:v>
                </c:pt>
                <c:pt idx="9">
                  <c:v>8.2043343653250778E-2</c:v>
                </c:pt>
                <c:pt idx="10">
                  <c:v>5.8049535603715167E-2</c:v>
                </c:pt>
                <c:pt idx="11">
                  <c:v>4.3343653250773995E-2</c:v>
                </c:pt>
                <c:pt idx="12">
                  <c:v>2.9411764705882353E-2</c:v>
                </c:pt>
                <c:pt idx="13">
                  <c:v>2.089783281733746E-2</c:v>
                </c:pt>
                <c:pt idx="14">
                  <c:v>1.4705882352941176E-2</c:v>
                </c:pt>
                <c:pt idx="15">
                  <c:v>1.0835913312693499E-2</c:v>
                </c:pt>
                <c:pt idx="16">
                  <c:v>7.7399380804953561E-3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A-434C-8EB3-1927AA13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(Guessing</a:t>
            </a:r>
            <a:r>
              <a:rPr lang="en-US" baseline="0"/>
              <a:t> any posGuess)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Sheet1!$CJ$94:$CJ$108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Sheet1!$CL$94:$CL$108</c:f>
              <c:numCache>
                <c:formatCode>0.00%</c:formatCode>
                <c:ptCount val="15"/>
                <c:pt idx="0">
                  <c:v>4.0016006402561027E-4</c:v>
                </c:pt>
                <c:pt idx="1">
                  <c:v>2.4809923969587835E-2</c:v>
                </c:pt>
                <c:pt idx="2">
                  <c:v>0.16206482593037214</c:v>
                </c:pt>
                <c:pt idx="3">
                  <c:v>0.3077230892356943</c:v>
                </c:pt>
                <c:pt idx="4">
                  <c:v>0.24289715886354543</c:v>
                </c:pt>
                <c:pt idx="5">
                  <c:v>0.1360544217687075</c:v>
                </c:pt>
                <c:pt idx="6">
                  <c:v>6.5226090436174472E-2</c:v>
                </c:pt>
                <c:pt idx="7">
                  <c:v>3.721488595438175E-2</c:v>
                </c:pt>
                <c:pt idx="8">
                  <c:v>1.3605442176870748E-2</c:v>
                </c:pt>
                <c:pt idx="9">
                  <c:v>5.6022408963585435E-3</c:v>
                </c:pt>
                <c:pt idx="10">
                  <c:v>2.8011204481792717E-3</c:v>
                </c:pt>
                <c:pt idx="11">
                  <c:v>1.2004801920768306E-3</c:v>
                </c:pt>
                <c:pt idx="12">
                  <c:v>4.0016006402561027E-4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625-96F3-AABDEBAD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Sheet1!$K$94:$K$108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Sheet1!$M$94:$M$108</c:f>
              <c:numCache>
                <c:formatCode>0.0%</c:formatCode>
                <c:ptCount val="15"/>
                <c:pt idx="0">
                  <c:v>2.6684456304202801E-4</c:v>
                </c:pt>
                <c:pt idx="1">
                  <c:v>1.8278852568378919E-2</c:v>
                </c:pt>
                <c:pt idx="2">
                  <c:v>9.9266177451634421E-2</c:v>
                </c:pt>
                <c:pt idx="3">
                  <c:v>0.20987324883255504</c:v>
                </c:pt>
                <c:pt idx="4">
                  <c:v>0.24549699799866578</c:v>
                </c:pt>
                <c:pt idx="5">
                  <c:v>0.1925283522348232</c:v>
                </c:pt>
                <c:pt idx="6">
                  <c:v>0.12434956637758506</c:v>
                </c:pt>
                <c:pt idx="7">
                  <c:v>6.5243495663775852E-2</c:v>
                </c:pt>
                <c:pt idx="8">
                  <c:v>3.122081387591728E-2</c:v>
                </c:pt>
                <c:pt idx="9">
                  <c:v>8.8058705803869246E-3</c:v>
                </c:pt>
                <c:pt idx="10">
                  <c:v>3.4689793195463643E-3</c:v>
                </c:pt>
                <c:pt idx="11">
                  <c:v>1.200800533689126E-3</c:v>
                </c:pt>
                <c:pt idx="12">
                  <c:v>2.6684456304202801E-4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7-4AC5-B925-A211F8872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posGuesses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Sheet1!$AE$94:$AE$108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Sheet1!$AG$94:$AG$108</c:f>
              <c:numCache>
                <c:formatCode>0.00%</c:formatCode>
                <c:ptCount val="15"/>
                <c:pt idx="0">
                  <c:v>4.0016006402561027E-4</c:v>
                </c:pt>
                <c:pt idx="1">
                  <c:v>2.5610244097639057E-2</c:v>
                </c:pt>
                <c:pt idx="2">
                  <c:v>0.16806722689075632</c:v>
                </c:pt>
                <c:pt idx="3">
                  <c:v>0.30012004801920766</c:v>
                </c:pt>
                <c:pt idx="4">
                  <c:v>0.24809923969587835</c:v>
                </c:pt>
                <c:pt idx="5">
                  <c:v>0.1328531412565026</c:v>
                </c:pt>
                <c:pt idx="6">
                  <c:v>7.0428171268507408E-2</c:v>
                </c:pt>
                <c:pt idx="7">
                  <c:v>3.4013605442176874E-2</c:v>
                </c:pt>
                <c:pt idx="8">
                  <c:v>1.3605442176870748E-2</c:v>
                </c:pt>
                <c:pt idx="9">
                  <c:v>5.6022408963585435E-3</c:v>
                </c:pt>
                <c:pt idx="10">
                  <c:v>1.2004801920768306E-3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5-4213-B023-1C3D27341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Sheet1!$BF$94:$BF$107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Sheet1!$BH$94:$BH$107</c:f>
              <c:numCache>
                <c:formatCode>0.00%</c:formatCode>
                <c:ptCount val="14"/>
                <c:pt idx="0">
                  <c:v>4.0016006402561027E-4</c:v>
                </c:pt>
                <c:pt idx="1">
                  <c:v>2.4809923969587835E-2</c:v>
                </c:pt>
                <c:pt idx="2">
                  <c:v>0.15646258503401361</c:v>
                </c:pt>
                <c:pt idx="3">
                  <c:v>0.30052020808323332</c:v>
                </c:pt>
                <c:pt idx="4">
                  <c:v>0.24649859943977592</c:v>
                </c:pt>
                <c:pt idx="5">
                  <c:v>0.13885554221688676</c:v>
                </c:pt>
                <c:pt idx="6">
                  <c:v>6.9227691076430578E-2</c:v>
                </c:pt>
                <c:pt idx="7">
                  <c:v>3.7615046018407365E-2</c:v>
                </c:pt>
                <c:pt idx="8">
                  <c:v>1.4405762304921969E-2</c:v>
                </c:pt>
                <c:pt idx="9">
                  <c:v>6.4025610244097643E-3</c:v>
                </c:pt>
                <c:pt idx="10">
                  <c:v>3.2012805122048822E-3</c:v>
                </c:pt>
                <c:pt idx="11">
                  <c:v>1.2004801920768306E-3</c:v>
                </c:pt>
                <c:pt idx="12">
                  <c:v>4.0016006402561027E-4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B-4EB9-A97D-9E1546797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Sheet1!$K$163:$K$177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Sheet1!$M$163:$M$177</c:f>
              <c:numCache>
                <c:formatCode>0.0%</c:formatCode>
                <c:ptCount val="15"/>
                <c:pt idx="0">
                  <c:v>2.2565213466919398E-5</c:v>
                </c:pt>
                <c:pt idx="1">
                  <c:v>1.4441736618828414E-2</c:v>
                </c:pt>
                <c:pt idx="2">
                  <c:v>0.17535427385143063</c:v>
                </c:pt>
                <c:pt idx="3">
                  <c:v>0.39489123567108947</c:v>
                </c:pt>
                <c:pt idx="4">
                  <c:v>0.26283960646267712</c:v>
                </c:pt>
                <c:pt idx="5">
                  <c:v>9.4864157414929151E-2</c:v>
                </c:pt>
                <c:pt idx="6">
                  <c:v>3.3847820200379096E-2</c:v>
                </c:pt>
                <c:pt idx="7">
                  <c:v>1.4261214911093058E-2</c:v>
                </c:pt>
                <c:pt idx="8">
                  <c:v>5.799259860998285E-3</c:v>
                </c:pt>
                <c:pt idx="9">
                  <c:v>2.4596082678942145E-3</c:v>
                </c:pt>
                <c:pt idx="10">
                  <c:v>9.2517375214369525E-4</c:v>
                </c:pt>
                <c:pt idx="11">
                  <c:v>2.2565213466919397E-4</c:v>
                </c:pt>
                <c:pt idx="12">
                  <c:v>6.7695640400758188E-5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1-4ADD-8575-B0AAF35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posGuesses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Sheet1!$AE$163:$AE$177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Sheet1!$AG$163:$AG$177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4-4B67-AE3F-3DB280C38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Sheet1!$BF$163:$BF$177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Sheet1!$BH$163:$BH$177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7-4E77-B8DA-2E92990B0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(Guessing</a:t>
            </a:r>
            <a:r>
              <a:rPr lang="en-US" baseline="0"/>
              <a:t> any posGuess)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Sheet1!$CJ$163:$CJ$177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Sheet1!$CL$163:$CL$177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6-40B9-9E2C-18CC9050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Sheet1!$K$233:$K$247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Sheet1!$M$233:$M$247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4-4D49-B4F8-B6DC12847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posGuesses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Sheet1!$AE$233:$AE$247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Sheet1!$AG$233:$AG$247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7-47DD-B523-FB7DB9C27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Sheet1!$BF$163:$BF$177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Sheet1!$BH$163:$BH$177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6-4563-874D-C89A59C2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(Guessing</a:t>
            </a:r>
            <a:r>
              <a:rPr lang="en-US" baseline="0"/>
              <a:t> any posGuess)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Sheet1!$CJ$163:$CJ$177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Sheet1!$CL$163:$CL$177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0-444B-9DE7-CFF052274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Sheet1!$K$233:$K$247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Sheet1!$M$233:$M$247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46DE-91D7-3EC272D0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posGuesses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Sheet1!$AE$233:$AE$247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Sheet1!$AG$233:$AG$247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3-4D9F-AC76-35FC44971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Sheet1!$BF$163:$BF$177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Sheet1!$BH$163:$BH$177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E-4A3C-A620-4819CF930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(Guessing</a:t>
            </a:r>
            <a:r>
              <a:rPr lang="en-US" baseline="0"/>
              <a:t> any posGuess)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Sheet1!$CJ$163:$CJ$177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Sheet1!$CL$163:$CL$177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E-4B51-8934-2CEA905A6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List'!$K$15:$K$23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'Reduced Guess List'!$M$15:$M$23</c:f>
              <c:numCache>
                <c:formatCode>0.00%</c:formatCode>
                <c:ptCount val="9"/>
                <c:pt idx="0">
                  <c:v>5.7595392368610507E-4</c:v>
                </c:pt>
                <c:pt idx="1">
                  <c:v>4.1180705543556517E-2</c:v>
                </c:pt>
                <c:pt idx="2">
                  <c:v>0.24348452123830094</c:v>
                </c:pt>
                <c:pt idx="3">
                  <c:v>0.39884809215262779</c:v>
                </c:pt>
                <c:pt idx="4">
                  <c:v>0.235565154787617</c:v>
                </c:pt>
                <c:pt idx="5">
                  <c:v>5.9323254139668824E-2</c:v>
                </c:pt>
                <c:pt idx="6">
                  <c:v>1.5982721382289417E-2</c:v>
                </c:pt>
                <c:pt idx="7">
                  <c:v>4.7516198704103674E-3</c:v>
                </c:pt>
                <c:pt idx="8">
                  <c:v>2.8797696184305253E-4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E03-8546-0CFBDBE5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Average_Elim (Only</a:t>
            </a:r>
            <a:r>
              <a:rPr lang="en-US" baseline="0"/>
              <a:t>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List'!$AJ$15:$AJ$25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List'!$AL$15:$AL$25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5.6587473002159827E-2</c:v>
                </c:pt>
                <c:pt idx="2">
                  <c:v>0.41339092872570193</c:v>
                </c:pt>
                <c:pt idx="3">
                  <c:v>0.40820734341252701</c:v>
                </c:pt>
                <c:pt idx="4">
                  <c:v>9.719222462203024E-2</c:v>
                </c:pt>
                <c:pt idx="5">
                  <c:v>1.814254859611231E-2</c:v>
                </c:pt>
                <c:pt idx="6">
                  <c:v>4.7516198704103674E-3</c:v>
                </c:pt>
                <c:pt idx="7">
                  <c:v>1.2958963282937365E-3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B-4C87-96ED-179EEC597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Entropy (Only guessing posAnswers)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List'!$BC$15:$BC$25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List'!$BE$15:$BE$25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5.6587473002159827E-2</c:v>
                </c:pt>
                <c:pt idx="2">
                  <c:v>0.43153347732181424</c:v>
                </c:pt>
                <c:pt idx="3">
                  <c:v>0.39654427645788337</c:v>
                </c:pt>
                <c:pt idx="4">
                  <c:v>9.1144708423326129E-2</c:v>
                </c:pt>
                <c:pt idx="5">
                  <c:v>1.9006479481641469E-2</c:v>
                </c:pt>
                <c:pt idx="6">
                  <c:v>3.8876889848812094E-3</c:v>
                </c:pt>
                <c:pt idx="7">
                  <c:v>8.6393088552915766E-4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8-4547-9610-87B92F6FC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Entropy </a:t>
            </a:r>
            <a:r>
              <a:rPr lang="en-US" sz="1400" b="1" i="0" u="none" strike="noStrike" baseline="0">
                <a:effectLst/>
              </a:rPr>
              <a:t>(First Guess: SOARE)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08590192465602"/>
          <c:y val="0.14231363199500982"/>
          <c:w val="0.8409340721602756"/>
          <c:h val="0.695050265637664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List'!$BL$15:$BL$21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'Reduced Guess List'!$BN$15:$BN$21</c:f>
              <c:numCache>
                <c:formatCode>0.00%</c:formatCode>
                <c:ptCount val="7"/>
                <c:pt idx="0">
                  <c:v>0</c:v>
                </c:pt>
                <c:pt idx="1">
                  <c:v>1.9006479481641469E-2</c:v>
                </c:pt>
                <c:pt idx="2">
                  <c:v>0.52483801295896326</c:v>
                </c:pt>
                <c:pt idx="3">
                  <c:v>0.42894168466522681</c:v>
                </c:pt>
                <c:pt idx="4">
                  <c:v>2.6781857451403889E-2</c:v>
                </c:pt>
                <c:pt idx="5">
                  <c:v>4.3196544276457883E-4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8-41AF-BB98-2E2A303E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Turns to Solve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</a:t>
            </a:r>
            <a:r>
              <a:rPr lang="en-US" baseline="0"/>
              <a:t> Guess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'Reduced Guess List'!$B$23:$B$29</c:f>
              <c:strCache>
                <c:ptCount val="7"/>
                <c:pt idx="0">
                  <c:v>1%</c:v>
                </c:pt>
                <c:pt idx="1">
                  <c:v>8%</c:v>
                </c:pt>
                <c:pt idx="2">
                  <c:v>24%</c:v>
                </c:pt>
                <c:pt idx="3">
                  <c:v>30%</c:v>
                </c:pt>
                <c:pt idx="4">
                  <c:v>24%</c:v>
                </c:pt>
                <c:pt idx="5">
                  <c:v>12%</c:v>
                </c:pt>
                <c:pt idx="6">
                  <c:v>3%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'Reduced Guess List'!$A$23:$A$29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X</c:v>
                </c:pt>
              </c:strCache>
            </c:strRef>
          </c:cat>
          <c:val>
            <c:numRef>
              <c:f>'Reduced Guess List'!$B$23:$B$29</c:f>
              <c:numCache>
                <c:formatCode>0%</c:formatCode>
                <c:ptCount val="7"/>
                <c:pt idx="0">
                  <c:v>1.2857142857142857E-2</c:v>
                </c:pt>
                <c:pt idx="1">
                  <c:v>7.571428571428572E-2</c:v>
                </c:pt>
                <c:pt idx="2">
                  <c:v>0.24000000000000002</c:v>
                </c:pt>
                <c:pt idx="3">
                  <c:v>0.30142857142857143</c:v>
                </c:pt>
                <c:pt idx="4">
                  <c:v>0.23857142857142857</c:v>
                </c:pt>
                <c:pt idx="5">
                  <c:v>0.1242857142857143</c:v>
                </c:pt>
                <c:pt idx="6">
                  <c:v>2.5714285714285717E-2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8-4878-928D-93D9CAA26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Parts (Only guessing posAnswers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List'!$T$15:$T$25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List'!$V$15:$V$25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6.436285097192225E-2</c:v>
                </c:pt>
                <c:pt idx="2">
                  <c:v>0.45097192224622029</c:v>
                </c:pt>
                <c:pt idx="3">
                  <c:v>0.39006479481641471</c:v>
                </c:pt>
                <c:pt idx="4">
                  <c:v>7.5161987041036715E-2</c:v>
                </c:pt>
                <c:pt idx="5">
                  <c:v>1.4254859611231102E-2</c:v>
                </c:pt>
                <c:pt idx="6">
                  <c:v>3.8876889848812094E-3</c:v>
                </c:pt>
                <c:pt idx="7">
                  <c:v>8.6393088552915766E-4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B-4512-A517-7FE19EAB0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Max Partitions (First Guess: TRACE)</a:t>
            </a:r>
          </a:p>
        </c:rich>
      </c:tx>
      <c:layout>
        <c:manualLayout>
          <c:xMode val="edge"/>
          <c:yMode val="edge"/>
          <c:x val="0.24275902405833003"/>
          <c:y val="9.294896140376235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44373105557097"/>
          <c:y val="9.3365540418892168E-2"/>
          <c:w val="0.8402769638601516"/>
          <c:h val="0.708826917531612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List'!$AB$15:$AB$21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'Reduced Guess List'!$AD$15:$AD$21</c:f>
              <c:numCache>
                <c:formatCode>0.00%</c:formatCode>
                <c:ptCount val="7"/>
                <c:pt idx="0">
                  <c:v>4.3196544276457883E-4</c:v>
                </c:pt>
                <c:pt idx="1">
                  <c:v>3.2397408207343416E-2</c:v>
                </c:pt>
                <c:pt idx="2">
                  <c:v>0.53218142548596115</c:v>
                </c:pt>
                <c:pt idx="3">
                  <c:v>0.40302375809935204</c:v>
                </c:pt>
                <c:pt idx="4">
                  <c:v>3.1533477321814253E-2</c:v>
                </c:pt>
                <c:pt idx="5">
                  <c:v>4.3196544276457883E-4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F-4A99-8B69-D3E3F4B0F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Turns to Solve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Elimination </a:t>
            </a:r>
            <a:r>
              <a:rPr lang="en-US" sz="1400" b="1" i="0" u="none" strike="noStrike" baseline="0">
                <a:effectLst/>
              </a:rPr>
              <a:t>(First Guess: ROATE)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3525749060454"/>
          <c:y val="0.14710668211093778"/>
          <c:w val="0.86454100361756814"/>
          <c:h val="0.669966859489084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List'!$AT$15:$AT$21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'Reduced Guess List'!$AV$15:$AV$21</c:f>
              <c:numCache>
                <c:formatCode>0.00%</c:formatCode>
                <c:ptCount val="7"/>
                <c:pt idx="0">
                  <c:v>0</c:v>
                </c:pt>
                <c:pt idx="1">
                  <c:v>2.3758099352051837E-2</c:v>
                </c:pt>
                <c:pt idx="2">
                  <c:v>0.48812095032397407</c:v>
                </c:pt>
                <c:pt idx="3">
                  <c:v>0.47084233261339092</c:v>
                </c:pt>
                <c:pt idx="4">
                  <c:v>1.7278617710583154E-2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5-44BF-930C-47F787B7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Turns to Solve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List'!$K$83:$K$93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List'!$M$83:$M$93</c:f>
              <c:numCache>
                <c:formatCode>0.00%</c:formatCode>
                <c:ptCount val="11"/>
                <c:pt idx="0">
                  <c:v>8.6393088552915766E-4</c:v>
                </c:pt>
                <c:pt idx="1">
                  <c:v>8.3657307415406765E-2</c:v>
                </c:pt>
                <c:pt idx="2">
                  <c:v>0.4378689704823614</c:v>
                </c:pt>
                <c:pt idx="3">
                  <c:v>0.3748020158387329</c:v>
                </c:pt>
                <c:pt idx="4">
                  <c:v>8.2361411087113034E-2</c:v>
                </c:pt>
                <c:pt idx="5">
                  <c:v>1.6414686825053995E-2</c:v>
                </c:pt>
                <c:pt idx="6">
                  <c:v>3.3117350611951042E-3</c:v>
                </c:pt>
                <c:pt idx="7">
                  <c:v>5.7595392368610507E-4</c:v>
                </c:pt>
                <c:pt idx="8">
                  <c:v>1.4398848092152627E-4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E-4A8F-9DAB-047AE5979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List'!$AJ$83:$AJ$93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List'!$AL$83:$AL$93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0.14643628509719223</c:v>
                </c:pt>
                <c:pt idx="2">
                  <c:v>0.66263498920086394</c:v>
                </c:pt>
                <c:pt idx="3">
                  <c:v>0.17105831533477323</c:v>
                </c:pt>
                <c:pt idx="4">
                  <c:v>1.6414686825053995E-2</c:v>
                </c:pt>
                <c:pt idx="5">
                  <c:v>3.0237580993520518E-3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0-4C57-914C-655C7986C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List'!$BC$83:$BC$93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List'!$BE$83:$BE$93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0.14643628509719223</c:v>
                </c:pt>
                <c:pt idx="2">
                  <c:v>0.66695464362850976</c:v>
                </c:pt>
                <c:pt idx="3">
                  <c:v>0.16673866090712744</c:v>
                </c:pt>
                <c:pt idx="4">
                  <c:v>1.6414686825053995E-2</c:v>
                </c:pt>
                <c:pt idx="5">
                  <c:v>3.0237580993520518E-3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C-42DC-9E88-D9F18F0DA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List'!$BL$83:$BL$93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List'!$BN$83:$BN$93</c:f>
              <c:numCache>
                <c:formatCode>0.00%</c:formatCode>
                <c:ptCount val="11"/>
                <c:pt idx="0">
                  <c:v>0</c:v>
                </c:pt>
                <c:pt idx="1">
                  <c:v>0.11058315334773218</c:v>
                </c:pt>
                <c:pt idx="2">
                  <c:v>0.77019438444924404</c:v>
                </c:pt>
                <c:pt idx="3">
                  <c:v>0.11792656587473002</c:v>
                </c:pt>
                <c:pt idx="4">
                  <c:v>1.2958963282937365E-3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B-484F-B442-A1CC4EC46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List'!$T$83:$T$93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List'!$V$83:$V$93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0.14902807775377969</c:v>
                </c:pt>
                <c:pt idx="2">
                  <c:v>0.65615550755939522</c:v>
                </c:pt>
                <c:pt idx="3">
                  <c:v>0.17062634989200864</c:v>
                </c:pt>
                <c:pt idx="4">
                  <c:v>2.0302375809935207E-2</c:v>
                </c:pt>
                <c:pt idx="5">
                  <c:v>3.0237580993520518E-3</c:v>
                </c:pt>
                <c:pt idx="6">
                  <c:v>4.3196544276457883E-4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C-46F6-A312-9428904E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List'!$AB$83:$AB$93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List'!$AD$83:$AD$93</c:f>
              <c:numCache>
                <c:formatCode>0.00%</c:formatCode>
                <c:ptCount val="11"/>
                <c:pt idx="0">
                  <c:v>0</c:v>
                </c:pt>
                <c:pt idx="1">
                  <c:v>0.11576673866090713</c:v>
                </c:pt>
                <c:pt idx="2">
                  <c:v>0.77840172786177109</c:v>
                </c:pt>
                <c:pt idx="3">
                  <c:v>0.10367170626349892</c:v>
                </c:pt>
                <c:pt idx="4">
                  <c:v>2.1598272138228943E-3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1-4D62-97BB-7FEE1E0CE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List'!$AT$83:$AT$93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List'!$AV$83:$AV$93</c:f>
              <c:numCache>
                <c:formatCode>0.00%</c:formatCode>
                <c:ptCount val="11"/>
                <c:pt idx="0">
                  <c:v>0</c:v>
                </c:pt>
                <c:pt idx="1">
                  <c:v>0.11101511879049676</c:v>
                </c:pt>
                <c:pt idx="2">
                  <c:v>0.76717062634989197</c:v>
                </c:pt>
                <c:pt idx="3">
                  <c:v>0.1205183585313175</c:v>
                </c:pt>
                <c:pt idx="4">
                  <c:v>1.2958963282937365E-3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E-4672-BA0A-68AAF61FE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List'!$K$150:$K$160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List'!$M$150:$M$160</c:f>
              <c:numCache>
                <c:formatCode>0.00%</c:formatCode>
                <c:ptCount val="11"/>
                <c:pt idx="0">
                  <c:v>5.7595392368610507E-4</c:v>
                </c:pt>
                <c:pt idx="1">
                  <c:v>0.14182865370770339</c:v>
                </c:pt>
                <c:pt idx="2">
                  <c:v>0.57177825773938085</c:v>
                </c:pt>
                <c:pt idx="3">
                  <c:v>0.23930885529157667</c:v>
                </c:pt>
                <c:pt idx="4">
                  <c:v>3.7724982001439887E-2</c:v>
                </c:pt>
                <c:pt idx="5">
                  <c:v>7.6313894888408928E-3</c:v>
                </c:pt>
                <c:pt idx="6">
                  <c:v>1.1519078473722101E-3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5-4DE5-8B7C-DECF7611A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List'!$AJ$150:$AJ$160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List'!$AL$150:$AL$160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0.28250539956803455</c:v>
                </c:pt>
                <c:pt idx="2">
                  <c:v>0.64276457883369331</c:v>
                </c:pt>
                <c:pt idx="3">
                  <c:v>6.8682505399568036E-2</c:v>
                </c:pt>
                <c:pt idx="4">
                  <c:v>4.7516198704103674E-3</c:v>
                </c:pt>
                <c:pt idx="5">
                  <c:v>8.6393088552915766E-4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5-4DA0-B09F-96B3AD7B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List'!$BC$150:$BC$160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List'!$BE$150:$BE$160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0.28250539956803455</c:v>
                </c:pt>
                <c:pt idx="2">
                  <c:v>0.64406047516198706</c:v>
                </c:pt>
                <c:pt idx="3">
                  <c:v>6.6954643628509725E-2</c:v>
                </c:pt>
                <c:pt idx="4">
                  <c:v>5.1835853131749461E-3</c:v>
                </c:pt>
                <c:pt idx="5">
                  <c:v>8.6393088552915766E-4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E-4DCA-A20E-8C545DA9F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List'!$BL$150:$BL$160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List'!$BN$150:$BN$160</c:f>
              <c:numCache>
                <c:formatCode>0.00%</c:formatCode>
                <c:ptCount val="11"/>
                <c:pt idx="0">
                  <c:v>0</c:v>
                </c:pt>
                <c:pt idx="1">
                  <c:v>0.27213822894168466</c:v>
                </c:pt>
                <c:pt idx="2">
                  <c:v>0.69244060475161984</c:v>
                </c:pt>
                <c:pt idx="3">
                  <c:v>3.5421166306695465E-2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4-482C-B286-1C7C68144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List'!$T$150:$T$160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List'!$V$150:$V$160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0.28250539956803455</c:v>
                </c:pt>
                <c:pt idx="2">
                  <c:v>0.64492440604751622</c:v>
                </c:pt>
                <c:pt idx="3">
                  <c:v>6.3930885529157669E-2</c:v>
                </c:pt>
                <c:pt idx="4">
                  <c:v>7.7753779697624188E-3</c:v>
                </c:pt>
                <c:pt idx="5">
                  <c:v>4.3196544276457883E-4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A-4EE0-AB9C-C4ADAAEEE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List'!$AB$150:$AB$160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List'!$AD$150:$AD$160</c:f>
              <c:numCache>
                <c:formatCode>0.00%</c:formatCode>
                <c:ptCount val="11"/>
                <c:pt idx="0">
                  <c:v>0</c:v>
                </c:pt>
                <c:pt idx="1">
                  <c:v>0.42764578833693306</c:v>
                </c:pt>
                <c:pt idx="2">
                  <c:v>0.56933045356371492</c:v>
                </c:pt>
                <c:pt idx="3">
                  <c:v>3.0237580993520518E-3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6-4362-A923-8959FDE6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55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List'!$AT$150:$AT$160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List'!$AV$150:$AV$160</c:f>
              <c:numCache>
                <c:formatCode>0.00%</c:formatCode>
                <c:ptCount val="11"/>
                <c:pt idx="0">
                  <c:v>0</c:v>
                </c:pt>
                <c:pt idx="1">
                  <c:v>0.2488120950323974</c:v>
                </c:pt>
                <c:pt idx="2">
                  <c:v>0.72915766738660903</c:v>
                </c:pt>
                <c:pt idx="3">
                  <c:v>2.2030237580993522E-2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4-44B9-B9DB-11CA5B728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List'!$K$214:$K$224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List'!$M$214:$M$224</c:f>
              <c:numCache>
                <c:formatCode>0.00%</c:formatCode>
                <c:ptCount val="11"/>
                <c:pt idx="0">
                  <c:v>2.8797696184305253E-4</c:v>
                </c:pt>
                <c:pt idx="1">
                  <c:v>0.23815694744420446</c:v>
                </c:pt>
                <c:pt idx="2">
                  <c:v>0.61267098632109429</c:v>
                </c:pt>
                <c:pt idx="3">
                  <c:v>0.13750899928005761</c:v>
                </c:pt>
                <c:pt idx="4">
                  <c:v>1.079913606911447E-2</c:v>
                </c:pt>
                <c:pt idx="5">
                  <c:v>4.3196544276457883E-4</c:v>
                </c:pt>
                <c:pt idx="6">
                  <c:v>1.4398848092152627E-4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A-4669-8210-6EA7AC066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List'!$AJ$214:$AJ$224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List'!$AL$214:$AL$224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0.43628509719222464</c:v>
                </c:pt>
                <c:pt idx="2">
                  <c:v>0.55075593952483803</c:v>
                </c:pt>
                <c:pt idx="3">
                  <c:v>1.2095032397408207E-2</c:v>
                </c:pt>
                <c:pt idx="4">
                  <c:v>4.3196544276457883E-4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6-47ED-804F-FE77AF36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List'!$BC$214:$BC$224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List'!$BE$214:$BE$224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0.43628509719222464</c:v>
                </c:pt>
                <c:pt idx="2">
                  <c:v>0.55075593952483803</c:v>
                </c:pt>
                <c:pt idx="3">
                  <c:v>1.2095032397408207E-2</c:v>
                </c:pt>
                <c:pt idx="4">
                  <c:v>4.3196544276457883E-4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A-47BD-9F4F-C91FE786E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List'!$BL$214:$BL$224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List'!$BN$214:$BN$224</c:f>
              <c:numCache>
                <c:formatCode>0.00%</c:formatCode>
                <c:ptCount val="11"/>
                <c:pt idx="0">
                  <c:v>0</c:v>
                </c:pt>
                <c:pt idx="1">
                  <c:v>0.42764578833693306</c:v>
                </c:pt>
                <c:pt idx="2">
                  <c:v>0.56933045356371492</c:v>
                </c:pt>
                <c:pt idx="3">
                  <c:v>3.0237580993520518E-3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5-44E7-A8FA-56A7E3C2E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List'!$T$214:$T$224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List'!$V$214:$V$224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0.43628509719222464</c:v>
                </c:pt>
                <c:pt idx="2">
                  <c:v>0.55075593952483803</c:v>
                </c:pt>
                <c:pt idx="3">
                  <c:v>1.2095032397408207E-2</c:v>
                </c:pt>
                <c:pt idx="4">
                  <c:v>4.3196544276457883E-4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A-475C-813B-924895B77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List'!$AB$214:$AB$224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List'!$AD$214:$AD$224</c:f>
              <c:numCache>
                <c:formatCode>0.00%</c:formatCode>
                <c:ptCount val="11"/>
                <c:pt idx="0">
                  <c:v>0</c:v>
                </c:pt>
                <c:pt idx="1">
                  <c:v>0.42764578833693306</c:v>
                </c:pt>
                <c:pt idx="2">
                  <c:v>0.56933045356371492</c:v>
                </c:pt>
                <c:pt idx="3">
                  <c:v>3.0237580993520518E-3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3-4978-A992-4283708B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List'!$AT$214:$AT$224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List'!$AV$214:$AV$224</c:f>
              <c:numCache>
                <c:formatCode>0.00%</c:formatCode>
                <c:ptCount val="11"/>
                <c:pt idx="0">
                  <c:v>0</c:v>
                </c:pt>
                <c:pt idx="1">
                  <c:v>0.42764578833693306</c:v>
                </c:pt>
                <c:pt idx="2">
                  <c:v>0.56933045356371492</c:v>
                </c:pt>
                <c:pt idx="3">
                  <c:v>3.0237580993520518E-3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9-46B6-B7DA-056F11388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0.75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List'!$K$341:$K$351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List'!$M$341:$M$351</c:f>
              <c:numCache>
                <c:formatCode>0.00%</c:formatCode>
                <c:ptCount val="11"/>
                <c:pt idx="0">
                  <c:v>2.8797696184305253E-4</c:v>
                </c:pt>
                <c:pt idx="1">
                  <c:v>0.68437724982001436</c:v>
                </c:pt>
                <c:pt idx="2">
                  <c:v>0.30583153347732184</c:v>
                </c:pt>
                <c:pt idx="3">
                  <c:v>9.2152627789776811E-3</c:v>
                </c:pt>
                <c:pt idx="4">
                  <c:v>2.8797696184305253E-4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F-43C9-8FC6-3835E7AB2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List'!$AJ$341:$AJ$351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List'!$AL$341:$AL$351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0.86393088552915764</c:v>
                </c:pt>
                <c:pt idx="2">
                  <c:v>0.13563714902807775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A-4FD4-9424-7C7B1BFF3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List'!$BC$341:$BC$351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List'!$BE$341:$BE$351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0.87213822894168469</c:v>
                </c:pt>
                <c:pt idx="2">
                  <c:v>0.12742980561555076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B-4433-B334-85EC8116F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List'!$BL$341:$BL$351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List'!$BN$341:$BN$351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0.87213822894168469</c:v>
                </c:pt>
                <c:pt idx="2">
                  <c:v>0.12742980561555076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A-4758-B737-E5AB72757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List'!$T$341:$T$351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List'!$V$341:$V$351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0.87213822894168469</c:v>
                </c:pt>
                <c:pt idx="2">
                  <c:v>0.12742980561555076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4-43AA-8F08-A18C34FB5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List'!$AB$341:$AB$351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List'!$AD$341:$AD$351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0.87213822894168469</c:v>
                </c:pt>
                <c:pt idx="2">
                  <c:v>0.12742980561555076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7-4C0C-B8BA-3023E3B22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List'!$AT$341:$AT$351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List'!$AV$341:$AV$351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0.86393088552915764</c:v>
                </c:pt>
                <c:pt idx="2">
                  <c:v>0.13563714902807775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9-446E-9FED-5F3DDF67A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List'!$K$278:$K$288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List'!$M$278:$M$288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0.54442044636429088</c:v>
                </c:pt>
                <c:pt idx="2">
                  <c:v>0.43671706263498922</c:v>
                </c:pt>
                <c:pt idx="3">
                  <c:v>1.8286537077033836E-2</c:v>
                </c:pt>
                <c:pt idx="4">
                  <c:v>1.4398848092152627E-4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0-4806-87B6-786A3E855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List'!$AJ$278:$AJ$288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List'!$AL$278:$AL$288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0.77624190064794818</c:v>
                </c:pt>
                <c:pt idx="2">
                  <c:v>0.22203023758099352</c:v>
                </c:pt>
                <c:pt idx="3">
                  <c:v>1.2958963282937365E-3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5-48F2-B8FB-50CD18974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List'!$BC$278:$BC$288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List'!$BE$278:$BE$288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0.77624190064794818</c:v>
                </c:pt>
                <c:pt idx="2">
                  <c:v>0.22203023758099352</c:v>
                </c:pt>
                <c:pt idx="3">
                  <c:v>1.2958963282937365E-3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C-4196-8F8E-3496AE518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List'!$BL$278:$BL$288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List'!$BN$278:$BN$288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0.77494600431965444</c:v>
                </c:pt>
                <c:pt idx="2">
                  <c:v>0.22462203023758098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D-4B99-810D-AFEBB7C9E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List'!$T$278:$T$288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List'!$V$278:$V$288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0.77624190064794818</c:v>
                </c:pt>
                <c:pt idx="2">
                  <c:v>0.22203023758099352</c:v>
                </c:pt>
                <c:pt idx="3">
                  <c:v>1.2958963282937365E-3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8-4CE1-A814-CD77BAB3A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Algorithm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List'!$AB$278:$AB$288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List'!$AD$278:$AD$288</c:f>
              <c:numCache>
                <c:formatCode>0.00%</c:formatCode>
                <c:ptCount val="11"/>
                <c:pt idx="0">
                  <c:v>4.3196544276457883E-4</c:v>
                </c:pt>
                <c:pt idx="1">
                  <c:v>0.77494600431965444</c:v>
                </c:pt>
                <c:pt idx="2">
                  <c:v>0.22462203023758098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6-47F6-9454-7F06BF5F5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'Reduced Guess List'!$AT$278:$AT$288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'Reduced Guess List'!$AV$278:$AV$288</c:f>
              <c:numCache>
                <c:formatCode>0.00%</c:formatCode>
                <c:ptCount val="11"/>
                <c:pt idx="0">
                  <c:v>0</c:v>
                </c:pt>
                <c:pt idx="1">
                  <c:v>0.76371490280777543</c:v>
                </c:pt>
                <c:pt idx="2">
                  <c:v>0.23628509719222462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D-459D-A514-775BE34C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8314288"/>
        <c:axId val="788315952"/>
      </c:barChart>
      <c:catAx>
        <c:axId val="788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5952"/>
        <c:crosses val="autoZero"/>
        <c:auto val="1"/>
        <c:lblAlgn val="ctr"/>
        <c:lblOffset val="100"/>
        <c:noMultiLvlLbl val="0"/>
      </c:catAx>
      <c:valAx>
        <c:axId val="7883159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 b="1"/>
              <a:t>TRACE</a:t>
            </a:r>
          </a:p>
        </c:rich>
      </c:tx>
      <c:layout>
        <c:manualLayout>
          <c:xMode val="edge"/>
          <c:yMode val="edge"/>
          <c:x val="0.40651478249903444"/>
          <c:y val="5.47325138351002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96152583029225E-2"/>
          <c:y val="5.2701762917712509E-2"/>
          <c:w val="0.9340521623986191"/>
          <c:h val="0.851132552485827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FirstGuessDistributions!$A$13:$A$161</c:f>
              <c:strCache>
                <c:ptCount val="149"/>
                <c:pt idx="0">
                  <c:v>!!!!!</c:v>
                </c:pt>
                <c:pt idx="1">
                  <c:v>!!$!!</c:v>
                </c:pt>
                <c:pt idx="2">
                  <c:v>!!!!$</c:v>
                </c:pt>
                <c:pt idx="3">
                  <c:v>$!!!!</c:v>
                </c:pt>
                <c:pt idx="4">
                  <c:v>!$!!$</c:v>
                </c:pt>
                <c:pt idx="5">
                  <c:v>!!!!e</c:v>
                </c:pt>
                <c:pt idx="6">
                  <c:v>!$!!!</c:v>
                </c:pt>
                <c:pt idx="7">
                  <c:v>!$$!!</c:v>
                </c:pt>
                <c:pt idx="8">
                  <c:v>$!!!$</c:v>
                </c:pt>
                <c:pt idx="9">
                  <c:v>$!$!!</c:v>
                </c:pt>
                <c:pt idx="10">
                  <c:v>!r!!!</c:v>
                </c:pt>
                <c:pt idx="11">
                  <c:v>!!a!!</c:v>
                </c:pt>
                <c:pt idx="12">
                  <c:v>!!!$!</c:v>
                </c:pt>
                <c:pt idx="13">
                  <c:v>!!$!$</c:v>
                </c:pt>
                <c:pt idx="14">
                  <c:v>!!$!e</c:v>
                </c:pt>
                <c:pt idx="15">
                  <c:v>!$$!$</c:v>
                </c:pt>
                <c:pt idx="16">
                  <c:v>!$!!e</c:v>
                </c:pt>
                <c:pt idx="17">
                  <c:v>!!!c!</c:v>
                </c:pt>
                <c:pt idx="18">
                  <c:v>!!a!e</c:v>
                </c:pt>
                <c:pt idx="19">
                  <c:v>!!$$!</c:v>
                </c:pt>
                <c:pt idx="20">
                  <c:v>$$!!!</c:v>
                </c:pt>
                <c:pt idx="21">
                  <c:v>$$!!$</c:v>
                </c:pt>
                <c:pt idx="22">
                  <c:v>!ra!!</c:v>
                </c:pt>
                <c:pt idx="23">
                  <c:v>!r!!e</c:v>
                </c:pt>
                <c:pt idx="24">
                  <c:v>$!a!!</c:v>
                </c:pt>
                <c:pt idx="25">
                  <c:v>t!$!!</c:v>
                </c:pt>
                <c:pt idx="26">
                  <c:v>$!!!e</c:v>
                </c:pt>
                <c:pt idx="27">
                  <c:v>!r!!$</c:v>
                </c:pt>
                <c:pt idx="28">
                  <c:v>$!$!$</c:v>
                </c:pt>
                <c:pt idx="29">
                  <c:v>!$!$!</c:v>
                </c:pt>
                <c:pt idx="30">
                  <c:v>!$a!!</c:v>
                </c:pt>
                <c:pt idx="31">
                  <c:v>t!!!!</c:v>
                </c:pt>
                <c:pt idx="32">
                  <c:v>!!a$!</c:v>
                </c:pt>
                <c:pt idx="33">
                  <c:v>!!!$e</c:v>
                </c:pt>
                <c:pt idx="34">
                  <c:v>!!!ce</c:v>
                </c:pt>
                <c:pt idx="35">
                  <c:v>$r!!!</c:v>
                </c:pt>
                <c:pt idx="36">
                  <c:v>t!!!$</c:v>
                </c:pt>
                <c:pt idx="37">
                  <c:v>!$!$$</c:v>
                </c:pt>
                <c:pt idx="38">
                  <c:v>!$$$!</c:v>
                </c:pt>
                <c:pt idx="39">
                  <c:v>!r$!!</c:v>
                </c:pt>
                <c:pt idx="40">
                  <c:v>!!!$$</c:v>
                </c:pt>
                <c:pt idx="41">
                  <c:v>$!a!$</c:v>
                </c:pt>
                <c:pt idx="42">
                  <c:v>$!a!e</c:v>
                </c:pt>
                <c:pt idx="43">
                  <c:v>!!ac!</c:v>
                </c:pt>
                <c:pt idx="44">
                  <c:v>$!!c!</c:v>
                </c:pt>
                <c:pt idx="45">
                  <c:v>$$$!!</c:v>
                </c:pt>
                <c:pt idx="46">
                  <c:v>t!!!e</c:v>
                </c:pt>
                <c:pt idx="47">
                  <c:v>!r!$!</c:v>
                </c:pt>
                <c:pt idx="48">
                  <c:v>t$!!!</c:v>
                </c:pt>
                <c:pt idx="49">
                  <c:v>!ra!e</c:v>
                </c:pt>
                <c:pt idx="50">
                  <c:v>!!!c$</c:v>
                </c:pt>
                <c:pt idx="51">
                  <c:v>tr!!!</c:v>
                </c:pt>
                <c:pt idx="52">
                  <c:v>$!$!e</c:v>
                </c:pt>
                <c:pt idx="53">
                  <c:v>$$$!$</c:v>
                </c:pt>
                <c:pt idx="54">
                  <c:v>!!$$$</c:v>
                </c:pt>
                <c:pt idx="55">
                  <c:v>!$a!$</c:v>
                </c:pt>
                <c:pt idx="56">
                  <c:v>!$$!e</c:v>
                </c:pt>
                <c:pt idx="57">
                  <c:v>$!!$!</c:v>
                </c:pt>
                <c:pt idx="58">
                  <c:v>!!a!$</c:v>
                </c:pt>
                <c:pt idx="59">
                  <c:v>$!$$!</c:v>
                </c:pt>
                <c:pt idx="60">
                  <c:v>!r!$$</c:v>
                </c:pt>
                <c:pt idx="61">
                  <c:v>$$a!!</c:v>
                </c:pt>
                <c:pt idx="62">
                  <c:v>$!$c!</c:v>
                </c:pt>
                <c:pt idx="63">
                  <c:v>$!!$$</c:v>
                </c:pt>
                <c:pt idx="64">
                  <c:v>!r$!$</c:v>
                </c:pt>
                <c:pt idx="65">
                  <c:v>t$!!$</c:v>
                </c:pt>
                <c:pt idx="66">
                  <c:v>!$a!e</c:v>
                </c:pt>
                <c:pt idx="67">
                  <c:v>tra!!</c:v>
                </c:pt>
                <c:pt idx="68">
                  <c:v>!ra$!</c:v>
                </c:pt>
                <c:pt idx="69">
                  <c:v>$!$$$</c:v>
                </c:pt>
                <c:pt idx="70">
                  <c:v>!r!c!</c:v>
                </c:pt>
                <c:pt idx="71">
                  <c:v>tr!!e</c:v>
                </c:pt>
                <c:pt idx="72">
                  <c:v>!$a$!</c:v>
                </c:pt>
                <c:pt idx="73">
                  <c:v>!$$$$</c:v>
                </c:pt>
                <c:pt idx="74">
                  <c:v>$!!c$</c:v>
                </c:pt>
                <c:pt idx="75">
                  <c:v>!$!$e</c:v>
                </c:pt>
                <c:pt idx="76">
                  <c:v>!r!$e</c:v>
                </c:pt>
                <c:pt idx="77">
                  <c:v>!!$$e</c:v>
                </c:pt>
                <c:pt idx="78">
                  <c:v>!!a$e</c:v>
                </c:pt>
                <c:pt idx="79">
                  <c:v>t$$!$</c:v>
                </c:pt>
                <c:pt idx="80">
                  <c:v>t!!$!</c:v>
                </c:pt>
                <c:pt idx="81">
                  <c:v>$ra!!</c:v>
                </c:pt>
                <c:pt idx="82">
                  <c:v>!r$!e</c:v>
                </c:pt>
                <c:pt idx="83">
                  <c:v>$r!!$</c:v>
                </c:pt>
                <c:pt idx="84">
                  <c:v>$!a$!</c:v>
                </c:pt>
                <c:pt idx="85">
                  <c:v>$r!!e</c:v>
                </c:pt>
                <c:pt idx="86">
                  <c:v>$$!!e</c:v>
                </c:pt>
                <c:pt idx="87">
                  <c:v>!!ac$</c:v>
                </c:pt>
                <c:pt idx="88">
                  <c:v>!ra$e</c:v>
                </c:pt>
                <c:pt idx="89">
                  <c:v>t$$!!</c:v>
                </c:pt>
                <c:pt idx="90">
                  <c:v>t!a!!</c:v>
                </c:pt>
                <c:pt idx="91">
                  <c:v>t$!!e</c:v>
                </c:pt>
                <c:pt idx="92">
                  <c:v>!!$ce</c:v>
                </c:pt>
                <c:pt idx="93">
                  <c:v>!$!c!</c:v>
                </c:pt>
                <c:pt idx="94">
                  <c:v>!!ace</c:v>
                </c:pt>
                <c:pt idx="95">
                  <c:v>!$$c!</c:v>
                </c:pt>
                <c:pt idx="96">
                  <c:v>t!$!$</c:v>
                </c:pt>
                <c:pt idx="97">
                  <c:v>tr!!$</c:v>
                </c:pt>
                <c:pt idx="98">
                  <c:v>$r!$!</c:v>
                </c:pt>
                <c:pt idx="99">
                  <c:v>!$!c$</c:v>
                </c:pt>
                <c:pt idx="100">
                  <c:v>tr$!!</c:v>
                </c:pt>
                <c:pt idx="101">
                  <c:v>$!$$e</c:v>
                </c:pt>
                <c:pt idx="102">
                  <c:v>t!$$!</c:v>
                </c:pt>
                <c:pt idx="103">
                  <c:v>$r!$$</c:v>
                </c:pt>
                <c:pt idx="104">
                  <c:v>!r$$$</c:v>
                </c:pt>
                <c:pt idx="105">
                  <c:v>tr$!$</c:v>
                </c:pt>
                <c:pt idx="106">
                  <c:v>$!!$e</c:v>
                </c:pt>
                <c:pt idx="107">
                  <c:v>tr!ce</c:v>
                </c:pt>
                <c:pt idx="108">
                  <c:v>$ra!e</c:v>
                </c:pt>
                <c:pt idx="109">
                  <c:v>!race</c:v>
                </c:pt>
                <c:pt idx="110">
                  <c:v>trac!</c:v>
                </c:pt>
                <c:pt idx="111">
                  <c:v>!!$c!</c:v>
                </c:pt>
                <c:pt idx="112">
                  <c:v>tr!c!</c:v>
                </c:pt>
                <c:pt idx="113">
                  <c:v>$!ac$</c:v>
                </c:pt>
                <c:pt idx="114">
                  <c:v>t!!c!</c:v>
                </c:pt>
                <c:pt idx="115">
                  <c:v>t!$!e</c:v>
                </c:pt>
                <c:pt idx="116">
                  <c:v>!rac!</c:v>
                </c:pt>
                <c:pt idx="117">
                  <c:v>$$$$!</c:v>
                </c:pt>
                <c:pt idx="118">
                  <c:v>$$ac$</c:v>
                </c:pt>
                <c:pt idx="119">
                  <c:v>!r$$!</c:v>
                </c:pt>
                <c:pt idx="120">
                  <c:v>$ra$e</c:v>
                </c:pt>
                <c:pt idx="121">
                  <c:v>$r$!$</c:v>
                </c:pt>
                <c:pt idx="122">
                  <c:v>$$!c$</c:v>
                </c:pt>
                <c:pt idx="123">
                  <c:v>t!a!e</c:v>
                </c:pt>
                <c:pt idx="124">
                  <c:v>$$$$$</c:v>
                </c:pt>
                <c:pt idx="125">
                  <c:v>!$a$e</c:v>
                </c:pt>
                <c:pt idx="126">
                  <c:v>!$$ce</c:v>
                </c:pt>
                <c:pt idx="127">
                  <c:v>t$a!!</c:v>
                </c:pt>
                <c:pt idx="128">
                  <c:v>t!!ce</c:v>
                </c:pt>
                <c:pt idx="129">
                  <c:v>$$!$$</c:v>
                </c:pt>
                <c:pt idx="130">
                  <c:v>!$$$e</c:v>
                </c:pt>
                <c:pt idx="131">
                  <c:v>!r!ce</c:v>
                </c:pt>
                <c:pt idx="132">
                  <c:v>$!ac!</c:v>
                </c:pt>
                <c:pt idx="133">
                  <c:v>$$a!$</c:v>
                </c:pt>
                <c:pt idx="134">
                  <c:v>!r!c$</c:v>
                </c:pt>
                <c:pt idx="135">
                  <c:v>$$a!e</c:v>
                </c:pt>
                <c:pt idx="136">
                  <c:v>tra!e</c:v>
                </c:pt>
                <c:pt idx="137">
                  <c:v>!$ac!</c:v>
                </c:pt>
                <c:pt idx="138">
                  <c:v>!$ac$</c:v>
                </c:pt>
                <c:pt idx="139">
                  <c:v>t$!c!</c:v>
                </c:pt>
                <c:pt idx="140">
                  <c:v>!$!ce</c:v>
                </c:pt>
                <c:pt idx="141">
                  <c:v>$ra$!</c:v>
                </c:pt>
                <c:pt idx="142">
                  <c:v>t$a!$</c:v>
                </c:pt>
                <c:pt idx="143">
                  <c:v>$$a$!</c:v>
                </c:pt>
                <c:pt idx="144">
                  <c:v>$$!$!</c:v>
                </c:pt>
                <c:pt idx="145">
                  <c:v>t!ac$</c:v>
                </c:pt>
                <c:pt idx="146">
                  <c:v>$r!c$</c:v>
                </c:pt>
                <c:pt idx="147">
                  <c:v>!!$c$</c:v>
                </c:pt>
                <c:pt idx="148">
                  <c:v>$r$!!</c:v>
                </c:pt>
              </c:strCache>
            </c:strRef>
          </c:cat>
          <c:val>
            <c:numRef>
              <c:f>FirstGuessDistributions!$B$13:$B$161</c:f>
              <c:numCache>
                <c:formatCode>General</c:formatCode>
                <c:ptCount val="149"/>
                <c:pt idx="0">
                  <c:v>246</c:v>
                </c:pt>
                <c:pt idx="1">
                  <c:v>127</c:v>
                </c:pt>
                <c:pt idx="2">
                  <c:v>123</c:v>
                </c:pt>
                <c:pt idx="3">
                  <c:v>113</c:v>
                </c:pt>
                <c:pt idx="4">
                  <c:v>113</c:v>
                </c:pt>
                <c:pt idx="5">
                  <c:v>104</c:v>
                </c:pt>
                <c:pt idx="6">
                  <c:v>64</c:v>
                </c:pt>
                <c:pt idx="7">
                  <c:v>61</c:v>
                </c:pt>
                <c:pt idx="8">
                  <c:v>58</c:v>
                </c:pt>
                <c:pt idx="9">
                  <c:v>53</c:v>
                </c:pt>
                <c:pt idx="10">
                  <c:v>49</c:v>
                </c:pt>
                <c:pt idx="11">
                  <c:v>49</c:v>
                </c:pt>
                <c:pt idx="12">
                  <c:v>48</c:v>
                </c:pt>
                <c:pt idx="13">
                  <c:v>48</c:v>
                </c:pt>
                <c:pt idx="14">
                  <c:v>45</c:v>
                </c:pt>
                <c:pt idx="15">
                  <c:v>41</c:v>
                </c:pt>
                <c:pt idx="16">
                  <c:v>40</c:v>
                </c:pt>
                <c:pt idx="17">
                  <c:v>38</c:v>
                </c:pt>
                <c:pt idx="18">
                  <c:v>35</c:v>
                </c:pt>
                <c:pt idx="19">
                  <c:v>32</c:v>
                </c:pt>
                <c:pt idx="20">
                  <c:v>32</c:v>
                </c:pt>
                <c:pt idx="21">
                  <c:v>29</c:v>
                </c:pt>
                <c:pt idx="22">
                  <c:v>25</c:v>
                </c:pt>
                <c:pt idx="23">
                  <c:v>23</c:v>
                </c:pt>
                <c:pt idx="24">
                  <c:v>21</c:v>
                </c:pt>
                <c:pt idx="25">
                  <c:v>21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9</c:v>
                </c:pt>
                <c:pt idx="56">
                  <c:v>9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B-4368-B4D7-37E570FD3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438656"/>
        <c:axId val="409439072"/>
      </c:barChart>
      <c:catAx>
        <c:axId val="409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39072"/>
        <c:crosses val="autoZero"/>
        <c:auto val="1"/>
        <c:lblAlgn val="ctr"/>
        <c:lblOffset val="100"/>
        <c:noMultiLvlLbl val="0"/>
      </c:catAx>
      <c:valAx>
        <c:axId val="4094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3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 b="1"/>
              <a:t>MAMMA</a:t>
            </a:r>
          </a:p>
        </c:rich>
      </c:tx>
      <c:layout>
        <c:manualLayout>
          <c:xMode val="edge"/>
          <c:yMode val="edge"/>
          <c:x val="0.37429827986377734"/>
          <c:y val="4.390090937597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9716492050064E-2"/>
          <c:y val="6.0504983913699406E-2"/>
          <c:w val="0.92408895685559966"/>
          <c:h val="0.810855228232877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FirstGuessDistributions!$E$13:$E$52</c:f>
              <c:strCache>
                <c:ptCount val="40"/>
                <c:pt idx="0">
                  <c:v>!!!!!</c:v>
                </c:pt>
                <c:pt idx="1">
                  <c:v>!$!!!</c:v>
                </c:pt>
                <c:pt idx="2">
                  <c:v>!a!!!</c:v>
                </c:pt>
                <c:pt idx="3">
                  <c:v>m!!!!</c:v>
                </c:pt>
                <c:pt idx="4">
                  <c:v>!!m!!</c:v>
                </c:pt>
                <c:pt idx="5">
                  <c:v>$!!!!</c:v>
                </c:pt>
                <c:pt idx="6">
                  <c:v>!!!m!</c:v>
                </c:pt>
                <c:pt idx="7">
                  <c:v>$$!!!</c:v>
                </c:pt>
                <c:pt idx="8">
                  <c:v>!!!!a</c:v>
                </c:pt>
                <c:pt idx="9">
                  <c:v>ma!!!</c:v>
                </c:pt>
                <c:pt idx="10">
                  <c:v>!$!!$</c:v>
                </c:pt>
                <c:pt idx="11">
                  <c:v>!a!!$</c:v>
                </c:pt>
                <c:pt idx="12">
                  <c:v>!$!m!</c:v>
                </c:pt>
                <c:pt idx="13">
                  <c:v>!$!!a</c:v>
                </c:pt>
                <c:pt idx="14">
                  <c:v>m$!!!</c:v>
                </c:pt>
                <c:pt idx="15">
                  <c:v>!a!!a</c:v>
                </c:pt>
                <c:pt idx="16">
                  <c:v>!$m!!</c:v>
                </c:pt>
                <c:pt idx="17">
                  <c:v>!am!!</c:v>
                </c:pt>
                <c:pt idx="18">
                  <c:v>!!!ma</c:v>
                </c:pt>
                <c:pt idx="19">
                  <c:v>!$!ma</c:v>
                </c:pt>
                <c:pt idx="20">
                  <c:v>m!!!a</c:v>
                </c:pt>
                <c:pt idx="21">
                  <c:v>ma!!a</c:v>
                </c:pt>
                <c:pt idx="22">
                  <c:v>$$!!$</c:v>
                </c:pt>
                <c:pt idx="23">
                  <c:v>!!mm!</c:v>
                </c:pt>
                <c:pt idx="24">
                  <c:v>$a!!!</c:v>
                </c:pt>
                <c:pt idx="25">
                  <c:v>$!!!a</c:v>
                </c:pt>
                <c:pt idx="26">
                  <c:v>m!$!!</c:v>
                </c:pt>
                <c:pt idx="27">
                  <c:v>!a!ma</c:v>
                </c:pt>
                <c:pt idx="28">
                  <c:v>m!m!!</c:v>
                </c:pt>
                <c:pt idx="29">
                  <c:v>ma$!!</c:v>
                </c:pt>
                <c:pt idx="30">
                  <c:v>!amma</c:v>
                </c:pt>
                <c:pt idx="31">
                  <c:v>!!mma</c:v>
                </c:pt>
                <c:pt idx="32">
                  <c:v>ma$!$</c:v>
                </c:pt>
                <c:pt idx="33">
                  <c:v>m!mm!</c:v>
                </c:pt>
                <c:pt idx="34">
                  <c:v>ma!!$</c:v>
                </c:pt>
                <c:pt idx="35">
                  <c:v>mamm!</c:v>
                </c:pt>
                <c:pt idx="36">
                  <c:v>!!m!a</c:v>
                </c:pt>
                <c:pt idx="37">
                  <c:v>!a!m!</c:v>
                </c:pt>
                <c:pt idx="38">
                  <c:v>mam!!</c:v>
                </c:pt>
                <c:pt idx="39">
                  <c:v>ma!ma</c:v>
                </c:pt>
              </c:strCache>
            </c:strRef>
          </c:cat>
          <c:val>
            <c:numRef>
              <c:f>FirstGuessDistributions!$F$13:$F$52</c:f>
              <c:numCache>
                <c:formatCode>General</c:formatCode>
                <c:ptCount val="40"/>
                <c:pt idx="0">
                  <c:v>1232</c:v>
                </c:pt>
                <c:pt idx="1">
                  <c:v>466</c:v>
                </c:pt>
                <c:pt idx="2">
                  <c:v>236</c:v>
                </c:pt>
                <c:pt idx="3">
                  <c:v>57</c:v>
                </c:pt>
                <c:pt idx="4">
                  <c:v>37</c:v>
                </c:pt>
                <c:pt idx="5">
                  <c:v>37</c:v>
                </c:pt>
                <c:pt idx="6">
                  <c:v>36</c:v>
                </c:pt>
                <c:pt idx="7">
                  <c:v>32</c:v>
                </c:pt>
                <c:pt idx="8">
                  <c:v>28</c:v>
                </c:pt>
                <c:pt idx="9">
                  <c:v>24</c:v>
                </c:pt>
                <c:pt idx="10">
                  <c:v>23</c:v>
                </c:pt>
                <c:pt idx="11">
                  <c:v>16</c:v>
                </c:pt>
                <c:pt idx="12">
                  <c:v>15</c:v>
                </c:pt>
                <c:pt idx="13">
                  <c:v>9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B-4F35-A603-4A6F88B40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479424"/>
        <c:axId val="409475680"/>
      </c:barChart>
      <c:catAx>
        <c:axId val="4094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75680"/>
        <c:crosses val="autoZero"/>
        <c:auto val="1"/>
        <c:lblAlgn val="ctr"/>
        <c:lblOffset val="100"/>
        <c:noMultiLvlLbl val="0"/>
      </c:catAx>
      <c:valAx>
        <c:axId val="409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7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26" Type="http://schemas.openxmlformats.org/officeDocument/2006/relationships/chart" Target="../charts/chart46.xml"/><Relationship Id="rId39" Type="http://schemas.openxmlformats.org/officeDocument/2006/relationships/chart" Target="../charts/chart59.xml"/><Relationship Id="rId21" Type="http://schemas.openxmlformats.org/officeDocument/2006/relationships/chart" Target="../charts/chart41.xml"/><Relationship Id="rId34" Type="http://schemas.openxmlformats.org/officeDocument/2006/relationships/chart" Target="../charts/chart54.xml"/><Relationship Id="rId42" Type="http://schemas.openxmlformats.org/officeDocument/2006/relationships/chart" Target="../charts/chart62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29" Type="http://schemas.openxmlformats.org/officeDocument/2006/relationships/chart" Target="../charts/chart49.xml"/><Relationship Id="rId41" Type="http://schemas.openxmlformats.org/officeDocument/2006/relationships/chart" Target="../charts/chart61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24" Type="http://schemas.openxmlformats.org/officeDocument/2006/relationships/chart" Target="../charts/chart44.xml"/><Relationship Id="rId32" Type="http://schemas.openxmlformats.org/officeDocument/2006/relationships/chart" Target="../charts/chart52.xml"/><Relationship Id="rId37" Type="http://schemas.openxmlformats.org/officeDocument/2006/relationships/chart" Target="../charts/chart57.xml"/><Relationship Id="rId40" Type="http://schemas.openxmlformats.org/officeDocument/2006/relationships/chart" Target="../charts/chart60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23" Type="http://schemas.openxmlformats.org/officeDocument/2006/relationships/chart" Target="../charts/chart43.xml"/><Relationship Id="rId28" Type="http://schemas.openxmlformats.org/officeDocument/2006/relationships/chart" Target="../charts/chart48.xml"/><Relationship Id="rId36" Type="http://schemas.openxmlformats.org/officeDocument/2006/relationships/chart" Target="../charts/chart56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31" Type="http://schemas.openxmlformats.org/officeDocument/2006/relationships/chart" Target="../charts/chart51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Relationship Id="rId22" Type="http://schemas.openxmlformats.org/officeDocument/2006/relationships/chart" Target="../charts/chart42.xml"/><Relationship Id="rId27" Type="http://schemas.openxmlformats.org/officeDocument/2006/relationships/chart" Target="../charts/chart47.xml"/><Relationship Id="rId30" Type="http://schemas.openxmlformats.org/officeDocument/2006/relationships/chart" Target="../charts/chart50.xml"/><Relationship Id="rId35" Type="http://schemas.openxmlformats.org/officeDocument/2006/relationships/chart" Target="../charts/chart55.xml"/><Relationship Id="rId43" Type="http://schemas.openxmlformats.org/officeDocument/2006/relationships/chart" Target="../charts/chart63.xml"/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5" Type="http://schemas.openxmlformats.org/officeDocument/2006/relationships/chart" Target="../charts/chart45.xml"/><Relationship Id="rId33" Type="http://schemas.openxmlformats.org/officeDocument/2006/relationships/chart" Target="../charts/chart53.xml"/><Relationship Id="rId38" Type="http://schemas.openxmlformats.org/officeDocument/2006/relationships/chart" Target="../charts/chart5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451758</xdr:colOff>
      <xdr:row>45</xdr:row>
      <xdr:rowOff>81644</xdr:rowOff>
    </xdr:from>
    <xdr:to>
      <xdr:col>93</xdr:col>
      <xdr:colOff>420462</xdr:colOff>
      <xdr:row>59</xdr:row>
      <xdr:rowOff>87087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1E0250D-2E13-40CE-A9D5-4E0BBE4717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231198</xdr:colOff>
      <xdr:row>45</xdr:row>
      <xdr:rowOff>101500</xdr:rowOff>
    </xdr:from>
    <xdr:to>
      <xdr:col>16</xdr:col>
      <xdr:colOff>47502</xdr:colOff>
      <xdr:row>59</xdr:row>
      <xdr:rowOff>177699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DF88D43-E450-4892-B1C1-B94FE0018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90055</xdr:colOff>
      <xdr:row>48</xdr:row>
      <xdr:rowOff>1</xdr:rowOff>
    </xdr:from>
    <xdr:to>
      <xdr:col>36</xdr:col>
      <xdr:colOff>58759</xdr:colOff>
      <xdr:row>62</xdr:row>
      <xdr:rowOff>100447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B5AF626-9384-4B9F-A1F2-45922FD94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536666</xdr:colOff>
      <xdr:row>45</xdr:row>
      <xdr:rowOff>68036</xdr:rowOff>
    </xdr:from>
    <xdr:to>
      <xdr:col>64</xdr:col>
      <xdr:colOff>0</xdr:colOff>
      <xdr:row>59</xdr:row>
      <xdr:rowOff>68036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39CA915-48C3-49B7-895B-07D1A3146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86</xdr:col>
      <xdr:colOff>451758</xdr:colOff>
      <xdr:row>113</xdr:row>
      <xdr:rowOff>81644</xdr:rowOff>
    </xdr:from>
    <xdr:to>
      <xdr:col>93</xdr:col>
      <xdr:colOff>420462</xdr:colOff>
      <xdr:row>127</xdr:row>
      <xdr:rowOff>87087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2F49CBC-335E-4B7D-9E11-FB536431A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2598</xdr:colOff>
      <xdr:row>111</xdr:row>
      <xdr:rowOff>44350</xdr:rowOff>
    </xdr:from>
    <xdr:to>
      <xdr:col>15</xdr:col>
      <xdr:colOff>428502</xdr:colOff>
      <xdr:row>125</xdr:row>
      <xdr:rowOff>158649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245B7F2-5D2B-44DE-B3C7-63602BD19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90055</xdr:colOff>
      <xdr:row>110</xdr:row>
      <xdr:rowOff>133351</xdr:rowOff>
    </xdr:from>
    <xdr:to>
      <xdr:col>36</xdr:col>
      <xdr:colOff>58759</xdr:colOff>
      <xdr:row>125</xdr:row>
      <xdr:rowOff>81397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F93CAEA0-0962-49BB-8055-A87715FD9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536666</xdr:colOff>
      <xdr:row>110</xdr:row>
      <xdr:rowOff>144236</xdr:rowOff>
    </xdr:from>
    <xdr:to>
      <xdr:col>64</xdr:col>
      <xdr:colOff>0</xdr:colOff>
      <xdr:row>124</xdr:row>
      <xdr:rowOff>220436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2D7C8C2C-E5A2-4500-BFA2-897CE2A6F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2598</xdr:colOff>
      <xdr:row>180</xdr:row>
      <xdr:rowOff>44350</xdr:rowOff>
    </xdr:from>
    <xdr:to>
      <xdr:col>15</xdr:col>
      <xdr:colOff>428502</xdr:colOff>
      <xdr:row>194</xdr:row>
      <xdr:rowOff>158649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9702AE25-1FC9-4921-AAFD-CBCCB6233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90055</xdr:colOff>
      <xdr:row>179</xdr:row>
      <xdr:rowOff>133351</xdr:rowOff>
    </xdr:from>
    <xdr:to>
      <xdr:col>36</xdr:col>
      <xdr:colOff>58759</xdr:colOff>
      <xdr:row>194</xdr:row>
      <xdr:rowOff>81397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CAED5A98-FC28-431B-96CE-974BE6BAE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536666</xdr:colOff>
      <xdr:row>179</xdr:row>
      <xdr:rowOff>144236</xdr:rowOff>
    </xdr:from>
    <xdr:to>
      <xdr:col>64</xdr:col>
      <xdr:colOff>0</xdr:colOff>
      <xdr:row>193</xdr:row>
      <xdr:rowOff>220436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55CD0467-B015-45CB-BF99-7B9959CC2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86</xdr:col>
      <xdr:colOff>451758</xdr:colOff>
      <xdr:row>182</xdr:row>
      <xdr:rowOff>81644</xdr:rowOff>
    </xdr:from>
    <xdr:to>
      <xdr:col>93</xdr:col>
      <xdr:colOff>420462</xdr:colOff>
      <xdr:row>196</xdr:row>
      <xdr:rowOff>87087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FDC78ADD-09F5-495E-BF16-D5FB61BB4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2598</xdr:colOff>
      <xdr:row>250</xdr:row>
      <xdr:rowOff>44350</xdr:rowOff>
    </xdr:from>
    <xdr:to>
      <xdr:col>15</xdr:col>
      <xdr:colOff>428502</xdr:colOff>
      <xdr:row>264</xdr:row>
      <xdr:rowOff>158649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76C274A2-481A-4489-93C4-EB9A6CDEE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90055</xdr:colOff>
      <xdr:row>249</xdr:row>
      <xdr:rowOff>133351</xdr:rowOff>
    </xdr:from>
    <xdr:to>
      <xdr:col>36</xdr:col>
      <xdr:colOff>58759</xdr:colOff>
      <xdr:row>264</xdr:row>
      <xdr:rowOff>81397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2D42A26-9EB0-45A6-8CB9-EAAAE6A05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55</xdr:col>
      <xdr:colOff>536666</xdr:colOff>
      <xdr:row>249</xdr:row>
      <xdr:rowOff>144236</xdr:rowOff>
    </xdr:from>
    <xdr:to>
      <xdr:col>64</xdr:col>
      <xdr:colOff>0</xdr:colOff>
      <xdr:row>263</xdr:row>
      <xdr:rowOff>220436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6F82166E-564E-4FF6-8F59-EB2581E4D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86</xdr:col>
      <xdr:colOff>451758</xdr:colOff>
      <xdr:row>252</xdr:row>
      <xdr:rowOff>81644</xdr:rowOff>
    </xdr:from>
    <xdr:to>
      <xdr:col>93</xdr:col>
      <xdr:colOff>420462</xdr:colOff>
      <xdr:row>266</xdr:row>
      <xdr:rowOff>87087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E653ABCA-95CD-4A8D-9FBF-E8107F7FD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2598</xdr:colOff>
      <xdr:row>322</xdr:row>
      <xdr:rowOff>44350</xdr:rowOff>
    </xdr:from>
    <xdr:to>
      <xdr:col>15</xdr:col>
      <xdr:colOff>428502</xdr:colOff>
      <xdr:row>336</xdr:row>
      <xdr:rowOff>158649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DE9029B-509C-42AB-A386-7FE000A4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90055</xdr:colOff>
      <xdr:row>321</xdr:row>
      <xdr:rowOff>133351</xdr:rowOff>
    </xdr:from>
    <xdr:to>
      <xdr:col>36</xdr:col>
      <xdr:colOff>58759</xdr:colOff>
      <xdr:row>336</xdr:row>
      <xdr:rowOff>81397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A95A2C6-7274-41BC-BE31-4FE3A18E7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55</xdr:col>
      <xdr:colOff>536666</xdr:colOff>
      <xdr:row>321</xdr:row>
      <xdr:rowOff>144236</xdr:rowOff>
    </xdr:from>
    <xdr:to>
      <xdr:col>64</xdr:col>
      <xdr:colOff>0</xdr:colOff>
      <xdr:row>335</xdr:row>
      <xdr:rowOff>220436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9558869-3DDE-456D-BC7E-8E9D989FF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86</xdr:col>
      <xdr:colOff>451758</xdr:colOff>
      <xdr:row>324</xdr:row>
      <xdr:rowOff>81644</xdr:rowOff>
    </xdr:from>
    <xdr:to>
      <xdr:col>93</xdr:col>
      <xdr:colOff>420462</xdr:colOff>
      <xdr:row>338</xdr:row>
      <xdr:rowOff>87087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7EB844A-E690-4471-91AB-580AAB3A7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29</xdr:row>
      <xdr:rowOff>18372</xdr:rowOff>
    </xdr:from>
    <xdr:to>
      <xdr:col>16</xdr:col>
      <xdr:colOff>435429</xdr:colOff>
      <xdr:row>43</xdr:row>
      <xdr:rowOff>94572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DEE83-E865-46CE-AF04-566E5D37B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3266</xdr:colOff>
      <xdr:row>29</xdr:row>
      <xdr:rowOff>10886</xdr:rowOff>
    </xdr:from>
    <xdr:to>
      <xdr:col>43</xdr:col>
      <xdr:colOff>76200</xdr:colOff>
      <xdr:row>43</xdr:row>
      <xdr:rowOff>87086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A55D6C-DF64-4B6B-9FF5-11567BDAB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849086</xdr:colOff>
      <xdr:row>29</xdr:row>
      <xdr:rowOff>10886</xdr:rowOff>
    </xdr:from>
    <xdr:to>
      <xdr:col>59</xdr:col>
      <xdr:colOff>589190</xdr:colOff>
      <xdr:row>43</xdr:row>
      <xdr:rowOff>87086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5B7CE9F7-0862-4CDB-A5B0-4B654F33F6B3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8412</xdr:colOff>
      <xdr:row>29</xdr:row>
      <xdr:rowOff>0</xdr:rowOff>
    </xdr:from>
    <xdr:to>
      <xdr:col>69</xdr:col>
      <xdr:colOff>609599</xdr:colOff>
      <xdr:row>43</xdr:row>
      <xdr:rowOff>190996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DD92DB-093E-41D6-B86E-6E7BDDF63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4</xdr:col>
      <xdr:colOff>219075</xdr:colOff>
      <xdr:row>44</xdr:row>
      <xdr:rowOff>174172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9BF419-32CF-4483-88D3-DF6FA9655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381000</xdr:colOff>
      <xdr:row>29</xdr:row>
      <xdr:rowOff>38100</xdr:rowOff>
    </xdr:from>
    <xdr:to>
      <xdr:col>25</xdr:col>
      <xdr:colOff>349704</xdr:colOff>
      <xdr:row>43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0C9E0E-B48C-40C2-A6A3-966C06BF4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446808</xdr:colOff>
      <xdr:row>28</xdr:row>
      <xdr:rowOff>155865</xdr:rowOff>
    </xdr:from>
    <xdr:to>
      <xdr:col>33</xdr:col>
      <xdr:colOff>471053</xdr:colOff>
      <xdr:row>43</xdr:row>
      <xdr:rowOff>166255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826CBE-0BB0-4667-BBC2-711FD6476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599011</xdr:colOff>
      <xdr:row>28</xdr:row>
      <xdr:rowOff>177141</xdr:rowOff>
    </xdr:from>
    <xdr:to>
      <xdr:col>51</xdr:col>
      <xdr:colOff>595745</xdr:colOff>
      <xdr:row>44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3A7E1B-56D9-4B20-BC6B-AC6F50A2E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9525</xdr:colOff>
      <xdr:row>97</xdr:row>
      <xdr:rowOff>18372</xdr:rowOff>
    </xdr:from>
    <xdr:to>
      <xdr:col>16</xdr:col>
      <xdr:colOff>435429</xdr:colOff>
      <xdr:row>111</xdr:row>
      <xdr:rowOff>94572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231D56C-C2AD-4BF8-B72B-0E8728FA4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3266</xdr:colOff>
      <xdr:row>97</xdr:row>
      <xdr:rowOff>10886</xdr:rowOff>
    </xdr:from>
    <xdr:to>
      <xdr:col>43</xdr:col>
      <xdr:colOff>76200</xdr:colOff>
      <xdr:row>111</xdr:row>
      <xdr:rowOff>87086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6EBBDE-C52A-4189-A183-B5EE6C279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3266</xdr:colOff>
      <xdr:row>97</xdr:row>
      <xdr:rowOff>10886</xdr:rowOff>
    </xdr:from>
    <xdr:to>
      <xdr:col>60</xdr:col>
      <xdr:colOff>590550</xdr:colOff>
      <xdr:row>111</xdr:row>
      <xdr:rowOff>87086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7BE12688-303E-4353-865B-60FF9865B4C8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451758</xdr:colOff>
      <xdr:row>97</xdr:row>
      <xdr:rowOff>81644</xdr:rowOff>
    </xdr:from>
    <xdr:to>
      <xdr:col>69</xdr:col>
      <xdr:colOff>420462</xdr:colOff>
      <xdr:row>111</xdr:row>
      <xdr:rowOff>163287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BF0E9A8-8678-41BD-8952-CDE04664A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381000</xdr:colOff>
      <xdr:row>97</xdr:row>
      <xdr:rowOff>38100</xdr:rowOff>
    </xdr:from>
    <xdr:to>
      <xdr:col>25</xdr:col>
      <xdr:colOff>349704</xdr:colOff>
      <xdr:row>111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0A02CFA-46E7-492D-9727-B694AD4CE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419100</xdr:colOff>
      <xdr:row>96</xdr:row>
      <xdr:rowOff>183575</xdr:rowOff>
    </xdr:from>
    <xdr:to>
      <xdr:col>33</xdr:col>
      <xdr:colOff>349704</xdr:colOff>
      <xdr:row>111</xdr:row>
      <xdr:rowOff>133351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EFE0D40-2A9A-4A90-B0D0-BE0710702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45</xdr:col>
      <xdr:colOff>3266</xdr:colOff>
      <xdr:row>97</xdr:row>
      <xdr:rowOff>10886</xdr:rowOff>
    </xdr:from>
    <xdr:to>
      <xdr:col>53</xdr:col>
      <xdr:colOff>76200</xdr:colOff>
      <xdr:row>111</xdr:row>
      <xdr:rowOff>87086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9A541AD-E5B6-4118-BC78-E89E095D0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9525</xdr:colOff>
      <xdr:row>164</xdr:row>
      <xdr:rowOff>18372</xdr:rowOff>
    </xdr:from>
    <xdr:to>
      <xdr:col>16</xdr:col>
      <xdr:colOff>435429</xdr:colOff>
      <xdr:row>178</xdr:row>
      <xdr:rowOff>94572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29ECF4F-40E5-4A6A-A1F3-C7A735C13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35</xdr:col>
      <xdr:colOff>3266</xdr:colOff>
      <xdr:row>164</xdr:row>
      <xdr:rowOff>10886</xdr:rowOff>
    </xdr:from>
    <xdr:to>
      <xdr:col>43</xdr:col>
      <xdr:colOff>76200</xdr:colOff>
      <xdr:row>178</xdr:row>
      <xdr:rowOff>87086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DC22B73-CDCE-4307-8692-3EAF5F902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54</xdr:col>
      <xdr:colOff>3266</xdr:colOff>
      <xdr:row>164</xdr:row>
      <xdr:rowOff>10886</xdr:rowOff>
    </xdr:from>
    <xdr:to>
      <xdr:col>60</xdr:col>
      <xdr:colOff>590550</xdr:colOff>
      <xdr:row>178</xdr:row>
      <xdr:rowOff>87086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CDC86F67-C65C-438F-9250-1D676A8FEC49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62</xdr:col>
      <xdr:colOff>451758</xdr:colOff>
      <xdr:row>164</xdr:row>
      <xdr:rowOff>81644</xdr:rowOff>
    </xdr:from>
    <xdr:to>
      <xdr:col>69</xdr:col>
      <xdr:colOff>420462</xdr:colOff>
      <xdr:row>178</xdr:row>
      <xdr:rowOff>163287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74C94D4-6522-4E21-ADD7-6F3A0E8C0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381000</xdr:colOff>
      <xdr:row>164</xdr:row>
      <xdr:rowOff>38100</xdr:rowOff>
    </xdr:from>
    <xdr:to>
      <xdr:col>25</xdr:col>
      <xdr:colOff>349704</xdr:colOff>
      <xdr:row>178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9A3E1A5-2E2F-4689-9672-4C5DECAD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419100</xdr:colOff>
      <xdr:row>163</xdr:row>
      <xdr:rowOff>183575</xdr:rowOff>
    </xdr:from>
    <xdr:to>
      <xdr:col>33</xdr:col>
      <xdr:colOff>349704</xdr:colOff>
      <xdr:row>178</xdr:row>
      <xdr:rowOff>133351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F8A4B9A-D2DB-43A6-9404-CBD4F654C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45</xdr:col>
      <xdr:colOff>3266</xdr:colOff>
      <xdr:row>164</xdr:row>
      <xdr:rowOff>10886</xdr:rowOff>
    </xdr:from>
    <xdr:to>
      <xdr:col>53</xdr:col>
      <xdr:colOff>76200</xdr:colOff>
      <xdr:row>178</xdr:row>
      <xdr:rowOff>87086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43C3199-5FCB-4D30-A14D-54F74C296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9525</xdr:colOff>
      <xdr:row>228</xdr:row>
      <xdr:rowOff>18372</xdr:rowOff>
    </xdr:from>
    <xdr:to>
      <xdr:col>16</xdr:col>
      <xdr:colOff>435429</xdr:colOff>
      <xdr:row>242</xdr:row>
      <xdr:rowOff>94572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28699D4-395B-43AE-B0A8-8A124C1E2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3266</xdr:colOff>
      <xdr:row>228</xdr:row>
      <xdr:rowOff>10886</xdr:rowOff>
    </xdr:from>
    <xdr:to>
      <xdr:col>43</xdr:col>
      <xdr:colOff>76200</xdr:colOff>
      <xdr:row>242</xdr:row>
      <xdr:rowOff>87086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F73940B-61B3-42DD-8EC9-B2F22ACC1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54</xdr:col>
      <xdr:colOff>3266</xdr:colOff>
      <xdr:row>228</xdr:row>
      <xdr:rowOff>10886</xdr:rowOff>
    </xdr:from>
    <xdr:to>
      <xdr:col>60</xdr:col>
      <xdr:colOff>590550</xdr:colOff>
      <xdr:row>242</xdr:row>
      <xdr:rowOff>87086</xdr:rowOff>
    </xdr:to>
    <xdr:graphicFrame macro="">
      <xdr:nvGraphicFramePr>
        <xdr:cNvPr id="26" name="Chart 6">
          <a:extLst>
            <a:ext uri="{FF2B5EF4-FFF2-40B4-BE49-F238E27FC236}">
              <a16:creationId xmlns:a16="http://schemas.microsoft.com/office/drawing/2014/main" id="{235B8E37-299F-4A5C-80FB-40D999DCE314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62</xdr:col>
      <xdr:colOff>451758</xdr:colOff>
      <xdr:row>228</xdr:row>
      <xdr:rowOff>81644</xdr:rowOff>
    </xdr:from>
    <xdr:to>
      <xdr:col>69</xdr:col>
      <xdr:colOff>420462</xdr:colOff>
      <xdr:row>242</xdr:row>
      <xdr:rowOff>163287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618B13D-B631-4FC3-81FA-FDFAEEDDD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18</xdr:col>
      <xdr:colOff>381000</xdr:colOff>
      <xdr:row>228</xdr:row>
      <xdr:rowOff>38100</xdr:rowOff>
    </xdr:from>
    <xdr:to>
      <xdr:col>25</xdr:col>
      <xdr:colOff>349704</xdr:colOff>
      <xdr:row>242</xdr:row>
      <xdr:rowOff>114300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0C5FCED-EC3E-4CED-9CEC-822724148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419100</xdr:colOff>
      <xdr:row>227</xdr:row>
      <xdr:rowOff>183575</xdr:rowOff>
    </xdr:from>
    <xdr:to>
      <xdr:col>33</xdr:col>
      <xdr:colOff>349704</xdr:colOff>
      <xdr:row>242</xdr:row>
      <xdr:rowOff>133351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BFBD5F3-9306-4481-950C-8C789F863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3266</xdr:colOff>
      <xdr:row>228</xdr:row>
      <xdr:rowOff>10886</xdr:rowOff>
    </xdr:from>
    <xdr:to>
      <xdr:col>53</xdr:col>
      <xdr:colOff>76200</xdr:colOff>
      <xdr:row>242</xdr:row>
      <xdr:rowOff>87086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6404C7D-4937-466B-8F2A-04537944B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9525</xdr:colOff>
      <xdr:row>355</xdr:row>
      <xdr:rowOff>18372</xdr:rowOff>
    </xdr:from>
    <xdr:to>
      <xdr:col>16</xdr:col>
      <xdr:colOff>435429</xdr:colOff>
      <xdr:row>369</xdr:row>
      <xdr:rowOff>94572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A3F3E59-2C00-4D6D-A69F-66F98174D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35</xdr:col>
      <xdr:colOff>3266</xdr:colOff>
      <xdr:row>355</xdr:row>
      <xdr:rowOff>10886</xdr:rowOff>
    </xdr:from>
    <xdr:to>
      <xdr:col>43</xdr:col>
      <xdr:colOff>76200</xdr:colOff>
      <xdr:row>369</xdr:row>
      <xdr:rowOff>87086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FE8A004-A12D-4C57-9F46-2470311B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54</xdr:col>
      <xdr:colOff>3266</xdr:colOff>
      <xdr:row>355</xdr:row>
      <xdr:rowOff>10886</xdr:rowOff>
    </xdr:from>
    <xdr:to>
      <xdr:col>60</xdr:col>
      <xdr:colOff>590550</xdr:colOff>
      <xdr:row>369</xdr:row>
      <xdr:rowOff>87086</xdr:rowOff>
    </xdr:to>
    <xdr:graphicFrame macro="">
      <xdr:nvGraphicFramePr>
        <xdr:cNvPr id="33" name="Chart 6">
          <a:extLst>
            <a:ext uri="{FF2B5EF4-FFF2-40B4-BE49-F238E27FC236}">
              <a16:creationId xmlns:a16="http://schemas.microsoft.com/office/drawing/2014/main" id="{11E57347-14BA-4CAE-8ABE-A8A83B1ED881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62</xdr:col>
      <xdr:colOff>451758</xdr:colOff>
      <xdr:row>355</xdr:row>
      <xdr:rowOff>81644</xdr:rowOff>
    </xdr:from>
    <xdr:to>
      <xdr:col>69</xdr:col>
      <xdr:colOff>420462</xdr:colOff>
      <xdr:row>369</xdr:row>
      <xdr:rowOff>163287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1F16C33E-0B5C-4A79-A58E-DBB52F71F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18</xdr:col>
      <xdr:colOff>381000</xdr:colOff>
      <xdr:row>355</xdr:row>
      <xdr:rowOff>38100</xdr:rowOff>
    </xdr:from>
    <xdr:to>
      <xdr:col>25</xdr:col>
      <xdr:colOff>349704</xdr:colOff>
      <xdr:row>369</xdr:row>
      <xdr:rowOff>114300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8C488F9-59A1-4415-AECA-EBE6922D0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26</xdr:col>
      <xdr:colOff>419100</xdr:colOff>
      <xdr:row>354</xdr:row>
      <xdr:rowOff>183575</xdr:rowOff>
    </xdr:from>
    <xdr:to>
      <xdr:col>33</xdr:col>
      <xdr:colOff>349704</xdr:colOff>
      <xdr:row>369</xdr:row>
      <xdr:rowOff>133351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F1E2373F-D452-4D57-9806-5A981A89E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45</xdr:col>
      <xdr:colOff>3266</xdr:colOff>
      <xdr:row>355</xdr:row>
      <xdr:rowOff>10886</xdr:rowOff>
    </xdr:from>
    <xdr:to>
      <xdr:col>53</xdr:col>
      <xdr:colOff>76200</xdr:colOff>
      <xdr:row>369</xdr:row>
      <xdr:rowOff>87086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AD477216-4DD8-486C-AEF7-BFD589339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10</xdr:col>
      <xdr:colOff>9525</xdr:colOff>
      <xdr:row>292</xdr:row>
      <xdr:rowOff>18372</xdr:rowOff>
    </xdr:from>
    <xdr:to>
      <xdr:col>16</xdr:col>
      <xdr:colOff>435429</xdr:colOff>
      <xdr:row>306</xdr:row>
      <xdr:rowOff>94572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67AE29CD-0DA0-4022-9359-A23DBB8DD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35</xdr:col>
      <xdr:colOff>3266</xdr:colOff>
      <xdr:row>292</xdr:row>
      <xdr:rowOff>10886</xdr:rowOff>
    </xdr:from>
    <xdr:to>
      <xdr:col>43</xdr:col>
      <xdr:colOff>76200</xdr:colOff>
      <xdr:row>306</xdr:row>
      <xdr:rowOff>87086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7E8A01CF-79F7-41D6-9D2C-6BD0E2C24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54</xdr:col>
      <xdr:colOff>3266</xdr:colOff>
      <xdr:row>292</xdr:row>
      <xdr:rowOff>10886</xdr:rowOff>
    </xdr:from>
    <xdr:to>
      <xdr:col>60</xdr:col>
      <xdr:colOff>590550</xdr:colOff>
      <xdr:row>306</xdr:row>
      <xdr:rowOff>87086</xdr:rowOff>
    </xdr:to>
    <xdr:graphicFrame macro="">
      <xdr:nvGraphicFramePr>
        <xdr:cNvPr id="68" name="Chart 6">
          <a:extLst>
            <a:ext uri="{FF2B5EF4-FFF2-40B4-BE49-F238E27FC236}">
              <a16:creationId xmlns:a16="http://schemas.microsoft.com/office/drawing/2014/main" id="{6D49D1DB-7330-4B18-81F3-FFC690883B6B}"/>
            </a:ext>
            <a:ext uri="{147F2762-F138-4A5C-976F-8EAC2B608ADB}">
              <a16:predDERef xmlns:a16="http://schemas.microsoft.com/office/drawing/2014/main" pred="{7D7D99B9-20FF-4F01-8E43-674788FC6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62</xdr:col>
      <xdr:colOff>451758</xdr:colOff>
      <xdr:row>292</xdr:row>
      <xdr:rowOff>81644</xdr:rowOff>
    </xdr:from>
    <xdr:to>
      <xdr:col>69</xdr:col>
      <xdr:colOff>420462</xdr:colOff>
      <xdr:row>306</xdr:row>
      <xdr:rowOff>163287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4358D17D-94B0-479C-A7C9-973D0C314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18</xdr:col>
      <xdr:colOff>381000</xdr:colOff>
      <xdr:row>292</xdr:row>
      <xdr:rowOff>38100</xdr:rowOff>
    </xdr:from>
    <xdr:to>
      <xdr:col>25</xdr:col>
      <xdr:colOff>349704</xdr:colOff>
      <xdr:row>306</xdr:row>
      <xdr:rowOff>114300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123F97A6-E294-402B-B772-D6152EB4F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26</xdr:col>
      <xdr:colOff>419100</xdr:colOff>
      <xdr:row>291</xdr:row>
      <xdr:rowOff>183575</xdr:rowOff>
    </xdr:from>
    <xdr:to>
      <xdr:col>33</xdr:col>
      <xdr:colOff>349704</xdr:colOff>
      <xdr:row>306</xdr:row>
      <xdr:rowOff>133351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5778468B-D600-4A16-8859-D5492A4CD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45</xdr:col>
      <xdr:colOff>3266</xdr:colOff>
      <xdr:row>292</xdr:row>
      <xdr:rowOff>10886</xdr:rowOff>
    </xdr:from>
    <xdr:to>
      <xdr:col>53</xdr:col>
      <xdr:colOff>76200</xdr:colOff>
      <xdr:row>306</xdr:row>
      <xdr:rowOff>87086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0448D751-F07D-423D-BF82-1C0A96CB0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0</xdr:row>
      <xdr:rowOff>160020</xdr:rowOff>
    </xdr:from>
    <xdr:to>
      <xdr:col>21</xdr:col>
      <xdr:colOff>198120</xdr:colOff>
      <xdr:row>24</xdr:row>
      <xdr:rowOff>127363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D444D9-AF38-4967-B2E7-8355E3E54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402771</xdr:colOff>
      <xdr:row>0</xdr:row>
      <xdr:rowOff>141515</xdr:rowOff>
    </xdr:from>
    <xdr:to>
      <xdr:col>34</xdr:col>
      <xdr:colOff>119742</xdr:colOff>
      <xdr:row>24</xdr:row>
      <xdr:rowOff>131719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3EB4D-7C70-4ACD-8E45-B92B06E0E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58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7.5546875" customWidth="1"/>
    <col min="3" max="3" width="11.33203125" customWidth="1"/>
    <col min="4" max="4" width="12" bestFit="1" customWidth="1"/>
    <col min="9" max="9" width="10.6640625" customWidth="1"/>
    <col min="10" max="10" width="15.5546875" customWidth="1"/>
    <col min="12" max="12" width="11.109375" bestFit="1" customWidth="1"/>
    <col min="13" max="13" width="14.44140625" bestFit="1" customWidth="1"/>
    <col min="18" max="18" width="18.88671875" bestFit="1" customWidth="1"/>
    <col min="21" max="21" width="11.109375" bestFit="1" customWidth="1"/>
    <col min="22" max="22" width="14.44140625" bestFit="1" customWidth="1"/>
    <col min="27" max="27" width="18.88671875" bestFit="1" customWidth="1"/>
    <col min="28" max="28" width="13.109375" customWidth="1"/>
    <col min="30" max="30" width="11.109375" bestFit="1" customWidth="1"/>
    <col min="33" max="33" width="14.44140625" bestFit="1" customWidth="1"/>
    <col min="43" max="43" width="13.44140625" bestFit="1" customWidth="1"/>
    <col min="44" max="44" width="14.44140625" bestFit="1" customWidth="1"/>
    <col min="59" max="59" width="13.44140625" bestFit="1" customWidth="1"/>
    <col min="60" max="60" width="14.44140625" bestFit="1" customWidth="1"/>
    <col min="76" max="76" width="13.44140625" bestFit="1" customWidth="1"/>
    <col min="77" max="77" width="14.44140625" bestFit="1" customWidth="1"/>
    <col min="89" max="89" width="13.44140625" bestFit="1" customWidth="1"/>
    <col min="90" max="90" width="14.44140625" bestFit="1" customWidth="1"/>
  </cols>
  <sheetData>
    <row r="1" spans="1:30" ht="25.8" x14ac:dyDescent="0.5">
      <c r="J1" t="s">
        <v>43</v>
      </c>
      <c r="S1" s="13" t="s">
        <v>79</v>
      </c>
    </row>
    <row r="2" spans="1:30" ht="25.8" x14ac:dyDescent="0.5">
      <c r="A2" s="16" t="s">
        <v>23</v>
      </c>
      <c r="B2" s="15"/>
      <c r="C2" s="15"/>
      <c r="D2" s="15" t="s">
        <v>22</v>
      </c>
      <c r="E2" s="15"/>
      <c r="F2" s="15"/>
      <c r="G2" s="15"/>
      <c r="J2" s="16" t="s">
        <v>23</v>
      </c>
      <c r="K2" s="15" t="s">
        <v>22</v>
      </c>
      <c r="L2" s="15"/>
      <c r="M2" s="15"/>
      <c r="S2" s="13" t="s">
        <v>80</v>
      </c>
      <c r="W2" s="12"/>
      <c r="AD2" s="12"/>
    </row>
    <row r="3" spans="1:30" ht="25.8" x14ac:dyDescent="0.5">
      <c r="A3" s="15" t="s">
        <v>21</v>
      </c>
      <c r="B3" s="15">
        <v>3</v>
      </c>
      <c r="C3" s="15">
        <v>4</v>
      </c>
      <c r="D3" s="15">
        <v>5</v>
      </c>
      <c r="E3" s="15">
        <v>6</v>
      </c>
      <c r="F3" s="15">
        <v>7</v>
      </c>
      <c r="G3" s="15">
        <v>8</v>
      </c>
      <c r="J3" s="15" t="s">
        <v>21</v>
      </c>
      <c r="K3" s="15">
        <v>6</v>
      </c>
      <c r="L3" s="15">
        <v>7</v>
      </c>
      <c r="M3" s="15">
        <v>8</v>
      </c>
      <c r="O3">
        <v>13</v>
      </c>
      <c r="S3" s="13" t="s">
        <v>81</v>
      </c>
      <c r="W3" s="12"/>
      <c r="AD3" s="12"/>
    </row>
    <row r="4" spans="1:30" ht="25.8" x14ac:dyDescent="0.5">
      <c r="A4" s="15" t="s">
        <v>36</v>
      </c>
      <c r="B4" s="15"/>
      <c r="C4" s="15"/>
      <c r="D4" s="15"/>
      <c r="E4" s="15"/>
      <c r="F4" s="15"/>
      <c r="G4" s="15"/>
      <c r="J4" s="15" t="s">
        <v>36</v>
      </c>
      <c r="K4" s="15"/>
      <c r="L4" s="15"/>
      <c r="M4" s="15"/>
      <c r="S4" s="13" t="s">
        <v>82</v>
      </c>
    </row>
    <row r="5" spans="1:30" ht="25.8" x14ac:dyDescent="0.5">
      <c r="A5" s="15" t="s">
        <v>37</v>
      </c>
      <c r="B5" s="15" t="s">
        <v>44</v>
      </c>
      <c r="C5" s="15" t="s">
        <v>47</v>
      </c>
      <c r="D5" s="15" t="s">
        <v>50</v>
      </c>
      <c r="E5" s="15" t="s">
        <v>55</v>
      </c>
      <c r="F5" s="15"/>
      <c r="G5" s="15"/>
      <c r="J5" s="15" t="s">
        <v>37</v>
      </c>
      <c r="K5" s="15" t="s">
        <v>58</v>
      </c>
      <c r="L5" s="15" t="s">
        <v>64</v>
      </c>
      <c r="M5" s="15" t="s">
        <v>70</v>
      </c>
      <c r="O5" t="s">
        <v>112</v>
      </c>
      <c r="S5" s="13" t="s">
        <v>83</v>
      </c>
    </row>
    <row r="6" spans="1:30" ht="25.8" x14ac:dyDescent="0.5">
      <c r="A6" s="15" t="s">
        <v>38</v>
      </c>
      <c r="B6" s="15" t="s">
        <v>44</v>
      </c>
      <c r="C6" s="15" t="s">
        <v>47</v>
      </c>
      <c r="D6" s="15" t="s">
        <v>50</v>
      </c>
      <c r="E6" s="15" t="s">
        <v>55</v>
      </c>
      <c r="F6" s="15"/>
      <c r="G6" s="15"/>
      <c r="J6" s="15" t="s">
        <v>38</v>
      </c>
      <c r="K6" s="24" t="s">
        <v>59</v>
      </c>
      <c r="L6" s="15" t="s">
        <v>65</v>
      </c>
      <c r="M6" s="15" t="s">
        <v>73</v>
      </c>
      <c r="O6" t="s">
        <v>112</v>
      </c>
      <c r="S6" s="13" t="s">
        <v>84</v>
      </c>
    </row>
    <row r="7" spans="1:30" ht="25.8" x14ac:dyDescent="0.5">
      <c r="A7" s="15" t="s">
        <v>39</v>
      </c>
      <c r="B7" s="15" t="s">
        <v>45</v>
      </c>
      <c r="C7" s="15" t="s">
        <v>48</v>
      </c>
      <c r="D7" s="15" t="s">
        <v>51</v>
      </c>
      <c r="E7" s="15" t="s">
        <v>56</v>
      </c>
      <c r="F7" s="15"/>
      <c r="G7" s="15"/>
      <c r="J7" s="15" t="s">
        <v>39</v>
      </c>
      <c r="K7" s="15" t="s">
        <v>60</v>
      </c>
      <c r="L7" s="15" t="s">
        <v>66</v>
      </c>
      <c r="M7" s="15" t="s">
        <v>71</v>
      </c>
      <c r="O7" t="s">
        <v>111</v>
      </c>
      <c r="S7" s="13" t="s">
        <v>85</v>
      </c>
    </row>
    <row r="8" spans="1:30" x14ac:dyDescent="0.3">
      <c r="A8" s="15" t="s">
        <v>40</v>
      </c>
      <c r="B8" s="15" t="s">
        <v>45</v>
      </c>
      <c r="C8" s="15" t="s">
        <v>48</v>
      </c>
      <c r="D8" s="15" t="s">
        <v>52</v>
      </c>
      <c r="E8" s="15" t="s">
        <v>56</v>
      </c>
      <c r="F8" s="15"/>
      <c r="G8" s="15"/>
      <c r="J8" s="15" t="s">
        <v>40</v>
      </c>
      <c r="K8" s="15" t="s">
        <v>61</v>
      </c>
      <c r="L8" s="15" t="s">
        <v>67</v>
      </c>
      <c r="M8" s="15" t="s">
        <v>74</v>
      </c>
      <c r="O8" t="s">
        <v>111</v>
      </c>
    </row>
    <row r="9" spans="1:30" x14ac:dyDescent="0.3">
      <c r="A9" s="15" t="s">
        <v>41</v>
      </c>
      <c r="B9" s="15" t="s">
        <v>46</v>
      </c>
      <c r="C9" s="15" t="s">
        <v>49</v>
      </c>
      <c r="D9" s="15" t="s">
        <v>53</v>
      </c>
      <c r="E9" s="15" t="s">
        <v>57</v>
      </c>
      <c r="F9" s="15"/>
      <c r="G9" s="15"/>
      <c r="J9" s="15" t="s">
        <v>41</v>
      </c>
      <c r="K9" s="15" t="s">
        <v>62</v>
      </c>
      <c r="L9" s="15" t="s">
        <v>68</v>
      </c>
      <c r="M9" s="15" t="s">
        <v>72</v>
      </c>
      <c r="O9" t="s">
        <v>113</v>
      </c>
    </row>
    <row r="10" spans="1:30" x14ac:dyDescent="0.3">
      <c r="A10" s="15" t="s">
        <v>42</v>
      </c>
      <c r="B10" s="15" t="s">
        <v>46</v>
      </c>
      <c r="C10" s="15" t="s">
        <v>49</v>
      </c>
      <c r="D10" s="15" t="s">
        <v>54</v>
      </c>
      <c r="E10" s="15" t="s">
        <v>57</v>
      </c>
      <c r="F10" s="15"/>
      <c r="G10" s="15"/>
      <c r="J10" s="15" t="s">
        <v>42</v>
      </c>
      <c r="K10" s="15" t="s">
        <v>63</v>
      </c>
      <c r="L10" s="15" t="s">
        <v>69</v>
      </c>
      <c r="M10" s="15" t="s">
        <v>75</v>
      </c>
      <c r="O10" t="s">
        <v>113</v>
      </c>
    </row>
    <row r="19" spans="1:94" ht="36.6" x14ac:dyDescent="0.7">
      <c r="A19" s="18" t="s">
        <v>78</v>
      </c>
      <c r="K19" s="13" t="s">
        <v>79</v>
      </c>
      <c r="T19" s="13"/>
      <c r="AE19" s="13" t="s">
        <v>17</v>
      </c>
      <c r="AP19" s="13"/>
      <c r="BF19" s="13" t="s">
        <v>19</v>
      </c>
      <c r="BW19" s="13"/>
      <c r="CJ19" s="13" t="s">
        <v>20</v>
      </c>
    </row>
    <row r="20" spans="1:94" x14ac:dyDescent="0.3">
      <c r="A20" s="4"/>
      <c r="K20" t="s">
        <v>6</v>
      </c>
      <c r="T20" s="12"/>
      <c r="AE20" s="12" t="s">
        <v>6</v>
      </c>
      <c r="BF20" t="s">
        <v>6</v>
      </c>
      <c r="CJ20" t="s">
        <v>6</v>
      </c>
    </row>
    <row r="21" spans="1:94" ht="25.8" x14ac:dyDescent="0.5">
      <c r="K21" t="s">
        <v>18</v>
      </c>
      <c r="AE21" s="12" t="s">
        <v>26</v>
      </c>
      <c r="AP21" s="13"/>
      <c r="BF21" t="s">
        <v>27</v>
      </c>
    </row>
    <row r="22" spans="1:94" x14ac:dyDescent="0.3">
      <c r="AD22" s="12"/>
    </row>
    <row r="23" spans="1:94" ht="15" thickBot="1" x14ac:dyDescent="0.35">
      <c r="AD23" s="12"/>
    </row>
    <row r="24" spans="1:94" x14ac:dyDescent="0.3">
      <c r="A24" s="4"/>
      <c r="K24" s="3" t="s">
        <v>0</v>
      </c>
      <c r="L24" s="3" t="s">
        <v>1</v>
      </c>
      <c r="M24" s="3" t="s">
        <v>2</v>
      </c>
      <c r="N24" t="s">
        <v>3</v>
      </c>
      <c r="O24" t="s">
        <v>4</v>
      </c>
      <c r="P24" t="s">
        <v>5</v>
      </c>
      <c r="Z24" s="12"/>
      <c r="AD24" s="12"/>
      <c r="AE24" s="3" t="s">
        <v>0</v>
      </c>
      <c r="AF24" s="3" t="s">
        <v>1</v>
      </c>
      <c r="AG24" s="3" t="s">
        <v>2</v>
      </c>
      <c r="AH24" t="s">
        <v>3</v>
      </c>
      <c r="AI24" t="s">
        <v>4</v>
      </c>
      <c r="AJ24" t="s">
        <v>5</v>
      </c>
      <c r="AK24" s="12"/>
      <c r="BF24" s="3" t="s">
        <v>0</v>
      </c>
      <c r="BG24" s="3" t="s">
        <v>1</v>
      </c>
      <c r="BH24" s="3" t="s">
        <v>2</v>
      </c>
      <c r="BI24" t="s">
        <v>3</v>
      </c>
      <c r="BJ24" t="s">
        <v>4</v>
      </c>
      <c r="BK24" t="s">
        <v>5</v>
      </c>
      <c r="CH24" s="12"/>
      <c r="CI24" s="12"/>
      <c r="CJ24" s="3" t="s">
        <v>0</v>
      </c>
      <c r="CK24" s="3" t="s">
        <v>1</v>
      </c>
      <c r="CL24" s="3" t="s">
        <v>2</v>
      </c>
      <c r="CM24" s="12" t="s">
        <v>3</v>
      </c>
      <c r="CN24" s="12" t="s">
        <v>4</v>
      </c>
      <c r="CO24" s="12" t="s">
        <v>5</v>
      </c>
      <c r="CP24" s="14"/>
    </row>
    <row r="25" spans="1:94" x14ac:dyDescent="0.3">
      <c r="A25" s="1"/>
      <c r="M25" s="6"/>
      <c r="N25">
        <f>SUMPRODUCT(K25:K42, L25:L42)/L43</f>
        <v>8.2305563243841675</v>
      </c>
      <c r="O25" cm="1">
        <f t="array" ref="O25">SUMPRODUCT((K25:K42)^2, L25:L42)/L43</f>
        <v>72.749792416274559</v>
      </c>
      <c r="P25">
        <f>(O25-(N25^2))^0.5</f>
        <v>2.2377969093316623</v>
      </c>
      <c r="Z25" s="12"/>
      <c r="AD25" s="12"/>
      <c r="AG25" s="6"/>
      <c r="AH25">
        <f>SUMPRODUCT(AE25:AE37, AF25:AF37)/AF43</f>
        <v>6.3390092879256965</v>
      </c>
      <c r="AI25" cm="1">
        <f t="array" ref="AI25">SUMPRODUCT((AE25:AE37)^2, AF25:AF37)/AF43</f>
        <v>48.676470588235297</v>
      </c>
      <c r="AJ25">
        <f>(AI25-(AH25^2))^0.5</f>
        <v>2.9143492988705133</v>
      </c>
      <c r="AK25" s="12"/>
      <c r="BH25" s="6"/>
      <c r="BI25">
        <f>SUMPRODUCT(BF26:BF42, BG26:BG42)/BG43</f>
        <v>7.6300309597523217</v>
      </c>
      <c r="BJ25" cm="1">
        <f t="array" ref="BJ25">SUMPRODUCT((BF25:BF42)^2, BG25:BG42)/BG43</f>
        <v>68.599071207430342</v>
      </c>
      <c r="BK25">
        <f>(BJ25-(BI25^2))^0.5</f>
        <v>3.2220643632074459</v>
      </c>
      <c r="CH25" s="12"/>
      <c r="CI25" s="12"/>
      <c r="CJ25" s="12"/>
      <c r="CK25" s="12"/>
      <c r="CL25" s="19"/>
      <c r="CM25" s="12">
        <f>SUMPRODUCT(CJ25:CJ42, CK25:CK42)/CK43</f>
        <v>7.3575851393188856</v>
      </c>
      <c r="CN25" s="12" cm="1">
        <f t="array" ref="CN25">SUMPRODUCT((CJ25:CJ42)^2, CK25:CK42)/CK43</f>
        <v>63.89628482972136</v>
      </c>
      <c r="CO25" s="12">
        <f>(CN25-(CM25^2))^0.5</f>
        <v>3.1244560722460566</v>
      </c>
      <c r="CP25" s="14"/>
    </row>
    <row r="26" spans="1:94" x14ac:dyDescent="0.3">
      <c r="A26" s="1"/>
      <c r="K26">
        <v>1</v>
      </c>
      <c r="L26">
        <f t="shared" ref="L26:L42" si="0">SUM(M64:O64)</f>
        <v>2</v>
      </c>
      <c r="M26" s="20">
        <f>L26/$L$43</f>
        <v>5.5355660116246884E-4</v>
      </c>
      <c r="Z26" s="12"/>
      <c r="AD26" s="12"/>
      <c r="AE26">
        <v>1</v>
      </c>
      <c r="AF26">
        <v>1</v>
      </c>
      <c r="AG26" s="6">
        <f>AF26/$AF$43</f>
        <v>7.7399380804953565E-4</v>
      </c>
      <c r="AK26" s="12"/>
      <c r="BF26">
        <v>1</v>
      </c>
      <c r="BG26">
        <v>1</v>
      </c>
      <c r="BH26" s="6">
        <f>BG26/$BG$43</f>
        <v>7.7399380804953565E-4</v>
      </c>
      <c r="BY26" s="6"/>
      <c r="CH26" s="12"/>
      <c r="CI26" s="12"/>
      <c r="CJ26" s="12">
        <v>1</v>
      </c>
      <c r="CK26" s="12">
        <v>1</v>
      </c>
      <c r="CL26" s="19">
        <f>CK26/$CK$43</f>
        <v>7.7399380804953565E-4</v>
      </c>
      <c r="CM26" s="12"/>
      <c r="CN26" s="12"/>
      <c r="CO26" s="12"/>
      <c r="CP26" s="14"/>
    </row>
    <row r="27" spans="1:94" x14ac:dyDescent="0.3">
      <c r="A27" s="1"/>
      <c r="K27">
        <v>2</v>
      </c>
      <c r="L27">
        <f t="shared" si="0"/>
        <v>48</v>
      </c>
      <c r="M27" s="20">
        <f t="shared" ref="M27:M42" si="1">L27/$L$43</f>
        <v>1.3285358427899253E-2</v>
      </c>
      <c r="Z27" s="12"/>
      <c r="AD27" s="12"/>
      <c r="AE27">
        <v>2</v>
      </c>
      <c r="AF27">
        <v>23</v>
      </c>
      <c r="AG27" s="6">
        <f t="shared" ref="AG27:AG42" si="2">AF27/$AF$43</f>
        <v>1.780185758513932E-2</v>
      </c>
      <c r="AK27" s="12"/>
      <c r="BF27">
        <v>2</v>
      </c>
      <c r="BG27">
        <v>19</v>
      </c>
      <c r="BH27" s="6">
        <f t="shared" ref="BH27:BH42" si="3">BG27/$BG$43</f>
        <v>1.4705882352941176E-2</v>
      </c>
      <c r="BY27" s="6"/>
      <c r="CH27" s="12"/>
      <c r="CI27" s="12"/>
      <c r="CJ27" s="12">
        <v>2</v>
      </c>
      <c r="CK27" s="12">
        <v>21</v>
      </c>
      <c r="CL27" s="19">
        <f t="shared" ref="CL27:CL42" si="4">CK27/$CK$43</f>
        <v>1.6253869969040248E-2</v>
      </c>
      <c r="CM27" s="12"/>
      <c r="CN27" s="12"/>
      <c r="CO27" s="12"/>
      <c r="CP27" s="14"/>
    </row>
    <row r="28" spans="1:94" x14ac:dyDescent="0.3">
      <c r="A28" s="1"/>
      <c r="K28">
        <v>3</v>
      </c>
      <c r="L28">
        <f t="shared" si="0"/>
        <v>182</v>
      </c>
      <c r="M28" s="20">
        <f t="shared" si="1"/>
        <v>5.0373650705784666E-2</v>
      </c>
      <c r="Z28" s="12"/>
      <c r="AD28" s="12"/>
      <c r="AE28">
        <v>3</v>
      </c>
      <c r="AF28">
        <v>86</v>
      </c>
      <c r="AG28" s="6">
        <f t="shared" si="2"/>
        <v>6.6563467492260067E-2</v>
      </c>
      <c r="AK28" s="12"/>
      <c r="BF28">
        <v>3</v>
      </c>
      <c r="BG28">
        <v>76</v>
      </c>
      <c r="BH28" s="6">
        <f t="shared" si="3"/>
        <v>5.8823529411764705E-2</v>
      </c>
      <c r="BY28" s="6"/>
      <c r="CH28" s="12"/>
      <c r="CI28" s="12"/>
      <c r="CJ28" s="12">
        <v>3</v>
      </c>
      <c r="CK28" s="12">
        <v>82</v>
      </c>
      <c r="CL28" s="19">
        <f t="shared" si="4"/>
        <v>6.3467492260061917E-2</v>
      </c>
      <c r="CM28" s="12"/>
      <c r="CN28" s="12"/>
      <c r="CO28" s="12"/>
      <c r="CP28" s="14"/>
    </row>
    <row r="29" spans="1:94" x14ac:dyDescent="0.3">
      <c r="A29" s="1"/>
      <c r="K29">
        <v>4</v>
      </c>
      <c r="L29">
        <f t="shared" si="0"/>
        <v>348</v>
      </c>
      <c r="M29" s="20">
        <f t="shared" si="1"/>
        <v>9.631884860226958E-2</v>
      </c>
      <c r="Z29" s="12"/>
      <c r="AD29" s="12"/>
      <c r="AE29">
        <v>4</v>
      </c>
      <c r="AF29">
        <v>141</v>
      </c>
      <c r="AG29" s="6">
        <f t="shared" si="2"/>
        <v>0.10913312693498452</v>
      </c>
      <c r="AK29" s="12"/>
      <c r="BF29">
        <v>4</v>
      </c>
      <c r="BG29">
        <v>131</v>
      </c>
      <c r="BH29" s="6">
        <f t="shared" si="3"/>
        <v>0.10139318885448917</v>
      </c>
      <c r="BY29" s="6"/>
      <c r="CI29" s="14"/>
      <c r="CJ29">
        <v>4</v>
      </c>
      <c r="CK29" s="12">
        <v>144</v>
      </c>
      <c r="CL29" s="19">
        <f t="shared" si="4"/>
        <v>0.11145510835913312</v>
      </c>
      <c r="CM29" s="14"/>
      <c r="CN29" s="14"/>
      <c r="CO29" s="14"/>
      <c r="CP29" s="14"/>
    </row>
    <row r="30" spans="1:94" x14ac:dyDescent="0.3">
      <c r="A30" s="10"/>
      <c r="K30">
        <v>5</v>
      </c>
      <c r="L30">
        <f t="shared" si="0"/>
        <v>462</v>
      </c>
      <c r="M30" s="20">
        <f t="shared" si="1"/>
        <v>0.12787157486853032</v>
      </c>
      <c r="Z30" s="12"/>
      <c r="AD30" s="12"/>
      <c r="AE30">
        <v>5</v>
      </c>
      <c r="AF30">
        <v>175</v>
      </c>
      <c r="AG30" s="6">
        <f t="shared" si="2"/>
        <v>0.13544891640866874</v>
      </c>
      <c r="AK30" s="12"/>
      <c r="BF30">
        <v>5</v>
      </c>
      <c r="BG30">
        <v>158</v>
      </c>
      <c r="BH30" s="6">
        <f t="shared" si="3"/>
        <v>0.12229102167182662</v>
      </c>
      <c r="BY30" s="6"/>
      <c r="CI30" s="14"/>
      <c r="CJ30">
        <v>5</v>
      </c>
      <c r="CK30" s="12">
        <v>173</v>
      </c>
      <c r="CL30" s="19">
        <f t="shared" si="4"/>
        <v>0.13390092879256965</v>
      </c>
      <c r="CM30" s="14"/>
      <c r="CN30" s="14"/>
      <c r="CO30" s="14"/>
      <c r="CP30" s="14"/>
    </row>
    <row r="31" spans="1:94" x14ac:dyDescent="0.3">
      <c r="K31">
        <v>6</v>
      </c>
      <c r="L31">
        <f t="shared" si="0"/>
        <v>493</v>
      </c>
      <c r="M31" s="20">
        <f t="shared" si="1"/>
        <v>0.13645170218654856</v>
      </c>
      <c r="Z31" s="12"/>
      <c r="AD31" s="12"/>
      <c r="AE31">
        <v>6</v>
      </c>
      <c r="AF31">
        <v>170</v>
      </c>
      <c r="AG31" s="6">
        <f t="shared" si="2"/>
        <v>0.13157894736842105</v>
      </c>
      <c r="AK31" s="12"/>
      <c r="BF31">
        <v>6</v>
      </c>
      <c r="BG31">
        <v>154</v>
      </c>
      <c r="BH31" s="6">
        <f t="shared" si="3"/>
        <v>0.11919504643962849</v>
      </c>
      <c r="BY31" s="6"/>
      <c r="CI31" s="14"/>
      <c r="CJ31">
        <v>6</v>
      </c>
      <c r="CK31" s="12">
        <v>162</v>
      </c>
      <c r="CL31" s="19">
        <f t="shared" si="4"/>
        <v>0.12538699690402477</v>
      </c>
      <c r="CM31" s="14"/>
      <c r="CN31" s="14"/>
      <c r="CO31" s="14"/>
      <c r="CP31" s="14"/>
    </row>
    <row r="32" spans="1:94" x14ac:dyDescent="0.3">
      <c r="K32">
        <v>7</v>
      </c>
      <c r="L32">
        <f t="shared" si="0"/>
        <v>453</v>
      </c>
      <c r="M32" s="20">
        <f t="shared" si="1"/>
        <v>0.1253805701632992</v>
      </c>
      <c r="Z32" s="12"/>
      <c r="AD32" s="12"/>
      <c r="AE32">
        <v>7</v>
      </c>
      <c r="AF32">
        <v>159</v>
      </c>
      <c r="AG32" s="6">
        <f t="shared" si="2"/>
        <v>0.12306501547987617</v>
      </c>
      <c r="AK32" s="12"/>
      <c r="BF32">
        <v>7</v>
      </c>
      <c r="BG32">
        <v>144</v>
      </c>
      <c r="BH32" s="6">
        <f t="shared" si="3"/>
        <v>0.11145510835913312</v>
      </c>
      <c r="BY32" s="6"/>
      <c r="CI32" s="14"/>
      <c r="CJ32">
        <v>7</v>
      </c>
      <c r="CK32" s="12">
        <v>148</v>
      </c>
      <c r="CL32" s="19">
        <f t="shared" si="4"/>
        <v>0.11455108359133127</v>
      </c>
      <c r="CM32" s="14"/>
      <c r="CN32" s="14"/>
      <c r="CO32" s="14"/>
      <c r="CP32" s="14"/>
    </row>
    <row r="33" spans="1:94" x14ac:dyDescent="0.3">
      <c r="K33">
        <v>8</v>
      </c>
      <c r="L33">
        <f t="shared" si="0"/>
        <v>417</v>
      </c>
      <c r="M33" s="20">
        <f t="shared" si="1"/>
        <v>0.11541655134237476</v>
      </c>
      <c r="Z33" s="12"/>
      <c r="AD33" s="12"/>
      <c r="AE33">
        <v>8</v>
      </c>
      <c r="AF33">
        <v>143</v>
      </c>
      <c r="AG33" s="6">
        <f t="shared" si="2"/>
        <v>0.11068111455108359</v>
      </c>
      <c r="AK33" s="12"/>
      <c r="BF33">
        <v>8</v>
      </c>
      <c r="BG33">
        <v>139</v>
      </c>
      <c r="BH33" s="6">
        <f t="shared" si="3"/>
        <v>0.10758513931888544</v>
      </c>
      <c r="CI33" s="14"/>
      <c r="CJ33">
        <v>8</v>
      </c>
      <c r="CK33" s="12">
        <v>140</v>
      </c>
      <c r="CL33" s="19">
        <f t="shared" si="4"/>
        <v>0.10835913312693499</v>
      </c>
      <c r="CM33" s="14"/>
      <c r="CN33" s="14"/>
      <c r="CO33" s="14"/>
      <c r="CP33" s="14"/>
    </row>
    <row r="34" spans="1:94" x14ac:dyDescent="0.3">
      <c r="A34" s="4"/>
      <c r="B34" s="11"/>
      <c r="K34">
        <v>9</v>
      </c>
      <c r="L34">
        <f t="shared" si="0"/>
        <v>428</v>
      </c>
      <c r="M34" s="20">
        <f t="shared" si="1"/>
        <v>0.11846111264876834</v>
      </c>
      <c r="Z34" s="12"/>
      <c r="AD34" s="12"/>
      <c r="AE34">
        <v>9</v>
      </c>
      <c r="AF34">
        <v>119</v>
      </c>
      <c r="AG34" s="6">
        <f t="shared" si="2"/>
        <v>9.2105263157894732E-2</v>
      </c>
      <c r="AK34" s="12"/>
      <c r="BF34">
        <v>9</v>
      </c>
      <c r="BG34">
        <v>125</v>
      </c>
      <c r="BH34" s="6">
        <f t="shared" si="3"/>
        <v>9.6749226006191957E-2</v>
      </c>
      <c r="CI34" s="14"/>
      <c r="CJ34">
        <v>9</v>
      </c>
      <c r="CK34" s="12">
        <v>121</v>
      </c>
      <c r="CL34" s="19">
        <f t="shared" si="4"/>
        <v>9.3653250773993807E-2</v>
      </c>
      <c r="CM34" s="14"/>
      <c r="CN34" s="14"/>
      <c r="CO34" s="14"/>
      <c r="CP34" s="14"/>
    </row>
    <row r="35" spans="1:94" x14ac:dyDescent="0.3">
      <c r="A35" s="1"/>
      <c r="B35" s="11"/>
      <c r="K35">
        <v>10</v>
      </c>
      <c r="L35">
        <f t="shared" si="0"/>
        <v>358</v>
      </c>
      <c r="M35" s="20">
        <f t="shared" si="1"/>
        <v>9.9086631608081926E-2</v>
      </c>
      <c r="Z35" s="12"/>
      <c r="AD35" s="12"/>
      <c r="AE35">
        <v>10</v>
      </c>
      <c r="AF35">
        <v>88</v>
      </c>
      <c r="AG35" s="6">
        <f t="shared" si="2"/>
        <v>6.8111455108359129E-2</v>
      </c>
      <c r="AK35" s="12"/>
      <c r="BF35">
        <v>10</v>
      </c>
      <c r="BG35">
        <v>106</v>
      </c>
      <c r="BH35" s="6">
        <f t="shared" si="3"/>
        <v>8.2043343653250778E-2</v>
      </c>
      <c r="CI35" s="14"/>
      <c r="CJ35">
        <v>10</v>
      </c>
      <c r="CK35" s="12">
        <v>88</v>
      </c>
      <c r="CL35" s="19">
        <f t="shared" si="4"/>
        <v>6.8111455108359129E-2</v>
      </c>
      <c r="CM35" s="14"/>
      <c r="CN35" s="14"/>
      <c r="CO35" s="14"/>
      <c r="CP35" s="14"/>
    </row>
    <row r="36" spans="1:94" x14ac:dyDescent="0.3">
      <c r="A36" s="1"/>
      <c r="B36" s="11"/>
      <c r="K36">
        <v>11</v>
      </c>
      <c r="L36">
        <f t="shared" si="0"/>
        <v>245</v>
      </c>
      <c r="M36" s="20">
        <f t="shared" si="1"/>
        <v>6.7810683642402433E-2</v>
      </c>
      <c r="Z36" s="12"/>
      <c r="AD36" s="12"/>
      <c r="AE36">
        <v>11</v>
      </c>
      <c r="AF36">
        <v>66</v>
      </c>
      <c r="AG36" s="6">
        <f t="shared" si="2"/>
        <v>5.108359133126935E-2</v>
      </c>
      <c r="AK36" s="12"/>
      <c r="BF36">
        <v>11</v>
      </c>
      <c r="BG36">
        <v>75</v>
      </c>
      <c r="BH36" s="6">
        <f t="shared" si="3"/>
        <v>5.8049535603715167E-2</v>
      </c>
      <c r="CI36" s="14"/>
      <c r="CJ36">
        <v>11</v>
      </c>
      <c r="CK36" s="12">
        <v>73</v>
      </c>
      <c r="CL36" s="19">
        <f t="shared" si="4"/>
        <v>5.6501547987616099E-2</v>
      </c>
      <c r="CM36" s="14"/>
      <c r="CN36" s="14"/>
      <c r="CO36" s="14"/>
      <c r="CP36" s="14"/>
    </row>
    <row r="37" spans="1:94" x14ac:dyDescent="0.3">
      <c r="A37" s="1"/>
      <c r="B37" s="11"/>
      <c r="K37">
        <v>12</v>
      </c>
      <c r="L37">
        <f t="shared" si="0"/>
        <v>177</v>
      </c>
      <c r="M37" s="20">
        <f t="shared" si="1"/>
        <v>4.8989759202878493E-2</v>
      </c>
      <c r="Z37" s="12"/>
      <c r="AD37" s="12"/>
      <c r="AE37">
        <v>12</v>
      </c>
      <c r="AF37">
        <v>41</v>
      </c>
      <c r="AG37" s="6">
        <f t="shared" si="2"/>
        <v>3.1733746130030958E-2</v>
      </c>
      <c r="AK37" s="12"/>
      <c r="BF37">
        <v>12</v>
      </c>
      <c r="BG37">
        <v>56</v>
      </c>
      <c r="BH37" s="6">
        <f t="shared" si="3"/>
        <v>4.3343653250773995E-2</v>
      </c>
      <c r="CI37" s="14"/>
      <c r="CJ37">
        <v>12</v>
      </c>
      <c r="CK37" s="12">
        <v>47</v>
      </c>
      <c r="CL37" s="19">
        <f t="shared" si="4"/>
        <v>3.637770897832817E-2</v>
      </c>
      <c r="CM37" s="14"/>
      <c r="CN37" s="14"/>
      <c r="CO37" s="14"/>
      <c r="CP37" s="14"/>
    </row>
    <row r="38" spans="1:94" x14ac:dyDescent="0.3">
      <c r="A38" s="1"/>
      <c r="B38" s="11"/>
      <c r="K38">
        <v>13</v>
      </c>
      <c r="L38">
        <f t="shared" si="0"/>
        <v>114</v>
      </c>
      <c r="M38" s="20">
        <f t="shared" si="1"/>
        <v>3.1552726266260725E-2</v>
      </c>
      <c r="Z38" s="12"/>
      <c r="AD38" s="12"/>
      <c r="AE38">
        <v>13</v>
      </c>
      <c r="AF38">
        <v>28</v>
      </c>
      <c r="AG38" s="6">
        <f t="shared" si="2"/>
        <v>2.1671826625386997E-2</v>
      </c>
      <c r="AK38" s="12"/>
      <c r="BF38">
        <v>13</v>
      </c>
      <c r="BG38">
        <v>38</v>
      </c>
      <c r="BH38" s="6">
        <f t="shared" si="3"/>
        <v>2.9411764705882353E-2</v>
      </c>
      <c r="CI38" s="14"/>
      <c r="CJ38">
        <v>13</v>
      </c>
      <c r="CK38" s="12">
        <v>34</v>
      </c>
      <c r="CL38" s="19">
        <f t="shared" si="4"/>
        <v>2.6315789473684209E-2</v>
      </c>
      <c r="CM38" s="14"/>
      <c r="CN38" s="14"/>
      <c r="CO38" s="14"/>
      <c r="CP38" s="14"/>
    </row>
    <row r="39" spans="1:94" x14ac:dyDescent="0.3">
      <c r="A39" s="1"/>
      <c r="B39" s="11"/>
      <c r="K39">
        <v>14</v>
      </c>
      <c r="L39">
        <f t="shared" si="0"/>
        <v>78</v>
      </c>
      <c r="M39" s="20">
        <f t="shared" si="1"/>
        <v>2.1588707445336287E-2</v>
      </c>
      <c r="Z39" s="12"/>
      <c r="AD39" s="12"/>
      <c r="AE39">
        <v>14</v>
      </c>
      <c r="AF39">
        <v>21</v>
      </c>
      <c r="AG39" s="6">
        <f t="shared" si="2"/>
        <v>1.6253869969040248E-2</v>
      </c>
      <c r="AK39" s="12"/>
      <c r="BF39">
        <v>14</v>
      </c>
      <c r="BG39">
        <v>27</v>
      </c>
      <c r="BH39" s="6">
        <f t="shared" si="3"/>
        <v>2.089783281733746E-2</v>
      </c>
      <c r="CI39" s="14"/>
      <c r="CJ39">
        <v>14</v>
      </c>
      <c r="CK39" s="12">
        <v>24</v>
      </c>
      <c r="CL39" s="19">
        <f t="shared" si="4"/>
        <v>1.8575851393188854E-2</v>
      </c>
      <c r="CM39" s="14"/>
      <c r="CN39" s="14"/>
      <c r="CO39" s="14"/>
      <c r="CP39" s="14"/>
    </row>
    <row r="40" spans="1:94" x14ac:dyDescent="0.3">
      <c r="A40" s="10"/>
      <c r="B40" s="11"/>
      <c r="K40">
        <v>15</v>
      </c>
      <c r="L40">
        <f t="shared" si="0"/>
        <v>43</v>
      </c>
      <c r="M40" s="20">
        <f t="shared" si="1"/>
        <v>1.190146692499308E-2</v>
      </c>
      <c r="AD40" s="12"/>
      <c r="AE40">
        <v>15</v>
      </c>
      <c r="AF40">
        <v>15</v>
      </c>
      <c r="AG40" s="6">
        <f t="shared" si="2"/>
        <v>1.1609907120743035E-2</v>
      </c>
      <c r="AQ40" s="6"/>
      <c r="BF40">
        <v>15</v>
      </c>
      <c r="BG40">
        <v>19</v>
      </c>
      <c r="BH40" s="6">
        <f t="shared" si="3"/>
        <v>1.4705882352941176E-2</v>
      </c>
      <c r="CJ40">
        <v>15</v>
      </c>
      <c r="CK40" s="12">
        <v>16</v>
      </c>
      <c r="CL40" s="19">
        <f t="shared" si="4"/>
        <v>1.238390092879257E-2</v>
      </c>
    </row>
    <row r="41" spans="1:94" x14ac:dyDescent="0.3">
      <c r="K41">
        <v>16</v>
      </c>
      <c r="L41">
        <f t="shared" si="0"/>
        <v>20</v>
      </c>
      <c r="M41" s="20">
        <f t="shared" si="1"/>
        <v>5.5355660116246886E-3</v>
      </c>
      <c r="AD41" s="12"/>
      <c r="AE41" s="17">
        <v>16</v>
      </c>
      <c r="AF41">
        <v>10</v>
      </c>
      <c r="AG41" s="6">
        <f t="shared" si="2"/>
        <v>7.7399380804953561E-3</v>
      </c>
      <c r="AQ41" s="6"/>
      <c r="BF41" s="17">
        <v>16</v>
      </c>
      <c r="BG41">
        <v>14</v>
      </c>
      <c r="BH41" s="6">
        <f t="shared" si="3"/>
        <v>1.0835913312693499E-2</v>
      </c>
      <c r="CJ41" s="17">
        <v>16</v>
      </c>
      <c r="CK41" s="12">
        <v>12</v>
      </c>
      <c r="CL41" s="19">
        <f t="shared" si="4"/>
        <v>9.2879256965944269E-3</v>
      </c>
    </row>
    <row r="42" spans="1:94" x14ac:dyDescent="0.3">
      <c r="K42">
        <v>17</v>
      </c>
      <c r="L42">
        <f t="shared" si="0"/>
        <v>8</v>
      </c>
      <c r="M42" s="20">
        <f t="shared" si="1"/>
        <v>2.2142264046498754E-3</v>
      </c>
      <c r="Z42" s="12"/>
      <c r="AE42">
        <v>17</v>
      </c>
      <c r="AF42" s="12">
        <v>6</v>
      </c>
      <c r="AG42" s="6">
        <f t="shared" si="2"/>
        <v>4.6439628482972135E-3</v>
      </c>
      <c r="AH42" s="12"/>
      <c r="AI42" s="12"/>
      <c r="AJ42" s="12"/>
      <c r="AK42" s="12"/>
      <c r="BF42">
        <v>17</v>
      </c>
      <c r="BG42" s="12">
        <v>10</v>
      </c>
      <c r="BH42" s="6">
        <f t="shared" si="3"/>
        <v>7.7399380804953561E-3</v>
      </c>
      <c r="CJ42">
        <v>17</v>
      </c>
      <c r="CK42" s="12">
        <v>6</v>
      </c>
      <c r="CL42" s="19">
        <f t="shared" si="4"/>
        <v>4.6439628482972135E-3</v>
      </c>
    </row>
    <row r="43" spans="1:94" x14ac:dyDescent="0.3">
      <c r="K43" s="21"/>
      <c r="L43" s="21">
        <f>SUM(L25:L37)</f>
        <v>3613</v>
      </c>
      <c r="M43" s="21"/>
      <c r="Z43" s="12"/>
      <c r="AE43" s="21"/>
      <c r="AF43" s="21">
        <f>SUM(AF25:AF42)</f>
        <v>1292</v>
      </c>
      <c r="AG43" s="22"/>
      <c r="AH43" s="12"/>
      <c r="AI43" s="12"/>
      <c r="AJ43" s="12"/>
      <c r="AK43" s="12"/>
      <c r="BF43" s="21"/>
      <c r="BG43" s="21">
        <f>SUM(BG25:BG42)</f>
        <v>1292</v>
      </c>
      <c r="BH43" s="22"/>
      <c r="CJ43" s="21"/>
      <c r="CK43" s="21">
        <f>SUM(CK25:CK42)</f>
        <v>1292</v>
      </c>
      <c r="CL43" s="22"/>
    </row>
    <row r="44" spans="1:94" x14ac:dyDescent="0.3">
      <c r="Z44" s="12"/>
      <c r="AD44" s="12"/>
      <c r="AH44" s="12"/>
      <c r="AI44" s="12"/>
      <c r="AJ44" s="12"/>
      <c r="AK44" s="12"/>
    </row>
    <row r="45" spans="1:94" x14ac:dyDescent="0.3">
      <c r="Z45" s="12"/>
      <c r="AD45" s="12"/>
      <c r="AE45" s="12"/>
      <c r="AF45" s="12"/>
      <c r="AG45" s="12"/>
      <c r="AH45" s="12"/>
      <c r="AI45" s="12"/>
      <c r="AJ45" s="12"/>
      <c r="AK45" s="12"/>
    </row>
    <row r="46" spans="1:94" x14ac:dyDescent="0.3">
      <c r="Z46" s="12"/>
      <c r="AD46" s="12"/>
      <c r="AE46" s="12"/>
      <c r="AF46" s="12"/>
      <c r="AG46" s="12"/>
      <c r="AH46" s="12"/>
      <c r="AI46" s="12"/>
      <c r="AJ46" s="12"/>
      <c r="AK46" s="12"/>
    </row>
    <row r="47" spans="1:94" x14ac:dyDescent="0.3">
      <c r="Z47" s="12"/>
      <c r="AD47" s="12"/>
      <c r="AE47" s="12"/>
      <c r="AF47" s="12"/>
      <c r="AG47" s="12"/>
      <c r="AH47" s="12"/>
      <c r="AI47" s="12"/>
      <c r="AJ47" s="12"/>
      <c r="AK47" s="12"/>
    </row>
    <row r="48" spans="1:94" x14ac:dyDescent="0.3">
      <c r="Z48" s="12"/>
      <c r="AD48" s="12"/>
      <c r="AE48" s="12"/>
      <c r="AF48" s="12"/>
      <c r="AG48" s="12"/>
      <c r="AH48" s="12"/>
      <c r="AI48" s="12"/>
      <c r="AJ48" s="12"/>
      <c r="AK48" s="12"/>
    </row>
    <row r="49" spans="11:88" x14ac:dyDescent="0.3">
      <c r="S49" s="12"/>
      <c r="T49" s="12"/>
      <c r="U49" s="12"/>
      <c r="V49" s="12"/>
      <c r="W49" s="12"/>
      <c r="X49" s="12"/>
      <c r="Y49" s="12"/>
      <c r="Z49" s="12"/>
      <c r="AD49" s="12"/>
      <c r="AE49" s="12"/>
      <c r="AF49" s="12"/>
      <c r="AG49" s="12"/>
      <c r="AH49" s="12"/>
      <c r="AI49" s="12"/>
      <c r="AJ49" s="12"/>
      <c r="AK49" s="12"/>
    </row>
    <row r="50" spans="11:88" x14ac:dyDescent="0.3">
      <c r="S50" s="12"/>
      <c r="T50" s="12"/>
      <c r="U50" s="12"/>
      <c r="V50" s="12"/>
      <c r="W50" s="12"/>
      <c r="X50" s="12"/>
      <c r="Y50" s="12"/>
      <c r="Z50" s="12"/>
      <c r="AD50" s="12"/>
      <c r="AE50" s="12"/>
      <c r="AF50" s="12"/>
      <c r="AG50" s="12"/>
      <c r="AH50" s="12"/>
      <c r="AI50" s="12"/>
      <c r="AJ50" s="12"/>
      <c r="AK50" s="12"/>
    </row>
    <row r="51" spans="11:88" x14ac:dyDescent="0.3">
      <c r="S51" s="12"/>
      <c r="T51" s="12"/>
      <c r="U51" s="12"/>
      <c r="V51" s="12"/>
      <c r="W51" s="12"/>
      <c r="X51" s="12"/>
      <c r="Y51" s="12"/>
      <c r="Z51" s="12"/>
      <c r="AD51" s="12"/>
      <c r="AE51" s="12"/>
      <c r="AF51" s="12"/>
      <c r="AG51" s="12"/>
      <c r="AH51" s="12"/>
      <c r="AI51" s="12"/>
      <c r="AJ51" s="12"/>
      <c r="AK51" s="12"/>
    </row>
    <row r="52" spans="11:88" x14ac:dyDescent="0.3">
      <c r="S52" s="12"/>
      <c r="T52" s="12"/>
      <c r="U52" s="12"/>
      <c r="V52" s="12"/>
      <c r="W52" s="12"/>
      <c r="X52" s="12"/>
      <c r="Y52" s="12"/>
      <c r="Z52" s="12"/>
      <c r="AD52" s="12"/>
      <c r="AE52" s="12"/>
      <c r="AF52" s="12"/>
      <c r="AG52" s="12"/>
      <c r="AH52" s="12"/>
      <c r="AI52" s="12"/>
      <c r="AJ52" s="12"/>
      <c r="AK52" s="12"/>
    </row>
    <row r="53" spans="11:88" x14ac:dyDescent="0.3">
      <c r="S53" s="12"/>
      <c r="T53" s="12"/>
      <c r="U53" s="12"/>
      <c r="V53" s="12"/>
      <c r="W53" s="12"/>
      <c r="X53" s="12"/>
      <c r="Y53" s="12"/>
      <c r="Z53" s="12"/>
      <c r="AD53" s="12"/>
      <c r="AE53" s="12"/>
      <c r="AF53" s="12"/>
      <c r="AG53" s="12"/>
      <c r="AH53" s="12"/>
      <c r="AI53" s="12"/>
      <c r="AJ53" s="12"/>
      <c r="AK53" s="12"/>
    </row>
    <row r="54" spans="11:88" x14ac:dyDescent="0.3">
      <c r="T54" s="12"/>
      <c r="U54" s="12"/>
      <c r="V54" s="12"/>
      <c r="W54" s="12"/>
      <c r="X54" s="12"/>
      <c r="Y54" s="12"/>
      <c r="Z54" s="12"/>
      <c r="AE54" s="12"/>
      <c r="AF54" s="12"/>
      <c r="AG54" s="12"/>
      <c r="AH54" s="12"/>
      <c r="AI54" s="12"/>
      <c r="AJ54" s="12"/>
      <c r="AK54" s="12"/>
    </row>
    <row r="55" spans="11:88" x14ac:dyDescent="0.3">
      <c r="T55" s="12"/>
      <c r="U55" s="12"/>
      <c r="V55" s="12"/>
      <c r="W55" s="12"/>
      <c r="X55" s="12"/>
      <c r="Y55" s="12"/>
      <c r="Z55" s="12"/>
      <c r="AE55" s="12"/>
      <c r="AF55" s="12"/>
      <c r="AG55" s="12"/>
      <c r="AH55" s="12"/>
      <c r="AI55" s="12"/>
      <c r="AJ55" s="12"/>
      <c r="AK55" s="12"/>
    </row>
    <row r="56" spans="11:88" x14ac:dyDescent="0.3">
      <c r="T56" s="12"/>
      <c r="U56" s="12"/>
      <c r="V56" s="12"/>
      <c r="W56" s="12"/>
      <c r="X56" s="12"/>
      <c r="Y56" s="12"/>
      <c r="Z56" s="12"/>
    </row>
    <row r="57" spans="11:88" ht="18" x14ac:dyDescent="0.35">
      <c r="T57" s="12"/>
      <c r="U57" s="12"/>
      <c r="V57" s="12"/>
      <c r="W57" s="12"/>
      <c r="X57" s="12"/>
      <c r="Y57" s="12"/>
      <c r="Z57" s="12"/>
      <c r="AO57" s="9"/>
      <c r="BE57" s="9"/>
      <c r="BW57" s="9"/>
      <c r="CJ57" s="9"/>
    </row>
    <row r="58" spans="11:88" ht="18" x14ac:dyDescent="0.35">
      <c r="AO58" s="9"/>
      <c r="BE58" s="9"/>
      <c r="BW58" s="9"/>
      <c r="CJ58" s="9"/>
    </row>
    <row r="61" spans="11:88" ht="15" thickBot="1" x14ac:dyDescent="0.35"/>
    <row r="62" spans="11:88" x14ac:dyDescent="0.3">
      <c r="K62" t="s">
        <v>7</v>
      </c>
      <c r="L62" t="s">
        <v>8</v>
      </c>
      <c r="M62" s="3" t="s">
        <v>9</v>
      </c>
      <c r="N62" s="3" t="s">
        <v>10</v>
      </c>
      <c r="O62" s="3" t="s">
        <v>11</v>
      </c>
    </row>
    <row r="64" spans="11:88" x14ac:dyDescent="0.3">
      <c r="L64">
        <v>1</v>
      </c>
      <c r="M64">
        <v>0</v>
      </c>
      <c r="N64">
        <v>0</v>
      </c>
      <c r="O64">
        <v>2</v>
      </c>
    </row>
    <row r="65" spans="12:15" x14ac:dyDescent="0.3">
      <c r="L65">
        <v>2</v>
      </c>
      <c r="M65">
        <v>19</v>
      </c>
      <c r="N65">
        <v>12</v>
      </c>
      <c r="O65">
        <v>17</v>
      </c>
    </row>
    <row r="66" spans="12:15" x14ac:dyDescent="0.3">
      <c r="L66">
        <v>3</v>
      </c>
      <c r="M66">
        <v>66</v>
      </c>
      <c r="N66">
        <v>51</v>
      </c>
      <c r="O66">
        <v>65</v>
      </c>
    </row>
    <row r="67" spans="12:15" x14ac:dyDescent="0.3">
      <c r="L67">
        <v>4</v>
      </c>
      <c r="M67">
        <v>116</v>
      </c>
      <c r="N67">
        <v>113</v>
      </c>
      <c r="O67">
        <v>119</v>
      </c>
    </row>
    <row r="68" spans="12:15" x14ac:dyDescent="0.3">
      <c r="L68">
        <v>5</v>
      </c>
      <c r="M68">
        <v>151</v>
      </c>
      <c r="N68">
        <v>156</v>
      </c>
      <c r="O68">
        <v>155</v>
      </c>
    </row>
    <row r="69" spans="12:15" x14ac:dyDescent="0.3">
      <c r="L69">
        <v>6</v>
      </c>
      <c r="M69">
        <v>177</v>
      </c>
      <c r="N69">
        <v>173</v>
      </c>
      <c r="O69">
        <v>143</v>
      </c>
    </row>
    <row r="70" spans="12:15" x14ac:dyDescent="0.3">
      <c r="L70">
        <v>7</v>
      </c>
      <c r="M70">
        <v>139</v>
      </c>
      <c r="N70">
        <v>157</v>
      </c>
      <c r="O70">
        <v>157</v>
      </c>
    </row>
    <row r="71" spans="12:15" x14ac:dyDescent="0.3">
      <c r="L71">
        <v>8</v>
      </c>
      <c r="M71">
        <v>135</v>
      </c>
      <c r="N71">
        <v>148</v>
      </c>
      <c r="O71">
        <v>134</v>
      </c>
    </row>
    <row r="72" spans="12:15" x14ac:dyDescent="0.3">
      <c r="L72">
        <v>9</v>
      </c>
      <c r="M72">
        <v>136</v>
      </c>
      <c r="N72">
        <v>148</v>
      </c>
      <c r="O72">
        <v>144</v>
      </c>
    </row>
    <row r="73" spans="12:15" x14ac:dyDescent="0.3">
      <c r="L73">
        <v>10</v>
      </c>
      <c r="M73">
        <v>124</v>
      </c>
      <c r="N73">
        <v>114</v>
      </c>
      <c r="O73">
        <v>120</v>
      </c>
    </row>
    <row r="74" spans="12:15" x14ac:dyDescent="0.3">
      <c r="L74">
        <v>11</v>
      </c>
      <c r="M74">
        <v>83</v>
      </c>
      <c r="N74">
        <v>79</v>
      </c>
      <c r="O74">
        <v>83</v>
      </c>
    </row>
    <row r="75" spans="12:15" x14ac:dyDescent="0.3">
      <c r="L75">
        <v>12</v>
      </c>
      <c r="M75">
        <v>56</v>
      </c>
      <c r="N75">
        <v>57</v>
      </c>
      <c r="O75">
        <v>64</v>
      </c>
    </row>
    <row r="76" spans="12:15" x14ac:dyDescent="0.3">
      <c r="L76">
        <v>13</v>
      </c>
      <c r="M76">
        <v>40</v>
      </c>
      <c r="N76">
        <v>39</v>
      </c>
      <c r="O76">
        <v>35</v>
      </c>
    </row>
    <row r="77" spans="12:15" x14ac:dyDescent="0.3">
      <c r="L77">
        <v>14</v>
      </c>
      <c r="M77">
        <v>27</v>
      </c>
      <c r="N77">
        <v>23</v>
      </c>
      <c r="O77">
        <v>28</v>
      </c>
    </row>
    <row r="78" spans="12:15" x14ac:dyDescent="0.3">
      <c r="L78">
        <v>15</v>
      </c>
      <c r="M78">
        <v>16</v>
      </c>
      <c r="N78">
        <v>13</v>
      </c>
      <c r="O78">
        <v>14</v>
      </c>
    </row>
    <row r="79" spans="12:15" x14ac:dyDescent="0.3">
      <c r="L79">
        <v>16</v>
      </c>
      <c r="M79">
        <v>3</v>
      </c>
      <c r="N79">
        <v>6</v>
      </c>
      <c r="O79">
        <v>11</v>
      </c>
    </row>
    <row r="80" spans="12:15" x14ac:dyDescent="0.3">
      <c r="L80">
        <v>17</v>
      </c>
      <c r="M80">
        <v>4</v>
      </c>
      <c r="N80">
        <v>3</v>
      </c>
      <c r="O80">
        <v>1</v>
      </c>
    </row>
    <row r="81" spans="1:94" ht="15" thickBot="1" x14ac:dyDescent="0.35">
      <c r="L81" s="2" t="s">
        <v>12</v>
      </c>
      <c r="M81" s="2"/>
      <c r="N81" s="2"/>
      <c r="O81" s="2"/>
    </row>
    <row r="82" spans="1:94" x14ac:dyDescent="0.3">
      <c r="M82">
        <f>SUM(M63:M81)</f>
        <v>1292</v>
      </c>
      <c r="N82">
        <f>SUM(N63:N81)</f>
        <v>1292</v>
      </c>
      <c r="O82">
        <f>SUM(O63:O81)</f>
        <v>1292</v>
      </c>
    </row>
    <row r="87" spans="1:94" ht="36.6" x14ac:dyDescent="0.7">
      <c r="A87" s="18" t="s">
        <v>25</v>
      </c>
      <c r="K87" s="13" t="s">
        <v>16</v>
      </c>
      <c r="T87" s="13"/>
      <c r="AE87" s="13" t="s">
        <v>17</v>
      </c>
      <c r="AP87" s="13"/>
      <c r="BF87" s="13" t="s">
        <v>19</v>
      </c>
      <c r="BW87" s="13"/>
      <c r="CJ87" s="13" t="s">
        <v>20</v>
      </c>
    </row>
    <row r="88" spans="1:94" x14ac:dyDescent="0.3">
      <c r="A88" s="4"/>
      <c r="K88" t="s">
        <v>6</v>
      </c>
      <c r="T88" s="12"/>
      <c r="AE88" s="12" t="s">
        <v>6</v>
      </c>
      <c r="BF88" t="s">
        <v>6</v>
      </c>
      <c r="CJ88" t="s">
        <v>6</v>
      </c>
    </row>
    <row r="89" spans="1:94" ht="25.8" x14ac:dyDescent="0.5">
      <c r="K89" t="s">
        <v>18</v>
      </c>
      <c r="AE89" s="12" t="s">
        <v>29</v>
      </c>
      <c r="AP89" s="13"/>
      <c r="BF89" t="s">
        <v>31</v>
      </c>
      <c r="CJ89" t="s">
        <v>30</v>
      </c>
    </row>
    <row r="90" spans="1:94" x14ac:dyDescent="0.3">
      <c r="AD90" s="12"/>
    </row>
    <row r="91" spans="1:94" ht="15" thickBot="1" x14ac:dyDescent="0.35">
      <c r="AD91" s="12"/>
    </row>
    <row r="92" spans="1:94" x14ac:dyDescent="0.3">
      <c r="A92" s="4"/>
      <c r="K92" s="3" t="s">
        <v>0</v>
      </c>
      <c r="L92" s="3" t="s">
        <v>1</v>
      </c>
      <c r="M92" s="3" t="s">
        <v>2</v>
      </c>
      <c r="N92" t="s">
        <v>3</v>
      </c>
      <c r="O92" t="s">
        <v>4</v>
      </c>
      <c r="P92" t="s">
        <v>5</v>
      </c>
      <c r="Z92" s="12"/>
      <c r="AD92" s="12"/>
      <c r="AE92" s="3" t="s">
        <v>0</v>
      </c>
      <c r="AF92" s="3" t="s">
        <v>1</v>
      </c>
      <c r="AG92" s="3" t="s">
        <v>2</v>
      </c>
      <c r="AH92" t="s">
        <v>3</v>
      </c>
      <c r="AI92" t="s">
        <v>4</v>
      </c>
      <c r="AJ92" t="s">
        <v>5</v>
      </c>
      <c r="AK92" s="12"/>
      <c r="BF92" s="3" t="s">
        <v>0</v>
      </c>
      <c r="BG92" s="3" t="s">
        <v>1</v>
      </c>
      <c r="BH92" s="3" t="s">
        <v>2</v>
      </c>
      <c r="BI92" t="s">
        <v>3</v>
      </c>
      <c r="BJ92" t="s">
        <v>4</v>
      </c>
      <c r="BK92" t="s">
        <v>5</v>
      </c>
      <c r="CH92" s="12"/>
      <c r="CI92" s="12"/>
      <c r="CJ92" s="3" t="s">
        <v>0</v>
      </c>
      <c r="CK92" s="3" t="s">
        <v>1</v>
      </c>
      <c r="CL92" s="3" t="s">
        <v>2</v>
      </c>
      <c r="CM92" s="12" t="s">
        <v>3</v>
      </c>
      <c r="CN92" s="12" t="s">
        <v>4</v>
      </c>
      <c r="CO92" s="12" t="s">
        <v>5</v>
      </c>
      <c r="CP92" s="14"/>
    </row>
    <row r="93" spans="1:94" x14ac:dyDescent="0.3">
      <c r="A93" s="1"/>
      <c r="M93" s="6"/>
      <c r="N93">
        <f>SUMPRODUCT(K93:K108, L93:L108)/L109</f>
        <v>5.3742494996664441</v>
      </c>
      <c r="O93" cm="1">
        <f t="array" ref="O93">SUMPRODUCT((K93:K108)^2, L93:L108)/L109</f>
        <v>31.709139426284189</v>
      </c>
      <c r="P93">
        <f>(O93-(N93^2))^0.5</f>
        <v>1.681244105303916</v>
      </c>
      <c r="Z93" s="12"/>
      <c r="AD93" s="12"/>
      <c r="AG93" s="6"/>
      <c r="AH93">
        <f>SUMPRODUCT(AE93:AE105, AF93:AF105)/AF109</f>
        <v>4.7507002801120448</v>
      </c>
      <c r="AI93" cm="1">
        <f t="array" ref="AI93">SUMPRODUCT((AE93:AE105)^2, AF93:AF105)/AF109</f>
        <v>24.837935174069628</v>
      </c>
      <c r="AJ93">
        <f>(AI93-(AH93^2))^0.5</f>
        <v>1.506247663106226</v>
      </c>
      <c r="AK93" s="12"/>
      <c r="BH93" s="6"/>
      <c r="BI93">
        <f>SUMPRODUCT(BF94:BF110, BG94:BG110)/BG109</f>
        <v>4.8211284513805523</v>
      </c>
      <c r="BJ93" cm="1">
        <f t="array" ref="BJ93">SUMPRODUCT((BF93:BF110)^2, BG93:BG110)/BG109</f>
        <v>25.711884753901561</v>
      </c>
      <c r="BK93">
        <f>(BJ93-(BI93^2))^0.5</f>
        <v>1.5711795598182015</v>
      </c>
      <c r="CH93" s="12"/>
      <c r="CI93" s="12"/>
      <c r="CJ93" s="12"/>
      <c r="CK93" s="12"/>
      <c r="CL93" s="19"/>
      <c r="CM93" s="12">
        <f>SUMPRODUCT(CJ93:CJ108, CK93:CK108)/CK109</f>
        <v>4.7811124449779916</v>
      </c>
      <c r="CN93" s="12" cm="1">
        <f t="array" ref="CN93">SUMPRODUCT((CJ93:CJ108)^2, CK93:CK108)/CK109</f>
        <v>25.271708683473388</v>
      </c>
      <c r="CO93" s="12">
        <f>(CN93-(CM93^2))^0.5</f>
        <v>1.5532779763937814</v>
      </c>
      <c r="CP93" s="14"/>
    </row>
    <row r="94" spans="1:94" x14ac:dyDescent="0.3">
      <c r="A94" s="1"/>
      <c r="K94">
        <v>1</v>
      </c>
      <c r="L94">
        <f>SUM(M132:O132)</f>
        <v>2</v>
      </c>
      <c r="M94" s="20">
        <f>L94/$L$109</f>
        <v>2.6684456304202801E-4</v>
      </c>
      <c r="Z94" s="12"/>
      <c r="AD94" s="12"/>
      <c r="AE94">
        <v>1</v>
      </c>
      <c r="AF94">
        <v>1</v>
      </c>
      <c r="AG94" s="6">
        <f>AF94/$AF$109</f>
        <v>4.0016006402561027E-4</v>
      </c>
      <c r="AK94" s="12"/>
      <c r="BF94">
        <v>1</v>
      </c>
      <c r="BG94">
        <v>1</v>
      </c>
      <c r="BH94" s="6">
        <f>BG94/$BG$109</f>
        <v>4.0016006402561027E-4</v>
      </c>
      <c r="BY94" s="6"/>
      <c r="CH94" s="12"/>
      <c r="CI94" s="12"/>
      <c r="CJ94" s="12">
        <v>1</v>
      </c>
      <c r="CK94">
        <v>1</v>
      </c>
      <c r="CL94" s="19">
        <f t="shared" ref="CL94:CL107" si="5">CK94/$CK$109</f>
        <v>4.0016006402561027E-4</v>
      </c>
      <c r="CM94" s="12"/>
      <c r="CN94" s="12"/>
      <c r="CO94" s="12"/>
      <c r="CP94" s="14"/>
    </row>
    <row r="95" spans="1:94" x14ac:dyDescent="0.3">
      <c r="A95" s="1"/>
      <c r="K95">
        <v>2</v>
      </c>
      <c r="L95">
        <f t="shared" ref="L95:L107" si="6">SUM(M133:O133)</f>
        <v>137</v>
      </c>
      <c r="M95" s="20">
        <f t="shared" ref="M95:M107" si="7">L95/$L$109</f>
        <v>1.8278852568378919E-2</v>
      </c>
      <c r="Z95" s="12"/>
      <c r="AD95" s="12"/>
      <c r="AE95">
        <v>2</v>
      </c>
      <c r="AF95">
        <v>64</v>
      </c>
      <c r="AG95" s="6">
        <f t="shared" ref="AG95:AG107" si="8">AF95/$AF$109</f>
        <v>2.5610244097639057E-2</v>
      </c>
      <c r="AK95" s="12"/>
      <c r="BF95">
        <v>2</v>
      </c>
      <c r="BG95">
        <v>62</v>
      </c>
      <c r="BH95" s="6">
        <f t="shared" ref="BH95:BH107" si="9">BG95/$BG$109</f>
        <v>2.4809923969587835E-2</v>
      </c>
      <c r="BY95" s="6"/>
      <c r="CH95" s="12"/>
      <c r="CI95" s="12"/>
      <c r="CJ95" s="12">
        <v>2</v>
      </c>
      <c r="CK95">
        <v>62</v>
      </c>
      <c r="CL95" s="19">
        <f t="shared" si="5"/>
        <v>2.4809923969587835E-2</v>
      </c>
      <c r="CM95" s="12"/>
      <c r="CN95" s="12"/>
      <c r="CO95" s="12"/>
      <c r="CP95" s="14"/>
    </row>
    <row r="96" spans="1:94" x14ac:dyDescent="0.3">
      <c r="A96" s="1"/>
      <c r="K96">
        <v>3</v>
      </c>
      <c r="L96">
        <f t="shared" si="6"/>
        <v>744</v>
      </c>
      <c r="M96" s="20">
        <f t="shared" si="7"/>
        <v>9.9266177451634421E-2</v>
      </c>
      <c r="Z96" s="12"/>
      <c r="AD96" s="12"/>
      <c r="AE96">
        <v>3</v>
      </c>
      <c r="AF96">
        <v>420</v>
      </c>
      <c r="AG96" s="6">
        <f t="shared" si="8"/>
        <v>0.16806722689075632</v>
      </c>
      <c r="AK96" s="12"/>
      <c r="BF96">
        <v>3</v>
      </c>
      <c r="BG96">
        <v>391</v>
      </c>
      <c r="BH96" s="6">
        <f t="shared" si="9"/>
        <v>0.15646258503401361</v>
      </c>
      <c r="BY96" s="6"/>
      <c r="CH96" s="12"/>
      <c r="CI96" s="12"/>
      <c r="CJ96" s="12">
        <v>3</v>
      </c>
      <c r="CK96">
        <v>405</v>
      </c>
      <c r="CL96" s="19">
        <f t="shared" si="5"/>
        <v>0.16206482593037214</v>
      </c>
      <c r="CM96" s="12"/>
      <c r="CN96" s="12"/>
      <c r="CO96" s="12"/>
      <c r="CP96" s="14"/>
    </row>
    <row r="97" spans="1:94" x14ac:dyDescent="0.3">
      <c r="A97" s="1"/>
      <c r="K97">
        <v>4</v>
      </c>
      <c r="L97">
        <f t="shared" si="6"/>
        <v>1573</v>
      </c>
      <c r="M97" s="20">
        <f t="shared" si="7"/>
        <v>0.20987324883255504</v>
      </c>
      <c r="Z97" s="12"/>
      <c r="AD97" s="12"/>
      <c r="AE97">
        <v>4</v>
      </c>
      <c r="AF97">
        <v>750</v>
      </c>
      <c r="AG97" s="6">
        <f t="shared" si="8"/>
        <v>0.30012004801920766</v>
      </c>
      <c r="AK97" s="12"/>
      <c r="BF97">
        <v>4</v>
      </c>
      <c r="BG97">
        <v>751</v>
      </c>
      <c r="BH97" s="6">
        <f t="shared" si="9"/>
        <v>0.30052020808323332</v>
      </c>
      <c r="BY97" s="6"/>
      <c r="CI97" s="14"/>
      <c r="CJ97">
        <v>4</v>
      </c>
      <c r="CK97">
        <v>769</v>
      </c>
      <c r="CL97" s="19">
        <f t="shared" si="5"/>
        <v>0.3077230892356943</v>
      </c>
      <c r="CM97" s="14"/>
      <c r="CN97" s="14"/>
      <c r="CO97" s="14"/>
      <c r="CP97" s="14"/>
    </row>
    <row r="98" spans="1:94" x14ac:dyDescent="0.3">
      <c r="A98" s="10"/>
      <c r="K98">
        <v>5</v>
      </c>
      <c r="L98">
        <f t="shared" si="6"/>
        <v>1840</v>
      </c>
      <c r="M98" s="20">
        <f t="shared" si="7"/>
        <v>0.24549699799866578</v>
      </c>
      <c r="Z98" s="12"/>
      <c r="AD98" s="12"/>
      <c r="AE98">
        <v>5</v>
      </c>
      <c r="AF98">
        <v>620</v>
      </c>
      <c r="AG98" s="6">
        <f t="shared" si="8"/>
        <v>0.24809923969587835</v>
      </c>
      <c r="AK98" s="12"/>
      <c r="BF98">
        <v>5</v>
      </c>
      <c r="BG98">
        <v>616</v>
      </c>
      <c r="BH98" s="6">
        <f t="shared" si="9"/>
        <v>0.24649859943977592</v>
      </c>
      <c r="BY98" s="6"/>
      <c r="CI98" s="14"/>
      <c r="CJ98">
        <v>5</v>
      </c>
      <c r="CK98">
        <v>607</v>
      </c>
      <c r="CL98" s="19">
        <f t="shared" si="5"/>
        <v>0.24289715886354543</v>
      </c>
      <c r="CM98" s="14"/>
      <c r="CN98" s="14"/>
      <c r="CO98" s="14"/>
      <c r="CP98" s="14"/>
    </row>
    <row r="99" spans="1:94" x14ac:dyDescent="0.3">
      <c r="K99">
        <v>6</v>
      </c>
      <c r="L99">
        <f t="shared" si="6"/>
        <v>1443</v>
      </c>
      <c r="M99" s="20">
        <f t="shared" si="7"/>
        <v>0.1925283522348232</v>
      </c>
      <c r="Z99" s="12"/>
      <c r="AD99" s="12"/>
      <c r="AE99">
        <v>6</v>
      </c>
      <c r="AF99">
        <v>332</v>
      </c>
      <c r="AG99" s="6">
        <f t="shared" si="8"/>
        <v>0.1328531412565026</v>
      </c>
      <c r="AK99" s="12"/>
      <c r="BF99">
        <v>6</v>
      </c>
      <c r="BG99">
        <v>347</v>
      </c>
      <c r="BH99" s="6">
        <f t="shared" si="9"/>
        <v>0.13885554221688676</v>
      </c>
      <c r="BY99" s="6"/>
      <c r="CI99" s="14"/>
      <c r="CJ99">
        <v>6</v>
      </c>
      <c r="CK99">
        <v>340</v>
      </c>
      <c r="CL99" s="19">
        <f t="shared" si="5"/>
        <v>0.1360544217687075</v>
      </c>
      <c r="CM99" s="14"/>
      <c r="CN99" s="14"/>
      <c r="CO99" s="14"/>
      <c r="CP99" s="14"/>
    </row>
    <row r="100" spans="1:94" x14ac:dyDescent="0.3">
      <c r="K100">
        <v>7</v>
      </c>
      <c r="L100">
        <f t="shared" si="6"/>
        <v>932</v>
      </c>
      <c r="M100" s="20">
        <f t="shared" si="7"/>
        <v>0.12434956637758506</v>
      </c>
      <c r="Z100" s="12"/>
      <c r="AD100" s="12"/>
      <c r="AE100">
        <v>7</v>
      </c>
      <c r="AF100">
        <v>176</v>
      </c>
      <c r="AG100" s="6">
        <f t="shared" si="8"/>
        <v>7.0428171268507408E-2</v>
      </c>
      <c r="AK100" s="12"/>
      <c r="BF100">
        <v>7</v>
      </c>
      <c r="BG100">
        <v>173</v>
      </c>
      <c r="BH100" s="6">
        <f t="shared" si="9"/>
        <v>6.9227691076430578E-2</v>
      </c>
      <c r="BY100" s="6"/>
      <c r="CI100" s="14"/>
      <c r="CJ100">
        <v>7</v>
      </c>
      <c r="CK100">
        <v>163</v>
      </c>
      <c r="CL100" s="19">
        <f t="shared" si="5"/>
        <v>6.5226090436174472E-2</v>
      </c>
      <c r="CM100" s="14"/>
      <c r="CN100" s="14"/>
      <c r="CO100" s="14"/>
      <c r="CP100" s="14"/>
    </row>
    <row r="101" spans="1:94" x14ac:dyDescent="0.3">
      <c r="K101">
        <v>8</v>
      </c>
      <c r="L101">
        <f t="shared" si="6"/>
        <v>489</v>
      </c>
      <c r="M101" s="20">
        <f t="shared" si="7"/>
        <v>6.5243495663775852E-2</v>
      </c>
      <c r="Z101" s="12"/>
      <c r="AD101" s="12"/>
      <c r="AE101">
        <v>8</v>
      </c>
      <c r="AF101">
        <v>85</v>
      </c>
      <c r="AG101" s="6">
        <f t="shared" si="8"/>
        <v>3.4013605442176874E-2</v>
      </c>
      <c r="AK101" s="12"/>
      <c r="BF101">
        <v>8</v>
      </c>
      <c r="BG101">
        <v>94</v>
      </c>
      <c r="BH101" s="6">
        <f t="shared" si="9"/>
        <v>3.7615046018407365E-2</v>
      </c>
      <c r="CI101" s="14"/>
      <c r="CJ101">
        <v>8</v>
      </c>
      <c r="CK101">
        <v>93</v>
      </c>
      <c r="CL101" s="19">
        <f t="shared" si="5"/>
        <v>3.721488595438175E-2</v>
      </c>
      <c r="CM101" s="14"/>
      <c r="CN101" s="14"/>
      <c r="CO101" s="14"/>
      <c r="CP101" s="14"/>
    </row>
    <row r="102" spans="1:94" x14ac:dyDescent="0.3">
      <c r="A102" s="4"/>
      <c r="B102" s="11"/>
      <c r="K102">
        <v>9</v>
      </c>
      <c r="L102">
        <f t="shared" si="6"/>
        <v>234</v>
      </c>
      <c r="M102" s="20">
        <f t="shared" si="7"/>
        <v>3.122081387591728E-2</v>
      </c>
      <c r="Z102" s="12"/>
      <c r="AD102" s="12"/>
      <c r="AE102">
        <v>9</v>
      </c>
      <c r="AF102">
        <v>34</v>
      </c>
      <c r="AG102" s="6">
        <f t="shared" si="8"/>
        <v>1.3605442176870748E-2</v>
      </c>
      <c r="AK102" s="12"/>
      <c r="BF102">
        <v>9</v>
      </c>
      <c r="BG102">
        <v>36</v>
      </c>
      <c r="BH102" s="6">
        <f t="shared" si="9"/>
        <v>1.4405762304921969E-2</v>
      </c>
      <c r="CI102" s="14"/>
      <c r="CJ102">
        <v>9</v>
      </c>
      <c r="CK102">
        <v>34</v>
      </c>
      <c r="CL102" s="19">
        <f t="shared" si="5"/>
        <v>1.3605442176870748E-2</v>
      </c>
      <c r="CM102" s="14"/>
      <c r="CN102" s="14"/>
      <c r="CO102" s="14"/>
      <c r="CP102" s="14"/>
    </row>
    <row r="103" spans="1:94" x14ac:dyDescent="0.3">
      <c r="A103" s="1"/>
      <c r="B103" s="11"/>
      <c r="K103">
        <v>10</v>
      </c>
      <c r="L103">
        <f t="shared" si="6"/>
        <v>66</v>
      </c>
      <c r="M103" s="20">
        <f t="shared" si="7"/>
        <v>8.8058705803869246E-3</v>
      </c>
      <c r="Z103" s="12"/>
      <c r="AD103" s="12"/>
      <c r="AE103">
        <v>10</v>
      </c>
      <c r="AF103">
        <v>14</v>
      </c>
      <c r="AG103" s="6">
        <f t="shared" si="8"/>
        <v>5.6022408963585435E-3</v>
      </c>
      <c r="AK103" s="12"/>
      <c r="BF103">
        <v>10</v>
      </c>
      <c r="BG103">
        <v>16</v>
      </c>
      <c r="BH103" s="6">
        <f t="shared" si="9"/>
        <v>6.4025610244097643E-3</v>
      </c>
      <c r="CI103" s="14"/>
      <c r="CJ103">
        <v>10</v>
      </c>
      <c r="CK103">
        <v>14</v>
      </c>
      <c r="CL103" s="19">
        <f t="shared" si="5"/>
        <v>5.6022408963585435E-3</v>
      </c>
      <c r="CM103" s="14"/>
      <c r="CN103" s="14"/>
      <c r="CO103" s="14"/>
      <c r="CP103" s="14"/>
    </row>
    <row r="104" spans="1:94" x14ac:dyDescent="0.3">
      <c r="A104" s="1"/>
      <c r="B104" s="11"/>
      <c r="K104">
        <v>11</v>
      </c>
      <c r="L104">
        <f t="shared" si="6"/>
        <v>26</v>
      </c>
      <c r="M104" s="20">
        <f t="shared" si="7"/>
        <v>3.4689793195463643E-3</v>
      </c>
      <c r="Z104" s="12"/>
      <c r="AD104" s="12"/>
      <c r="AE104">
        <v>11</v>
      </c>
      <c r="AF104">
        <v>3</v>
      </c>
      <c r="AG104" s="6">
        <f t="shared" si="8"/>
        <v>1.2004801920768306E-3</v>
      </c>
      <c r="AK104" s="12"/>
      <c r="BF104">
        <v>11</v>
      </c>
      <c r="BG104">
        <v>8</v>
      </c>
      <c r="BH104" s="6">
        <f t="shared" si="9"/>
        <v>3.2012805122048822E-3</v>
      </c>
      <c r="CI104" s="14"/>
      <c r="CJ104">
        <v>11</v>
      </c>
      <c r="CK104">
        <v>7</v>
      </c>
      <c r="CL104" s="19">
        <f t="shared" si="5"/>
        <v>2.8011204481792717E-3</v>
      </c>
      <c r="CM104" s="14"/>
      <c r="CN104" s="14"/>
      <c r="CO104" s="14"/>
      <c r="CP104" s="14"/>
    </row>
    <row r="105" spans="1:94" x14ac:dyDescent="0.3">
      <c r="A105" s="1"/>
      <c r="B105" s="11"/>
      <c r="K105">
        <v>12</v>
      </c>
      <c r="L105">
        <f t="shared" si="6"/>
        <v>9</v>
      </c>
      <c r="M105" s="20">
        <f t="shared" si="7"/>
        <v>1.200800533689126E-3</v>
      </c>
      <c r="Z105" s="12"/>
      <c r="AD105" s="12"/>
      <c r="AE105">
        <v>12</v>
      </c>
      <c r="AG105" s="6">
        <f t="shared" si="8"/>
        <v>0</v>
      </c>
      <c r="AK105" s="12"/>
      <c r="BF105">
        <v>12</v>
      </c>
      <c r="BG105">
        <v>3</v>
      </c>
      <c r="BH105" s="6">
        <f t="shared" si="9"/>
        <v>1.2004801920768306E-3</v>
      </c>
      <c r="CI105" s="14"/>
      <c r="CJ105">
        <v>12</v>
      </c>
      <c r="CK105">
        <v>3</v>
      </c>
      <c r="CL105" s="19">
        <f t="shared" si="5"/>
        <v>1.2004801920768306E-3</v>
      </c>
      <c r="CM105" s="14"/>
      <c r="CN105" s="14"/>
      <c r="CO105" s="14"/>
      <c r="CP105" s="14"/>
    </row>
    <row r="106" spans="1:94" x14ac:dyDescent="0.3">
      <c r="A106" s="1"/>
      <c r="B106" s="11"/>
      <c r="K106">
        <v>13</v>
      </c>
      <c r="L106">
        <f t="shared" si="6"/>
        <v>2</v>
      </c>
      <c r="M106" s="20">
        <f t="shared" si="7"/>
        <v>2.6684456304202801E-4</v>
      </c>
      <c r="Z106" s="12"/>
      <c r="AD106" s="12"/>
      <c r="AE106">
        <v>13</v>
      </c>
      <c r="AG106" s="6">
        <f t="shared" si="8"/>
        <v>0</v>
      </c>
      <c r="AK106" s="12"/>
      <c r="BF106">
        <v>13</v>
      </c>
      <c r="BG106">
        <v>1</v>
      </c>
      <c r="BH106" s="6">
        <f t="shared" si="9"/>
        <v>4.0016006402561027E-4</v>
      </c>
      <c r="CI106" s="14"/>
      <c r="CJ106">
        <v>13</v>
      </c>
      <c r="CK106" s="12">
        <v>1</v>
      </c>
      <c r="CL106" s="19">
        <f t="shared" si="5"/>
        <v>4.0016006402561027E-4</v>
      </c>
      <c r="CM106" s="14"/>
      <c r="CN106" s="14"/>
      <c r="CO106" s="14"/>
      <c r="CP106" s="14"/>
    </row>
    <row r="107" spans="1:94" x14ac:dyDescent="0.3">
      <c r="A107" s="1"/>
      <c r="B107" s="11"/>
      <c r="K107">
        <v>14</v>
      </c>
      <c r="L107">
        <f t="shared" si="6"/>
        <v>0</v>
      </c>
      <c r="M107" s="20">
        <f t="shared" si="7"/>
        <v>0</v>
      </c>
      <c r="Z107" s="12"/>
      <c r="AD107" s="12"/>
      <c r="AE107">
        <v>14</v>
      </c>
      <c r="AG107" s="6">
        <f t="shared" si="8"/>
        <v>0</v>
      </c>
      <c r="AK107" s="12"/>
      <c r="BF107">
        <v>14</v>
      </c>
      <c r="BH107" s="6">
        <f t="shared" si="9"/>
        <v>0</v>
      </c>
      <c r="CI107" s="14"/>
      <c r="CJ107">
        <v>14</v>
      </c>
      <c r="CK107" s="12"/>
      <c r="CL107" s="19">
        <f t="shared" si="5"/>
        <v>0</v>
      </c>
      <c r="CM107" s="14"/>
      <c r="CN107" s="14"/>
      <c r="CO107" s="14"/>
      <c r="CP107" s="14"/>
    </row>
    <row r="108" spans="1:94" x14ac:dyDescent="0.3">
      <c r="A108" s="10"/>
      <c r="B108" s="11"/>
      <c r="M108" s="20"/>
      <c r="AD108" s="12"/>
      <c r="AF108" s="12"/>
      <c r="AG108" s="19"/>
      <c r="AQ108" s="6"/>
      <c r="BH108" s="6"/>
      <c r="CK108" s="12"/>
      <c r="CL108" s="19"/>
    </row>
    <row r="109" spans="1:94" x14ac:dyDescent="0.3">
      <c r="K109" s="21"/>
      <c r="L109" s="21">
        <f>SUM(L93:L105)</f>
        <v>7495</v>
      </c>
      <c r="M109" s="21"/>
      <c r="AD109" s="12"/>
      <c r="AE109" s="21"/>
      <c r="AF109" s="21">
        <f>SUM(AF93:AF108)</f>
        <v>2499</v>
      </c>
      <c r="AG109" s="22"/>
      <c r="AQ109" s="6"/>
      <c r="BF109" s="21"/>
      <c r="BG109" s="21">
        <f>SUM(BG93:BG107)</f>
        <v>2499</v>
      </c>
      <c r="BH109" s="22"/>
      <c r="CJ109" s="21"/>
      <c r="CK109" s="21">
        <f>SUM(CK93:CK108)</f>
        <v>2499</v>
      </c>
      <c r="CL109" s="22"/>
    </row>
    <row r="110" spans="1:94" x14ac:dyDescent="0.3">
      <c r="Z110" s="12"/>
      <c r="AH110" s="12"/>
      <c r="AI110" s="12"/>
      <c r="AJ110" s="12"/>
      <c r="AK110" s="12"/>
      <c r="BG110" s="12"/>
      <c r="BH110" s="19"/>
    </row>
    <row r="111" spans="1:94" x14ac:dyDescent="0.3">
      <c r="Z111" s="12"/>
      <c r="AH111" s="12"/>
      <c r="AI111" s="12"/>
      <c r="AJ111" s="12"/>
      <c r="AK111" s="12"/>
    </row>
    <row r="112" spans="1:94" x14ac:dyDescent="0.3">
      <c r="Z112" s="12"/>
      <c r="AD112" s="12"/>
      <c r="AH112" s="12"/>
      <c r="AI112" s="12"/>
      <c r="AJ112" s="12"/>
      <c r="AK112" s="12"/>
    </row>
    <row r="113" spans="19:88" x14ac:dyDescent="0.3">
      <c r="Z113" s="12"/>
      <c r="AD113" s="12"/>
      <c r="AE113" s="12"/>
      <c r="AF113" s="12"/>
      <c r="AG113" s="12"/>
      <c r="AH113" s="12"/>
      <c r="AI113" s="12"/>
      <c r="AJ113" s="12"/>
      <c r="AK113" s="12"/>
    </row>
    <row r="114" spans="19:88" x14ac:dyDescent="0.3">
      <c r="Z114" s="12"/>
      <c r="AD114" s="12"/>
      <c r="AE114" s="12"/>
      <c r="AF114" s="12"/>
      <c r="AG114" s="12"/>
      <c r="AH114" s="12"/>
      <c r="AI114" s="12"/>
      <c r="AJ114" s="12"/>
      <c r="AK114" s="12"/>
    </row>
    <row r="115" spans="19:88" x14ac:dyDescent="0.3">
      <c r="Z115" s="12"/>
      <c r="AD115" s="12"/>
      <c r="AE115" s="12"/>
      <c r="AF115" s="12"/>
      <c r="AG115" s="12"/>
      <c r="AH115" s="12"/>
      <c r="AI115" s="12"/>
      <c r="AJ115" s="12"/>
      <c r="AK115" s="12"/>
    </row>
    <row r="116" spans="19:88" x14ac:dyDescent="0.3">
      <c r="Z116" s="12"/>
      <c r="AD116" s="12"/>
      <c r="AE116" s="12"/>
      <c r="AF116" s="12"/>
      <c r="AG116" s="12"/>
      <c r="AH116" s="12"/>
      <c r="AI116" s="12"/>
      <c r="AJ116" s="12"/>
      <c r="AK116" s="12"/>
    </row>
    <row r="117" spans="19:88" x14ac:dyDescent="0.3">
      <c r="S117" s="12"/>
      <c r="T117" s="12"/>
      <c r="U117" s="12"/>
      <c r="V117" s="12"/>
      <c r="W117" s="12"/>
      <c r="X117" s="12"/>
      <c r="Y117" s="12"/>
      <c r="Z117" s="12"/>
      <c r="AD117" s="12"/>
      <c r="AE117" s="12"/>
      <c r="AF117" s="12"/>
      <c r="AG117" s="12"/>
      <c r="AH117" s="12"/>
      <c r="AI117" s="12"/>
      <c r="AJ117" s="12"/>
      <c r="AK117" s="12"/>
    </row>
    <row r="118" spans="19:88" x14ac:dyDescent="0.3">
      <c r="S118" s="12"/>
      <c r="T118" s="12"/>
      <c r="U118" s="12"/>
      <c r="V118" s="12"/>
      <c r="W118" s="12"/>
      <c r="X118" s="12"/>
      <c r="Y118" s="12"/>
      <c r="Z118" s="12"/>
      <c r="AD118" s="12"/>
      <c r="AE118" s="12"/>
      <c r="AF118" s="12"/>
      <c r="AG118" s="12"/>
      <c r="AH118" s="12"/>
      <c r="AI118" s="12"/>
      <c r="AJ118" s="12"/>
      <c r="AK118" s="12"/>
    </row>
    <row r="119" spans="19:88" x14ac:dyDescent="0.3">
      <c r="S119" s="12"/>
      <c r="T119" s="12"/>
      <c r="U119" s="12"/>
      <c r="V119" s="12"/>
      <c r="W119" s="12"/>
      <c r="X119" s="12"/>
      <c r="Y119" s="12"/>
      <c r="Z119" s="12"/>
      <c r="AD119" s="12"/>
      <c r="AE119" s="12"/>
      <c r="AF119" s="12"/>
      <c r="AG119" s="12"/>
      <c r="AH119" s="12"/>
      <c r="AI119" s="12"/>
      <c r="AJ119" s="12"/>
      <c r="AK119" s="12"/>
    </row>
    <row r="120" spans="19:88" x14ac:dyDescent="0.3">
      <c r="S120" s="12"/>
      <c r="T120" s="12"/>
      <c r="U120" s="12"/>
      <c r="V120" s="12"/>
      <c r="W120" s="12"/>
      <c r="X120" s="12"/>
      <c r="Y120" s="12"/>
      <c r="Z120" s="12"/>
      <c r="AD120" s="12"/>
      <c r="AE120" s="12"/>
      <c r="AF120" s="12"/>
      <c r="AG120" s="12"/>
      <c r="AH120" s="12"/>
      <c r="AI120" s="12"/>
      <c r="AJ120" s="12"/>
      <c r="AK120" s="12"/>
    </row>
    <row r="121" spans="19:88" x14ac:dyDescent="0.3">
      <c r="S121" s="12"/>
      <c r="T121" s="12"/>
      <c r="U121" s="12"/>
      <c r="V121" s="12"/>
      <c r="W121" s="12"/>
      <c r="X121" s="12"/>
      <c r="Y121" s="12"/>
      <c r="Z121" s="12"/>
      <c r="AD121" s="12"/>
      <c r="AE121" s="12"/>
      <c r="AF121" s="12"/>
      <c r="AG121" s="12"/>
      <c r="AH121" s="12"/>
      <c r="AI121" s="12"/>
      <c r="AJ121" s="12"/>
      <c r="AK121" s="12"/>
    </row>
    <row r="122" spans="19:88" x14ac:dyDescent="0.3">
      <c r="T122" s="12"/>
      <c r="U122" s="12"/>
      <c r="V122" s="12"/>
      <c r="W122" s="12"/>
      <c r="X122" s="12"/>
      <c r="Y122" s="12"/>
      <c r="Z122" s="12"/>
      <c r="AE122" s="12"/>
      <c r="AF122" s="12"/>
      <c r="AG122" s="12"/>
      <c r="AH122" s="12"/>
      <c r="AI122" s="12"/>
      <c r="AJ122" s="12"/>
      <c r="AK122" s="12"/>
    </row>
    <row r="123" spans="19:88" x14ac:dyDescent="0.3">
      <c r="T123" s="12"/>
      <c r="U123" s="12"/>
      <c r="V123" s="12"/>
      <c r="W123" s="12"/>
      <c r="X123" s="12"/>
      <c r="Y123" s="12"/>
      <c r="Z123" s="12"/>
      <c r="AE123" s="12"/>
      <c r="AF123" s="12"/>
      <c r="AG123" s="12"/>
      <c r="AH123" s="12"/>
      <c r="AI123" s="12"/>
      <c r="AJ123" s="12"/>
      <c r="AK123" s="12"/>
    </row>
    <row r="124" spans="19:88" x14ac:dyDescent="0.3">
      <c r="T124" s="12"/>
      <c r="U124" s="12"/>
      <c r="V124" s="12"/>
      <c r="W124" s="12"/>
      <c r="X124" s="12"/>
      <c r="Y124" s="12"/>
      <c r="Z124" s="12"/>
    </row>
    <row r="125" spans="19:88" ht="18" x14ac:dyDescent="0.35">
      <c r="T125" s="12"/>
      <c r="U125" s="12"/>
      <c r="V125" s="12"/>
      <c r="W125" s="12"/>
      <c r="X125" s="12"/>
      <c r="Y125" s="12"/>
      <c r="Z125" s="12"/>
      <c r="AO125" s="9"/>
      <c r="BE125" s="9"/>
      <c r="BW125" s="9"/>
      <c r="CJ125" s="9"/>
    </row>
    <row r="126" spans="19:88" ht="18" x14ac:dyDescent="0.35">
      <c r="AO126" s="9"/>
      <c r="BE126" s="9"/>
      <c r="BW126" s="9"/>
      <c r="CJ126" s="9"/>
    </row>
    <row r="129" spans="11:15" ht="15" thickBot="1" x14ac:dyDescent="0.35"/>
    <row r="130" spans="11:15" x14ac:dyDescent="0.3">
      <c r="K130" t="s">
        <v>7</v>
      </c>
      <c r="L130" t="s">
        <v>8</v>
      </c>
      <c r="M130" s="3" t="s">
        <v>9</v>
      </c>
      <c r="N130" s="3" t="s">
        <v>10</v>
      </c>
      <c r="O130" s="3" t="s">
        <v>11</v>
      </c>
    </row>
    <row r="132" spans="11:15" x14ac:dyDescent="0.3">
      <c r="L132">
        <v>1</v>
      </c>
      <c r="M132">
        <v>2</v>
      </c>
      <c r="N132">
        <v>0</v>
      </c>
      <c r="O132">
        <v>0</v>
      </c>
    </row>
    <row r="133" spans="11:15" x14ac:dyDescent="0.3">
      <c r="L133">
        <v>2</v>
      </c>
      <c r="M133">
        <v>45</v>
      </c>
      <c r="N133">
        <v>44</v>
      </c>
      <c r="O133">
        <v>48</v>
      </c>
    </row>
    <row r="134" spans="11:15" x14ac:dyDescent="0.3">
      <c r="L134">
        <v>3</v>
      </c>
      <c r="M134">
        <v>245</v>
      </c>
      <c r="N134">
        <v>252</v>
      </c>
      <c r="O134">
        <v>247</v>
      </c>
    </row>
    <row r="135" spans="11:15" x14ac:dyDescent="0.3">
      <c r="L135">
        <v>4</v>
      </c>
      <c r="M135">
        <v>559</v>
      </c>
      <c r="N135">
        <v>514</v>
      </c>
      <c r="O135">
        <v>500</v>
      </c>
    </row>
    <row r="136" spans="11:15" x14ac:dyDescent="0.3">
      <c r="L136">
        <v>5</v>
      </c>
      <c r="M136">
        <v>599</v>
      </c>
      <c r="N136">
        <v>618</v>
      </c>
      <c r="O136">
        <v>623</v>
      </c>
    </row>
    <row r="137" spans="11:15" x14ac:dyDescent="0.3">
      <c r="L137">
        <v>6</v>
      </c>
      <c r="M137">
        <v>496</v>
      </c>
      <c r="N137">
        <v>483</v>
      </c>
      <c r="O137">
        <v>464</v>
      </c>
    </row>
    <row r="138" spans="11:15" x14ac:dyDescent="0.3">
      <c r="L138">
        <v>7</v>
      </c>
      <c r="M138">
        <v>285</v>
      </c>
      <c r="N138">
        <v>305</v>
      </c>
      <c r="O138">
        <v>342</v>
      </c>
    </row>
    <row r="139" spans="11:15" x14ac:dyDescent="0.3">
      <c r="L139">
        <v>8</v>
      </c>
      <c r="M139">
        <v>165</v>
      </c>
      <c r="N139">
        <v>159</v>
      </c>
      <c r="O139">
        <v>165</v>
      </c>
    </row>
    <row r="140" spans="11:15" x14ac:dyDescent="0.3">
      <c r="L140">
        <v>9</v>
      </c>
      <c r="M140">
        <v>77</v>
      </c>
      <c r="N140">
        <v>86</v>
      </c>
      <c r="O140">
        <v>71</v>
      </c>
    </row>
    <row r="141" spans="11:15" x14ac:dyDescent="0.3">
      <c r="L141">
        <v>10</v>
      </c>
      <c r="M141">
        <v>15</v>
      </c>
      <c r="N141">
        <v>21</v>
      </c>
      <c r="O141">
        <v>30</v>
      </c>
    </row>
    <row r="142" spans="11:15" x14ac:dyDescent="0.3">
      <c r="L142">
        <v>11</v>
      </c>
      <c r="M142">
        <v>7</v>
      </c>
      <c r="N142">
        <v>13</v>
      </c>
      <c r="O142">
        <v>6</v>
      </c>
    </row>
    <row r="143" spans="11:15" x14ac:dyDescent="0.3">
      <c r="L143">
        <v>12</v>
      </c>
      <c r="M143">
        <v>4</v>
      </c>
      <c r="N143">
        <v>3</v>
      </c>
      <c r="O143">
        <v>2</v>
      </c>
    </row>
    <row r="144" spans="11:15" x14ac:dyDescent="0.3">
      <c r="L144">
        <v>13</v>
      </c>
      <c r="N144">
        <v>1</v>
      </c>
      <c r="O144">
        <v>1</v>
      </c>
    </row>
    <row r="145" spans="1:88" x14ac:dyDescent="0.3">
      <c r="L145">
        <v>14</v>
      </c>
    </row>
    <row r="146" spans="1:88" ht="15" thickBot="1" x14ac:dyDescent="0.35">
      <c r="L146" s="2" t="s">
        <v>12</v>
      </c>
      <c r="M146" s="2"/>
      <c r="N146" s="2"/>
      <c r="O146" s="2"/>
    </row>
    <row r="147" spans="1:88" x14ac:dyDescent="0.3">
      <c r="M147">
        <f>SUM(M131:M146)</f>
        <v>2499</v>
      </c>
      <c r="N147">
        <f>SUM(N131:N146)</f>
        <v>2499</v>
      </c>
      <c r="O147">
        <f>SUM(O131:O146)</f>
        <v>2499</v>
      </c>
    </row>
    <row r="156" spans="1:88" ht="36.6" x14ac:dyDescent="0.7">
      <c r="A156" s="18" t="s">
        <v>28</v>
      </c>
      <c r="K156" s="13" t="s">
        <v>16</v>
      </c>
      <c r="T156" s="13"/>
      <c r="AE156" s="13" t="s">
        <v>17</v>
      </c>
      <c r="AP156" s="13"/>
      <c r="BF156" s="13" t="s">
        <v>19</v>
      </c>
      <c r="CJ156" s="13" t="s">
        <v>20</v>
      </c>
    </row>
    <row r="157" spans="1:88" x14ac:dyDescent="0.3">
      <c r="A157" s="4"/>
      <c r="K157" t="s">
        <v>6</v>
      </c>
      <c r="T157" s="12"/>
      <c r="AE157" s="12" t="s">
        <v>6</v>
      </c>
      <c r="BF157" t="s">
        <v>6</v>
      </c>
      <c r="CJ157" t="s">
        <v>6</v>
      </c>
    </row>
    <row r="158" spans="1:88" ht="25.8" x14ac:dyDescent="0.5">
      <c r="A158" s="23" t="s">
        <v>34</v>
      </c>
      <c r="K158" t="s">
        <v>32</v>
      </c>
      <c r="AE158" s="12"/>
      <c r="AP158" s="13"/>
      <c r="BF158" t="s">
        <v>27</v>
      </c>
      <c r="CJ158" t="s">
        <v>30</v>
      </c>
    </row>
    <row r="159" spans="1:88" x14ac:dyDescent="0.3">
      <c r="AD159" s="12"/>
    </row>
    <row r="160" spans="1:88" ht="15" thickBot="1" x14ac:dyDescent="0.35">
      <c r="AD160" s="12"/>
    </row>
    <row r="161" spans="1:94" x14ac:dyDescent="0.3">
      <c r="A161" s="4"/>
      <c r="K161" s="3" t="s">
        <v>0</v>
      </c>
      <c r="L161" s="3" t="s">
        <v>1</v>
      </c>
      <c r="M161" s="3" t="s">
        <v>2</v>
      </c>
      <c r="N161" t="s">
        <v>3</v>
      </c>
      <c r="O161" t="s">
        <v>4</v>
      </c>
      <c r="P161" t="s">
        <v>5</v>
      </c>
      <c r="Z161" s="12"/>
      <c r="AD161" s="12"/>
      <c r="AE161" s="3" t="s">
        <v>0</v>
      </c>
      <c r="AF161" s="3" t="s">
        <v>1</v>
      </c>
      <c r="AG161" s="3" t="s">
        <v>2</v>
      </c>
      <c r="AH161" t="s">
        <v>3</v>
      </c>
      <c r="AI161" t="s">
        <v>4</v>
      </c>
      <c r="AJ161" t="s">
        <v>5</v>
      </c>
      <c r="AK161" s="12"/>
      <c r="BF161" s="3" t="s">
        <v>0</v>
      </c>
      <c r="BG161" s="3" t="s">
        <v>1</v>
      </c>
      <c r="BH161" s="3" t="s">
        <v>2</v>
      </c>
      <c r="BI161" t="s">
        <v>3</v>
      </c>
      <c r="BJ161" t="s">
        <v>4</v>
      </c>
      <c r="BK161" t="s">
        <v>5</v>
      </c>
      <c r="CI161" s="12"/>
      <c r="CJ161" s="3" t="s">
        <v>0</v>
      </c>
      <c r="CK161" s="3" t="s">
        <v>1</v>
      </c>
      <c r="CL161" s="3" t="s">
        <v>2</v>
      </c>
      <c r="CM161" s="12" t="s">
        <v>3</v>
      </c>
      <c r="CN161" s="12" t="s">
        <v>4</v>
      </c>
      <c r="CO161" s="12" t="s">
        <v>5</v>
      </c>
      <c r="CP161" s="14"/>
    </row>
    <row r="162" spans="1:94" x14ac:dyDescent="0.3">
      <c r="A162" s="1"/>
      <c r="M162" s="6"/>
      <c r="N162">
        <f>SUMPRODUCT(K162:K177, L162:L177)/L178</f>
        <v>4.4594954418268795</v>
      </c>
      <c r="O162" cm="1">
        <f t="array" ref="O162">SUMPRODUCT((K162:K177)^2, L162:L177)/L178</f>
        <v>21.38317988988176</v>
      </c>
      <c r="P162">
        <f>(O162-(N162^2))^0.5</f>
        <v>1.2231436114402281</v>
      </c>
      <c r="Z162" s="12"/>
      <c r="AD162" s="12"/>
      <c r="AG162" s="6"/>
      <c r="AH162" t="e">
        <f>SUMPRODUCT(AE162:AE174, AF162:AF174)/AF178</f>
        <v>#DIV/0!</v>
      </c>
      <c r="AI162" t="e" cm="1">
        <f t="array" ref="AI162">SUMPRODUCT((AE162:AE174)^2, AF162:AF174)/AF178</f>
        <v>#DIV/0!</v>
      </c>
      <c r="AJ162" t="e">
        <f>(AI162-(AH162^2))^0.5</f>
        <v>#DIV/0!</v>
      </c>
      <c r="AK162" s="12"/>
      <c r="BH162" s="6"/>
      <c r="BI162" t="e">
        <f>SUMPRODUCT(BF163:BF179, BG163:BG179)/BG178</f>
        <v>#DIV/0!</v>
      </c>
      <c r="BJ162" t="e" cm="1">
        <f t="array" ref="BJ162">SUMPRODUCT((BF162:BF179)^2, BG162:BG179)/BG178</f>
        <v>#DIV/0!</v>
      </c>
      <c r="BK162" t="e">
        <f>(BJ162-(BI162^2))^0.5</f>
        <v>#DIV/0!</v>
      </c>
      <c r="CI162" s="12"/>
      <c r="CJ162" s="12"/>
      <c r="CK162" s="12"/>
      <c r="CL162" s="19"/>
      <c r="CM162" s="12" t="e">
        <f>SUMPRODUCT(CJ162:CJ177, CK162:CK177)/CK178</f>
        <v>#DIV/0!</v>
      </c>
      <c r="CN162" s="12" t="e" cm="1">
        <f t="array" ref="CN162">SUMPRODUCT((CJ162:CJ177)^2, CK162:CK177)/CK178</f>
        <v>#DIV/0!</v>
      </c>
      <c r="CO162" s="12" t="e">
        <f>(CN162-(CM162^2))^0.5</f>
        <v>#DIV/0!</v>
      </c>
      <c r="CP162" s="14"/>
    </row>
    <row r="163" spans="1:94" x14ac:dyDescent="0.3">
      <c r="A163" s="1"/>
      <c r="K163">
        <v>1</v>
      </c>
      <c r="L163">
        <f>SUM(M201:O201)</f>
        <v>1</v>
      </c>
      <c r="M163" s="20">
        <f>L163/$L$178</f>
        <v>2.2565213466919398E-5</v>
      </c>
      <c r="Z163" s="12"/>
      <c r="AD163" s="12"/>
      <c r="AE163">
        <v>1</v>
      </c>
      <c r="AG163" s="6" t="e">
        <f>AF163/$AF$178</f>
        <v>#DIV/0!</v>
      </c>
      <c r="AK163" s="12"/>
      <c r="BF163">
        <v>1</v>
      </c>
      <c r="BH163" s="6">
        <f>BG163/'Reduced Guess List'!$U$28</f>
        <v>0</v>
      </c>
      <c r="CI163" s="12"/>
      <c r="CJ163" s="12">
        <v>1</v>
      </c>
      <c r="CL163" s="19" t="e">
        <f>CK163/$CK$178</f>
        <v>#DIV/0!</v>
      </c>
      <c r="CM163" s="12"/>
      <c r="CN163" s="12"/>
      <c r="CO163" s="12"/>
      <c r="CP163" s="14"/>
    </row>
    <row r="164" spans="1:94" x14ac:dyDescent="0.3">
      <c r="A164" s="1"/>
      <c r="K164">
        <v>2</v>
      </c>
      <c r="L164">
        <f t="shared" ref="L164:L176" si="10">SUM(M202:O202)</f>
        <v>640</v>
      </c>
      <c r="M164" s="20">
        <f t="shared" ref="M164:M176" si="11">L164/$L$178</f>
        <v>1.4441736618828414E-2</v>
      </c>
      <c r="Z164" s="12"/>
      <c r="AD164" s="12"/>
      <c r="AE164">
        <v>2</v>
      </c>
      <c r="AG164" s="6" t="e">
        <f t="shared" ref="AG164:AG176" si="12">AF164/$AF$178</f>
        <v>#DIV/0!</v>
      </c>
      <c r="AK164" s="12"/>
      <c r="BF164">
        <v>2</v>
      </c>
      <c r="BH164" s="6">
        <f>BG164/'Reduced Guess List'!$U$28</f>
        <v>0</v>
      </c>
      <c r="CI164" s="12"/>
      <c r="CJ164" s="12">
        <v>2</v>
      </c>
      <c r="CL164" s="19" t="e">
        <f t="shared" ref="CL164:CL176" si="13">CK164/$CK$178</f>
        <v>#DIV/0!</v>
      </c>
      <c r="CM164" s="12"/>
      <c r="CN164" s="12"/>
      <c r="CO164" s="12"/>
      <c r="CP164" s="14"/>
    </row>
    <row r="165" spans="1:94" x14ac:dyDescent="0.3">
      <c r="A165" s="1"/>
      <c r="K165">
        <v>3</v>
      </c>
      <c r="L165">
        <f t="shared" si="10"/>
        <v>7771</v>
      </c>
      <c r="M165" s="20">
        <f t="shared" si="11"/>
        <v>0.17535427385143063</v>
      </c>
      <c r="Z165" s="12"/>
      <c r="AD165" s="12"/>
      <c r="AE165">
        <v>3</v>
      </c>
      <c r="AG165" s="6" t="e">
        <f t="shared" si="12"/>
        <v>#DIV/0!</v>
      </c>
      <c r="AK165" s="12"/>
      <c r="BF165">
        <v>3</v>
      </c>
      <c r="BH165" s="6">
        <f>BG165/'Reduced Guess List'!$U$28</f>
        <v>0</v>
      </c>
      <c r="CI165" s="12"/>
      <c r="CJ165" s="12">
        <v>3</v>
      </c>
      <c r="CL165" s="19" t="e">
        <f t="shared" si="13"/>
        <v>#DIV/0!</v>
      </c>
      <c r="CM165" s="12"/>
      <c r="CN165" s="12"/>
      <c r="CO165" s="12"/>
      <c r="CP165" s="14"/>
    </row>
    <row r="166" spans="1:94" x14ac:dyDescent="0.3">
      <c r="A166" s="1"/>
      <c r="K166">
        <v>4</v>
      </c>
      <c r="L166">
        <f t="shared" si="10"/>
        <v>17500</v>
      </c>
      <c r="M166" s="20">
        <f t="shared" si="11"/>
        <v>0.39489123567108947</v>
      </c>
      <c r="Z166" s="12"/>
      <c r="AD166" s="12"/>
      <c r="AE166">
        <v>4</v>
      </c>
      <c r="AG166" s="6" t="e">
        <f t="shared" si="12"/>
        <v>#DIV/0!</v>
      </c>
      <c r="AK166" s="12"/>
      <c r="BF166">
        <v>4</v>
      </c>
      <c r="BH166" s="6">
        <f>BG166/'Reduced Guess List'!$U$28</f>
        <v>0</v>
      </c>
      <c r="CI166" s="14"/>
      <c r="CJ166">
        <v>4</v>
      </c>
      <c r="CL166" s="19" t="e">
        <f t="shared" si="13"/>
        <v>#DIV/0!</v>
      </c>
      <c r="CM166" s="14"/>
      <c r="CN166" s="14"/>
      <c r="CO166" s="14"/>
      <c r="CP166" s="14"/>
    </row>
    <row r="167" spans="1:94" x14ac:dyDescent="0.3">
      <c r="A167" s="10"/>
      <c r="K167">
        <v>5</v>
      </c>
      <c r="L167">
        <f t="shared" si="10"/>
        <v>11648</v>
      </c>
      <c r="M167" s="20">
        <f t="shared" si="11"/>
        <v>0.26283960646267712</v>
      </c>
      <c r="Z167" s="12"/>
      <c r="AD167" s="12"/>
      <c r="AE167">
        <v>5</v>
      </c>
      <c r="AG167" s="6" t="e">
        <f t="shared" si="12"/>
        <v>#DIV/0!</v>
      </c>
      <c r="AK167" s="12"/>
      <c r="BF167">
        <v>5</v>
      </c>
      <c r="BH167" s="6">
        <f>BG167/'Reduced Guess List'!$U$28</f>
        <v>0</v>
      </c>
      <c r="CI167" s="14"/>
      <c r="CJ167">
        <v>5</v>
      </c>
      <c r="CL167" s="19" t="e">
        <f t="shared" si="13"/>
        <v>#DIV/0!</v>
      </c>
      <c r="CM167" s="14"/>
      <c r="CN167" s="14"/>
      <c r="CO167" s="14"/>
      <c r="CP167" s="14"/>
    </row>
    <row r="168" spans="1:94" x14ac:dyDescent="0.3">
      <c r="K168">
        <v>6</v>
      </c>
      <c r="L168">
        <f t="shared" si="10"/>
        <v>4204</v>
      </c>
      <c r="M168" s="20">
        <f t="shared" si="11"/>
        <v>9.4864157414929151E-2</v>
      </c>
      <c r="Z168" s="12"/>
      <c r="AD168" s="12"/>
      <c r="AE168">
        <v>6</v>
      </c>
      <c r="AG168" s="6" t="e">
        <f t="shared" si="12"/>
        <v>#DIV/0!</v>
      </c>
      <c r="AK168" s="12"/>
      <c r="BF168">
        <v>6</v>
      </c>
      <c r="BH168" s="6">
        <f>BG168/'Reduced Guess List'!$U$28</f>
        <v>0</v>
      </c>
      <c r="CI168" s="14"/>
      <c r="CJ168">
        <v>6</v>
      </c>
      <c r="CL168" s="19" t="e">
        <f t="shared" si="13"/>
        <v>#DIV/0!</v>
      </c>
      <c r="CM168" s="14"/>
      <c r="CN168" s="14"/>
      <c r="CO168" s="14"/>
      <c r="CP168" s="14"/>
    </row>
    <row r="169" spans="1:94" x14ac:dyDescent="0.3">
      <c r="K169">
        <v>7</v>
      </c>
      <c r="L169">
        <f t="shared" si="10"/>
        <v>1500</v>
      </c>
      <c r="M169" s="20">
        <f t="shared" si="11"/>
        <v>3.3847820200379096E-2</v>
      </c>
      <c r="Z169" s="12"/>
      <c r="AD169" s="12"/>
      <c r="AE169">
        <v>7</v>
      </c>
      <c r="AG169" s="6" t="e">
        <f t="shared" si="12"/>
        <v>#DIV/0!</v>
      </c>
      <c r="AK169" s="12"/>
      <c r="BF169">
        <v>7</v>
      </c>
      <c r="BH169" s="6">
        <f>BG169/'Reduced Guess List'!$U$28</f>
        <v>0</v>
      </c>
      <c r="CI169" s="14"/>
      <c r="CJ169">
        <v>7</v>
      </c>
      <c r="CL169" s="19" t="e">
        <f t="shared" si="13"/>
        <v>#DIV/0!</v>
      </c>
      <c r="CM169" s="14"/>
      <c r="CN169" s="14"/>
      <c r="CO169" s="14"/>
      <c r="CP169" s="14"/>
    </row>
    <row r="170" spans="1:94" x14ac:dyDescent="0.3">
      <c r="K170">
        <v>8</v>
      </c>
      <c r="L170">
        <f t="shared" si="10"/>
        <v>632</v>
      </c>
      <c r="M170" s="20">
        <f t="shared" si="11"/>
        <v>1.4261214911093058E-2</v>
      </c>
      <c r="Z170" s="12"/>
      <c r="AD170" s="12"/>
      <c r="AE170">
        <v>8</v>
      </c>
      <c r="AG170" s="6" t="e">
        <f t="shared" si="12"/>
        <v>#DIV/0!</v>
      </c>
      <c r="AK170" s="12"/>
      <c r="BF170">
        <v>8</v>
      </c>
      <c r="BH170" s="6">
        <f>BG170/'Reduced Guess List'!$U$28</f>
        <v>0</v>
      </c>
      <c r="CI170" s="14"/>
      <c r="CJ170">
        <v>8</v>
      </c>
      <c r="CL170" s="19" t="e">
        <f t="shared" si="13"/>
        <v>#DIV/0!</v>
      </c>
      <c r="CM170" s="14"/>
      <c r="CN170" s="14"/>
      <c r="CO170" s="14"/>
      <c r="CP170" s="14"/>
    </row>
    <row r="171" spans="1:94" x14ac:dyDescent="0.3">
      <c r="A171" s="4"/>
      <c r="B171" s="11"/>
      <c r="K171">
        <v>9</v>
      </c>
      <c r="L171">
        <f t="shared" si="10"/>
        <v>257</v>
      </c>
      <c r="M171" s="20">
        <f t="shared" si="11"/>
        <v>5.799259860998285E-3</v>
      </c>
      <c r="Z171" s="12"/>
      <c r="AD171" s="12"/>
      <c r="AE171">
        <v>9</v>
      </c>
      <c r="AG171" s="6" t="e">
        <f t="shared" si="12"/>
        <v>#DIV/0!</v>
      </c>
      <c r="AK171" s="12"/>
      <c r="BF171">
        <v>9</v>
      </c>
      <c r="BH171" s="6">
        <f>BG171/'Reduced Guess List'!$U$28</f>
        <v>0</v>
      </c>
      <c r="CI171" s="14"/>
      <c r="CJ171">
        <v>9</v>
      </c>
      <c r="CL171" s="19" t="e">
        <f t="shared" si="13"/>
        <v>#DIV/0!</v>
      </c>
      <c r="CM171" s="14"/>
      <c r="CN171" s="14"/>
      <c r="CO171" s="14"/>
      <c r="CP171" s="14"/>
    </row>
    <row r="172" spans="1:94" x14ac:dyDescent="0.3">
      <c r="A172" s="1"/>
      <c r="B172" s="11"/>
      <c r="K172">
        <v>10</v>
      </c>
      <c r="L172">
        <f t="shared" si="10"/>
        <v>109</v>
      </c>
      <c r="M172" s="20">
        <f t="shared" si="11"/>
        <v>2.4596082678942145E-3</v>
      </c>
      <c r="Z172" s="12"/>
      <c r="AD172" s="12"/>
      <c r="AE172">
        <v>10</v>
      </c>
      <c r="AG172" s="6" t="e">
        <f t="shared" si="12"/>
        <v>#DIV/0!</v>
      </c>
      <c r="AK172" s="12"/>
      <c r="BF172">
        <v>10</v>
      </c>
      <c r="BH172" s="6">
        <f>BG172/'Reduced Guess List'!$U$28</f>
        <v>0</v>
      </c>
      <c r="CI172" s="14"/>
      <c r="CJ172">
        <v>10</v>
      </c>
      <c r="CL172" s="19" t="e">
        <f t="shared" si="13"/>
        <v>#DIV/0!</v>
      </c>
      <c r="CM172" s="14"/>
      <c r="CN172" s="14"/>
      <c r="CO172" s="14"/>
      <c r="CP172" s="14"/>
    </row>
    <row r="173" spans="1:94" x14ac:dyDescent="0.3">
      <c r="A173" s="1"/>
      <c r="B173" s="11"/>
      <c r="K173">
        <v>11</v>
      </c>
      <c r="L173">
        <f t="shared" si="10"/>
        <v>41</v>
      </c>
      <c r="M173" s="20">
        <f t="shared" si="11"/>
        <v>9.2517375214369525E-4</v>
      </c>
      <c r="Z173" s="12"/>
      <c r="AD173" s="12"/>
      <c r="AE173">
        <v>11</v>
      </c>
      <c r="AG173" s="6" t="e">
        <f t="shared" si="12"/>
        <v>#DIV/0!</v>
      </c>
      <c r="AK173" s="12"/>
      <c r="BF173">
        <v>11</v>
      </c>
      <c r="BH173" s="6">
        <f>BG173/'Reduced Guess List'!$U$28</f>
        <v>0</v>
      </c>
      <c r="CI173" s="14"/>
      <c r="CJ173">
        <v>11</v>
      </c>
      <c r="CL173" s="19" t="e">
        <f t="shared" si="13"/>
        <v>#DIV/0!</v>
      </c>
      <c r="CM173" s="14"/>
      <c r="CN173" s="14"/>
      <c r="CO173" s="14"/>
      <c r="CP173" s="14"/>
    </row>
    <row r="174" spans="1:94" x14ac:dyDescent="0.3">
      <c r="A174" s="1"/>
      <c r="B174" s="11"/>
      <c r="K174">
        <v>12</v>
      </c>
      <c r="L174">
        <f t="shared" si="10"/>
        <v>10</v>
      </c>
      <c r="M174" s="20">
        <f t="shared" si="11"/>
        <v>2.2565213466919397E-4</v>
      </c>
      <c r="Z174" s="12"/>
      <c r="AD174" s="12"/>
      <c r="AE174">
        <v>12</v>
      </c>
      <c r="AG174" s="6" t="e">
        <f t="shared" si="12"/>
        <v>#DIV/0!</v>
      </c>
      <c r="AK174" s="12"/>
      <c r="BF174">
        <v>12</v>
      </c>
      <c r="BH174" s="6">
        <f>BG174/'Reduced Guess List'!$U$28</f>
        <v>0</v>
      </c>
      <c r="CI174" s="14"/>
      <c r="CJ174">
        <v>12</v>
      </c>
      <c r="CL174" s="19" t="e">
        <f t="shared" si="13"/>
        <v>#DIV/0!</v>
      </c>
      <c r="CM174" s="14"/>
      <c r="CN174" s="14"/>
      <c r="CO174" s="14"/>
      <c r="CP174" s="14"/>
    </row>
    <row r="175" spans="1:94" x14ac:dyDescent="0.3">
      <c r="A175" s="1"/>
      <c r="B175" s="11"/>
      <c r="K175">
        <v>13</v>
      </c>
      <c r="L175">
        <f t="shared" si="10"/>
        <v>3</v>
      </c>
      <c r="M175" s="20">
        <f t="shared" si="11"/>
        <v>6.7695640400758188E-5</v>
      </c>
      <c r="Z175" s="12"/>
      <c r="AD175" s="12"/>
      <c r="AE175">
        <v>13</v>
      </c>
      <c r="AG175" s="6" t="e">
        <f t="shared" si="12"/>
        <v>#DIV/0!</v>
      </c>
      <c r="AK175" s="12"/>
      <c r="BF175">
        <v>13</v>
      </c>
      <c r="BH175" s="6">
        <f>BG175/'Reduced Guess List'!$U$28</f>
        <v>0</v>
      </c>
      <c r="CI175" s="14"/>
      <c r="CJ175">
        <v>13</v>
      </c>
      <c r="CK175" s="12"/>
      <c r="CL175" s="19" t="e">
        <f t="shared" si="13"/>
        <v>#DIV/0!</v>
      </c>
      <c r="CM175" s="14"/>
      <c r="CN175" s="14"/>
      <c r="CO175" s="14"/>
      <c r="CP175" s="14"/>
    </row>
    <row r="176" spans="1:94" x14ac:dyDescent="0.3">
      <c r="A176" s="1"/>
      <c r="B176" s="11"/>
      <c r="K176">
        <v>14</v>
      </c>
      <c r="L176">
        <f t="shared" si="10"/>
        <v>0</v>
      </c>
      <c r="M176" s="20">
        <f t="shared" si="11"/>
        <v>0</v>
      </c>
      <c r="Z176" s="12"/>
      <c r="AD176" s="12"/>
      <c r="AE176">
        <v>14</v>
      </c>
      <c r="AG176" s="6" t="e">
        <f t="shared" si="12"/>
        <v>#DIV/0!</v>
      </c>
      <c r="AK176" s="12"/>
      <c r="BF176">
        <v>14</v>
      </c>
      <c r="BH176" s="6">
        <f>BG176/'Reduced Guess List'!$U$28</f>
        <v>0</v>
      </c>
      <c r="CI176" s="14"/>
      <c r="CJ176">
        <v>14</v>
      </c>
      <c r="CK176" s="12"/>
      <c r="CL176" s="19" t="e">
        <f t="shared" si="13"/>
        <v>#DIV/0!</v>
      </c>
      <c r="CM176" s="14"/>
      <c r="CN176" s="14"/>
      <c r="CO176" s="14"/>
      <c r="CP176" s="14"/>
    </row>
    <row r="177" spans="1:90" x14ac:dyDescent="0.3">
      <c r="A177" s="10"/>
      <c r="B177" s="11"/>
      <c r="M177" s="20"/>
      <c r="AD177" s="12"/>
      <c r="AF177" s="12"/>
      <c r="AG177" s="19"/>
      <c r="AQ177" s="6"/>
      <c r="BH177" s="6"/>
      <c r="CK177" s="12"/>
      <c r="CL177" s="19"/>
    </row>
    <row r="178" spans="1:90" x14ac:dyDescent="0.3">
      <c r="K178" s="21"/>
      <c r="L178" s="21">
        <f>SUM(L163:L176)</f>
        <v>44316</v>
      </c>
      <c r="M178" s="21"/>
      <c r="AD178" s="12"/>
      <c r="AE178" s="21"/>
      <c r="AF178" s="21">
        <f>SUM(AF162:AF177)</f>
        <v>0</v>
      </c>
      <c r="AG178" s="22"/>
      <c r="AQ178" s="6"/>
      <c r="BF178" s="21"/>
      <c r="BG178" s="21">
        <f>SUM(BG162:BG176)</f>
        <v>0</v>
      </c>
      <c r="BH178" s="22"/>
      <c r="CJ178" s="21"/>
      <c r="CK178" s="21">
        <f>SUM(CK162:CK177)</f>
        <v>0</v>
      </c>
      <c r="CL178" s="22"/>
    </row>
    <row r="179" spans="1:90" x14ac:dyDescent="0.3">
      <c r="Z179" s="12"/>
      <c r="AH179" s="12"/>
      <c r="AI179" s="12"/>
      <c r="AJ179" s="12"/>
      <c r="AK179" s="12"/>
      <c r="BG179" s="12"/>
      <c r="BH179" s="19"/>
    </row>
    <row r="180" spans="1:90" x14ac:dyDescent="0.3">
      <c r="Z180" s="12"/>
      <c r="AH180" s="12"/>
      <c r="AI180" s="12"/>
      <c r="AJ180" s="12"/>
      <c r="AK180" s="12"/>
    </row>
    <row r="181" spans="1:90" x14ac:dyDescent="0.3">
      <c r="Z181" s="12"/>
      <c r="AD181" s="12"/>
      <c r="AH181" s="12"/>
      <c r="AI181" s="12"/>
      <c r="AJ181" s="12"/>
      <c r="AK181" s="12"/>
    </row>
    <row r="182" spans="1:90" x14ac:dyDescent="0.3">
      <c r="Z182" s="12"/>
      <c r="AD182" s="12"/>
      <c r="AE182" s="12"/>
      <c r="AF182" s="12"/>
      <c r="AG182" s="12"/>
      <c r="AH182" s="12"/>
      <c r="AI182" s="12"/>
      <c r="AJ182" s="12"/>
      <c r="AK182" s="12"/>
    </row>
    <row r="183" spans="1:90" x14ac:dyDescent="0.3">
      <c r="Z183" s="12"/>
      <c r="AD183" s="12"/>
      <c r="AE183" s="12"/>
      <c r="AF183" s="12"/>
      <c r="AG183" s="12"/>
      <c r="AH183" s="12"/>
      <c r="AI183" s="12"/>
      <c r="AJ183" s="12"/>
      <c r="AK183" s="12"/>
    </row>
    <row r="184" spans="1:90" x14ac:dyDescent="0.3">
      <c r="Z184" s="12"/>
      <c r="AD184" s="12"/>
      <c r="AE184" s="12"/>
      <c r="AF184" s="12"/>
      <c r="AG184" s="12"/>
      <c r="AH184" s="12"/>
      <c r="AI184" s="12"/>
      <c r="AJ184" s="12"/>
      <c r="AK184" s="12"/>
    </row>
    <row r="185" spans="1:90" x14ac:dyDescent="0.3">
      <c r="Z185" s="12"/>
      <c r="AD185" s="12"/>
      <c r="AE185" s="12"/>
      <c r="AF185" s="12"/>
      <c r="AG185" s="12"/>
      <c r="AH185" s="12"/>
      <c r="AI185" s="12"/>
      <c r="AJ185" s="12"/>
      <c r="AK185" s="12"/>
    </row>
    <row r="186" spans="1:90" x14ac:dyDescent="0.3">
      <c r="S186" s="12"/>
      <c r="T186" s="12"/>
      <c r="U186" s="12"/>
      <c r="V186" s="12"/>
      <c r="W186" s="12"/>
      <c r="X186" s="12"/>
      <c r="Y186" s="12"/>
      <c r="Z186" s="12"/>
      <c r="AD186" s="12"/>
      <c r="AE186" s="12"/>
      <c r="AF186" s="12"/>
      <c r="AG186" s="12"/>
      <c r="AH186" s="12"/>
      <c r="AI186" s="12"/>
      <c r="AJ186" s="12"/>
      <c r="AK186" s="12"/>
    </row>
    <row r="187" spans="1:90" x14ac:dyDescent="0.3">
      <c r="S187" s="12"/>
      <c r="T187" s="12"/>
      <c r="U187" s="12"/>
      <c r="V187" s="12"/>
      <c r="W187" s="12"/>
      <c r="X187" s="12"/>
      <c r="Y187" s="12"/>
      <c r="Z187" s="12"/>
      <c r="AD187" s="12"/>
      <c r="AE187" s="12"/>
      <c r="AF187" s="12"/>
      <c r="AG187" s="12"/>
      <c r="AH187" s="12"/>
      <c r="AI187" s="12"/>
      <c r="AJ187" s="12"/>
      <c r="AK187" s="12"/>
    </row>
    <row r="188" spans="1:90" x14ac:dyDescent="0.3">
      <c r="S188" s="12"/>
      <c r="T188" s="12"/>
      <c r="U188" s="12"/>
      <c r="V188" s="12"/>
      <c r="W188" s="12"/>
      <c r="X188" s="12"/>
      <c r="Y188" s="12"/>
      <c r="Z188" s="12"/>
      <c r="AD188" s="12"/>
      <c r="AE188" s="12"/>
      <c r="AF188" s="12"/>
      <c r="AG188" s="12"/>
      <c r="AH188" s="12"/>
      <c r="AI188" s="12"/>
      <c r="AJ188" s="12"/>
      <c r="AK188" s="12"/>
    </row>
    <row r="189" spans="1:90" x14ac:dyDescent="0.3">
      <c r="S189" s="12"/>
      <c r="T189" s="12"/>
      <c r="U189" s="12"/>
      <c r="V189" s="12"/>
      <c r="W189" s="12"/>
      <c r="X189" s="12"/>
      <c r="Y189" s="12"/>
      <c r="Z189" s="12"/>
      <c r="AD189" s="12"/>
      <c r="AE189" s="12"/>
      <c r="AF189" s="12"/>
      <c r="AG189" s="12"/>
      <c r="AH189" s="12"/>
      <c r="AI189" s="12"/>
      <c r="AJ189" s="12"/>
      <c r="AK189" s="12"/>
    </row>
    <row r="190" spans="1:90" x14ac:dyDescent="0.3">
      <c r="S190" s="12"/>
      <c r="T190" s="12"/>
      <c r="U190" s="12"/>
      <c r="V190" s="12"/>
      <c r="W190" s="12"/>
      <c r="X190" s="12"/>
      <c r="Y190" s="12"/>
      <c r="Z190" s="12"/>
      <c r="AD190" s="12"/>
      <c r="AE190" s="12"/>
      <c r="AF190" s="12"/>
      <c r="AG190" s="12"/>
      <c r="AH190" s="12"/>
      <c r="AI190" s="12"/>
      <c r="AJ190" s="12"/>
      <c r="AK190" s="12"/>
    </row>
    <row r="191" spans="1:90" x14ac:dyDescent="0.3">
      <c r="T191" s="12"/>
      <c r="U191" s="12"/>
      <c r="V191" s="12"/>
      <c r="W191" s="12"/>
      <c r="X191" s="12"/>
      <c r="Y191" s="12"/>
      <c r="Z191" s="12"/>
      <c r="AE191" s="12"/>
      <c r="AF191" s="12"/>
      <c r="AG191" s="12"/>
      <c r="AH191" s="12"/>
      <c r="AI191" s="12"/>
      <c r="AJ191" s="12"/>
      <c r="AK191" s="12"/>
    </row>
    <row r="192" spans="1:90" x14ac:dyDescent="0.3">
      <c r="T192" s="12"/>
      <c r="U192" s="12"/>
      <c r="V192" s="12"/>
      <c r="W192" s="12"/>
      <c r="X192" s="12"/>
      <c r="Y192" s="12"/>
      <c r="Z192" s="12"/>
      <c r="AE192" s="12"/>
      <c r="AF192" s="12"/>
      <c r="AG192" s="12"/>
      <c r="AH192" s="12"/>
      <c r="AI192" s="12"/>
      <c r="AJ192" s="12"/>
      <c r="AK192" s="12"/>
    </row>
    <row r="193" spans="11:88" x14ac:dyDescent="0.3">
      <c r="T193" s="12"/>
      <c r="U193" s="12"/>
      <c r="V193" s="12"/>
      <c r="W193" s="12"/>
      <c r="X193" s="12"/>
      <c r="Y193" s="12"/>
      <c r="Z193" s="12"/>
    </row>
    <row r="194" spans="11:88" ht="18" x14ac:dyDescent="0.35">
      <c r="T194" s="12"/>
      <c r="U194" s="12"/>
      <c r="V194" s="12"/>
      <c r="W194" s="12"/>
      <c r="X194" s="12"/>
      <c r="Y194" s="12"/>
      <c r="Z194" s="12"/>
      <c r="AO194" s="9"/>
      <c r="BE194" s="9"/>
      <c r="CJ194" s="9"/>
    </row>
    <row r="195" spans="11:88" ht="18" x14ac:dyDescent="0.35">
      <c r="AO195" s="9"/>
      <c r="BE195" s="9"/>
      <c r="CJ195" s="9"/>
    </row>
    <row r="198" spans="11:88" ht="15" thickBot="1" x14ac:dyDescent="0.35"/>
    <row r="199" spans="11:88" x14ac:dyDescent="0.3">
      <c r="K199" t="s">
        <v>7</v>
      </c>
      <c r="L199" t="s">
        <v>8</v>
      </c>
      <c r="M199" s="3" t="s">
        <v>9</v>
      </c>
      <c r="N199" s="3" t="s">
        <v>10</v>
      </c>
      <c r="O199" s="3" t="s">
        <v>11</v>
      </c>
    </row>
    <row r="201" spans="11:88" x14ac:dyDescent="0.3">
      <c r="L201">
        <v>1</v>
      </c>
      <c r="M201">
        <v>1</v>
      </c>
      <c r="N201">
        <v>0</v>
      </c>
    </row>
    <row r="202" spans="11:88" x14ac:dyDescent="0.3">
      <c r="L202">
        <v>2</v>
      </c>
      <c r="M202">
        <v>318</v>
      </c>
      <c r="N202">
        <v>322</v>
      </c>
    </row>
    <row r="203" spans="11:88" x14ac:dyDescent="0.3">
      <c r="L203">
        <v>3</v>
      </c>
      <c r="M203">
        <v>3943</v>
      </c>
      <c r="N203">
        <v>3828</v>
      </c>
    </row>
    <row r="204" spans="11:88" x14ac:dyDescent="0.3">
      <c r="L204">
        <v>4</v>
      </c>
      <c r="M204">
        <v>8655</v>
      </c>
      <c r="N204">
        <v>8845</v>
      </c>
    </row>
    <row r="205" spans="11:88" x14ac:dyDescent="0.3">
      <c r="L205">
        <v>5</v>
      </c>
      <c r="M205">
        <v>5848</v>
      </c>
      <c r="N205">
        <v>5800</v>
      </c>
    </row>
    <row r="206" spans="11:88" x14ac:dyDescent="0.3">
      <c r="L206">
        <v>6</v>
      </c>
      <c r="M206">
        <v>2102</v>
      </c>
      <c r="N206">
        <v>2102</v>
      </c>
    </row>
    <row r="207" spans="11:88" x14ac:dyDescent="0.3">
      <c r="L207">
        <v>7</v>
      </c>
      <c r="M207">
        <v>764</v>
      </c>
      <c r="N207">
        <v>736</v>
      </c>
    </row>
    <row r="208" spans="11:88" x14ac:dyDescent="0.3">
      <c r="L208">
        <v>8</v>
      </c>
      <c r="M208">
        <v>331</v>
      </c>
      <c r="N208">
        <v>301</v>
      </c>
    </row>
    <row r="209" spans="12:15" x14ac:dyDescent="0.3">
      <c r="L209">
        <v>9</v>
      </c>
      <c r="M209">
        <v>122</v>
      </c>
      <c r="N209">
        <v>135</v>
      </c>
    </row>
    <row r="210" spans="12:15" x14ac:dyDescent="0.3">
      <c r="L210">
        <v>10</v>
      </c>
      <c r="M210">
        <v>52</v>
      </c>
      <c r="N210">
        <v>57</v>
      </c>
    </row>
    <row r="211" spans="12:15" x14ac:dyDescent="0.3">
      <c r="L211">
        <v>11</v>
      </c>
      <c r="M211">
        <v>17</v>
      </c>
      <c r="N211">
        <v>24</v>
      </c>
    </row>
    <row r="212" spans="12:15" x14ac:dyDescent="0.3">
      <c r="L212">
        <v>12</v>
      </c>
      <c r="M212">
        <v>4</v>
      </c>
      <c r="N212">
        <v>6</v>
      </c>
    </row>
    <row r="213" spans="12:15" x14ac:dyDescent="0.3">
      <c r="L213">
        <v>13</v>
      </c>
      <c r="M213">
        <v>1</v>
      </c>
      <c r="N213">
        <v>2</v>
      </c>
    </row>
    <row r="214" spans="12:15" x14ac:dyDescent="0.3">
      <c r="L214">
        <v>14</v>
      </c>
    </row>
    <row r="215" spans="12:15" ht="15" thickBot="1" x14ac:dyDescent="0.35">
      <c r="L215" s="2" t="s">
        <v>12</v>
      </c>
      <c r="M215" s="2"/>
      <c r="N215" s="2"/>
      <c r="O215" s="2"/>
    </row>
    <row r="216" spans="12:15" x14ac:dyDescent="0.3">
      <c r="M216">
        <f>SUM(M200:M215)</f>
        <v>22158</v>
      </c>
      <c r="N216">
        <f>SUM(N200:N215)</f>
        <v>22158</v>
      </c>
      <c r="O216">
        <f>SUM(O200:O215)</f>
        <v>0</v>
      </c>
    </row>
    <row r="226" spans="1:94" ht="36.6" x14ac:dyDescent="0.7">
      <c r="A226" s="18" t="s">
        <v>35</v>
      </c>
      <c r="K226" s="13" t="s">
        <v>16</v>
      </c>
      <c r="T226" s="13"/>
      <c r="AE226" s="13" t="s">
        <v>17</v>
      </c>
      <c r="AP226" s="13"/>
      <c r="BF226" s="13" t="s">
        <v>19</v>
      </c>
      <c r="CJ226" s="13" t="s">
        <v>20</v>
      </c>
    </row>
    <row r="227" spans="1:94" x14ac:dyDescent="0.3">
      <c r="A227" s="4"/>
      <c r="K227" t="s">
        <v>6</v>
      </c>
      <c r="T227" s="12"/>
      <c r="AE227" s="12" t="s">
        <v>6</v>
      </c>
      <c r="BF227" t="s">
        <v>6</v>
      </c>
      <c r="CJ227" t="s">
        <v>6</v>
      </c>
    </row>
    <row r="228" spans="1:94" ht="25.8" x14ac:dyDescent="0.5">
      <c r="A228" s="13" t="s">
        <v>33</v>
      </c>
      <c r="AE228" s="12"/>
      <c r="AP228" s="13"/>
      <c r="BF228" t="s">
        <v>27</v>
      </c>
      <c r="CJ228" t="s">
        <v>30</v>
      </c>
    </row>
    <row r="229" spans="1:94" x14ac:dyDescent="0.3">
      <c r="AD229" s="12"/>
    </row>
    <row r="230" spans="1:94" ht="15" thickBot="1" x14ac:dyDescent="0.35">
      <c r="AD230" s="12"/>
    </row>
    <row r="231" spans="1:94" x14ac:dyDescent="0.3">
      <c r="A231" s="4"/>
      <c r="K231" s="3" t="s">
        <v>0</v>
      </c>
      <c r="L231" s="3" t="s">
        <v>1</v>
      </c>
      <c r="M231" s="3" t="s">
        <v>2</v>
      </c>
      <c r="N231" t="s">
        <v>3</v>
      </c>
      <c r="O231" t="s">
        <v>4</v>
      </c>
      <c r="P231" t="s">
        <v>5</v>
      </c>
      <c r="Z231" s="12"/>
      <c r="AD231" s="12"/>
      <c r="AE231" s="3" t="s">
        <v>0</v>
      </c>
      <c r="AF231" s="3" t="s">
        <v>1</v>
      </c>
      <c r="AG231" s="3" t="s">
        <v>2</v>
      </c>
      <c r="AH231" t="s">
        <v>3</v>
      </c>
      <c r="AI231" t="s">
        <v>4</v>
      </c>
      <c r="AJ231" t="s">
        <v>5</v>
      </c>
      <c r="AK231" s="12"/>
      <c r="BF231" s="3" t="s">
        <v>0</v>
      </c>
      <c r="BG231" s="3" t="s">
        <v>1</v>
      </c>
      <c r="BH231" s="3" t="s">
        <v>2</v>
      </c>
      <c r="BI231" t="s">
        <v>3</v>
      </c>
      <c r="BJ231" t="s">
        <v>4</v>
      </c>
      <c r="BK231" t="s">
        <v>5</v>
      </c>
      <c r="CI231" s="12"/>
      <c r="CJ231" s="3" t="s">
        <v>0</v>
      </c>
      <c r="CK231" s="3" t="s">
        <v>1</v>
      </c>
      <c r="CL231" s="3" t="s">
        <v>2</v>
      </c>
      <c r="CM231" s="12" t="s">
        <v>3</v>
      </c>
      <c r="CN231" s="12" t="s">
        <v>4</v>
      </c>
      <c r="CO231" s="12" t="s">
        <v>5</v>
      </c>
      <c r="CP231" s="14"/>
    </row>
    <row r="232" spans="1:94" x14ac:dyDescent="0.3">
      <c r="A232" s="1"/>
      <c r="M232" s="6"/>
      <c r="N232" t="e">
        <f>SUMPRODUCT(K232:K247, L232:L247)/L248</f>
        <v>#DIV/0!</v>
      </c>
      <c r="O232" t="e" cm="1">
        <f t="array" ref="O232">SUMPRODUCT((K232:K247)^2, L232:L247)/L248</f>
        <v>#DIV/0!</v>
      </c>
      <c r="P232" t="e">
        <f>(O232-(N232^2))^0.5</f>
        <v>#DIV/0!</v>
      </c>
      <c r="Z232" s="12"/>
      <c r="AD232" s="12"/>
      <c r="AG232" s="6"/>
      <c r="AH232" t="e">
        <f>SUMPRODUCT(AE232:AE244, AF232:AF244)/AF248</f>
        <v>#DIV/0!</v>
      </c>
      <c r="AI232" t="e" cm="1">
        <f t="array" ref="AI232">SUMPRODUCT((AE232:AE244)^2, AF232:AF244)/AF248</f>
        <v>#DIV/0!</v>
      </c>
      <c r="AJ232" t="e">
        <f>(AI232-(AH232^2))^0.5</f>
        <v>#DIV/0!</v>
      </c>
      <c r="AK232" s="12"/>
      <c r="BH232" s="6"/>
      <c r="BI232" t="e">
        <f ca="1">SUMPRODUCT(BF233:BF249, BG233:BG249)/BG248</f>
        <v>#DIV/0!</v>
      </c>
      <c r="BJ232" t="e" cm="1">
        <f t="array" aca="1" ref="BJ232" ca="1">SUMPRODUCT((BF232:BF249)^2, BG232:BG249)/BG248</f>
        <v>#DIV/0!</v>
      </c>
      <c r="BK232" t="e">
        <f ca="1">(BJ232-(BI232^2))^0.5</f>
        <v>#DIV/0!</v>
      </c>
      <c r="CI232" s="12"/>
      <c r="CJ232" s="12"/>
      <c r="CK232" s="12"/>
      <c r="CL232" s="19"/>
      <c r="CM232" s="12" t="e">
        <f>SUMPRODUCT(CJ232:CJ247, CK232:CK247)/CK248</f>
        <v>#DIV/0!</v>
      </c>
      <c r="CN232" s="12" t="e" cm="1">
        <f t="array" ref="CN232">SUMPRODUCT((CJ232:CJ247)^2, CK232:CK247)/CK248</f>
        <v>#DIV/0!</v>
      </c>
      <c r="CO232" s="12" t="e">
        <f>(CN232-(CM232^2))^0.5</f>
        <v>#DIV/0!</v>
      </c>
      <c r="CP232" s="14"/>
    </row>
    <row r="233" spans="1:94" x14ac:dyDescent="0.3">
      <c r="A233" s="1"/>
      <c r="K233">
        <v>1</v>
      </c>
      <c r="L233">
        <f>SUM(M271:O271)</f>
        <v>0</v>
      </c>
      <c r="M233" s="20">
        <f>L233/$L$178</f>
        <v>0</v>
      </c>
      <c r="Z233" s="12"/>
      <c r="AD233" s="12"/>
      <c r="AE233">
        <v>1</v>
      </c>
      <c r="AG233" s="6" t="e">
        <f>AF233/$AF$178</f>
        <v>#DIV/0!</v>
      </c>
      <c r="AK233" s="12"/>
      <c r="BF233">
        <v>1</v>
      </c>
      <c r="BH233" s="6">
        <f>BG233/'Reduced Guess List'!$U$28</f>
        <v>0</v>
      </c>
      <c r="CI233" s="12"/>
      <c r="CJ233" s="12">
        <v>1</v>
      </c>
      <c r="CL233" s="19" t="e">
        <f>CK233/$CK$178</f>
        <v>#DIV/0!</v>
      </c>
      <c r="CM233" s="12"/>
      <c r="CN233" s="12"/>
      <c r="CO233" s="12"/>
      <c r="CP233" s="14"/>
    </row>
    <row r="234" spans="1:94" x14ac:dyDescent="0.3">
      <c r="A234" s="1"/>
      <c r="K234">
        <v>2</v>
      </c>
      <c r="L234">
        <f t="shared" ref="L234:L246" si="14">SUM(M272:O272)</f>
        <v>0</v>
      </c>
      <c r="M234" s="20">
        <f t="shared" ref="M234:M246" si="15">L234/$L$178</f>
        <v>0</v>
      </c>
      <c r="Z234" s="12"/>
      <c r="AD234" s="12"/>
      <c r="AE234">
        <v>2</v>
      </c>
      <c r="AG234" s="6" t="e">
        <f t="shared" ref="AG234:AG246" si="16">AF234/$AF$178</f>
        <v>#DIV/0!</v>
      </c>
      <c r="AK234" s="12"/>
      <c r="BF234">
        <v>2</v>
      </c>
      <c r="BH234" s="6">
        <f>BG234/'Reduced Guess List'!$U$28</f>
        <v>0</v>
      </c>
      <c r="CI234" s="12"/>
      <c r="CJ234" s="12">
        <v>2</v>
      </c>
      <c r="CL234" s="19" t="e">
        <f t="shared" ref="CL234:CL246" si="17">CK234/$CK$178</f>
        <v>#DIV/0!</v>
      </c>
      <c r="CM234" s="12"/>
      <c r="CN234" s="12"/>
      <c r="CO234" s="12"/>
      <c r="CP234" s="14"/>
    </row>
    <row r="235" spans="1:94" x14ac:dyDescent="0.3">
      <c r="A235" s="1"/>
      <c r="K235">
        <v>3</v>
      </c>
      <c r="L235">
        <f t="shared" si="14"/>
        <v>0</v>
      </c>
      <c r="M235" s="20">
        <f t="shared" si="15"/>
        <v>0</v>
      </c>
      <c r="Z235" s="12"/>
      <c r="AD235" s="12"/>
      <c r="AE235">
        <v>3</v>
      </c>
      <c r="AG235" s="6" t="e">
        <f t="shared" si="16"/>
        <v>#DIV/0!</v>
      </c>
      <c r="AK235" s="12"/>
      <c r="BF235">
        <v>3</v>
      </c>
      <c r="BH235" s="6">
        <f>BG235/'Reduced Guess List'!$U$28</f>
        <v>0</v>
      </c>
      <c r="CI235" s="12"/>
      <c r="CJ235" s="12">
        <v>3</v>
      </c>
      <c r="CL235" s="19" t="e">
        <f t="shared" si="17"/>
        <v>#DIV/0!</v>
      </c>
      <c r="CM235" s="12"/>
      <c r="CN235" s="12"/>
      <c r="CO235" s="12"/>
      <c r="CP235" s="14"/>
    </row>
    <row r="236" spans="1:94" x14ac:dyDescent="0.3">
      <c r="A236" s="1"/>
      <c r="K236">
        <v>4</v>
      </c>
      <c r="L236">
        <f t="shared" si="14"/>
        <v>0</v>
      </c>
      <c r="M236" s="20">
        <f t="shared" si="15"/>
        <v>0</v>
      </c>
      <c r="Z236" s="12"/>
      <c r="AD236" s="12"/>
      <c r="AE236">
        <v>4</v>
      </c>
      <c r="AG236" s="6" t="e">
        <f t="shared" si="16"/>
        <v>#DIV/0!</v>
      </c>
      <c r="AK236" s="12"/>
      <c r="BF236">
        <v>4</v>
      </c>
      <c r="BH236" s="6">
        <f>BG236/'Reduced Guess List'!$U$28</f>
        <v>0</v>
      </c>
      <c r="CI236" s="14"/>
      <c r="CJ236">
        <v>4</v>
      </c>
      <c r="CL236" s="19" t="e">
        <f t="shared" si="17"/>
        <v>#DIV/0!</v>
      </c>
      <c r="CM236" s="14"/>
      <c r="CN236" s="14"/>
      <c r="CO236" s="14"/>
      <c r="CP236" s="14"/>
    </row>
    <row r="237" spans="1:94" x14ac:dyDescent="0.3">
      <c r="A237" s="10"/>
      <c r="K237">
        <v>5</v>
      </c>
      <c r="L237">
        <f t="shared" si="14"/>
        <v>0</v>
      </c>
      <c r="M237" s="20">
        <f t="shared" si="15"/>
        <v>0</v>
      </c>
      <c r="Z237" s="12"/>
      <c r="AD237" s="12"/>
      <c r="AE237">
        <v>5</v>
      </c>
      <c r="AG237" s="6" t="e">
        <f t="shared" si="16"/>
        <v>#DIV/0!</v>
      </c>
      <c r="AK237" s="12"/>
      <c r="BF237">
        <v>5</v>
      </c>
      <c r="BH237" s="6">
        <f>BG237/'Reduced Guess List'!$U$28</f>
        <v>0</v>
      </c>
      <c r="CI237" s="14"/>
      <c r="CJ237">
        <v>5</v>
      </c>
      <c r="CL237" s="19" t="e">
        <f t="shared" si="17"/>
        <v>#DIV/0!</v>
      </c>
      <c r="CM237" s="14"/>
      <c r="CN237" s="14"/>
      <c r="CO237" s="14"/>
      <c r="CP237" s="14"/>
    </row>
    <row r="238" spans="1:94" x14ac:dyDescent="0.3">
      <c r="K238">
        <v>6</v>
      </c>
      <c r="L238">
        <f t="shared" si="14"/>
        <v>0</v>
      </c>
      <c r="M238" s="20">
        <f t="shared" si="15"/>
        <v>0</v>
      </c>
      <c r="Z238" s="12"/>
      <c r="AD238" s="12"/>
      <c r="AE238">
        <v>6</v>
      </c>
      <c r="AG238" s="6" t="e">
        <f t="shared" si="16"/>
        <v>#DIV/0!</v>
      </c>
      <c r="AK238" s="12"/>
      <c r="BF238">
        <v>6</v>
      </c>
      <c r="BH238" s="6">
        <f>BG238/'Reduced Guess List'!$U$28</f>
        <v>0</v>
      </c>
      <c r="CI238" s="14"/>
      <c r="CJ238">
        <v>6</v>
      </c>
      <c r="CL238" s="19" t="e">
        <f t="shared" si="17"/>
        <v>#DIV/0!</v>
      </c>
      <c r="CM238" s="14"/>
      <c r="CN238" s="14"/>
      <c r="CO238" s="14"/>
      <c r="CP238" s="14"/>
    </row>
    <row r="239" spans="1:94" x14ac:dyDescent="0.3">
      <c r="K239">
        <v>7</v>
      </c>
      <c r="L239">
        <f t="shared" si="14"/>
        <v>0</v>
      </c>
      <c r="M239" s="20">
        <f t="shared" si="15"/>
        <v>0</v>
      </c>
      <c r="Z239" s="12"/>
      <c r="AD239" s="12"/>
      <c r="AE239">
        <v>7</v>
      </c>
      <c r="AG239" s="6" t="e">
        <f t="shared" si="16"/>
        <v>#DIV/0!</v>
      </c>
      <c r="AK239" s="12"/>
      <c r="BF239">
        <v>7</v>
      </c>
      <c r="BH239" s="6">
        <f>BG239/'Reduced Guess List'!$U$28</f>
        <v>0</v>
      </c>
      <c r="CI239" s="14"/>
      <c r="CJ239">
        <v>7</v>
      </c>
      <c r="CL239" s="19" t="e">
        <f t="shared" si="17"/>
        <v>#DIV/0!</v>
      </c>
      <c r="CM239" s="14"/>
      <c r="CN239" s="14"/>
      <c r="CO239" s="14"/>
      <c r="CP239" s="14"/>
    </row>
    <row r="240" spans="1:94" x14ac:dyDescent="0.3">
      <c r="K240">
        <v>8</v>
      </c>
      <c r="L240">
        <f t="shared" si="14"/>
        <v>0</v>
      </c>
      <c r="M240" s="20">
        <f t="shared" si="15"/>
        <v>0</v>
      </c>
      <c r="Z240" s="12"/>
      <c r="AD240" s="12"/>
      <c r="AE240">
        <v>8</v>
      </c>
      <c r="AG240" s="6" t="e">
        <f t="shared" si="16"/>
        <v>#DIV/0!</v>
      </c>
      <c r="AK240" s="12"/>
      <c r="BF240">
        <v>8</v>
      </c>
      <c r="BH240" s="6">
        <f>BG240/'Reduced Guess List'!$U$28</f>
        <v>0</v>
      </c>
      <c r="CI240" s="14"/>
      <c r="CJ240">
        <v>8</v>
      </c>
      <c r="CL240" s="19" t="e">
        <f t="shared" si="17"/>
        <v>#DIV/0!</v>
      </c>
      <c r="CM240" s="14"/>
      <c r="CN240" s="14"/>
      <c r="CO240" s="14"/>
      <c r="CP240" s="14"/>
    </row>
    <row r="241" spans="1:94" x14ac:dyDescent="0.3">
      <c r="A241" s="4"/>
      <c r="B241" s="11"/>
      <c r="K241">
        <v>9</v>
      </c>
      <c r="L241">
        <f t="shared" si="14"/>
        <v>0</v>
      </c>
      <c r="M241" s="20">
        <f t="shared" si="15"/>
        <v>0</v>
      </c>
      <c r="Z241" s="12"/>
      <c r="AD241" s="12"/>
      <c r="AE241">
        <v>9</v>
      </c>
      <c r="AG241" s="6" t="e">
        <f t="shared" si="16"/>
        <v>#DIV/0!</v>
      </c>
      <c r="AK241" s="12"/>
      <c r="BF241">
        <v>9</v>
      </c>
      <c r="BH241" s="6">
        <f>BG241/'Reduced Guess List'!$U$28</f>
        <v>0</v>
      </c>
      <c r="CI241" s="14"/>
      <c r="CJ241">
        <v>9</v>
      </c>
      <c r="CL241" s="19" t="e">
        <f t="shared" si="17"/>
        <v>#DIV/0!</v>
      </c>
      <c r="CM241" s="14"/>
      <c r="CN241" s="14"/>
      <c r="CO241" s="14"/>
      <c r="CP241" s="14"/>
    </row>
    <row r="242" spans="1:94" x14ac:dyDescent="0.3">
      <c r="A242" s="1"/>
      <c r="B242" s="11"/>
      <c r="K242">
        <v>10</v>
      </c>
      <c r="L242">
        <f t="shared" si="14"/>
        <v>0</v>
      </c>
      <c r="M242" s="20">
        <f t="shared" si="15"/>
        <v>0</v>
      </c>
      <c r="Z242" s="12"/>
      <c r="AD242" s="12"/>
      <c r="AE242">
        <v>10</v>
      </c>
      <c r="AG242" s="6" t="e">
        <f t="shared" si="16"/>
        <v>#DIV/0!</v>
      </c>
      <c r="AK242" s="12"/>
      <c r="BF242">
        <v>10</v>
      </c>
      <c r="BH242" s="6">
        <f>BG242/'Reduced Guess List'!$U$28</f>
        <v>0</v>
      </c>
      <c r="CI242" s="14"/>
      <c r="CJ242">
        <v>10</v>
      </c>
      <c r="CL242" s="19" t="e">
        <f t="shared" si="17"/>
        <v>#DIV/0!</v>
      </c>
      <c r="CM242" s="14"/>
      <c r="CN242" s="14"/>
      <c r="CO242" s="14"/>
      <c r="CP242" s="14"/>
    </row>
    <row r="243" spans="1:94" x14ac:dyDescent="0.3">
      <c r="A243" s="1"/>
      <c r="B243" s="11"/>
      <c r="K243">
        <v>11</v>
      </c>
      <c r="L243">
        <f t="shared" si="14"/>
        <v>0</v>
      </c>
      <c r="M243" s="20">
        <f t="shared" si="15"/>
        <v>0</v>
      </c>
      <c r="Z243" s="12"/>
      <c r="AD243" s="12"/>
      <c r="AE243">
        <v>11</v>
      </c>
      <c r="AG243" s="6" t="e">
        <f t="shared" si="16"/>
        <v>#DIV/0!</v>
      </c>
      <c r="AK243" s="12"/>
      <c r="BF243">
        <v>11</v>
      </c>
      <c r="BH243" s="6">
        <f>BG243/'Reduced Guess List'!$U$28</f>
        <v>0</v>
      </c>
      <c r="CI243" s="14"/>
      <c r="CJ243">
        <v>11</v>
      </c>
      <c r="CL243" s="19" t="e">
        <f t="shared" si="17"/>
        <v>#DIV/0!</v>
      </c>
      <c r="CM243" s="14"/>
      <c r="CN243" s="14"/>
      <c r="CO243" s="14"/>
      <c r="CP243" s="14"/>
    </row>
    <row r="244" spans="1:94" x14ac:dyDescent="0.3">
      <c r="A244" s="1"/>
      <c r="B244" s="11"/>
      <c r="K244">
        <v>12</v>
      </c>
      <c r="L244">
        <f t="shared" si="14"/>
        <v>0</v>
      </c>
      <c r="M244" s="20">
        <f t="shared" si="15"/>
        <v>0</v>
      </c>
      <c r="Z244" s="12"/>
      <c r="AD244" s="12"/>
      <c r="AE244">
        <v>12</v>
      </c>
      <c r="AG244" s="6" t="e">
        <f t="shared" si="16"/>
        <v>#DIV/0!</v>
      </c>
      <c r="AK244" s="12"/>
      <c r="BF244">
        <v>12</v>
      </c>
      <c r="BH244" s="6">
        <f>BG244/'Reduced Guess List'!$U$28</f>
        <v>0</v>
      </c>
      <c r="CI244" s="14"/>
      <c r="CJ244">
        <v>12</v>
      </c>
      <c r="CL244" s="19" t="e">
        <f t="shared" si="17"/>
        <v>#DIV/0!</v>
      </c>
      <c r="CM244" s="14"/>
      <c r="CN244" s="14"/>
      <c r="CO244" s="14"/>
      <c r="CP244" s="14"/>
    </row>
    <row r="245" spans="1:94" x14ac:dyDescent="0.3">
      <c r="A245" s="1"/>
      <c r="B245" s="11"/>
      <c r="K245">
        <v>13</v>
      </c>
      <c r="L245">
        <f t="shared" si="14"/>
        <v>0</v>
      </c>
      <c r="M245" s="20">
        <f t="shared" si="15"/>
        <v>0</v>
      </c>
      <c r="Z245" s="12"/>
      <c r="AD245" s="12"/>
      <c r="AE245">
        <v>13</v>
      </c>
      <c r="AG245" s="6" t="e">
        <f t="shared" si="16"/>
        <v>#DIV/0!</v>
      </c>
      <c r="AK245" s="12"/>
      <c r="BF245">
        <v>13</v>
      </c>
      <c r="BH245" s="6">
        <f>BG245/'Reduced Guess List'!$U$28</f>
        <v>0</v>
      </c>
      <c r="CI245" s="14"/>
      <c r="CJ245">
        <v>13</v>
      </c>
      <c r="CK245" s="12"/>
      <c r="CL245" s="19" t="e">
        <f t="shared" si="17"/>
        <v>#DIV/0!</v>
      </c>
      <c r="CM245" s="14"/>
      <c r="CN245" s="14"/>
      <c r="CO245" s="14"/>
      <c r="CP245" s="14"/>
    </row>
    <row r="246" spans="1:94" x14ac:dyDescent="0.3">
      <c r="A246" s="1"/>
      <c r="B246" s="11"/>
      <c r="K246">
        <v>14</v>
      </c>
      <c r="L246">
        <f t="shared" si="14"/>
        <v>0</v>
      </c>
      <c r="M246" s="20">
        <f t="shared" si="15"/>
        <v>0</v>
      </c>
      <c r="Z246" s="12"/>
      <c r="AD246" s="12"/>
      <c r="AE246">
        <v>14</v>
      </c>
      <c r="AG246" s="6" t="e">
        <f t="shared" si="16"/>
        <v>#DIV/0!</v>
      </c>
      <c r="AK246" s="12"/>
      <c r="BF246">
        <v>14</v>
      </c>
      <c r="BH246" s="6">
        <f>BG246/'Reduced Guess List'!$U$28</f>
        <v>0</v>
      </c>
      <c r="CI246" s="14"/>
      <c r="CJ246">
        <v>14</v>
      </c>
      <c r="CK246" s="12"/>
      <c r="CL246" s="19" t="e">
        <f t="shared" si="17"/>
        <v>#DIV/0!</v>
      </c>
      <c r="CM246" s="14"/>
      <c r="CN246" s="14"/>
      <c r="CO246" s="14"/>
      <c r="CP246" s="14"/>
    </row>
    <row r="247" spans="1:94" x14ac:dyDescent="0.3">
      <c r="A247" s="10"/>
      <c r="B247" s="11"/>
      <c r="M247" s="20"/>
      <c r="AD247" s="12"/>
      <c r="AF247" s="12"/>
      <c r="AG247" s="19"/>
      <c r="AQ247" s="6"/>
      <c r="BH247" s="6"/>
      <c r="CK247" s="12"/>
      <c r="CL247" s="19"/>
    </row>
    <row r="248" spans="1:94" x14ac:dyDescent="0.3">
      <c r="K248" s="21"/>
      <c r="L248" s="21">
        <f>SUM(L233:L246)</f>
        <v>0</v>
      </c>
      <c r="M248" s="21"/>
      <c r="AD248" s="12"/>
      <c r="AE248" s="21"/>
      <c r="AF248" s="21">
        <f>SUM(AF232:AF247)</f>
        <v>0</v>
      </c>
      <c r="AG248" s="22"/>
      <c r="AQ248" s="6"/>
      <c r="BF248" s="21"/>
      <c r="BG248" s="21">
        <f ca="1">SUM(BG232:BG249)</f>
        <v>0</v>
      </c>
      <c r="BH248" s="22"/>
      <c r="CJ248" s="21"/>
      <c r="CK248" s="21">
        <f>SUM(CK232:CK247)</f>
        <v>0</v>
      </c>
      <c r="CL248" s="22"/>
    </row>
    <row r="249" spans="1:94" x14ac:dyDescent="0.3">
      <c r="Z249" s="12"/>
      <c r="AH249" s="12"/>
      <c r="AI249" s="12"/>
      <c r="AJ249" s="12"/>
      <c r="AK249" s="12"/>
      <c r="BG249" s="12"/>
      <c r="BH249" s="19"/>
    </row>
    <row r="250" spans="1:94" x14ac:dyDescent="0.3">
      <c r="Z250" s="12"/>
      <c r="AH250" s="12"/>
      <c r="AI250" s="12"/>
      <c r="AJ250" s="12"/>
      <c r="AK250" s="12"/>
    </row>
    <row r="251" spans="1:94" x14ac:dyDescent="0.3">
      <c r="Z251" s="12"/>
      <c r="AD251" s="12"/>
      <c r="AH251" s="12"/>
      <c r="AI251" s="12"/>
      <c r="AJ251" s="12"/>
      <c r="AK251" s="12"/>
    </row>
    <row r="252" spans="1:94" x14ac:dyDescent="0.3">
      <c r="Z252" s="12"/>
      <c r="AD252" s="12"/>
      <c r="AE252" s="12"/>
      <c r="AF252" s="12"/>
      <c r="AG252" s="12"/>
      <c r="AH252" s="12"/>
      <c r="AI252" s="12"/>
      <c r="AJ252" s="12"/>
      <c r="AK252" s="12"/>
    </row>
    <row r="253" spans="1:94" x14ac:dyDescent="0.3">
      <c r="Z253" s="12"/>
      <c r="AD253" s="12"/>
      <c r="AE253" s="12"/>
      <c r="AF253" s="12"/>
      <c r="AG253" s="12"/>
      <c r="AH253" s="12"/>
      <c r="AI253" s="12"/>
      <c r="AJ253" s="12"/>
      <c r="AK253" s="12"/>
    </row>
    <row r="254" spans="1:94" x14ac:dyDescent="0.3">
      <c r="Z254" s="12"/>
      <c r="AD254" s="12"/>
      <c r="AE254" s="12"/>
      <c r="AF254" s="12"/>
      <c r="AG254" s="12"/>
      <c r="AH254" s="12"/>
      <c r="AI254" s="12"/>
      <c r="AJ254" s="12"/>
      <c r="AK254" s="12"/>
    </row>
    <row r="255" spans="1:94" x14ac:dyDescent="0.3">
      <c r="Z255" s="12"/>
      <c r="AD255" s="12"/>
      <c r="AE255" s="12"/>
      <c r="AF255" s="12"/>
      <c r="AG255" s="12"/>
      <c r="AH255" s="12"/>
      <c r="AI255" s="12"/>
      <c r="AJ255" s="12"/>
      <c r="AK255" s="12"/>
    </row>
    <row r="256" spans="1:94" x14ac:dyDescent="0.3">
      <c r="S256" s="12"/>
      <c r="T256" s="12"/>
      <c r="U256" s="12"/>
      <c r="V256" s="12"/>
      <c r="W256" s="12"/>
      <c r="X256" s="12"/>
      <c r="Y256" s="12"/>
      <c r="Z256" s="12"/>
      <c r="AD256" s="12"/>
      <c r="AE256" s="12"/>
      <c r="AF256" s="12"/>
      <c r="AG256" s="12"/>
      <c r="AH256" s="12"/>
      <c r="AI256" s="12"/>
      <c r="AJ256" s="12"/>
      <c r="AK256" s="12"/>
    </row>
    <row r="257" spans="11:88" x14ac:dyDescent="0.3">
      <c r="S257" s="12"/>
      <c r="T257" s="12"/>
      <c r="U257" s="12"/>
      <c r="V257" s="12"/>
      <c r="W257" s="12"/>
      <c r="X257" s="12"/>
      <c r="Y257" s="12"/>
      <c r="Z257" s="12"/>
      <c r="AD257" s="12"/>
      <c r="AE257" s="12"/>
      <c r="AF257" s="12"/>
      <c r="AG257" s="12"/>
      <c r="AH257" s="12"/>
      <c r="AI257" s="12"/>
      <c r="AJ257" s="12"/>
      <c r="AK257" s="12"/>
    </row>
    <row r="258" spans="11:88" x14ac:dyDescent="0.3">
      <c r="S258" s="12"/>
      <c r="T258" s="12"/>
      <c r="U258" s="12"/>
      <c r="V258" s="12"/>
      <c r="W258" s="12"/>
      <c r="X258" s="12"/>
      <c r="Y258" s="12"/>
      <c r="Z258" s="12"/>
      <c r="AD258" s="12"/>
      <c r="AE258" s="12"/>
      <c r="AF258" s="12"/>
      <c r="AG258" s="12"/>
      <c r="AH258" s="12"/>
      <c r="AI258" s="12"/>
      <c r="AJ258" s="12"/>
      <c r="AK258" s="12"/>
    </row>
    <row r="259" spans="11:88" x14ac:dyDescent="0.3">
      <c r="S259" s="12"/>
      <c r="T259" s="12"/>
      <c r="U259" s="12"/>
      <c r="V259" s="12"/>
      <c r="W259" s="12"/>
      <c r="X259" s="12"/>
      <c r="Y259" s="12"/>
      <c r="Z259" s="12"/>
      <c r="AD259" s="12"/>
      <c r="AE259" s="12"/>
      <c r="AF259" s="12"/>
      <c r="AG259" s="12"/>
      <c r="AH259" s="12"/>
      <c r="AI259" s="12"/>
      <c r="AJ259" s="12"/>
      <c r="AK259" s="12"/>
    </row>
    <row r="260" spans="11:88" x14ac:dyDescent="0.3">
      <c r="S260" s="12"/>
      <c r="T260" s="12"/>
      <c r="U260" s="12"/>
      <c r="V260" s="12"/>
      <c r="W260" s="12"/>
      <c r="X260" s="12"/>
      <c r="Y260" s="12"/>
      <c r="Z260" s="12"/>
      <c r="AD260" s="12"/>
      <c r="AE260" s="12"/>
      <c r="AF260" s="12"/>
      <c r="AG260" s="12"/>
      <c r="AH260" s="12"/>
      <c r="AI260" s="12"/>
      <c r="AJ260" s="12"/>
      <c r="AK260" s="12"/>
    </row>
    <row r="261" spans="11:88" x14ac:dyDescent="0.3">
      <c r="T261" s="12"/>
      <c r="U261" s="12"/>
      <c r="V261" s="12"/>
      <c r="W261" s="12"/>
      <c r="X261" s="12"/>
      <c r="Y261" s="12"/>
      <c r="Z261" s="12"/>
      <c r="AE261" s="12"/>
      <c r="AF261" s="12"/>
      <c r="AG261" s="12"/>
      <c r="AH261" s="12"/>
      <c r="AI261" s="12"/>
      <c r="AJ261" s="12"/>
      <c r="AK261" s="12"/>
    </row>
    <row r="262" spans="11:88" x14ac:dyDescent="0.3">
      <c r="T262" s="12"/>
      <c r="U262" s="12"/>
      <c r="V262" s="12"/>
      <c r="W262" s="12"/>
      <c r="X262" s="12"/>
      <c r="Y262" s="12"/>
      <c r="Z262" s="12"/>
      <c r="AE262" s="12"/>
      <c r="AF262" s="12"/>
      <c r="AG262" s="12"/>
      <c r="AH262" s="12"/>
      <c r="AI262" s="12"/>
      <c r="AJ262" s="12"/>
      <c r="AK262" s="12"/>
    </row>
    <row r="263" spans="11:88" x14ac:dyDescent="0.3">
      <c r="T263" s="12"/>
      <c r="U263" s="12"/>
      <c r="V263" s="12"/>
      <c r="W263" s="12"/>
      <c r="X263" s="12"/>
      <c r="Y263" s="12"/>
      <c r="Z263" s="12"/>
    </row>
    <row r="264" spans="11:88" ht="18" x14ac:dyDescent="0.35">
      <c r="T264" s="12"/>
      <c r="U264" s="12"/>
      <c r="V264" s="12"/>
      <c r="W264" s="12"/>
      <c r="X264" s="12"/>
      <c r="Y264" s="12"/>
      <c r="Z264" s="12"/>
      <c r="AO264" s="9"/>
      <c r="BE264" s="9"/>
      <c r="CJ264" s="9"/>
    </row>
    <row r="265" spans="11:88" ht="18" x14ac:dyDescent="0.35">
      <c r="AO265" s="9"/>
      <c r="BE265" s="9"/>
      <c r="CJ265" s="9"/>
    </row>
    <row r="268" spans="11:88" ht="15" thickBot="1" x14ac:dyDescent="0.35"/>
    <row r="269" spans="11:88" x14ac:dyDescent="0.3">
      <c r="K269" t="s">
        <v>7</v>
      </c>
      <c r="L269" t="s">
        <v>8</v>
      </c>
      <c r="M269" s="3" t="s">
        <v>9</v>
      </c>
      <c r="N269" s="3" t="s">
        <v>10</v>
      </c>
      <c r="O269" s="3" t="s">
        <v>11</v>
      </c>
    </row>
    <row r="271" spans="11:88" x14ac:dyDescent="0.3">
      <c r="L271">
        <v>1</v>
      </c>
    </row>
    <row r="272" spans="11:88" x14ac:dyDescent="0.3">
      <c r="L272">
        <v>2</v>
      </c>
    </row>
    <row r="273" spans="12:15" x14ac:dyDescent="0.3">
      <c r="L273">
        <v>3</v>
      </c>
    </row>
    <row r="274" spans="12:15" x14ac:dyDescent="0.3">
      <c r="L274">
        <v>4</v>
      </c>
    </row>
    <row r="275" spans="12:15" x14ac:dyDescent="0.3">
      <c r="L275">
        <v>5</v>
      </c>
    </row>
    <row r="276" spans="12:15" x14ac:dyDescent="0.3">
      <c r="L276">
        <v>6</v>
      </c>
    </row>
    <row r="277" spans="12:15" x14ac:dyDescent="0.3">
      <c r="L277">
        <v>7</v>
      </c>
    </row>
    <row r="278" spans="12:15" x14ac:dyDescent="0.3">
      <c r="L278">
        <v>8</v>
      </c>
    </row>
    <row r="279" spans="12:15" x14ac:dyDescent="0.3">
      <c r="L279">
        <v>9</v>
      </c>
    </row>
    <row r="280" spans="12:15" x14ac:dyDescent="0.3">
      <c r="L280">
        <v>10</v>
      </c>
    </row>
    <row r="281" spans="12:15" x14ac:dyDescent="0.3">
      <c r="L281">
        <v>11</v>
      </c>
    </row>
    <row r="282" spans="12:15" x14ac:dyDescent="0.3">
      <c r="L282">
        <v>12</v>
      </c>
    </row>
    <row r="283" spans="12:15" x14ac:dyDescent="0.3">
      <c r="L283">
        <v>13</v>
      </c>
    </row>
    <row r="284" spans="12:15" x14ac:dyDescent="0.3">
      <c r="L284">
        <v>14</v>
      </c>
    </row>
    <row r="285" spans="12:15" ht="15" thickBot="1" x14ac:dyDescent="0.35">
      <c r="L285" s="2" t="s">
        <v>12</v>
      </c>
      <c r="M285" s="2"/>
      <c r="N285" s="2"/>
      <c r="O285" s="2"/>
    </row>
    <row r="286" spans="12:15" x14ac:dyDescent="0.3">
      <c r="M286">
        <f>SUM(M270:M285)</f>
        <v>0</v>
      </c>
      <c r="N286">
        <f>SUM(N270:N285)</f>
        <v>0</v>
      </c>
      <c r="O286">
        <f>SUM(O270:O285)</f>
        <v>0</v>
      </c>
    </row>
    <row r="298" spans="1:94" ht="36.6" x14ac:dyDescent="0.7">
      <c r="A298" s="18" t="s">
        <v>76</v>
      </c>
      <c r="K298" s="13" t="s">
        <v>16</v>
      </c>
      <c r="T298" s="13"/>
      <c r="AE298" s="13" t="s">
        <v>17</v>
      </c>
      <c r="AP298" s="13"/>
      <c r="BF298" s="13" t="s">
        <v>19</v>
      </c>
      <c r="CJ298" s="13" t="s">
        <v>20</v>
      </c>
    </row>
    <row r="299" spans="1:94" x14ac:dyDescent="0.3">
      <c r="A299" s="4"/>
      <c r="K299" t="s">
        <v>6</v>
      </c>
      <c r="T299" s="12"/>
      <c r="AE299" s="12" t="s">
        <v>6</v>
      </c>
      <c r="BF299" t="s">
        <v>6</v>
      </c>
      <c r="CJ299" t="s">
        <v>6</v>
      </c>
    </row>
    <row r="300" spans="1:94" ht="25.8" x14ac:dyDescent="0.5">
      <c r="A300" s="13" t="s">
        <v>77</v>
      </c>
      <c r="AE300" s="12"/>
      <c r="AP300" s="13"/>
      <c r="BF300" t="s">
        <v>27</v>
      </c>
      <c r="CJ300" t="s">
        <v>30</v>
      </c>
    </row>
    <row r="301" spans="1:94" x14ac:dyDescent="0.3">
      <c r="AD301" s="12"/>
    </row>
    <row r="302" spans="1:94" ht="15" thickBot="1" x14ac:dyDescent="0.35">
      <c r="AD302" s="12"/>
    </row>
    <row r="303" spans="1:94" x14ac:dyDescent="0.3">
      <c r="A303" s="4"/>
      <c r="K303" s="3" t="s">
        <v>0</v>
      </c>
      <c r="L303" s="3" t="s">
        <v>1</v>
      </c>
      <c r="M303" s="3" t="s">
        <v>2</v>
      </c>
      <c r="N303" t="s">
        <v>3</v>
      </c>
      <c r="O303" t="s">
        <v>4</v>
      </c>
      <c r="P303" t="s">
        <v>5</v>
      </c>
      <c r="Z303" s="12"/>
      <c r="AD303" s="12"/>
      <c r="AE303" s="3" t="s">
        <v>0</v>
      </c>
      <c r="AF303" s="3" t="s">
        <v>1</v>
      </c>
      <c r="AG303" s="3" t="s">
        <v>2</v>
      </c>
      <c r="AH303" t="s">
        <v>3</v>
      </c>
      <c r="AI303" t="s">
        <v>4</v>
      </c>
      <c r="AJ303" t="s">
        <v>5</v>
      </c>
      <c r="AK303" s="12"/>
      <c r="BF303" s="3" t="s">
        <v>0</v>
      </c>
      <c r="BG303" s="3" t="s">
        <v>1</v>
      </c>
      <c r="BH303" s="3" t="s">
        <v>2</v>
      </c>
      <c r="BI303" t="s">
        <v>3</v>
      </c>
      <c r="BJ303" t="s">
        <v>4</v>
      </c>
      <c r="BK303" t="s">
        <v>5</v>
      </c>
      <c r="CI303" s="12"/>
      <c r="CJ303" s="3" t="s">
        <v>0</v>
      </c>
      <c r="CK303" s="3" t="s">
        <v>1</v>
      </c>
      <c r="CL303" s="3" t="s">
        <v>2</v>
      </c>
      <c r="CM303" s="12" t="s">
        <v>3</v>
      </c>
      <c r="CN303" s="12" t="s">
        <v>4</v>
      </c>
      <c r="CO303" s="12" t="s">
        <v>5</v>
      </c>
      <c r="CP303" s="14"/>
    </row>
    <row r="304" spans="1:94" x14ac:dyDescent="0.3">
      <c r="A304" s="1"/>
      <c r="M304" s="6"/>
      <c r="N304" t="e">
        <f>SUMPRODUCT(K304:K319, L304:L319)/L320</f>
        <v>#DIV/0!</v>
      </c>
      <c r="O304" t="e" cm="1">
        <f t="array" ref="O304">SUMPRODUCT((K304:K319)^2, L304:L319)/L320</f>
        <v>#DIV/0!</v>
      </c>
      <c r="P304" t="e">
        <f>(O304-(N304^2))^0.5</f>
        <v>#DIV/0!</v>
      </c>
      <c r="Z304" s="12"/>
      <c r="AD304" s="12"/>
      <c r="AG304" s="6"/>
      <c r="AH304" t="e">
        <f>SUMPRODUCT(AE304:AE316, AF304:AF316)/AF320</f>
        <v>#DIV/0!</v>
      </c>
      <c r="AI304" t="e" cm="1">
        <f t="array" ref="AI304">SUMPRODUCT((AE304:AE316)^2, AF304:AF316)/AF320</f>
        <v>#DIV/0!</v>
      </c>
      <c r="AJ304" t="e">
        <f>(AI304-(AH304^2))^0.5</f>
        <v>#DIV/0!</v>
      </c>
      <c r="AK304" s="12"/>
      <c r="BH304" s="6"/>
      <c r="BI304" t="e">
        <f>SUMPRODUCT(BF305:BF321, BG305:BG321)/BG320</f>
        <v>#DIV/0!</v>
      </c>
      <c r="BJ304" t="e" cm="1">
        <f t="array" ref="BJ304">SUMPRODUCT((BF304:BF321)^2, BG304:BG321)/BG320</f>
        <v>#DIV/0!</v>
      </c>
      <c r="BK304" t="e">
        <f>(BJ304-(BI304^2))^0.5</f>
        <v>#DIV/0!</v>
      </c>
      <c r="CI304" s="12"/>
      <c r="CJ304" s="12"/>
      <c r="CK304" s="12"/>
      <c r="CL304" s="19"/>
      <c r="CM304" s="12" t="e">
        <f>SUMPRODUCT(CJ304:CJ319, CK304:CK319)/CK320</f>
        <v>#DIV/0!</v>
      </c>
      <c r="CN304" s="12" t="e" cm="1">
        <f t="array" ref="CN304">SUMPRODUCT((CJ304:CJ319)^2, CK304:CK319)/CK320</f>
        <v>#DIV/0!</v>
      </c>
      <c r="CO304" s="12" t="e">
        <f>(CN304-(CM304^2))^0.5</f>
        <v>#DIV/0!</v>
      </c>
      <c r="CP304" s="14"/>
    </row>
    <row r="305" spans="1:94" x14ac:dyDescent="0.3">
      <c r="A305" s="1"/>
      <c r="K305">
        <v>1</v>
      </c>
      <c r="L305">
        <f>SUM(M343:O343)</f>
        <v>0</v>
      </c>
      <c r="M305" s="20">
        <f>L305/$L$178</f>
        <v>0</v>
      </c>
      <c r="Z305" s="12"/>
      <c r="AD305" s="12"/>
      <c r="AE305">
        <v>1</v>
      </c>
      <c r="AG305" s="6" t="e">
        <f>AF305/$AF$178</f>
        <v>#DIV/0!</v>
      </c>
      <c r="AK305" s="12"/>
      <c r="BF305">
        <v>1</v>
      </c>
      <c r="BH305" s="6">
        <f>BG305/'Reduced Guess List'!$U$28</f>
        <v>0</v>
      </c>
      <c r="CI305" s="12"/>
      <c r="CJ305" s="12">
        <v>1</v>
      </c>
      <c r="CL305" s="19" t="e">
        <f>CK305/$CK$178</f>
        <v>#DIV/0!</v>
      </c>
      <c r="CM305" s="12"/>
      <c r="CN305" s="12"/>
      <c r="CO305" s="12"/>
      <c r="CP305" s="14"/>
    </row>
    <row r="306" spans="1:94" x14ac:dyDescent="0.3">
      <c r="A306" s="1"/>
      <c r="K306">
        <v>2</v>
      </c>
      <c r="L306">
        <f t="shared" ref="L306:L318" si="18">SUM(M344:O344)</f>
        <v>0</v>
      </c>
      <c r="M306" s="20">
        <f t="shared" ref="M306:M318" si="19">L306/$L$178</f>
        <v>0</v>
      </c>
      <c r="Z306" s="12"/>
      <c r="AD306" s="12"/>
      <c r="AE306">
        <v>2</v>
      </c>
      <c r="AG306" s="6" t="e">
        <f t="shared" ref="AG306:AG318" si="20">AF306/$AF$178</f>
        <v>#DIV/0!</v>
      </c>
      <c r="AK306" s="12"/>
      <c r="BF306">
        <v>2</v>
      </c>
      <c r="BH306" s="6">
        <f>BG306/'Reduced Guess List'!$U$28</f>
        <v>0</v>
      </c>
      <c r="CI306" s="12"/>
      <c r="CJ306" s="12">
        <v>2</v>
      </c>
      <c r="CL306" s="19" t="e">
        <f t="shared" ref="CL306:CL318" si="21">CK306/$CK$178</f>
        <v>#DIV/0!</v>
      </c>
      <c r="CM306" s="12"/>
      <c r="CN306" s="12"/>
      <c r="CO306" s="12"/>
      <c r="CP306" s="14"/>
    </row>
    <row r="307" spans="1:94" x14ac:dyDescent="0.3">
      <c r="A307" s="1"/>
      <c r="K307">
        <v>3</v>
      </c>
      <c r="L307">
        <f t="shared" si="18"/>
        <v>0</v>
      </c>
      <c r="M307" s="20">
        <f t="shared" si="19"/>
        <v>0</v>
      </c>
      <c r="Z307" s="12"/>
      <c r="AD307" s="12"/>
      <c r="AE307">
        <v>3</v>
      </c>
      <c r="AG307" s="6" t="e">
        <f t="shared" si="20"/>
        <v>#DIV/0!</v>
      </c>
      <c r="AK307" s="12"/>
      <c r="BF307">
        <v>3</v>
      </c>
      <c r="BH307" s="6">
        <f>BG307/'Reduced Guess List'!$U$28</f>
        <v>0</v>
      </c>
      <c r="CI307" s="12"/>
      <c r="CJ307" s="12">
        <v>3</v>
      </c>
      <c r="CL307" s="19" t="e">
        <f t="shared" si="21"/>
        <v>#DIV/0!</v>
      </c>
      <c r="CM307" s="12"/>
      <c r="CN307" s="12"/>
      <c r="CO307" s="12"/>
      <c r="CP307" s="14"/>
    </row>
    <row r="308" spans="1:94" x14ac:dyDescent="0.3">
      <c r="A308" s="1"/>
      <c r="K308">
        <v>4</v>
      </c>
      <c r="L308">
        <f t="shared" si="18"/>
        <v>0</v>
      </c>
      <c r="M308" s="20">
        <f t="shared" si="19"/>
        <v>0</v>
      </c>
      <c r="Z308" s="12"/>
      <c r="AD308" s="12"/>
      <c r="AE308">
        <v>4</v>
      </c>
      <c r="AG308" s="6" t="e">
        <f t="shared" si="20"/>
        <v>#DIV/0!</v>
      </c>
      <c r="AK308" s="12"/>
      <c r="BF308">
        <v>4</v>
      </c>
      <c r="BH308" s="6">
        <f>BG308/'Reduced Guess List'!$U$28</f>
        <v>0</v>
      </c>
      <c r="CI308" s="14"/>
      <c r="CJ308">
        <v>4</v>
      </c>
      <c r="CL308" s="19" t="e">
        <f t="shared" si="21"/>
        <v>#DIV/0!</v>
      </c>
      <c r="CM308" s="14"/>
      <c r="CN308" s="14"/>
      <c r="CO308" s="14"/>
      <c r="CP308" s="14"/>
    </row>
    <row r="309" spans="1:94" x14ac:dyDescent="0.3">
      <c r="A309" s="10"/>
      <c r="K309">
        <v>5</v>
      </c>
      <c r="L309">
        <f t="shared" si="18"/>
        <v>0</v>
      </c>
      <c r="M309" s="20">
        <f t="shared" si="19"/>
        <v>0</v>
      </c>
      <c r="Z309" s="12"/>
      <c r="AD309" s="12"/>
      <c r="AE309">
        <v>5</v>
      </c>
      <c r="AG309" s="6" t="e">
        <f t="shared" si="20"/>
        <v>#DIV/0!</v>
      </c>
      <c r="AK309" s="12"/>
      <c r="BF309">
        <v>5</v>
      </c>
      <c r="BH309" s="6">
        <f>BG309/'Reduced Guess List'!$U$28</f>
        <v>0</v>
      </c>
      <c r="CI309" s="14"/>
      <c r="CJ309">
        <v>5</v>
      </c>
      <c r="CL309" s="19" t="e">
        <f t="shared" si="21"/>
        <v>#DIV/0!</v>
      </c>
      <c r="CM309" s="14"/>
      <c r="CN309" s="14"/>
      <c r="CO309" s="14"/>
      <c r="CP309" s="14"/>
    </row>
    <row r="310" spans="1:94" x14ac:dyDescent="0.3">
      <c r="K310">
        <v>6</v>
      </c>
      <c r="L310">
        <f t="shared" si="18"/>
        <v>0</v>
      </c>
      <c r="M310" s="20">
        <f t="shared" si="19"/>
        <v>0</v>
      </c>
      <c r="Z310" s="12"/>
      <c r="AD310" s="12"/>
      <c r="AE310">
        <v>6</v>
      </c>
      <c r="AG310" s="6" t="e">
        <f t="shared" si="20"/>
        <v>#DIV/0!</v>
      </c>
      <c r="AK310" s="12"/>
      <c r="BF310">
        <v>6</v>
      </c>
      <c r="BH310" s="6">
        <f>BG310/'Reduced Guess List'!$U$28</f>
        <v>0</v>
      </c>
      <c r="CI310" s="14"/>
      <c r="CJ310">
        <v>6</v>
      </c>
      <c r="CL310" s="19" t="e">
        <f t="shared" si="21"/>
        <v>#DIV/0!</v>
      </c>
      <c r="CM310" s="14"/>
      <c r="CN310" s="14"/>
      <c r="CO310" s="14"/>
      <c r="CP310" s="14"/>
    </row>
    <row r="311" spans="1:94" x14ac:dyDescent="0.3">
      <c r="K311">
        <v>7</v>
      </c>
      <c r="L311">
        <f t="shared" si="18"/>
        <v>0</v>
      </c>
      <c r="M311" s="20">
        <f t="shared" si="19"/>
        <v>0</v>
      </c>
      <c r="Z311" s="12"/>
      <c r="AD311" s="12"/>
      <c r="AE311">
        <v>7</v>
      </c>
      <c r="AG311" s="6" t="e">
        <f t="shared" si="20"/>
        <v>#DIV/0!</v>
      </c>
      <c r="AK311" s="12"/>
      <c r="BF311">
        <v>7</v>
      </c>
      <c r="BH311" s="6">
        <f>BG311/'Reduced Guess List'!$U$28</f>
        <v>0</v>
      </c>
      <c r="CI311" s="14"/>
      <c r="CJ311">
        <v>7</v>
      </c>
      <c r="CL311" s="19" t="e">
        <f t="shared" si="21"/>
        <v>#DIV/0!</v>
      </c>
      <c r="CM311" s="14"/>
      <c r="CN311" s="14"/>
      <c r="CO311" s="14"/>
      <c r="CP311" s="14"/>
    </row>
    <row r="312" spans="1:94" x14ac:dyDescent="0.3">
      <c r="K312">
        <v>8</v>
      </c>
      <c r="L312">
        <f t="shared" si="18"/>
        <v>0</v>
      </c>
      <c r="M312" s="20">
        <f t="shared" si="19"/>
        <v>0</v>
      </c>
      <c r="Z312" s="12"/>
      <c r="AD312" s="12"/>
      <c r="AE312">
        <v>8</v>
      </c>
      <c r="AG312" s="6" t="e">
        <f t="shared" si="20"/>
        <v>#DIV/0!</v>
      </c>
      <c r="AK312" s="12"/>
      <c r="BF312">
        <v>8</v>
      </c>
      <c r="BH312" s="6">
        <f>BG312/'Reduced Guess List'!$U$28</f>
        <v>0</v>
      </c>
      <c r="CI312" s="14"/>
      <c r="CJ312">
        <v>8</v>
      </c>
      <c r="CL312" s="19" t="e">
        <f t="shared" si="21"/>
        <v>#DIV/0!</v>
      </c>
      <c r="CM312" s="14"/>
      <c r="CN312" s="14"/>
      <c r="CO312" s="14"/>
      <c r="CP312" s="14"/>
    </row>
    <row r="313" spans="1:94" x14ac:dyDescent="0.3">
      <c r="A313" s="4"/>
      <c r="B313" s="11"/>
      <c r="K313">
        <v>9</v>
      </c>
      <c r="L313">
        <f t="shared" si="18"/>
        <v>0</v>
      </c>
      <c r="M313" s="20">
        <f t="shared" si="19"/>
        <v>0</v>
      </c>
      <c r="Z313" s="12"/>
      <c r="AD313" s="12"/>
      <c r="AE313">
        <v>9</v>
      </c>
      <c r="AG313" s="6" t="e">
        <f t="shared" si="20"/>
        <v>#DIV/0!</v>
      </c>
      <c r="AK313" s="12"/>
      <c r="BF313">
        <v>9</v>
      </c>
      <c r="BH313" s="6">
        <f>BG313/'Reduced Guess List'!$U$28</f>
        <v>0</v>
      </c>
      <c r="CI313" s="14"/>
      <c r="CJ313">
        <v>9</v>
      </c>
      <c r="CL313" s="19" t="e">
        <f t="shared" si="21"/>
        <v>#DIV/0!</v>
      </c>
      <c r="CM313" s="14"/>
      <c r="CN313" s="14"/>
      <c r="CO313" s="14"/>
      <c r="CP313" s="14"/>
    </row>
    <row r="314" spans="1:94" x14ac:dyDescent="0.3">
      <c r="A314" s="1"/>
      <c r="B314" s="11"/>
      <c r="K314">
        <v>10</v>
      </c>
      <c r="L314">
        <f t="shared" si="18"/>
        <v>0</v>
      </c>
      <c r="M314" s="20">
        <f t="shared" si="19"/>
        <v>0</v>
      </c>
      <c r="Z314" s="12"/>
      <c r="AD314" s="12"/>
      <c r="AE314">
        <v>10</v>
      </c>
      <c r="AG314" s="6" t="e">
        <f t="shared" si="20"/>
        <v>#DIV/0!</v>
      </c>
      <c r="AK314" s="12"/>
      <c r="BF314">
        <v>10</v>
      </c>
      <c r="BH314" s="6">
        <f>BG314/'Reduced Guess List'!$U$28</f>
        <v>0</v>
      </c>
      <c r="CI314" s="14"/>
      <c r="CJ314">
        <v>10</v>
      </c>
      <c r="CL314" s="19" t="e">
        <f t="shared" si="21"/>
        <v>#DIV/0!</v>
      </c>
      <c r="CM314" s="14"/>
      <c r="CN314" s="14"/>
      <c r="CO314" s="14"/>
      <c r="CP314" s="14"/>
    </row>
    <row r="315" spans="1:94" x14ac:dyDescent="0.3">
      <c r="A315" s="1"/>
      <c r="B315" s="11"/>
      <c r="K315">
        <v>11</v>
      </c>
      <c r="L315">
        <f t="shared" si="18"/>
        <v>0</v>
      </c>
      <c r="M315" s="20">
        <f t="shared" si="19"/>
        <v>0</v>
      </c>
      <c r="Z315" s="12"/>
      <c r="AD315" s="12"/>
      <c r="AE315">
        <v>11</v>
      </c>
      <c r="AG315" s="6" t="e">
        <f t="shared" si="20"/>
        <v>#DIV/0!</v>
      </c>
      <c r="AK315" s="12"/>
      <c r="BF315">
        <v>11</v>
      </c>
      <c r="BH315" s="6">
        <f>BG315/'Reduced Guess List'!$U$28</f>
        <v>0</v>
      </c>
      <c r="CI315" s="14"/>
      <c r="CJ315">
        <v>11</v>
      </c>
      <c r="CL315" s="19" t="e">
        <f t="shared" si="21"/>
        <v>#DIV/0!</v>
      </c>
      <c r="CM315" s="14"/>
      <c r="CN315" s="14"/>
      <c r="CO315" s="14"/>
      <c r="CP315" s="14"/>
    </row>
    <row r="316" spans="1:94" x14ac:dyDescent="0.3">
      <c r="A316" s="1"/>
      <c r="B316" s="11"/>
      <c r="K316">
        <v>12</v>
      </c>
      <c r="L316">
        <f t="shared" si="18"/>
        <v>0</v>
      </c>
      <c r="M316" s="20">
        <f t="shared" si="19"/>
        <v>0</v>
      </c>
      <c r="Z316" s="12"/>
      <c r="AD316" s="12"/>
      <c r="AE316">
        <v>12</v>
      </c>
      <c r="AG316" s="6" t="e">
        <f t="shared" si="20"/>
        <v>#DIV/0!</v>
      </c>
      <c r="AK316" s="12"/>
      <c r="BF316">
        <v>12</v>
      </c>
      <c r="BH316" s="6">
        <f>BG316/'Reduced Guess List'!$U$28</f>
        <v>0</v>
      </c>
      <c r="CI316" s="14"/>
      <c r="CJ316">
        <v>12</v>
      </c>
      <c r="CL316" s="19" t="e">
        <f t="shared" si="21"/>
        <v>#DIV/0!</v>
      </c>
      <c r="CM316" s="14"/>
      <c r="CN316" s="14"/>
      <c r="CO316" s="14"/>
      <c r="CP316" s="14"/>
    </row>
    <row r="317" spans="1:94" x14ac:dyDescent="0.3">
      <c r="A317" s="1"/>
      <c r="B317" s="11"/>
      <c r="K317">
        <v>13</v>
      </c>
      <c r="L317">
        <f t="shared" si="18"/>
        <v>0</v>
      </c>
      <c r="M317" s="20">
        <f t="shared" si="19"/>
        <v>0</v>
      </c>
      <c r="Z317" s="12"/>
      <c r="AD317" s="12"/>
      <c r="AE317">
        <v>13</v>
      </c>
      <c r="AG317" s="6" t="e">
        <f t="shared" si="20"/>
        <v>#DIV/0!</v>
      </c>
      <c r="AK317" s="12"/>
      <c r="BF317">
        <v>13</v>
      </c>
      <c r="BH317" s="6">
        <f>BG317/'Reduced Guess List'!$U$28</f>
        <v>0</v>
      </c>
      <c r="CI317" s="14"/>
      <c r="CJ317">
        <v>13</v>
      </c>
      <c r="CK317" s="12"/>
      <c r="CL317" s="19" t="e">
        <f t="shared" si="21"/>
        <v>#DIV/0!</v>
      </c>
      <c r="CM317" s="14"/>
      <c r="CN317" s="14"/>
      <c r="CO317" s="14"/>
      <c r="CP317" s="14"/>
    </row>
    <row r="318" spans="1:94" x14ac:dyDescent="0.3">
      <c r="A318" s="1"/>
      <c r="B318" s="11"/>
      <c r="K318">
        <v>14</v>
      </c>
      <c r="L318">
        <f t="shared" si="18"/>
        <v>0</v>
      </c>
      <c r="M318" s="20">
        <f t="shared" si="19"/>
        <v>0</v>
      </c>
      <c r="Z318" s="12"/>
      <c r="AD318" s="12"/>
      <c r="AE318">
        <v>14</v>
      </c>
      <c r="AG318" s="6" t="e">
        <f t="shared" si="20"/>
        <v>#DIV/0!</v>
      </c>
      <c r="AK318" s="12"/>
      <c r="BF318">
        <v>14</v>
      </c>
      <c r="BH318" s="6">
        <f>BG318/'Reduced Guess List'!$U$28</f>
        <v>0</v>
      </c>
      <c r="CI318" s="14"/>
      <c r="CJ318">
        <v>14</v>
      </c>
      <c r="CK318" s="12"/>
      <c r="CL318" s="19" t="e">
        <f t="shared" si="21"/>
        <v>#DIV/0!</v>
      </c>
      <c r="CM318" s="14"/>
      <c r="CN318" s="14"/>
      <c r="CO318" s="14"/>
      <c r="CP318" s="14"/>
    </row>
    <row r="319" spans="1:94" x14ac:dyDescent="0.3">
      <c r="A319" s="10"/>
      <c r="B319" s="11"/>
      <c r="M319" s="20"/>
      <c r="AD319" s="12"/>
      <c r="AF319" s="12"/>
      <c r="AG319" s="19"/>
      <c r="AQ319" s="6"/>
      <c r="BH319" s="6"/>
      <c r="CK319" s="12"/>
      <c r="CL319" s="19"/>
    </row>
    <row r="320" spans="1:94" x14ac:dyDescent="0.3">
      <c r="K320" s="21"/>
      <c r="L320" s="21">
        <f>SUM(L305:L318)</f>
        <v>0</v>
      </c>
      <c r="M320" s="21"/>
      <c r="AD320" s="12"/>
      <c r="AE320" s="21"/>
      <c r="AF320" s="21">
        <f>SUM(AF304:AF319)</f>
        <v>0</v>
      </c>
      <c r="AG320" s="22"/>
      <c r="AQ320" s="6"/>
      <c r="BF320" s="21"/>
      <c r="BG320" s="21">
        <f>SUM(BG304:BG319)</f>
        <v>0</v>
      </c>
      <c r="BH320" s="22"/>
      <c r="CJ320" s="21"/>
      <c r="CK320" s="21">
        <f>SUM(CK304:CK319)</f>
        <v>0</v>
      </c>
      <c r="CL320" s="22"/>
    </row>
    <row r="321" spans="19:88" x14ac:dyDescent="0.3">
      <c r="Z321" s="12"/>
      <c r="AH321" s="12"/>
      <c r="AI321" s="12"/>
      <c r="AJ321" s="12"/>
      <c r="AK321" s="12"/>
      <c r="BG321" s="12"/>
      <c r="BH321" s="19"/>
    </row>
    <row r="322" spans="19:88" x14ac:dyDescent="0.3">
      <c r="Z322" s="12"/>
      <c r="AH322" s="12"/>
      <c r="AI322" s="12"/>
      <c r="AJ322" s="12"/>
      <c r="AK322" s="12"/>
    </row>
    <row r="323" spans="19:88" x14ac:dyDescent="0.3">
      <c r="Z323" s="12"/>
      <c r="AD323" s="12"/>
      <c r="AH323" s="12"/>
      <c r="AI323" s="12"/>
      <c r="AJ323" s="12"/>
      <c r="AK323" s="12"/>
    </row>
    <row r="324" spans="19:88" x14ac:dyDescent="0.3">
      <c r="Z324" s="12"/>
      <c r="AD324" s="12"/>
      <c r="AE324" s="12"/>
      <c r="AF324" s="12"/>
      <c r="AG324" s="12"/>
      <c r="AH324" s="12"/>
      <c r="AI324" s="12"/>
      <c r="AJ324" s="12"/>
      <c r="AK324" s="12"/>
    </row>
    <row r="325" spans="19:88" x14ac:dyDescent="0.3">
      <c r="Z325" s="12"/>
      <c r="AD325" s="12"/>
      <c r="AE325" s="12"/>
      <c r="AF325" s="12"/>
      <c r="AG325" s="12"/>
      <c r="AH325" s="12"/>
      <c r="AI325" s="12"/>
      <c r="AJ325" s="12"/>
      <c r="AK325" s="12"/>
    </row>
    <row r="326" spans="19:88" x14ac:dyDescent="0.3">
      <c r="Z326" s="12"/>
      <c r="AD326" s="12"/>
      <c r="AE326" s="12"/>
      <c r="AF326" s="12"/>
      <c r="AG326" s="12"/>
      <c r="AH326" s="12"/>
      <c r="AI326" s="12"/>
      <c r="AJ326" s="12"/>
      <c r="AK326" s="12"/>
    </row>
    <row r="327" spans="19:88" x14ac:dyDescent="0.3">
      <c r="Z327" s="12"/>
      <c r="AD327" s="12"/>
      <c r="AE327" s="12"/>
      <c r="AF327" s="12"/>
      <c r="AG327" s="12"/>
      <c r="AH327" s="12"/>
      <c r="AI327" s="12"/>
      <c r="AJ327" s="12"/>
      <c r="AK327" s="12"/>
    </row>
    <row r="328" spans="19:88" x14ac:dyDescent="0.3">
      <c r="S328" s="12"/>
      <c r="T328" s="12"/>
      <c r="U328" s="12"/>
      <c r="V328" s="12"/>
      <c r="W328" s="12"/>
      <c r="X328" s="12"/>
      <c r="Y328" s="12"/>
      <c r="Z328" s="12"/>
      <c r="AD328" s="12"/>
      <c r="AE328" s="12"/>
      <c r="AF328" s="12"/>
      <c r="AG328" s="12"/>
      <c r="AH328" s="12"/>
      <c r="AI328" s="12"/>
      <c r="AJ328" s="12"/>
      <c r="AK328" s="12"/>
    </row>
    <row r="329" spans="19:88" x14ac:dyDescent="0.3">
      <c r="S329" s="12"/>
      <c r="T329" s="12"/>
      <c r="U329" s="12"/>
      <c r="V329" s="12"/>
      <c r="W329" s="12"/>
      <c r="X329" s="12"/>
      <c r="Y329" s="12"/>
      <c r="Z329" s="12"/>
      <c r="AD329" s="12"/>
      <c r="AE329" s="12"/>
      <c r="AF329" s="12"/>
      <c r="AG329" s="12"/>
      <c r="AH329" s="12"/>
      <c r="AI329" s="12"/>
      <c r="AJ329" s="12"/>
      <c r="AK329" s="12"/>
    </row>
    <row r="330" spans="19:88" x14ac:dyDescent="0.3">
      <c r="S330" s="12"/>
      <c r="T330" s="12"/>
      <c r="U330" s="12"/>
      <c r="V330" s="12"/>
      <c r="W330" s="12"/>
      <c r="X330" s="12"/>
      <c r="Y330" s="12"/>
      <c r="Z330" s="12"/>
      <c r="AD330" s="12"/>
      <c r="AE330" s="12"/>
      <c r="AF330" s="12"/>
      <c r="AG330" s="12"/>
      <c r="AH330" s="12"/>
      <c r="AI330" s="12"/>
      <c r="AJ330" s="12"/>
      <c r="AK330" s="12"/>
    </row>
    <row r="331" spans="19:88" x14ac:dyDescent="0.3">
      <c r="S331" s="12"/>
      <c r="T331" s="12"/>
      <c r="U331" s="12"/>
      <c r="V331" s="12"/>
      <c r="W331" s="12"/>
      <c r="X331" s="12"/>
      <c r="Y331" s="12"/>
      <c r="Z331" s="12"/>
      <c r="AD331" s="12"/>
      <c r="AE331" s="12"/>
      <c r="AF331" s="12"/>
      <c r="AG331" s="12"/>
      <c r="AH331" s="12"/>
      <c r="AI331" s="12"/>
      <c r="AJ331" s="12"/>
      <c r="AK331" s="12"/>
    </row>
    <row r="332" spans="19:88" x14ac:dyDescent="0.3">
      <c r="S332" s="12"/>
      <c r="T332" s="12"/>
      <c r="U332" s="12"/>
      <c r="V332" s="12"/>
      <c r="W332" s="12"/>
      <c r="X332" s="12"/>
      <c r="Y332" s="12"/>
      <c r="Z332" s="12"/>
      <c r="AD332" s="12"/>
      <c r="AE332" s="12"/>
      <c r="AF332" s="12"/>
      <c r="AG332" s="12"/>
      <c r="AH332" s="12"/>
      <c r="AI332" s="12"/>
      <c r="AJ332" s="12"/>
      <c r="AK332" s="12"/>
    </row>
    <row r="333" spans="19:88" x14ac:dyDescent="0.3">
      <c r="T333" s="12"/>
      <c r="U333" s="12"/>
      <c r="V333" s="12"/>
      <c r="W333" s="12"/>
      <c r="X333" s="12"/>
      <c r="Y333" s="12"/>
      <c r="Z333" s="12"/>
      <c r="AE333" s="12"/>
      <c r="AF333" s="12"/>
      <c r="AG333" s="12"/>
      <c r="AH333" s="12"/>
      <c r="AI333" s="12"/>
      <c r="AJ333" s="12"/>
      <c r="AK333" s="12"/>
    </row>
    <row r="334" spans="19:88" x14ac:dyDescent="0.3">
      <c r="T334" s="12"/>
      <c r="U334" s="12"/>
      <c r="V334" s="12"/>
      <c r="W334" s="12"/>
      <c r="X334" s="12"/>
      <c r="Y334" s="12"/>
      <c r="Z334" s="12"/>
      <c r="AE334" s="12"/>
      <c r="AF334" s="12"/>
      <c r="AG334" s="12"/>
      <c r="AH334" s="12"/>
      <c r="AI334" s="12"/>
      <c r="AJ334" s="12"/>
      <c r="AK334" s="12"/>
    </row>
    <row r="335" spans="19:88" x14ac:dyDescent="0.3">
      <c r="T335" s="12"/>
      <c r="U335" s="12"/>
      <c r="V335" s="12"/>
      <c r="W335" s="12"/>
      <c r="X335" s="12"/>
      <c r="Y335" s="12"/>
      <c r="Z335" s="12"/>
    </row>
    <row r="336" spans="19:88" ht="18" x14ac:dyDescent="0.35">
      <c r="T336" s="12"/>
      <c r="U336" s="12"/>
      <c r="V336" s="12"/>
      <c r="W336" s="12"/>
      <c r="X336" s="12"/>
      <c r="Y336" s="12"/>
      <c r="Z336" s="12"/>
      <c r="AO336" s="9"/>
      <c r="BE336" s="9"/>
      <c r="CJ336" s="9"/>
    </row>
    <row r="337" spans="11:88" ht="18" x14ac:dyDescent="0.35">
      <c r="AO337" s="9"/>
      <c r="BE337" s="9"/>
      <c r="CJ337" s="9"/>
    </row>
    <row r="340" spans="11:88" ht="15" thickBot="1" x14ac:dyDescent="0.35"/>
    <row r="341" spans="11:88" x14ac:dyDescent="0.3">
      <c r="K341" t="s">
        <v>7</v>
      </c>
      <c r="L341" t="s">
        <v>8</v>
      </c>
      <c r="M341" s="3" t="s">
        <v>9</v>
      </c>
      <c r="N341" s="3" t="s">
        <v>10</v>
      </c>
      <c r="O341" s="3" t="s">
        <v>11</v>
      </c>
    </row>
    <row r="343" spans="11:88" x14ac:dyDescent="0.3">
      <c r="L343">
        <v>1</v>
      </c>
    </row>
    <row r="344" spans="11:88" x14ac:dyDescent="0.3">
      <c r="L344">
        <v>2</v>
      </c>
    </row>
    <row r="345" spans="11:88" x14ac:dyDescent="0.3">
      <c r="L345">
        <v>3</v>
      </c>
    </row>
    <row r="346" spans="11:88" x14ac:dyDescent="0.3">
      <c r="L346">
        <v>4</v>
      </c>
    </row>
    <row r="347" spans="11:88" x14ac:dyDescent="0.3">
      <c r="L347">
        <v>5</v>
      </c>
    </row>
    <row r="348" spans="11:88" x14ac:dyDescent="0.3">
      <c r="L348">
        <v>6</v>
      </c>
    </row>
    <row r="349" spans="11:88" x14ac:dyDescent="0.3">
      <c r="L349">
        <v>7</v>
      </c>
    </row>
    <row r="350" spans="11:88" x14ac:dyDescent="0.3">
      <c r="L350">
        <v>8</v>
      </c>
    </row>
    <row r="351" spans="11:88" x14ac:dyDescent="0.3">
      <c r="L351">
        <v>9</v>
      </c>
    </row>
    <row r="352" spans="11:88" x14ac:dyDescent="0.3">
      <c r="L352">
        <v>10</v>
      </c>
    </row>
    <row r="353" spans="12:15" x14ac:dyDescent="0.3">
      <c r="L353">
        <v>11</v>
      </c>
    </row>
    <row r="354" spans="12:15" x14ac:dyDescent="0.3">
      <c r="L354">
        <v>12</v>
      </c>
    </row>
    <row r="355" spans="12:15" x14ac:dyDescent="0.3">
      <c r="L355">
        <v>13</v>
      </c>
    </row>
    <row r="356" spans="12:15" x14ac:dyDescent="0.3">
      <c r="L356">
        <v>14</v>
      </c>
    </row>
    <row r="357" spans="12:15" ht="15" thickBot="1" x14ac:dyDescent="0.35">
      <c r="L357" s="2" t="s">
        <v>12</v>
      </c>
      <c r="M357" s="2"/>
      <c r="N357" s="2"/>
      <c r="O357" s="2"/>
    </row>
    <row r="358" spans="12:15" x14ac:dyDescent="0.3">
      <c r="M358">
        <f>SUM(M342:M357)</f>
        <v>0</v>
      </c>
      <c r="N358">
        <f>SUM(N342:N357)</f>
        <v>0</v>
      </c>
      <c r="O358">
        <f>SUM(O342:O357)</f>
        <v>0</v>
      </c>
    </row>
  </sheetData>
  <phoneticPr fontId="4" type="noConversion"/>
  <pageMargins left="0.7" right="0.7" top="0.75" bottom="0.75" header="0.3" footer="0.3"/>
  <pageSetup orientation="portrait" r:id="rId1"/>
  <ignoredErrors>
    <ignoredError sqref="L31:L42 AH93:AI93 L94:L107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3B40-0280-4AAA-8B40-759DA68DC31F}">
  <dimension ref="A1:BR386"/>
  <sheetViews>
    <sheetView topLeftCell="A57" zoomScale="40" zoomScaleNormal="40" workbookViewId="0">
      <selection activeCell="W82" sqref="W82"/>
    </sheetView>
  </sheetViews>
  <sheetFormatPr defaultRowHeight="14.4" x14ac:dyDescent="0.3"/>
  <sheetData>
    <row r="1" spans="1:70" ht="36.6" x14ac:dyDescent="0.7">
      <c r="A1" s="18" t="s">
        <v>90</v>
      </c>
    </row>
    <row r="8" spans="1:70" ht="25.8" x14ac:dyDescent="0.5">
      <c r="A8" s="13" t="s">
        <v>13</v>
      </c>
      <c r="K8" s="13" t="s">
        <v>79</v>
      </c>
      <c r="T8" s="13" t="s">
        <v>80</v>
      </c>
      <c r="AB8" s="13" t="s">
        <v>81</v>
      </c>
      <c r="AJ8" s="13" t="s">
        <v>86</v>
      </c>
      <c r="AT8" s="13" t="s">
        <v>87</v>
      </c>
      <c r="BC8" s="13" t="s">
        <v>88</v>
      </c>
      <c r="BL8" s="13" t="s">
        <v>89</v>
      </c>
    </row>
    <row r="9" spans="1:70" x14ac:dyDescent="0.3">
      <c r="A9" s="4"/>
      <c r="K9" t="s">
        <v>6</v>
      </c>
      <c r="T9" s="12" t="s">
        <v>6</v>
      </c>
      <c r="AB9" s="12" t="s">
        <v>6</v>
      </c>
      <c r="AJ9" t="s">
        <v>6</v>
      </c>
      <c r="AT9" t="s">
        <v>6</v>
      </c>
      <c r="BC9" t="s">
        <v>6</v>
      </c>
      <c r="BL9" t="s">
        <v>6</v>
      </c>
    </row>
    <row r="10" spans="1:70" x14ac:dyDescent="0.3">
      <c r="K10" t="s">
        <v>18</v>
      </c>
      <c r="T10" s="12" t="s">
        <v>15</v>
      </c>
      <c r="AB10" s="12" t="s">
        <v>24</v>
      </c>
      <c r="AJ10">
        <v>3.6</v>
      </c>
      <c r="AT10" t="s">
        <v>102</v>
      </c>
      <c r="BC10" t="s">
        <v>15</v>
      </c>
      <c r="BL10" t="s">
        <v>101</v>
      </c>
    </row>
    <row r="11" spans="1:70" x14ac:dyDescent="0.3">
      <c r="S11" s="12"/>
    </row>
    <row r="12" spans="1:70" ht="15" thickBot="1" x14ac:dyDescent="0.35">
      <c r="S12" s="12"/>
    </row>
    <row r="13" spans="1:70" x14ac:dyDescent="0.3">
      <c r="A13" s="4">
        <v>1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0.03</v>
      </c>
      <c r="H13">
        <v>0.01</v>
      </c>
      <c r="K13" s="3" t="s">
        <v>0</v>
      </c>
      <c r="L13" s="3" t="s">
        <v>1</v>
      </c>
      <c r="M13" s="3" t="s">
        <v>2</v>
      </c>
      <c r="N13" t="s">
        <v>3</v>
      </c>
      <c r="O13" t="s">
        <v>4</v>
      </c>
      <c r="P13" t="s">
        <v>5</v>
      </c>
      <c r="S13" s="12"/>
      <c r="T13" s="3" t="s">
        <v>0</v>
      </c>
      <c r="U13" s="3" t="s">
        <v>1</v>
      </c>
      <c r="V13" s="3" t="s">
        <v>2</v>
      </c>
      <c r="W13" t="s">
        <v>3</v>
      </c>
      <c r="X13" t="s">
        <v>4</v>
      </c>
      <c r="Y13" t="s">
        <v>5</v>
      </c>
      <c r="Z13" s="12"/>
      <c r="AB13" s="3" t="s">
        <v>0</v>
      </c>
      <c r="AC13" s="3" t="s">
        <v>1</v>
      </c>
      <c r="AD13" s="3" t="s">
        <v>2</v>
      </c>
      <c r="AE13" t="s">
        <v>3</v>
      </c>
      <c r="AF13" t="s">
        <v>4</v>
      </c>
      <c r="AG13" t="s">
        <v>5</v>
      </c>
      <c r="AH13" s="12"/>
      <c r="AJ13" s="3" t="s">
        <v>0</v>
      </c>
      <c r="AK13" s="3" t="s">
        <v>1</v>
      </c>
      <c r="AL13" s="3" t="s">
        <v>2</v>
      </c>
      <c r="AM13" t="s">
        <v>3</v>
      </c>
      <c r="AN13" t="s">
        <v>4</v>
      </c>
      <c r="AO13" t="s">
        <v>5</v>
      </c>
      <c r="AT13" s="3" t="s">
        <v>0</v>
      </c>
      <c r="AU13" s="3" t="s">
        <v>1</v>
      </c>
      <c r="AV13" s="3" t="s">
        <v>2</v>
      </c>
      <c r="AW13" t="s">
        <v>3</v>
      </c>
      <c r="AX13" t="s">
        <v>4</v>
      </c>
      <c r="AY13" t="s">
        <v>5</v>
      </c>
      <c r="BC13" s="3" t="s">
        <v>0</v>
      </c>
      <c r="BD13" s="3" t="s">
        <v>1</v>
      </c>
      <c r="BE13" s="3" t="s">
        <v>2</v>
      </c>
      <c r="BF13" t="s">
        <v>3</v>
      </c>
      <c r="BG13" t="s">
        <v>4</v>
      </c>
      <c r="BH13" t="s">
        <v>5</v>
      </c>
      <c r="BK13" s="14"/>
      <c r="BL13" s="3" t="s">
        <v>0</v>
      </c>
      <c r="BM13" s="3" t="s">
        <v>1</v>
      </c>
      <c r="BN13" s="3" t="s">
        <v>2</v>
      </c>
      <c r="BO13" s="12" t="s">
        <v>3</v>
      </c>
      <c r="BP13" s="12" t="s">
        <v>4</v>
      </c>
      <c r="BQ13" s="12" t="s">
        <v>5</v>
      </c>
      <c r="BR13" s="14"/>
    </row>
    <row r="14" spans="1:70" x14ac:dyDescent="0.3">
      <c r="A14" s="1">
        <v>2</v>
      </c>
      <c r="B14">
        <v>0.03</v>
      </c>
      <c r="C14">
        <v>0.03</v>
      </c>
      <c r="D14">
        <v>0.04</v>
      </c>
      <c r="E14">
        <v>0.1</v>
      </c>
      <c r="F14">
        <v>7.0000000000000007E-2</v>
      </c>
      <c r="G14">
        <v>0.13</v>
      </c>
      <c r="H14">
        <v>0.13</v>
      </c>
      <c r="M14" s="6"/>
      <c r="N14">
        <f>SUMPRODUCT(K14:K24, L14:L24)/L28</f>
        <v>4.0950323974082075</v>
      </c>
      <c r="O14" cm="1">
        <f t="array" ref="O14">SUMPRODUCT((K14:K24)^2, L14:L24)/L28</f>
        <v>17.873578113750899</v>
      </c>
      <c r="P14">
        <f>(O14-(N14^2))^0.5</f>
        <v>1.0508509779831245</v>
      </c>
      <c r="S14" s="12"/>
      <c r="V14" s="6"/>
      <c r="W14">
        <f>SUMPRODUCT(T14:T26, U14:U26)/U28</f>
        <v>3.5377969762419008</v>
      </c>
      <c r="X14" cm="1">
        <f t="array" ref="X14">SUMPRODUCT((T14:T26)^2, U14:U26)/U28</f>
        <v>13.195680345572354</v>
      </c>
      <c r="Y14">
        <f>(X14-(W14^2))^0.5</f>
        <v>0.82442276804199088</v>
      </c>
      <c r="Z14" s="12"/>
      <c r="AD14" s="6"/>
      <c r="AE14">
        <f>SUMPRODUCT(AB14:AB26, AC14:AC26)/AC28</f>
        <v>3.4341252699784017</v>
      </c>
      <c r="AF14" cm="1">
        <f t="array" ref="AF14">SUMPRODUCT((AB14:AB26)^2, AC14:AC26)/AC28</f>
        <v>12.171922246220303</v>
      </c>
      <c r="AG14">
        <f>(AF14-(AE14^2))^0.5</f>
        <v>0.61539083216771451</v>
      </c>
      <c r="AH14" s="12"/>
      <c r="AL14" s="6"/>
      <c r="AM14">
        <f>SUMPRODUCT(AJ14:AJ26, AK14:AK26)/AK28</f>
        <v>3.6250539956803456</v>
      </c>
      <c r="AN14" cm="1">
        <f t="array" ref="AN14">SUMPRODUCT((AJ14:AJ26)^2, AK14:AK26)/AK28</f>
        <v>13.877321814254859</v>
      </c>
      <c r="AO14">
        <f>(AN14-(AM14^2))^0.5</f>
        <v>0.85808236356239143</v>
      </c>
      <c r="AV14" s="6"/>
      <c r="AW14">
        <f>SUMPRODUCT(AT14:AT26, AU14:AU26)/AU28</f>
        <v>3.4816414686825055</v>
      </c>
      <c r="AX14" cm="1">
        <f t="array" ref="AX14">SUMPRODUCT((AT14:AT26)^2, AU14:AU26)/AU28</f>
        <v>12.453563714902808</v>
      </c>
      <c r="AY14">
        <f>(AX14-(AW14^2))^0.5</f>
        <v>0.57596562263136397</v>
      </c>
      <c r="BE14" s="6"/>
      <c r="BF14">
        <f>SUMPRODUCT(BC14:BC26, BD14:BD26)/BD28</f>
        <v>3.5982721382289418</v>
      </c>
      <c r="BG14" cm="1">
        <f t="array" ref="BG14">SUMPRODUCT((BC14:BC26)^2, BD14:BD26)/BD28</f>
        <v>13.663930885529158</v>
      </c>
      <c r="BH14">
        <f>(BG14-(BF14^2))^0.5</f>
        <v>0.84638555326427767</v>
      </c>
      <c r="BK14" s="14"/>
      <c r="BL14" s="12"/>
      <c r="BM14" s="12"/>
      <c r="BN14" s="19"/>
      <c r="BO14" s="12">
        <f>SUMPRODUCT(BL14:BL26, BM14:BM26)/BM28</f>
        <v>3.4647948164146869</v>
      </c>
      <c r="BP14" s="12" cm="1">
        <f t="array" ref="BP14">SUMPRODUCT((BL14:BL26)^2, BM14:BM26)/BM28</f>
        <v>12.347732181425487</v>
      </c>
      <c r="BQ14" s="12">
        <f>(BP14-(BO14^2))^0.5</f>
        <v>0.5856014528426341</v>
      </c>
      <c r="BR14" s="14"/>
    </row>
    <row r="15" spans="1:70" x14ac:dyDescent="0.3">
      <c r="A15" s="1">
        <v>3</v>
      </c>
      <c r="B15">
        <v>0.13</v>
      </c>
      <c r="C15">
        <v>0.17</v>
      </c>
      <c r="D15">
        <v>0.22</v>
      </c>
      <c r="E15">
        <v>0.28000000000000003</v>
      </c>
      <c r="F15">
        <v>0.22</v>
      </c>
      <c r="G15">
        <v>0.32</v>
      </c>
      <c r="H15">
        <v>0.34</v>
      </c>
      <c r="K15">
        <v>1</v>
      </c>
      <c r="L15">
        <f t="shared" ref="L15:L26" si="0">SUM(M47:O47)</f>
        <v>4</v>
      </c>
      <c r="M15" s="6">
        <f t="shared" ref="M15:M26" si="1">L15/$L$28</f>
        <v>5.7595392368610507E-4</v>
      </c>
      <c r="S15" s="12"/>
      <c r="T15">
        <v>1</v>
      </c>
      <c r="U15">
        <v>1</v>
      </c>
      <c r="V15" s="6">
        <f t="shared" ref="V15:V26" si="2">U15/$U$28</f>
        <v>4.3196544276457883E-4</v>
      </c>
      <c r="Z15" s="12"/>
      <c r="AB15">
        <v>1</v>
      </c>
      <c r="AC15">
        <v>1</v>
      </c>
      <c r="AD15" s="6">
        <f t="shared" ref="AD15:AD26" si="3">AC15/$U$28</f>
        <v>4.3196544276457883E-4</v>
      </c>
      <c r="AH15" s="12"/>
      <c r="AJ15">
        <v>1</v>
      </c>
      <c r="AK15">
        <v>1</v>
      </c>
      <c r="AL15" s="6">
        <f t="shared" ref="AL15:AL26" si="4">AK15/$AK$28</f>
        <v>4.3196544276457883E-4</v>
      </c>
      <c r="AT15">
        <v>1</v>
      </c>
      <c r="AU15">
        <v>0</v>
      </c>
      <c r="AV15" s="6">
        <f t="shared" ref="AV15:AV26" si="5">AU15/$AK$28</f>
        <v>0</v>
      </c>
      <c r="BC15">
        <v>1</v>
      </c>
      <c r="BD15">
        <v>1</v>
      </c>
      <c r="BE15" s="6">
        <f t="shared" ref="BE15:BE26" si="6">BD15/$BD$28</f>
        <v>4.3196544276457883E-4</v>
      </c>
      <c r="BK15" s="14"/>
      <c r="BL15" s="12">
        <v>1</v>
      </c>
      <c r="BM15" s="12">
        <v>0</v>
      </c>
      <c r="BN15" s="19">
        <f t="shared" ref="BN15:BN26" si="7">BM15/$BM$28</f>
        <v>0</v>
      </c>
      <c r="BO15" s="12"/>
      <c r="BP15" s="12"/>
      <c r="BQ15" s="12"/>
      <c r="BR15" s="14"/>
    </row>
    <row r="16" spans="1:70" x14ac:dyDescent="0.3">
      <c r="A16" s="1">
        <v>4</v>
      </c>
      <c r="B16">
        <v>0.24</v>
      </c>
      <c r="C16">
        <v>0.33</v>
      </c>
      <c r="D16">
        <v>0.36</v>
      </c>
      <c r="E16">
        <v>0.31</v>
      </c>
      <c r="F16">
        <v>0.28000000000000003</v>
      </c>
      <c r="G16">
        <v>0.28999999999999998</v>
      </c>
      <c r="H16">
        <v>0.3</v>
      </c>
      <c r="K16">
        <v>2</v>
      </c>
      <c r="L16">
        <f t="shared" si="0"/>
        <v>286</v>
      </c>
      <c r="M16" s="6">
        <f t="shared" si="1"/>
        <v>4.1180705543556517E-2</v>
      </c>
      <c r="S16" s="12"/>
      <c r="T16">
        <v>2</v>
      </c>
      <c r="U16">
        <v>149</v>
      </c>
      <c r="V16" s="6">
        <f t="shared" si="2"/>
        <v>6.436285097192225E-2</v>
      </c>
      <c r="Z16" s="12"/>
      <c r="AB16">
        <v>2</v>
      </c>
      <c r="AC16">
        <v>75</v>
      </c>
      <c r="AD16" s="6">
        <f t="shared" si="3"/>
        <v>3.2397408207343416E-2</v>
      </c>
      <c r="AH16" s="12"/>
      <c r="AJ16">
        <v>2</v>
      </c>
      <c r="AK16">
        <v>131</v>
      </c>
      <c r="AL16" s="6">
        <f t="shared" si="4"/>
        <v>5.6587473002159827E-2</v>
      </c>
      <c r="AT16">
        <v>2</v>
      </c>
      <c r="AU16">
        <v>55</v>
      </c>
      <c r="AV16" s="6">
        <f t="shared" si="5"/>
        <v>2.3758099352051837E-2</v>
      </c>
      <c r="BC16">
        <v>2</v>
      </c>
      <c r="BD16">
        <v>131</v>
      </c>
      <c r="BE16" s="6">
        <f t="shared" si="6"/>
        <v>5.6587473002159827E-2</v>
      </c>
      <c r="BK16" s="14"/>
      <c r="BL16" s="12">
        <v>2</v>
      </c>
      <c r="BM16" s="12">
        <v>44</v>
      </c>
      <c r="BN16" s="19">
        <f t="shared" si="7"/>
        <v>1.9006479481641469E-2</v>
      </c>
      <c r="BO16" s="12"/>
      <c r="BP16" s="12"/>
      <c r="BQ16" s="12"/>
      <c r="BR16" s="14"/>
    </row>
    <row r="17" spans="1:70" x14ac:dyDescent="0.3">
      <c r="A17" s="1">
        <v>5</v>
      </c>
      <c r="B17">
        <v>0.3</v>
      </c>
      <c r="C17">
        <v>0.27</v>
      </c>
      <c r="D17">
        <v>0.35</v>
      </c>
      <c r="E17">
        <v>0.19</v>
      </c>
      <c r="F17">
        <v>0.25</v>
      </c>
      <c r="G17">
        <v>0.16</v>
      </c>
      <c r="H17">
        <v>0.15</v>
      </c>
      <c r="K17">
        <v>3</v>
      </c>
      <c r="L17">
        <f t="shared" si="0"/>
        <v>1691</v>
      </c>
      <c r="M17" s="6">
        <f t="shared" si="1"/>
        <v>0.24348452123830094</v>
      </c>
      <c r="S17" s="12"/>
      <c r="T17">
        <v>3</v>
      </c>
      <c r="U17">
        <v>1044</v>
      </c>
      <c r="V17" s="6">
        <f t="shared" si="2"/>
        <v>0.45097192224622029</v>
      </c>
      <c r="Z17" s="12"/>
      <c r="AB17">
        <v>3</v>
      </c>
      <c r="AC17">
        <v>1232</v>
      </c>
      <c r="AD17" s="6">
        <f t="shared" si="3"/>
        <v>0.53218142548596115</v>
      </c>
      <c r="AH17" s="12"/>
      <c r="AJ17">
        <v>3</v>
      </c>
      <c r="AK17">
        <v>957</v>
      </c>
      <c r="AL17" s="6">
        <f t="shared" si="4"/>
        <v>0.41339092872570193</v>
      </c>
      <c r="AT17">
        <v>3</v>
      </c>
      <c r="AU17">
        <v>1130</v>
      </c>
      <c r="AV17" s="6">
        <f t="shared" si="5"/>
        <v>0.48812095032397407</v>
      </c>
      <c r="BC17">
        <v>3</v>
      </c>
      <c r="BD17">
        <v>999</v>
      </c>
      <c r="BE17" s="6">
        <f t="shared" si="6"/>
        <v>0.43153347732181424</v>
      </c>
      <c r="BK17" s="14"/>
      <c r="BL17" s="12">
        <v>3</v>
      </c>
      <c r="BM17" s="12">
        <v>1215</v>
      </c>
      <c r="BN17" s="19">
        <f t="shared" si="7"/>
        <v>0.52483801295896326</v>
      </c>
      <c r="BO17" s="12"/>
      <c r="BP17" s="12"/>
      <c r="BQ17" s="12"/>
      <c r="BR17" s="14"/>
    </row>
    <row r="18" spans="1:70" x14ac:dyDescent="0.3">
      <c r="A18" s="1">
        <v>6</v>
      </c>
      <c r="B18">
        <v>0.24</v>
      </c>
      <c r="C18">
        <v>0.16</v>
      </c>
      <c r="D18">
        <v>0.11</v>
      </c>
      <c r="E18">
        <v>0.09</v>
      </c>
      <c r="F18">
        <v>0.14000000000000001</v>
      </c>
      <c r="G18">
        <v>7.0000000000000007E-2</v>
      </c>
      <c r="H18">
        <v>0.06</v>
      </c>
      <c r="K18">
        <v>4</v>
      </c>
      <c r="L18">
        <f t="shared" si="0"/>
        <v>2770</v>
      </c>
      <c r="M18" s="6">
        <f t="shared" si="1"/>
        <v>0.39884809215262779</v>
      </c>
      <c r="S18" s="12"/>
      <c r="T18">
        <v>4</v>
      </c>
      <c r="U18">
        <v>903</v>
      </c>
      <c r="V18" s="6">
        <f t="shared" si="2"/>
        <v>0.39006479481641471</v>
      </c>
      <c r="Z18" s="12"/>
      <c r="AB18">
        <v>4</v>
      </c>
      <c r="AC18">
        <v>933</v>
      </c>
      <c r="AD18" s="6">
        <f t="shared" si="3"/>
        <v>0.40302375809935204</v>
      </c>
      <c r="AH18" s="12"/>
      <c r="AJ18">
        <v>4</v>
      </c>
      <c r="AK18">
        <v>945</v>
      </c>
      <c r="AL18" s="6">
        <f t="shared" si="4"/>
        <v>0.40820734341252701</v>
      </c>
      <c r="AT18">
        <v>4</v>
      </c>
      <c r="AU18">
        <v>1090</v>
      </c>
      <c r="AV18" s="6">
        <f t="shared" si="5"/>
        <v>0.47084233261339092</v>
      </c>
      <c r="BC18">
        <v>4</v>
      </c>
      <c r="BD18">
        <v>918</v>
      </c>
      <c r="BE18" s="6">
        <f t="shared" si="6"/>
        <v>0.39654427645788337</v>
      </c>
      <c r="BK18" s="14"/>
      <c r="BL18" s="12">
        <v>4</v>
      </c>
      <c r="BM18" s="12">
        <v>993</v>
      </c>
      <c r="BN18" s="19">
        <f t="shared" si="7"/>
        <v>0.42894168466522681</v>
      </c>
      <c r="BO18" s="12"/>
      <c r="BP18" s="12"/>
      <c r="BQ18" s="12"/>
      <c r="BR18" s="14"/>
    </row>
    <row r="19" spans="1:70" x14ac:dyDescent="0.3">
      <c r="A19" s="10" t="s">
        <v>14</v>
      </c>
      <c r="B19">
        <v>0.05</v>
      </c>
      <c r="C19">
        <v>0.03</v>
      </c>
      <c r="D19">
        <v>0.02</v>
      </c>
      <c r="E19">
        <v>0.02</v>
      </c>
      <c r="F19">
        <v>0.04</v>
      </c>
      <c r="G19">
        <v>0.01</v>
      </c>
      <c r="H19">
        <v>0.01</v>
      </c>
      <c r="K19">
        <v>5</v>
      </c>
      <c r="L19">
        <f t="shared" si="0"/>
        <v>1636</v>
      </c>
      <c r="M19" s="6">
        <f t="shared" si="1"/>
        <v>0.235565154787617</v>
      </c>
      <c r="S19" s="12"/>
      <c r="T19">
        <v>5</v>
      </c>
      <c r="U19">
        <v>174</v>
      </c>
      <c r="V19" s="6">
        <f t="shared" si="2"/>
        <v>7.5161987041036715E-2</v>
      </c>
      <c r="Z19" s="12"/>
      <c r="AB19">
        <v>5</v>
      </c>
      <c r="AC19">
        <v>73</v>
      </c>
      <c r="AD19" s="6">
        <f t="shared" si="3"/>
        <v>3.1533477321814253E-2</v>
      </c>
      <c r="AH19" s="12"/>
      <c r="AJ19">
        <v>5</v>
      </c>
      <c r="AK19">
        <v>225</v>
      </c>
      <c r="AL19" s="6">
        <f t="shared" si="4"/>
        <v>9.719222462203024E-2</v>
      </c>
      <c r="AT19">
        <v>5</v>
      </c>
      <c r="AU19">
        <v>40</v>
      </c>
      <c r="AV19" s="6">
        <f t="shared" si="5"/>
        <v>1.7278617710583154E-2</v>
      </c>
      <c r="BC19">
        <v>5</v>
      </c>
      <c r="BD19">
        <v>211</v>
      </c>
      <c r="BE19" s="6">
        <f t="shared" si="6"/>
        <v>9.1144708423326129E-2</v>
      </c>
      <c r="BK19" s="14"/>
      <c r="BL19" s="12">
        <v>5</v>
      </c>
      <c r="BM19" s="12">
        <v>62</v>
      </c>
      <c r="BN19" s="19">
        <f t="shared" si="7"/>
        <v>2.6781857451403889E-2</v>
      </c>
      <c r="BO19" s="12"/>
      <c r="BP19" s="12"/>
      <c r="BQ19" s="12"/>
      <c r="BR19" s="14"/>
    </row>
    <row r="20" spans="1:70" x14ac:dyDescent="0.3">
      <c r="A20">
        <f>SUM(B20:H20)</f>
        <v>2350370</v>
      </c>
      <c r="B20">
        <v>288228</v>
      </c>
      <c r="C20">
        <v>311018</v>
      </c>
      <c r="D20">
        <v>319698</v>
      </c>
      <c r="E20">
        <v>359679</v>
      </c>
      <c r="F20">
        <v>358176</v>
      </c>
      <c r="G20">
        <v>361908</v>
      </c>
      <c r="H20">
        <v>351663</v>
      </c>
      <c r="K20">
        <v>6</v>
      </c>
      <c r="L20">
        <f t="shared" si="0"/>
        <v>412</v>
      </c>
      <c r="M20" s="6">
        <f t="shared" si="1"/>
        <v>5.9323254139668824E-2</v>
      </c>
      <c r="S20" s="12"/>
      <c r="T20">
        <v>6</v>
      </c>
      <c r="U20">
        <v>33</v>
      </c>
      <c r="V20" s="6">
        <f t="shared" si="2"/>
        <v>1.4254859611231102E-2</v>
      </c>
      <c r="Z20" s="12"/>
      <c r="AB20">
        <v>6</v>
      </c>
      <c r="AC20">
        <v>1</v>
      </c>
      <c r="AD20" s="6">
        <f t="shared" si="3"/>
        <v>4.3196544276457883E-4</v>
      </c>
      <c r="AH20" s="12"/>
      <c r="AJ20">
        <v>6</v>
      </c>
      <c r="AK20">
        <v>42</v>
      </c>
      <c r="AL20" s="6">
        <f t="shared" si="4"/>
        <v>1.814254859611231E-2</v>
      </c>
      <c r="AT20">
        <v>6</v>
      </c>
      <c r="AU20">
        <v>0</v>
      </c>
      <c r="AV20" s="6">
        <f t="shared" si="5"/>
        <v>0</v>
      </c>
      <c r="BC20">
        <v>6</v>
      </c>
      <c r="BD20">
        <v>44</v>
      </c>
      <c r="BE20" s="6">
        <f t="shared" si="6"/>
        <v>1.9006479481641469E-2</v>
      </c>
      <c r="BK20" s="14"/>
      <c r="BL20" s="12">
        <v>6</v>
      </c>
      <c r="BM20" s="12">
        <v>1</v>
      </c>
      <c r="BN20" s="19">
        <f t="shared" si="7"/>
        <v>4.3196544276457883E-4</v>
      </c>
      <c r="BO20" s="12"/>
      <c r="BP20" s="12"/>
      <c r="BQ20" s="12"/>
      <c r="BR20" s="14"/>
    </row>
    <row r="21" spans="1:70" x14ac:dyDescent="0.3">
      <c r="K21">
        <v>7</v>
      </c>
      <c r="L21">
        <f t="shared" si="0"/>
        <v>111</v>
      </c>
      <c r="M21" s="6">
        <f t="shared" si="1"/>
        <v>1.5982721382289417E-2</v>
      </c>
      <c r="S21" s="12"/>
      <c r="T21">
        <v>7</v>
      </c>
      <c r="U21">
        <v>9</v>
      </c>
      <c r="V21" s="6">
        <f t="shared" si="2"/>
        <v>3.8876889848812094E-3</v>
      </c>
      <c r="Z21" s="12"/>
      <c r="AB21">
        <v>7</v>
      </c>
      <c r="AC21">
        <v>0</v>
      </c>
      <c r="AD21" s="6">
        <f t="shared" si="3"/>
        <v>0</v>
      </c>
      <c r="AH21" s="12"/>
      <c r="AJ21">
        <v>7</v>
      </c>
      <c r="AK21">
        <v>11</v>
      </c>
      <c r="AL21" s="6">
        <f t="shared" si="4"/>
        <v>4.7516198704103674E-3</v>
      </c>
      <c r="AT21">
        <v>7</v>
      </c>
      <c r="AU21">
        <v>0</v>
      </c>
      <c r="AV21" s="6">
        <f t="shared" si="5"/>
        <v>0</v>
      </c>
      <c r="BC21">
        <v>7</v>
      </c>
      <c r="BD21">
        <v>9</v>
      </c>
      <c r="BE21" s="6">
        <f t="shared" si="6"/>
        <v>3.8876889848812094E-3</v>
      </c>
      <c r="BK21" s="14"/>
      <c r="BL21" s="12">
        <v>7</v>
      </c>
      <c r="BM21" s="12">
        <v>0</v>
      </c>
      <c r="BN21" s="19">
        <f t="shared" si="7"/>
        <v>0</v>
      </c>
      <c r="BO21" s="12"/>
      <c r="BP21" s="12"/>
      <c r="BQ21" s="12"/>
      <c r="BR21" s="14"/>
    </row>
    <row r="22" spans="1:70" x14ac:dyDescent="0.3">
      <c r="K22">
        <v>8</v>
      </c>
      <c r="L22">
        <f t="shared" si="0"/>
        <v>33</v>
      </c>
      <c r="M22" s="6">
        <f t="shared" si="1"/>
        <v>4.7516198704103674E-3</v>
      </c>
      <c r="S22" s="12"/>
      <c r="T22">
        <v>8</v>
      </c>
      <c r="U22">
        <v>2</v>
      </c>
      <c r="V22" s="6">
        <f t="shared" si="2"/>
        <v>8.6393088552915766E-4</v>
      </c>
      <c r="Z22" s="12"/>
      <c r="AB22">
        <v>8</v>
      </c>
      <c r="AC22">
        <v>0</v>
      </c>
      <c r="AD22" s="6">
        <f t="shared" si="3"/>
        <v>0</v>
      </c>
      <c r="AH22" s="12"/>
      <c r="AJ22">
        <v>8</v>
      </c>
      <c r="AK22">
        <v>3</v>
      </c>
      <c r="AL22" s="6">
        <f t="shared" si="4"/>
        <v>1.2958963282937365E-3</v>
      </c>
      <c r="AT22">
        <v>8</v>
      </c>
      <c r="AU22">
        <v>0</v>
      </c>
      <c r="AV22" s="6">
        <f t="shared" si="5"/>
        <v>0</v>
      </c>
      <c r="BC22">
        <v>8</v>
      </c>
      <c r="BD22">
        <v>2</v>
      </c>
      <c r="BE22" s="6">
        <f t="shared" si="6"/>
        <v>8.6393088552915766E-4</v>
      </c>
      <c r="BK22" s="14"/>
      <c r="BL22" s="12">
        <v>8</v>
      </c>
      <c r="BM22" s="12">
        <v>0</v>
      </c>
      <c r="BN22" s="19">
        <f t="shared" si="7"/>
        <v>0</v>
      </c>
      <c r="BO22" s="12"/>
      <c r="BP22" s="12"/>
      <c r="BQ22" s="12"/>
      <c r="BR22" s="14"/>
    </row>
    <row r="23" spans="1:70" x14ac:dyDescent="0.3">
      <c r="A23" s="4">
        <v>1</v>
      </c>
      <c r="B23" s="11">
        <f t="shared" ref="B23:B29" si="8">AVERAGE(B13:H13)</f>
        <v>1.2857142857142857E-2</v>
      </c>
      <c r="D23">
        <f>+SUMPRODUCT(A23:A28, B23:B28)+C29</f>
        <v>4.2085714285714282</v>
      </c>
      <c r="K23">
        <v>9</v>
      </c>
      <c r="L23">
        <f t="shared" si="0"/>
        <v>2</v>
      </c>
      <c r="M23" s="6">
        <f t="shared" si="1"/>
        <v>2.8797696184305253E-4</v>
      </c>
      <c r="S23" s="12"/>
      <c r="T23">
        <v>9</v>
      </c>
      <c r="U23">
        <v>0</v>
      </c>
      <c r="V23" s="6">
        <f t="shared" si="2"/>
        <v>0</v>
      </c>
      <c r="Z23" s="12"/>
      <c r="AB23">
        <v>9</v>
      </c>
      <c r="AC23">
        <v>0</v>
      </c>
      <c r="AD23" s="6">
        <f t="shared" si="3"/>
        <v>0</v>
      </c>
      <c r="AH23" s="12"/>
      <c r="AJ23">
        <v>9</v>
      </c>
      <c r="AK23">
        <v>0</v>
      </c>
      <c r="AL23" s="6">
        <f t="shared" si="4"/>
        <v>0</v>
      </c>
      <c r="AT23">
        <v>9</v>
      </c>
      <c r="AU23">
        <v>0</v>
      </c>
      <c r="AV23" s="6">
        <f t="shared" si="5"/>
        <v>0</v>
      </c>
      <c r="BC23">
        <v>9</v>
      </c>
      <c r="BD23">
        <v>0</v>
      </c>
      <c r="BE23" s="6">
        <f t="shared" si="6"/>
        <v>0</v>
      </c>
      <c r="BK23" s="14"/>
      <c r="BL23" s="12">
        <v>9</v>
      </c>
      <c r="BM23" s="12">
        <v>0</v>
      </c>
      <c r="BN23" s="19">
        <f t="shared" si="7"/>
        <v>0</v>
      </c>
      <c r="BO23" s="12"/>
      <c r="BP23" s="12"/>
      <c r="BQ23" s="12"/>
      <c r="BR23" s="14"/>
    </row>
    <row r="24" spans="1:70" x14ac:dyDescent="0.3">
      <c r="A24" s="1">
        <v>2</v>
      </c>
      <c r="B24" s="11">
        <f t="shared" si="8"/>
        <v>7.571428571428572E-2</v>
      </c>
      <c r="K24">
        <v>10</v>
      </c>
      <c r="L24">
        <f t="shared" si="0"/>
        <v>0</v>
      </c>
      <c r="M24" s="6">
        <f t="shared" si="1"/>
        <v>0</v>
      </c>
      <c r="S24" s="12"/>
      <c r="T24">
        <v>10</v>
      </c>
      <c r="U24">
        <v>0</v>
      </c>
      <c r="V24" s="6">
        <f t="shared" si="2"/>
        <v>0</v>
      </c>
      <c r="Z24" s="12"/>
      <c r="AB24">
        <v>10</v>
      </c>
      <c r="AC24">
        <v>0</v>
      </c>
      <c r="AD24" s="6">
        <f t="shared" si="3"/>
        <v>0</v>
      </c>
      <c r="AH24" s="12"/>
      <c r="AJ24">
        <v>10</v>
      </c>
      <c r="AK24">
        <v>0</v>
      </c>
      <c r="AL24" s="6">
        <f t="shared" si="4"/>
        <v>0</v>
      </c>
      <c r="AT24">
        <v>10</v>
      </c>
      <c r="AU24">
        <v>0</v>
      </c>
      <c r="AV24" s="6">
        <f t="shared" si="5"/>
        <v>0</v>
      </c>
      <c r="BC24">
        <v>10</v>
      </c>
      <c r="BD24">
        <v>0</v>
      </c>
      <c r="BE24" s="6">
        <f t="shared" si="6"/>
        <v>0</v>
      </c>
      <c r="BK24" s="14"/>
      <c r="BL24" s="12">
        <v>10</v>
      </c>
      <c r="BM24" s="12">
        <v>0</v>
      </c>
      <c r="BN24" s="19">
        <f t="shared" si="7"/>
        <v>0</v>
      </c>
      <c r="BO24" s="12"/>
      <c r="BP24" s="12"/>
      <c r="BQ24" s="12"/>
      <c r="BR24" s="14"/>
    </row>
    <row r="25" spans="1:70" x14ac:dyDescent="0.3">
      <c r="A25" s="1">
        <v>3</v>
      </c>
      <c r="B25" s="11">
        <f t="shared" si="8"/>
        <v>0.24000000000000002</v>
      </c>
      <c r="K25">
        <v>11</v>
      </c>
      <c r="L25">
        <f t="shared" si="0"/>
        <v>0</v>
      </c>
      <c r="M25" s="6">
        <f t="shared" si="1"/>
        <v>0</v>
      </c>
      <c r="S25" s="12"/>
      <c r="T25">
        <v>11</v>
      </c>
      <c r="U25">
        <v>0</v>
      </c>
      <c r="V25" s="6">
        <f t="shared" si="2"/>
        <v>0</v>
      </c>
      <c r="Z25" s="12"/>
      <c r="AB25">
        <v>11</v>
      </c>
      <c r="AC25">
        <v>0</v>
      </c>
      <c r="AD25" s="6">
        <f t="shared" si="3"/>
        <v>0</v>
      </c>
      <c r="AH25" s="12"/>
      <c r="AJ25">
        <v>11</v>
      </c>
      <c r="AK25">
        <v>0</v>
      </c>
      <c r="AL25" s="6">
        <f t="shared" si="4"/>
        <v>0</v>
      </c>
      <c r="AT25">
        <v>11</v>
      </c>
      <c r="AU25">
        <v>0</v>
      </c>
      <c r="AV25" s="6">
        <f t="shared" si="5"/>
        <v>0</v>
      </c>
      <c r="BC25">
        <v>11</v>
      </c>
      <c r="BD25">
        <v>0</v>
      </c>
      <c r="BE25" s="6">
        <f t="shared" si="6"/>
        <v>0</v>
      </c>
      <c r="BK25" s="14"/>
      <c r="BL25" s="12">
        <v>11</v>
      </c>
      <c r="BM25" s="12">
        <v>0</v>
      </c>
      <c r="BN25" s="19">
        <f t="shared" si="7"/>
        <v>0</v>
      </c>
      <c r="BO25" s="12"/>
      <c r="BP25" s="12"/>
      <c r="BQ25" s="12"/>
      <c r="BR25" s="14"/>
    </row>
    <row r="26" spans="1:70" x14ac:dyDescent="0.3">
      <c r="A26" s="1">
        <v>4</v>
      </c>
      <c r="B26" s="11">
        <f t="shared" si="8"/>
        <v>0.30142857142857143</v>
      </c>
      <c r="K26">
        <v>12</v>
      </c>
      <c r="L26">
        <f t="shared" si="0"/>
        <v>0</v>
      </c>
      <c r="M26" s="6">
        <f t="shared" si="1"/>
        <v>0</v>
      </c>
      <c r="S26" s="12"/>
      <c r="T26">
        <v>12</v>
      </c>
      <c r="U26">
        <v>0</v>
      </c>
      <c r="V26" s="6">
        <f t="shared" si="2"/>
        <v>0</v>
      </c>
      <c r="Z26" s="12"/>
      <c r="AB26">
        <v>12</v>
      </c>
      <c r="AC26">
        <v>0</v>
      </c>
      <c r="AD26" s="6">
        <f t="shared" si="3"/>
        <v>0</v>
      </c>
      <c r="AH26" s="12"/>
      <c r="AJ26">
        <v>12</v>
      </c>
      <c r="AK26">
        <v>0</v>
      </c>
      <c r="AL26" s="6">
        <f t="shared" si="4"/>
        <v>0</v>
      </c>
      <c r="AT26">
        <v>12</v>
      </c>
      <c r="AU26">
        <v>0</v>
      </c>
      <c r="AV26" s="6">
        <f t="shared" si="5"/>
        <v>0</v>
      </c>
      <c r="BC26">
        <v>12</v>
      </c>
      <c r="BD26">
        <v>0</v>
      </c>
      <c r="BE26" s="6">
        <f t="shared" si="6"/>
        <v>0</v>
      </c>
      <c r="BK26" s="14"/>
      <c r="BL26" s="12">
        <v>12</v>
      </c>
      <c r="BM26" s="12">
        <v>0</v>
      </c>
      <c r="BN26" s="19">
        <f t="shared" si="7"/>
        <v>0</v>
      </c>
      <c r="BO26" s="12"/>
      <c r="BP26" s="12"/>
      <c r="BQ26" s="12"/>
      <c r="BR26" s="14"/>
    </row>
    <row r="27" spans="1:70" x14ac:dyDescent="0.3">
      <c r="A27" s="1">
        <v>5</v>
      </c>
      <c r="B27" s="11">
        <f t="shared" si="8"/>
        <v>0.23857142857142857</v>
      </c>
      <c r="K27" s="5"/>
      <c r="L27" s="5"/>
      <c r="M27" s="7"/>
      <c r="S27" s="12"/>
      <c r="T27" s="5"/>
      <c r="U27" s="5"/>
      <c r="V27" s="8"/>
      <c r="Z27" s="12"/>
      <c r="AB27" s="5"/>
      <c r="AC27" s="5"/>
      <c r="AD27" s="8"/>
      <c r="AH27" s="12"/>
      <c r="AJ27" s="5"/>
      <c r="AK27" s="5"/>
      <c r="AL27" s="8"/>
      <c r="AT27" s="5"/>
      <c r="AU27" s="5"/>
      <c r="AV27" s="8"/>
      <c r="BC27" s="5"/>
      <c r="BD27" s="5"/>
      <c r="BE27" s="8"/>
      <c r="BK27" s="14"/>
      <c r="BL27" s="25"/>
      <c r="BM27" s="25"/>
      <c r="BN27" s="8"/>
      <c r="BO27" s="12"/>
      <c r="BP27" s="12"/>
      <c r="BQ27" s="12"/>
      <c r="BR27" s="14"/>
    </row>
    <row r="28" spans="1:70" x14ac:dyDescent="0.3">
      <c r="A28" s="1">
        <v>6</v>
      </c>
      <c r="B28" s="11">
        <f t="shared" si="8"/>
        <v>0.1242857142857143</v>
      </c>
      <c r="L28">
        <f>SUM(L14:L26)</f>
        <v>6945</v>
      </c>
      <c r="S28" s="12"/>
      <c r="U28">
        <f>SUM(U14:U26)</f>
        <v>2315</v>
      </c>
      <c r="V28" s="6"/>
      <c r="Z28" s="12"/>
      <c r="AC28">
        <f>SUM(AC14:AC26)</f>
        <v>2315</v>
      </c>
      <c r="AD28" s="6"/>
      <c r="AH28" s="12"/>
      <c r="AK28">
        <f>SUM(AK14:AK26)</f>
        <v>2315</v>
      </c>
      <c r="AL28" s="6"/>
      <c r="AU28">
        <f>SUM(AU14:AU26)</f>
        <v>2315</v>
      </c>
      <c r="AV28" s="6"/>
      <c r="BD28">
        <f>SUM(BD14:BD26)</f>
        <v>2315</v>
      </c>
      <c r="BE28" s="6"/>
      <c r="BK28" s="14"/>
      <c r="BL28" s="12"/>
      <c r="BM28" s="12">
        <f>SUM(BM14:BM26)</f>
        <v>2315</v>
      </c>
      <c r="BN28" s="19"/>
      <c r="BO28" s="12"/>
      <c r="BP28" s="12"/>
      <c r="BQ28" s="12"/>
      <c r="BR28" s="14"/>
    </row>
    <row r="29" spans="1:70" x14ac:dyDescent="0.3">
      <c r="A29" s="10" t="s">
        <v>14</v>
      </c>
      <c r="B29" s="11">
        <f t="shared" si="8"/>
        <v>2.5714285714285717E-2</v>
      </c>
      <c r="C29">
        <f>B29*7</f>
        <v>0.18000000000000002</v>
      </c>
      <c r="S29" s="12"/>
    </row>
    <row r="30" spans="1:70" x14ac:dyDescent="0.3">
      <c r="B30">
        <f>SUM(B23:B29)</f>
        <v>1.0185714285714287</v>
      </c>
      <c r="S30" s="12"/>
    </row>
    <row r="31" spans="1:70" x14ac:dyDescent="0.3">
      <c r="S31" s="12"/>
      <c r="T31" s="12"/>
      <c r="U31" s="12"/>
      <c r="V31" s="12"/>
      <c r="W31" s="12"/>
      <c r="X31" s="12"/>
      <c r="Y31" s="12"/>
      <c r="Z31" s="12"/>
      <c r="AB31" s="12"/>
      <c r="AC31" s="12"/>
      <c r="AD31" s="12"/>
      <c r="AE31" s="12"/>
      <c r="AF31" s="12"/>
      <c r="AG31" s="12"/>
      <c r="AH31" s="12"/>
    </row>
    <row r="32" spans="1:70" x14ac:dyDescent="0.3">
      <c r="S32" s="12"/>
      <c r="T32" s="12"/>
      <c r="U32" s="12"/>
      <c r="V32" s="12"/>
      <c r="W32" s="12"/>
      <c r="X32" s="12"/>
      <c r="Y32" s="12"/>
      <c r="Z32" s="12"/>
      <c r="AB32" s="12"/>
      <c r="AC32" s="12"/>
      <c r="AD32" s="12"/>
      <c r="AE32" s="12"/>
      <c r="AF32" s="12"/>
      <c r="AG32" s="12"/>
      <c r="AH32" s="12"/>
    </row>
    <row r="33" spans="11:70" x14ac:dyDescent="0.3">
      <c r="S33" s="12"/>
      <c r="T33" s="12"/>
      <c r="U33" s="12"/>
      <c r="V33" s="12"/>
      <c r="W33" s="12"/>
      <c r="X33" s="12"/>
      <c r="Y33" s="12"/>
      <c r="Z33" s="12"/>
      <c r="AB33" s="12"/>
      <c r="AC33" s="12"/>
      <c r="AD33" s="12"/>
      <c r="AE33" s="12"/>
      <c r="AF33" s="12"/>
      <c r="AG33" s="12"/>
      <c r="AH33" s="12"/>
    </row>
    <row r="34" spans="11:70" x14ac:dyDescent="0.3">
      <c r="S34" s="12"/>
      <c r="T34" s="12"/>
      <c r="U34" s="12"/>
      <c r="V34" s="12"/>
      <c r="W34" s="12"/>
      <c r="X34" s="12"/>
      <c r="Y34" s="12"/>
      <c r="Z34" s="12"/>
      <c r="AB34" s="12"/>
      <c r="AC34" s="12"/>
      <c r="AD34" s="12"/>
      <c r="AE34" s="12"/>
      <c r="AF34" s="12"/>
      <c r="AG34" s="12"/>
      <c r="AH34" s="12"/>
    </row>
    <row r="35" spans="11:70" x14ac:dyDescent="0.3">
      <c r="S35" s="12"/>
      <c r="T35" s="12"/>
      <c r="U35" s="12"/>
      <c r="V35" s="12"/>
      <c r="W35" s="12"/>
      <c r="X35" s="12"/>
      <c r="Y35" s="12"/>
      <c r="Z35" s="12"/>
      <c r="AB35" s="12"/>
      <c r="AC35" s="12"/>
      <c r="AD35" s="12"/>
      <c r="AE35" s="12"/>
      <c r="AF35" s="12"/>
      <c r="AG35" s="12"/>
      <c r="AH35" s="12"/>
    </row>
    <row r="36" spans="11:70" x14ac:dyDescent="0.3">
      <c r="S36" s="12"/>
      <c r="T36" s="12"/>
      <c r="U36" s="12"/>
      <c r="V36" s="12"/>
      <c r="W36" s="12"/>
      <c r="X36" s="12"/>
      <c r="Y36" s="12"/>
      <c r="Z36" s="12"/>
      <c r="AB36" s="12"/>
      <c r="AC36" s="12"/>
      <c r="AD36" s="12"/>
      <c r="AE36" s="12"/>
      <c r="AF36" s="12"/>
      <c r="AG36" s="12"/>
      <c r="AH36" s="12"/>
    </row>
    <row r="37" spans="11:70" x14ac:dyDescent="0.3">
      <c r="S37" s="12"/>
      <c r="T37" s="12"/>
      <c r="U37" s="12"/>
      <c r="V37" s="12"/>
      <c r="W37" s="12"/>
      <c r="X37" s="12"/>
      <c r="Y37" s="12"/>
      <c r="Z37" s="12"/>
      <c r="AB37" s="12"/>
      <c r="AC37" s="12"/>
      <c r="AD37" s="12"/>
      <c r="AE37" s="12"/>
      <c r="AF37" s="12"/>
      <c r="AG37" s="12"/>
      <c r="AH37" s="12"/>
    </row>
    <row r="38" spans="11:70" x14ac:dyDescent="0.3">
      <c r="S38" s="12"/>
      <c r="T38" s="12"/>
      <c r="U38" s="12"/>
      <c r="V38" s="12"/>
      <c r="W38" s="12"/>
      <c r="X38" s="12"/>
      <c r="Y38" s="12"/>
      <c r="Z38" s="12"/>
      <c r="AB38" s="12"/>
      <c r="AC38" s="12"/>
      <c r="AD38" s="12"/>
      <c r="AE38" s="12"/>
      <c r="AF38" s="12"/>
      <c r="AG38" s="12"/>
      <c r="AH38" s="12"/>
    </row>
    <row r="39" spans="11:70" x14ac:dyDescent="0.3">
      <c r="S39" s="12"/>
      <c r="T39" s="12"/>
      <c r="U39" s="12"/>
      <c r="V39" s="12"/>
      <c r="W39" s="12"/>
      <c r="X39" s="12"/>
      <c r="Y39" s="12"/>
      <c r="Z39" s="12"/>
      <c r="AB39" s="12"/>
      <c r="AC39" s="12"/>
      <c r="AD39" s="12"/>
      <c r="AE39" s="12"/>
      <c r="AF39" s="12"/>
      <c r="AG39" s="12"/>
      <c r="AH39" s="12"/>
    </row>
    <row r="40" spans="11:70" x14ac:dyDescent="0.3">
      <c r="S40" s="12"/>
      <c r="T40" s="12"/>
      <c r="U40" s="12"/>
      <c r="V40" s="12"/>
      <c r="W40" s="12"/>
      <c r="X40" s="12"/>
      <c r="Y40" s="12"/>
      <c r="Z40" s="12"/>
      <c r="AB40" s="12"/>
      <c r="AC40" s="12"/>
      <c r="AD40" s="12"/>
      <c r="AE40" s="12"/>
      <c r="AF40" s="12"/>
      <c r="AG40" s="12"/>
      <c r="AH40" s="12"/>
    </row>
    <row r="41" spans="11:70" x14ac:dyDescent="0.3">
      <c r="S41" s="12"/>
      <c r="T41" s="12"/>
      <c r="U41" s="12"/>
      <c r="V41" s="12"/>
      <c r="W41" s="12"/>
      <c r="X41" s="12"/>
      <c r="Y41" s="12"/>
      <c r="Z41" s="12"/>
      <c r="AB41" s="12"/>
      <c r="AC41" s="12"/>
      <c r="AD41" s="12"/>
      <c r="AE41" s="12"/>
      <c r="AF41" s="12"/>
      <c r="AG41" s="12"/>
      <c r="AH41" s="12"/>
    </row>
    <row r="42" spans="11:70" x14ac:dyDescent="0.3">
      <c r="S42" s="12"/>
      <c r="T42" s="12"/>
      <c r="U42" s="12"/>
      <c r="V42" s="12"/>
      <c r="W42" s="12"/>
      <c r="X42" s="12"/>
      <c r="Y42" s="12"/>
      <c r="Z42" s="12"/>
      <c r="AB42" s="12"/>
      <c r="AC42" s="12"/>
      <c r="AD42" s="12"/>
      <c r="AE42" s="12"/>
      <c r="AF42" s="12"/>
      <c r="AG42" s="12"/>
      <c r="AH42" s="12"/>
    </row>
    <row r="43" spans="11:70" x14ac:dyDescent="0.3">
      <c r="T43" s="12"/>
      <c r="U43" s="12"/>
      <c r="V43" s="12"/>
      <c r="W43" s="12"/>
      <c r="X43" s="12"/>
      <c r="Y43" s="12"/>
      <c r="Z43" s="12"/>
      <c r="AB43" s="12"/>
      <c r="AC43" s="12"/>
      <c r="AD43" s="12"/>
      <c r="AE43" s="12"/>
      <c r="AF43" s="12"/>
      <c r="AG43" s="12"/>
      <c r="AH43" s="12"/>
    </row>
    <row r="44" spans="11:70" ht="15" thickBot="1" x14ac:dyDescent="0.35">
      <c r="T44" s="12"/>
      <c r="U44" s="12"/>
      <c r="V44" s="12"/>
      <c r="W44" s="12"/>
      <c r="X44" s="12"/>
      <c r="Y44" s="12"/>
      <c r="Z44" s="12"/>
      <c r="AB44" s="12"/>
      <c r="AC44" s="12"/>
      <c r="AD44" s="12"/>
      <c r="AE44" s="12"/>
      <c r="AF44" s="12"/>
      <c r="AG44" s="12"/>
      <c r="AH44" s="12"/>
    </row>
    <row r="45" spans="11:70" x14ac:dyDescent="0.3">
      <c r="K45" t="s">
        <v>7</v>
      </c>
      <c r="L45" t="s">
        <v>8</v>
      </c>
      <c r="M45" s="3" t="s">
        <v>9</v>
      </c>
      <c r="N45" s="3" t="s">
        <v>10</v>
      </c>
      <c r="O45" s="3" t="s">
        <v>11</v>
      </c>
      <c r="T45" s="12"/>
      <c r="U45" s="12"/>
      <c r="V45" s="12"/>
      <c r="W45" s="12"/>
      <c r="X45" s="12"/>
      <c r="Y45" s="12"/>
      <c r="Z45" s="12"/>
    </row>
    <row r="46" spans="11:70" ht="18" x14ac:dyDescent="0.35">
      <c r="T46" s="12"/>
      <c r="U46" s="12"/>
      <c r="V46" s="12"/>
      <c r="W46" s="12"/>
      <c r="X46" s="12"/>
      <c r="Y46" s="12"/>
      <c r="Z46" s="12"/>
      <c r="AO46" s="9"/>
      <c r="BE46" s="9"/>
      <c r="BR46" s="9"/>
    </row>
    <row r="47" spans="11:70" ht="18" x14ac:dyDescent="0.35">
      <c r="L47">
        <v>1</v>
      </c>
      <c r="M47">
        <v>0</v>
      </c>
      <c r="N47">
        <v>1</v>
      </c>
      <c r="O47">
        <v>3</v>
      </c>
      <c r="AO47" s="9"/>
      <c r="BE47" s="9"/>
      <c r="BR47" s="9"/>
    </row>
    <row r="48" spans="11:70" x14ac:dyDescent="0.3">
      <c r="L48">
        <v>2</v>
      </c>
      <c r="M48">
        <v>88</v>
      </c>
      <c r="N48">
        <v>96</v>
      </c>
      <c r="O48">
        <v>102</v>
      </c>
    </row>
    <row r="49" spans="12:15" x14ac:dyDescent="0.3">
      <c r="L49">
        <v>3</v>
      </c>
      <c r="M49">
        <v>590</v>
      </c>
      <c r="N49">
        <v>550</v>
      </c>
      <c r="O49">
        <v>551</v>
      </c>
    </row>
    <row r="50" spans="12:15" x14ac:dyDescent="0.3">
      <c r="L50">
        <v>4</v>
      </c>
      <c r="M50">
        <v>906</v>
      </c>
      <c r="N50">
        <v>931</v>
      </c>
      <c r="O50">
        <v>933</v>
      </c>
    </row>
    <row r="51" spans="12:15" x14ac:dyDescent="0.3">
      <c r="L51">
        <v>5</v>
      </c>
      <c r="M51">
        <v>546</v>
      </c>
      <c r="N51">
        <v>547</v>
      </c>
      <c r="O51">
        <v>543</v>
      </c>
    </row>
    <row r="52" spans="12:15" x14ac:dyDescent="0.3">
      <c r="L52">
        <v>6</v>
      </c>
      <c r="M52">
        <v>143</v>
      </c>
      <c r="N52">
        <v>132</v>
      </c>
      <c r="O52">
        <v>137</v>
      </c>
    </row>
    <row r="53" spans="12:15" x14ac:dyDescent="0.3">
      <c r="L53">
        <v>7</v>
      </c>
      <c r="M53">
        <v>32</v>
      </c>
      <c r="N53">
        <v>44</v>
      </c>
      <c r="O53">
        <v>35</v>
      </c>
    </row>
    <row r="54" spans="12:15" x14ac:dyDescent="0.3">
      <c r="L54">
        <v>8</v>
      </c>
      <c r="M54">
        <v>10</v>
      </c>
      <c r="N54">
        <v>12</v>
      </c>
      <c r="O54">
        <v>11</v>
      </c>
    </row>
    <row r="55" spans="12:15" x14ac:dyDescent="0.3">
      <c r="L55">
        <v>9</v>
      </c>
      <c r="M55">
        <v>0</v>
      </c>
      <c r="N55">
        <v>2</v>
      </c>
      <c r="O55">
        <v>0</v>
      </c>
    </row>
    <row r="56" spans="12:15" x14ac:dyDescent="0.3">
      <c r="L56">
        <v>10</v>
      </c>
      <c r="M56">
        <v>0</v>
      </c>
      <c r="N56">
        <v>0</v>
      </c>
      <c r="O56">
        <v>0</v>
      </c>
    </row>
    <row r="57" spans="12:15" x14ac:dyDescent="0.3">
      <c r="L57">
        <v>11</v>
      </c>
      <c r="M57">
        <v>0</v>
      </c>
      <c r="N57">
        <v>0</v>
      </c>
      <c r="O57">
        <v>0</v>
      </c>
    </row>
    <row r="58" spans="12:15" x14ac:dyDescent="0.3">
      <c r="L58">
        <v>12</v>
      </c>
      <c r="M58">
        <v>0</v>
      </c>
      <c r="N58">
        <v>0</v>
      </c>
      <c r="O58">
        <v>0</v>
      </c>
    </row>
    <row r="59" spans="12:15" ht="15" thickBot="1" x14ac:dyDescent="0.35">
      <c r="L59" s="2" t="s">
        <v>12</v>
      </c>
      <c r="M59" s="2">
        <v>0</v>
      </c>
      <c r="N59" s="2">
        <v>0</v>
      </c>
      <c r="O59" s="2">
        <v>0</v>
      </c>
    </row>
    <row r="60" spans="12:15" x14ac:dyDescent="0.3">
      <c r="M60">
        <f>SUM(M46:M59)</f>
        <v>2315</v>
      </c>
      <c r="N60">
        <f>SUM(N46:N59)</f>
        <v>2315</v>
      </c>
      <c r="O60">
        <f>SUM(O46:O59)</f>
        <v>2315</v>
      </c>
    </row>
    <row r="68" spans="1:70" ht="36.6" x14ac:dyDescent="0.7">
      <c r="A68" s="18" t="s">
        <v>91</v>
      </c>
    </row>
    <row r="76" spans="1:70" ht="25.8" x14ac:dyDescent="0.5">
      <c r="K76" s="13" t="s">
        <v>79</v>
      </c>
      <c r="T76" s="13" t="s">
        <v>80</v>
      </c>
      <c r="AB76" s="13" t="s">
        <v>81</v>
      </c>
      <c r="AJ76" s="13" t="s">
        <v>86</v>
      </c>
      <c r="AT76" s="13" t="s">
        <v>87</v>
      </c>
      <c r="BC76" s="13" t="s">
        <v>88</v>
      </c>
      <c r="BL76" s="13" t="s">
        <v>89</v>
      </c>
    </row>
    <row r="77" spans="1:70" x14ac:dyDescent="0.3">
      <c r="K77" t="s">
        <v>6</v>
      </c>
      <c r="T77" s="12" t="s">
        <v>6</v>
      </c>
      <c r="AB77" s="12" t="s">
        <v>6</v>
      </c>
      <c r="AJ77" t="s">
        <v>6</v>
      </c>
      <c r="AT77" t="s">
        <v>6</v>
      </c>
      <c r="BC77" t="s">
        <v>6</v>
      </c>
      <c r="BL77" t="s">
        <v>6</v>
      </c>
    </row>
    <row r="78" spans="1:70" x14ac:dyDescent="0.3">
      <c r="K78" t="s">
        <v>18</v>
      </c>
      <c r="T78" s="12" t="s">
        <v>92</v>
      </c>
      <c r="AB78" s="12" t="s">
        <v>106</v>
      </c>
      <c r="AJ78" t="s">
        <v>93</v>
      </c>
      <c r="AT78" t="s">
        <v>106</v>
      </c>
      <c r="BC78" t="s">
        <v>93</v>
      </c>
      <c r="BL78" t="s">
        <v>108</v>
      </c>
    </row>
    <row r="79" spans="1:70" x14ac:dyDescent="0.3">
      <c r="S79" s="12"/>
      <c r="BL79" s="12"/>
      <c r="BM79" s="12"/>
      <c r="BN79" s="12"/>
      <c r="BO79" s="12"/>
      <c r="BP79" s="12"/>
      <c r="BQ79" s="12"/>
      <c r="BR79" s="12"/>
    </row>
    <row r="80" spans="1:70" ht="15" thickBot="1" x14ac:dyDescent="0.35">
      <c r="S80" s="12"/>
      <c r="BL80" s="12"/>
      <c r="BM80" s="12"/>
      <c r="BN80" s="12"/>
      <c r="BO80" s="12"/>
      <c r="BP80" s="12"/>
      <c r="BQ80" s="12"/>
      <c r="BR80" s="12"/>
    </row>
    <row r="81" spans="11:70" x14ac:dyDescent="0.3">
      <c r="K81" s="3" t="s">
        <v>0</v>
      </c>
      <c r="L81" s="3" t="s">
        <v>1</v>
      </c>
      <c r="M81" s="3" t="s">
        <v>2</v>
      </c>
      <c r="N81" t="s">
        <v>3</v>
      </c>
      <c r="O81" t="s">
        <v>4</v>
      </c>
      <c r="P81" t="s">
        <v>5</v>
      </c>
      <c r="S81" s="12"/>
      <c r="T81" s="3" t="s">
        <v>0</v>
      </c>
      <c r="U81" s="3" t="s">
        <v>1</v>
      </c>
      <c r="V81" s="3" t="s">
        <v>2</v>
      </c>
      <c r="W81" t="s">
        <v>3</v>
      </c>
      <c r="X81" t="s">
        <v>4</v>
      </c>
      <c r="Y81" t="s">
        <v>5</v>
      </c>
      <c r="Z81" s="12"/>
      <c r="AB81" s="3" t="s">
        <v>0</v>
      </c>
      <c r="AC81" s="3" t="s">
        <v>1</v>
      </c>
      <c r="AD81" s="3" t="s">
        <v>2</v>
      </c>
      <c r="AE81" t="s">
        <v>3</v>
      </c>
      <c r="AF81" t="s">
        <v>4</v>
      </c>
      <c r="AG81" t="s">
        <v>5</v>
      </c>
      <c r="AH81" s="12"/>
      <c r="AJ81" s="3" t="s">
        <v>0</v>
      </c>
      <c r="AK81" s="3" t="s">
        <v>1</v>
      </c>
      <c r="AL81" s="3" t="s">
        <v>2</v>
      </c>
      <c r="AM81" t="s">
        <v>3</v>
      </c>
      <c r="AN81" t="s">
        <v>4</v>
      </c>
      <c r="AO81" t="s">
        <v>5</v>
      </c>
      <c r="AT81" s="3" t="s">
        <v>0</v>
      </c>
      <c r="AU81" s="3" t="s">
        <v>1</v>
      </c>
      <c r="AV81" s="3" t="s">
        <v>2</v>
      </c>
      <c r="AW81" t="s">
        <v>3</v>
      </c>
      <c r="AX81" t="s">
        <v>4</v>
      </c>
      <c r="AY81" t="s">
        <v>5</v>
      </c>
      <c r="BC81" s="3" t="s">
        <v>0</v>
      </c>
      <c r="BD81" s="3" t="s">
        <v>1</v>
      </c>
      <c r="BE81" s="3" t="s">
        <v>2</v>
      </c>
      <c r="BF81" t="s">
        <v>3</v>
      </c>
      <c r="BG81" t="s">
        <v>4</v>
      </c>
      <c r="BH81" t="s">
        <v>5</v>
      </c>
      <c r="BK81" s="14"/>
      <c r="BL81" s="3" t="s">
        <v>0</v>
      </c>
      <c r="BM81" s="3" t="s">
        <v>1</v>
      </c>
      <c r="BN81" s="3" t="s">
        <v>2</v>
      </c>
      <c r="BO81" s="12" t="s">
        <v>3</v>
      </c>
      <c r="BP81" s="12" t="s">
        <v>4</v>
      </c>
      <c r="BQ81" s="12" t="s">
        <v>5</v>
      </c>
      <c r="BR81" s="12"/>
    </row>
    <row r="82" spans="11:70" x14ac:dyDescent="0.3">
      <c r="M82" s="6"/>
      <c r="N82">
        <f>SUMPRODUCT(K82:K92, L82:L92)/L96</f>
        <v>3.520374370050396</v>
      </c>
      <c r="O82" cm="1">
        <f t="array" ref="O82">SUMPRODUCT((K82:K92)^2, L82:L92)/L96</f>
        <v>13.133909287257019</v>
      </c>
      <c r="P82">
        <f>(O82-(N82^2))^0.5</f>
        <v>0.86074013613244293</v>
      </c>
      <c r="S82" s="12"/>
      <c r="V82" s="6"/>
      <c r="W82">
        <f>SUMPRODUCT(T82:T94, U82:U94)/U96</f>
        <v>3.0721382289416845</v>
      </c>
      <c r="X82" cm="1">
        <f t="array" ref="X82">SUMPRODUCT((T82:T94)^2, U82:U94)/U96</f>
        <v>9.8695464362850966</v>
      </c>
      <c r="Y82">
        <f>(X82-(W82^2))^0.5</f>
        <v>0.65689659655089339</v>
      </c>
      <c r="Z82" s="12"/>
      <c r="AD82" s="6"/>
      <c r="AE82">
        <f>SUMPRODUCT(AB82:AB94, AC82:AC94)/AC96</f>
        <v>2.9922246220302378</v>
      </c>
      <c r="AF82" cm="1">
        <f t="array" ref="AF82">SUMPRODUCT((AB82:AB94)^2, AC82:AC94)/AC96</f>
        <v>9.1814254859611228</v>
      </c>
      <c r="AG82">
        <f>(AF82-(AE82^2))^0.5</f>
        <v>0.47751156768933178</v>
      </c>
      <c r="AH82" s="12"/>
      <c r="AL82" s="6"/>
      <c r="AM82">
        <f>SUMPRODUCT(AJ82:AJ94, AK82:AK94)/AK96</f>
        <v>3.0656587473002159</v>
      </c>
      <c r="AN82" cm="1">
        <f t="array" ref="AN82">SUMPRODUCT((AJ82:AJ94)^2, AK82:AK94)/AK96</f>
        <v>9.8060475161987046</v>
      </c>
      <c r="AO82">
        <f>(AN82-(AM82^2))^0.5</f>
        <v>0.63857964366269504</v>
      </c>
      <c r="AV82" s="6"/>
      <c r="AW82">
        <f>SUMPRODUCT(AT82:AT94, AU82:AU94)/AU96</f>
        <v>3.0120950323974083</v>
      </c>
      <c r="AX82" cm="1">
        <f t="array" ref="AX82">SUMPRODUCT((AT82:AT94)^2, AU82:AU94)/AU96</f>
        <v>9.309287257019438</v>
      </c>
      <c r="AY82">
        <f>(AX82-(AW82^2))^0.5</f>
        <v>0.48638541592680801</v>
      </c>
      <c r="BE82" s="6"/>
      <c r="BF82">
        <f>SUMPRODUCT(BC82:BC94, BD82:BD94)/BD96</f>
        <v>3.0613390928725703</v>
      </c>
      <c r="BG82" cm="1">
        <f t="array" ref="BG82">SUMPRODUCT((BC82:BC94)^2, BD82:BD94)/BD96</f>
        <v>9.7758099352051833</v>
      </c>
      <c r="BH82">
        <f>(BG82-(BF82^2))^0.5</f>
        <v>0.63562008594390007</v>
      </c>
      <c r="BK82" s="14"/>
      <c r="BL82" s="12"/>
      <c r="BM82" s="12"/>
      <c r="BN82" s="19"/>
      <c r="BO82" s="12">
        <f>SUMPRODUCT(BL82:BL94, BM82:BM94)/BM96</f>
        <v>3.0099352051835853</v>
      </c>
      <c r="BP82" s="12" cm="1">
        <f t="array" ref="BP82">SUMPRODUCT((BL82:BL94)^2, BM82:BM94)/BM96</f>
        <v>9.2933045356371498</v>
      </c>
      <c r="BQ82" s="12">
        <f>(BP82-(BO82^2))^0.5</f>
        <v>0.4833162486753344</v>
      </c>
      <c r="BR82" s="12"/>
    </row>
    <row r="83" spans="11:70" x14ac:dyDescent="0.3">
      <c r="K83">
        <v>1</v>
      </c>
      <c r="L83">
        <f>SUM(M115:O115)</f>
        <v>6</v>
      </c>
      <c r="M83" s="6">
        <f>L83/$L$96</f>
        <v>8.6393088552915766E-4</v>
      </c>
      <c r="S83" s="12"/>
      <c r="T83">
        <v>1</v>
      </c>
      <c r="U83">
        <v>1</v>
      </c>
      <c r="V83" s="6">
        <f t="shared" ref="V83:V94" si="9">U83/$U$28</f>
        <v>4.3196544276457883E-4</v>
      </c>
      <c r="Z83" s="12"/>
      <c r="AB83">
        <v>1</v>
      </c>
      <c r="AC83">
        <v>0</v>
      </c>
      <c r="AD83" s="6">
        <f t="shared" ref="AD83:AD94" si="10">AC83/$U$28</f>
        <v>0</v>
      </c>
      <c r="AH83" s="12"/>
      <c r="AJ83">
        <v>1</v>
      </c>
      <c r="AK83">
        <v>1</v>
      </c>
      <c r="AL83" s="6">
        <f t="shared" ref="AL83:AL94" si="11">AK83/$AK$28</f>
        <v>4.3196544276457883E-4</v>
      </c>
      <c r="AT83">
        <v>1</v>
      </c>
      <c r="AU83">
        <v>0</v>
      </c>
      <c r="AV83" s="6">
        <f t="shared" ref="AV83:AV94" si="12">AU83/$AK$28</f>
        <v>0</v>
      </c>
      <c r="BC83">
        <v>1</v>
      </c>
      <c r="BD83">
        <v>1</v>
      </c>
      <c r="BE83" s="6">
        <f t="shared" ref="BE83:BE94" si="13">BD83/$BD$28</f>
        <v>4.3196544276457883E-4</v>
      </c>
      <c r="BK83" s="14"/>
      <c r="BL83" s="12">
        <v>1</v>
      </c>
      <c r="BM83" s="12">
        <v>0</v>
      </c>
      <c r="BN83" s="19">
        <f t="shared" ref="BN83:BN94" si="14">BM83/$BM$28</f>
        <v>0</v>
      </c>
      <c r="BO83" s="12"/>
      <c r="BP83" s="12"/>
      <c r="BQ83" s="12"/>
      <c r="BR83" s="12"/>
    </row>
    <row r="84" spans="11:70" x14ac:dyDescent="0.3">
      <c r="K84">
        <v>2</v>
      </c>
      <c r="L84">
        <f t="shared" ref="L84:L94" si="15">SUM(M116:O116)</f>
        <v>581</v>
      </c>
      <c r="M84" s="6">
        <f t="shared" ref="M84:M94" si="16">L84/$L$96</f>
        <v>8.3657307415406765E-2</v>
      </c>
      <c r="S84" s="12"/>
      <c r="T84">
        <v>2</v>
      </c>
      <c r="U84">
        <v>345</v>
      </c>
      <c r="V84" s="6">
        <f t="shared" si="9"/>
        <v>0.14902807775377969</v>
      </c>
      <c r="Z84" s="12"/>
      <c r="AB84">
        <v>2</v>
      </c>
      <c r="AC84">
        <v>268</v>
      </c>
      <c r="AD84" s="6">
        <f t="shared" si="10"/>
        <v>0.11576673866090713</v>
      </c>
      <c r="AH84" s="12"/>
      <c r="AJ84">
        <v>2</v>
      </c>
      <c r="AK84">
        <v>339</v>
      </c>
      <c r="AL84" s="6">
        <f t="shared" si="11"/>
        <v>0.14643628509719223</v>
      </c>
      <c r="AT84">
        <v>2</v>
      </c>
      <c r="AU84">
        <v>257</v>
      </c>
      <c r="AV84" s="6">
        <f t="shared" si="12"/>
        <v>0.11101511879049676</v>
      </c>
      <c r="BC84">
        <v>2</v>
      </c>
      <c r="BD84">
        <v>339</v>
      </c>
      <c r="BE84" s="6">
        <f t="shared" si="13"/>
        <v>0.14643628509719223</v>
      </c>
      <c r="BK84" s="14"/>
      <c r="BL84" s="12">
        <v>2</v>
      </c>
      <c r="BM84" s="12">
        <v>256</v>
      </c>
      <c r="BN84" s="19">
        <f t="shared" si="14"/>
        <v>0.11058315334773218</v>
      </c>
      <c r="BO84" s="12"/>
      <c r="BP84" s="12"/>
      <c r="BQ84" s="12"/>
      <c r="BR84" s="12"/>
    </row>
    <row r="85" spans="11:70" x14ac:dyDescent="0.3">
      <c r="K85">
        <v>3</v>
      </c>
      <c r="L85">
        <f t="shared" si="15"/>
        <v>3041</v>
      </c>
      <c r="M85" s="6">
        <f t="shared" si="16"/>
        <v>0.4378689704823614</v>
      </c>
      <c r="S85" s="12"/>
      <c r="T85">
        <v>3</v>
      </c>
      <c r="U85">
        <v>1519</v>
      </c>
      <c r="V85" s="6">
        <f t="shared" si="9"/>
        <v>0.65615550755939522</v>
      </c>
      <c r="Z85" s="12"/>
      <c r="AB85">
        <v>3</v>
      </c>
      <c r="AC85">
        <v>1802</v>
      </c>
      <c r="AD85" s="6">
        <f t="shared" si="10"/>
        <v>0.77840172786177109</v>
      </c>
      <c r="AH85" s="12"/>
      <c r="AJ85">
        <v>3</v>
      </c>
      <c r="AK85">
        <v>1534</v>
      </c>
      <c r="AL85" s="6">
        <f t="shared" si="11"/>
        <v>0.66263498920086394</v>
      </c>
      <c r="AT85">
        <v>3</v>
      </c>
      <c r="AU85">
        <v>1776</v>
      </c>
      <c r="AV85" s="6">
        <f t="shared" si="12"/>
        <v>0.76717062634989197</v>
      </c>
      <c r="BC85">
        <v>3</v>
      </c>
      <c r="BD85">
        <v>1544</v>
      </c>
      <c r="BE85" s="6">
        <f t="shared" si="13"/>
        <v>0.66695464362850976</v>
      </c>
      <c r="BK85" s="14"/>
      <c r="BL85" s="12">
        <v>3</v>
      </c>
      <c r="BM85" s="12">
        <v>1783</v>
      </c>
      <c r="BN85" s="19">
        <f t="shared" si="14"/>
        <v>0.77019438444924404</v>
      </c>
      <c r="BO85" s="12"/>
      <c r="BP85" s="12"/>
      <c r="BQ85" s="12"/>
      <c r="BR85" s="12"/>
    </row>
    <row r="86" spans="11:70" x14ac:dyDescent="0.3">
      <c r="K86">
        <v>4</v>
      </c>
      <c r="L86">
        <f t="shared" si="15"/>
        <v>2603</v>
      </c>
      <c r="M86" s="6">
        <f t="shared" si="16"/>
        <v>0.3748020158387329</v>
      </c>
      <c r="S86" s="12"/>
      <c r="T86">
        <v>4</v>
      </c>
      <c r="U86">
        <v>395</v>
      </c>
      <c r="V86" s="6">
        <f t="shared" si="9"/>
        <v>0.17062634989200864</v>
      </c>
      <c r="Z86" s="12"/>
      <c r="AB86">
        <v>4</v>
      </c>
      <c r="AC86">
        <v>240</v>
      </c>
      <c r="AD86" s="6">
        <f t="shared" si="10"/>
        <v>0.10367170626349892</v>
      </c>
      <c r="AH86" s="12"/>
      <c r="AJ86">
        <v>4</v>
      </c>
      <c r="AK86">
        <v>396</v>
      </c>
      <c r="AL86" s="6">
        <f t="shared" si="11"/>
        <v>0.17105831533477323</v>
      </c>
      <c r="AT86">
        <v>4</v>
      </c>
      <c r="AU86">
        <v>279</v>
      </c>
      <c r="AV86" s="6">
        <f t="shared" si="12"/>
        <v>0.1205183585313175</v>
      </c>
      <c r="BC86">
        <v>4</v>
      </c>
      <c r="BD86">
        <v>386</v>
      </c>
      <c r="BE86" s="6">
        <f t="shared" si="13"/>
        <v>0.16673866090712744</v>
      </c>
      <c r="BK86" s="14"/>
      <c r="BL86" s="12">
        <v>4</v>
      </c>
      <c r="BM86" s="12">
        <v>273</v>
      </c>
      <c r="BN86" s="19">
        <f t="shared" si="14"/>
        <v>0.11792656587473002</v>
      </c>
      <c r="BO86" s="12"/>
      <c r="BP86" s="12"/>
      <c r="BQ86" s="12"/>
      <c r="BR86" s="12"/>
    </row>
    <row r="87" spans="11:70" x14ac:dyDescent="0.3">
      <c r="K87">
        <v>5</v>
      </c>
      <c r="L87">
        <f t="shared" si="15"/>
        <v>572</v>
      </c>
      <c r="M87" s="6">
        <f t="shared" si="16"/>
        <v>8.2361411087113034E-2</v>
      </c>
      <c r="S87" s="12"/>
      <c r="T87">
        <v>5</v>
      </c>
      <c r="U87">
        <v>47</v>
      </c>
      <c r="V87" s="6">
        <f t="shared" si="9"/>
        <v>2.0302375809935207E-2</v>
      </c>
      <c r="Z87" s="12"/>
      <c r="AB87">
        <v>5</v>
      </c>
      <c r="AC87">
        <v>5</v>
      </c>
      <c r="AD87" s="6">
        <f t="shared" si="10"/>
        <v>2.1598272138228943E-3</v>
      </c>
      <c r="AH87" s="12"/>
      <c r="AJ87">
        <v>5</v>
      </c>
      <c r="AK87">
        <v>38</v>
      </c>
      <c r="AL87" s="6">
        <f t="shared" si="11"/>
        <v>1.6414686825053995E-2</v>
      </c>
      <c r="AT87">
        <v>5</v>
      </c>
      <c r="AU87">
        <v>3</v>
      </c>
      <c r="AV87" s="6">
        <f t="shared" si="12"/>
        <v>1.2958963282937365E-3</v>
      </c>
      <c r="BC87">
        <v>5</v>
      </c>
      <c r="BD87">
        <v>38</v>
      </c>
      <c r="BE87" s="6">
        <f t="shared" si="13"/>
        <v>1.6414686825053995E-2</v>
      </c>
      <c r="BK87" s="14"/>
      <c r="BL87" s="12">
        <v>5</v>
      </c>
      <c r="BM87" s="12">
        <v>3</v>
      </c>
      <c r="BN87" s="19">
        <f t="shared" si="14"/>
        <v>1.2958963282937365E-3</v>
      </c>
      <c r="BO87" s="12"/>
      <c r="BP87" s="12"/>
      <c r="BQ87" s="12"/>
      <c r="BR87" s="12"/>
    </row>
    <row r="88" spans="11:70" x14ac:dyDescent="0.3">
      <c r="K88">
        <v>6</v>
      </c>
      <c r="L88">
        <f t="shared" si="15"/>
        <v>114</v>
      </c>
      <c r="M88" s="6">
        <f t="shared" si="16"/>
        <v>1.6414686825053995E-2</v>
      </c>
      <c r="S88" s="12"/>
      <c r="T88">
        <v>6</v>
      </c>
      <c r="U88">
        <v>7</v>
      </c>
      <c r="V88" s="6">
        <f t="shared" si="9"/>
        <v>3.0237580993520518E-3</v>
      </c>
      <c r="Z88" s="12"/>
      <c r="AB88">
        <v>6</v>
      </c>
      <c r="AC88">
        <v>0</v>
      </c>
      <c r="AD88" s="6">
        <f t="shared" si="10"/>
        <v>0</v>
      </c>
      <c r="AH88" s="12"/>
      <c r="AJ88">
        <v>6</v>
      </c>
      <c r="AK88">
        <v>7</v>
      </c>
      <c r="AL88" s="6">
        <f t="shared" si="11"/>
        <v>3.0237580993520518E-3</v>
      </c>
      <c r="AT88">
        <v>6</v>
      </c>
      <c r="AU88">
        <v>0</v>
      </c>
      <c r="AV88" s="6">
        <f t="shared" si="12"/>
        <v>0</v>
      </c>
      <c r="BC88">
        <v>6</v>
      </c>
      <c r="BD88">
        <v>7</v>
      </c>
      <c r="BE88" s="6">
        <f t="shared" si="13"/>
        <v>3.0237580993520518E-3</v>
      </c>
      <c r="BK88" s="14"/>
      <c r="BL88" s="12">
        <v>6</v>
      </c>
      <c r="BM88" s="12">
        <v>0</v>
      </c>
      <c r="BN88" s="19">
        <f t="shared" si="14"/>
        <v>0</v>
      </c>
      <c r="BO88" s="12"/>
      <c r="BP88" s="12"/>
      <c r="BQ88" s="12"/>
      <c r="BR88" s="12"/>
    </row>
    <row r="89" spans="11:70" x14ac:dyDescent="0.3">
      <c r="K89">
        <v>7</v>
      </c>
      <c r="L89">
        <f t="shared" si="15"/>
        <v>23</v>
      </c>
      <c r="M89" s="6">
        <f t="shared" si="16"/>
        <v>3.3117350611951042E-3</v>
      </c>
      <c r="S89" s="12"/>
      <c r="T89">
        <v>7</v>
      </c>
      <c r="U89">
        <v>1</v>
      </c>
      <c r="V89" s="6">
        <f t="shared" si="9"/>
        <v>4.3196544276457883E-4</v>
      </c>
      <c r="Z89" s="12"/>
      <c r="AB89">
        <v>7</v>
      </c>
      <c r="AC89">
        <v>0</v>
      </c>
      <c r="AD89" s="6">
        <f t="shared" si="10"/>
        <v>0</v>
      </c>
      <c r="AH89" s="12"/>
      <c r="AJ89">
        <v>7</v>
      </c>
      <c r="AK89">
        <v>0</v>
      </c>
      <c r="AL89" s="6">
        <f t="shared" si="11"/>
        <v>0</v>
      </c>
      <c r="AT89">
        <v>7</v>
      </c>
      <c r="AU89">
        <v>0</v>
      </c>
      <c r="AV89" s="6">
        <f t="shared" si="12"/>
        <v>0</v>
      </c>
      <c r="BC89">
        <v>7</v>
      </c>
      <c r="BD89">
        <v>0</v>
      </c>
      <c r="BE89" s="6">
        <f t="shared" si="13"/>
        <v>0</v>
      </c>
      <c r="BK89" s="14"/>
      <c r="BL89" s="12">
        <v>7</v>
      </c>
      <c r="BM89" s="12">
        <v>0</v>
      </c>
      <c r="BN89" s="19">
        <f t="shared" si="14"/>
        <v>0</v>
      </c>
      <c r="BO89" s="12"/>
      <c r="BP89" s="12"/>
      <c r="BQ89" s="12"/>
      <c r="BR89" s="12"/>
    </row>
    <row r="90" spans="11:70" x14ac:dyDescent="0.3">
      <c r="K90">
        <v>8</v>
      </c>
      <c r="L90">
        <f t="shared" si="15"/>
        <v>4</v>
      </c>
      <c r="M90" s="6">
        <f t="shared" si="16"/>
        <v>5.7595392368610507E-4</v>
      </c>
      <c r="S90" s="12"/>
      <c r="T90">
        <v>8</v>
      </c>
      <c r="U90">
        <v>0</v>
      </c>
      <c r="V90" s="6">
        <f t="shared" si="9"/>
        <v>0</v>
      </c>
      <c r="Z90" s="12"/>
      <c r="AB90">
        <v>8</v>
      </c>
      <c r="AC90">
        <v>0</v>
      </c>
      <c r="AD90" s="6">
        <f t="shared" si="10"/>
        <v>0</v>
      </c>
      <c r="AH90" s="12"/>
      <c r="AJ90">
        <v>8</v>
      </c>
      <c r="AK90">
        <v>0</v>
      </c>
      <c r="AL90" s="6">
        <f t="shared" si="11"/>
        <v>0</v>
      </c>
      <c r="AT90">
        <v>8</v>
      </c>
      <c r="AU90">
        <v>0</v>
      </c>
      <c r="AV90" s="6">
        <f t="shared" si="12"/>
        <v>0</v>
      </c>
      <c r="BC90">
        <v>8</v>
      </c>
      <c r="BD90">
        <v>0</v>
      </c>
      <c r="BE90" s="6">
        <f t="shared" si="13"/>
        <v>0</v>
      </c>
      <c r="BK90" s="14"/>
      <c r="BL90" s="12">
        <v>8</v>
      </c>
      <c r="BM90" s="12">
        <v>0</v>
      </c>
      <c r="BN90" s="19">
        <f t="shared" si="14"/>
        <v>0</v>
      </c>
      <c r="BO90" s="12"/>
      <c r="BP90" s="12"/>
      <c r="BQ90" s="12"/>
      <c r="BR90" s="12"/>
    </row>
    <row r="91" spans="11:70" x14ac:dyDescent="0.3">
      <c r="K91">
        <v>9</v>
      </c>
      <c r="L91">
        <f t="shared" si="15"/>
        <v>1</v>
      </c>
      <c r="M91" s="6">
        <f t="shared" si="16"/>
        <v>1.4398848092152627E-4</v>
      </c>
      <c r="S91" s="12"/>
      <c r="T91">
        <v>9</v>
      </c>
      <c r="U91">
        <v>0</v>
      </c>
      <c r="V91" s="6">
        <f t="shared" si="9"/>
        <v>0</v>
      </c>
      <c r="Z91" s="12"/>
      <c r="AB91">
        <v>9</v>
      </c>
      <c r="AC91">
        <v>0</v>
      </c>
      <c r="AD91" s="6">
        <f t="shared" si="10"/>
        <v>0</v>
      </c>
      <c r="AH91" s="12"/>
      <c r="AJ91">
        <v>9</v>
      </c>
      <c r="AK91">
        <v>0</v>
      </c>
      <c r="AL91" s="6">
        <f t="shared" si="11"/>
        <v>0</v>
      </c>
      <c r="AT91">
        <v>9</v>
      </c>
      <c r="AU91">
        <v>0</v>
      </c>
      <c r="AV91" s="6">
        <f t="shared" si="12"/>
        <v>0</v>
      </c>
      <c r="BC91">
        <v>9</v>
      </c>
      <c r="BD91">
        <v>0</v>
      </c>
      <c r="BE91" s="6">
        <f t="shared" si="13"/>
        <v>0</v>
      </c>
      <c r="BK91" s="14"/>
      <c r="BL91" s="12">
        <v>9</v>
      </c>
      <c r="BM91" s="12">
        <v>0</v>
      </c>
      <c r="BN91" s="19">
        <f t="shared" si="14"/>
        <v>0</v>
      </c>
      <c r="BO91" s="12"/>
      <c r="BP91" s="12"/>
      <c r="BQ91" s="12"/>
      <c r="BR91" s="12"/>
    </row>
    <row r="92" spans="11:70" x14ac:dyDescent="0.3">
      <c r="K92">
        <v>10</v>
      </c>
      <c r="L92">
        <f t="shared" si="15"/>
        <v>0</v>
      </c>
      <c r="M92" s="6">
        <f t="shared" si="16"/>
        <v>0</v>
      </c>
      <c r="S92" s="12"/>
      <c r="T92">
        <v>10</v>
      </c>
      <c r="U92">
        <v>0</v>
      </c>
      <c r="V92" s="6">
        <f t="shared" si="9"/>
        <v>0</v>
      </c>
      <c r="Z92" s="12"/>
      <c r="AB92">
        <v>10</v>
      </c>
      <c r="AC92">
        <v>0</v>
      </c>
      <c r="AD92" s="6">
        <f t="shared" si="10"/>
        <v>0</v>
      </c>
      <c r="AH92" s="12"/>
      <c r="AJ92">
        <v>10</v>
      </c>
      <c r="AK92">
        <v>0</v>
      </c>
      <c r="AL92" s="6">
        <f t="shared" si="11"/>
        <v>0</v>
      </c>
      <c r="AT92">
        <v>10</v>
      </c>
      <c r="AU92">
        <v>0</v>
      </c>
      <c r="AV92" s="6">
        <f t="shared" si="12"/>
        <v>0</v>
      </c>
      <c r="BC92">
        <v>10</v>
      </c>
      <c r="BD92">
        <v>0</v>
      </c>
      <c r="BE92" s="6">
        <f t="shared" si="13"/>
        <v>0</v>
      </c>
      <c r="BK92" s="14"/>
      <c r="BL92" s="12">
        <v>10</v>
      </c>
      <c r="BM92" s="12">
        <v>0</v>
      </c>
      <c r="BN92" s="19">
        <f t="shared" si="14"/>
        <v>0</v>
      </c>
      <c r="BO92" s="12"/>
      <c r="BP92" s="12"/>
      <c r="BQ92" s="12"/>
      <c r="BR92" s="12"/>
    </row>
    <row r="93" spans="11:70" x14ac:dyDescent="0.3">
      <c r="K93">
        <v>11</v>
      </c>
      <c r="L93">
        <f t="shared" si="15"/>
        <v>0</v>
      </c>
      <c r="M93" s="6">
        <f t="shared" si="16"/>
        <v>0</v>
      </c>
      <c r="S93" s="12"/>
      <c r="T93">
        <v>11</v>
      </c>
      <c r="U93">
        <v>0</v>
      </c>
      <c r="V93" s="6">
        <f t="shared" si="9"/>
        <v>0</v>
      </c>
      <c r="Z93" s="12"/>
      <c r="AB93">
        <v>11</v>
      </c>
      <c r="AC93">
        <v>0</v>
      </c>
      <c r="AD93" s="6">
        <f t="shared" si="10"/>
        <v>0</v>
      </c>
      <c r="AH93" s="12"/>
      <c r="AJ93">
        <v>11</v>
      </c>
      <c r="AK93">
        <v>0</v>
      </c>
      <c r="AL93" s="6">
        <f t="shared" si="11"/>
        <v>0</v>
      </c>
      <c r="AT93">
        <v>11</v>
      </c>
      <c r="AU93">
        <v>0</v>
      </c>
      <c r="AV93" s="6">
        <f t="shared" si="12"/>
        <v>0</v>
      </c>
      <c r="BC93">
        <v>11</v>
      </c>
      <c r="BD93">
        <v>0</v>
      </c>
      <c r="BE93" s="6">
        <f t="shared" si="13"/>
        <v>0</v>
      </c>
      <c r="BK93" s="14"/>
      <c r="BL93" s="12">
        <v>11</v>
      </c>
      <c r="BM93" s="12">
        <v>0</v>
      </c>
      <c r="BN93" s="19">
        <f t="shared" si="14"/>
        <v>0</v>
      </c>
      <c r="BO93" s="12"/>
      <c r="BP93" s="12"/>
      <c r="BQ93" s="12"/>
      <c r="BR93" s="12"/>
    </row>
    <row r="94" spans="11:70" x14ac:dyDescent="0.3">
      <c r="K94">
        <v>12</v>
      </c>
      <c r="L94">
        <f t="shared" si="15"/>
        <v>0</v>
      </c>
      <c r="M94" s="6">
        <f t="shared" si="16"/>
        <v>0</v>
      </c>
      <c r="S94" s="12"/>
      <c r="T94">
        <v>12</v>
      </c>
      <c r="U94">
        <v>0</v>
      </c>
      <c r="V94" s="6">
        <f t="shared" si="9"/>
        <v>0</v>
      </c>
      <c r="Z94" s="12"/>
      <c r="AB94">
        <v>12</v>
      </c>
      <c r="AC94">
        <v>0</v>
      </c>
      <c r="AD94" s="6">
        <f t="shared" si="10"/>
        <v>0</v>
      </c>
      <c r="AH94" s="12"/>
      <c r="AJ94">
        <v>12</v>
      </c>
      <c r="AK94">
        <v>0</v>
      </c>
      <c r="AL94" s="6">
        <f t="shared" si="11"/>
        <v>0</v>
      </c>
      <c r="AT94">
        <v>12</v>
      </c>
      <c r="AU94">
        <v>0</v>
      </c>
      <c r="AV94" s="6">
        <f t="shared" si="12"/>
        <v>0</v>
      </c>
      <c r="BC94">
        <v>12</v>
      </c>
      <c r="BD94">
        <v>0</v>
      </c>
      <c r="BE94" s="6">
        <f t="shared" si="13"/>
        <v>0</v>
      </c>
      <c r="BK94" s="14"/>
      <c r="BL94" s="12">
        <v>12</v>
      </c>
      <c r="BM94" s="12">
        <v>0</v>
      </c>
      <c r="BN94" s="19">
        <f t="shared" si="14"/>
        <v>0</v>
      </c>
      <c r="BO94" s="12"/>
      <c r="BP94" s="12"/>
      <c r="BQ94" s="12"/>
      <c r="BR94" s="12"/>
    </row>
    <row r="95" spans="11:70" x14ac:dyDescent="0.3">
      <c r="K95" s="5"/>
      <c r="L95" s="5"/>
      <c r="M95" s="7"/>
      <c r="S95" s="12"/>
      <c r="T95" s="5"/>
      <c r="U95" s="5"/>
      <c r="V95" s="8"/>
      <c r="Z95" s="12"/>
      <c r="AB95" s="5"/>
      <c r="AC95" s="5"/>
      <c r="AD95" s="8"/>
      <c r="AH95" s="12"/>
      <c r="AJ95" s="5"/>
      <c r="AK95" s="5"/>
      <c r="AL95" s="8"/>
      <c r="AT95" s="5"/>
      <c r="AU95" s="5"/>
      <c r="AV95" s="8"/>
      <c r="BC95" s="5"/>
      <c r="BD95" s="5"/>
      <c r="BE95" s="8"/>
      <c r="BK95" s="14"/>
      <c r="BL95" s="25"/>
      <c r="BM95" s="25"/>
      <c r="BN95" s="8"/>
      <c r="BO95" s="12"/>
      <c r="BP95" s="12"/>
      <c r="BQ95" s="12"/>
      <c r="BR95" s="12"/>
    </row>
    <row r="96" spans="11:70" x14ac:dyDescent="0.3">
      <c r="L96">
        <f>SUM(L82:L94)</f>
        <v>6945</v>
      </c>
      <c r="S96" s="12"/>
      <c r="U96">
        <f>SUM(U82:U94)</f>
        <v>2315</v>
      </c>
      <c r="V96" s="6"/>
      <c r="Z96" s="12"/>
      <c r="AC96">
        <f>SUM(AC82:AC94)</f>
        <v>2315</v>
      </c>
      <c r="AD96" s="6"/>
      <c r="AH96" s="12"/>
      <c r="AK96">
        <f>SUM(AK82:AK94)</f>
        <v>2315</v>
      </c>
      <c r="AL96" s="6"/>
      <c r="AU96">
        <f>SUM(AU82:AU94)</f>
        <v>2315</v>
      </c>
      <c r="AV96" s="6"/>
      <c r="BD96">
        <f>SUM(BD82:BD94)</f>
        <v>2315</v>
      </c>
      <c r="BE96" s="6"/>
      <c r="BK96" s="14"/>
      <c r="BL96" s="12"/>
      <c r="BM96" s="12">
        <f>SUM(BM82:BM94)</f>
        <v>2315</v>
      </c>
      <c r="BN96" s="19"/>
      <c r="BO96" s="12"/>
      <c r="BP96" s="12"/>
      <c r="BQ96" s="12"/>
      <c r="BR96" s="12"/>
    </row>
    <row r="97" spans="19:70" x14ac:dyDescent="0.3">
      <c r="S97" s="12"/>
      <c r="BL97" s="12"/>
      <c r="BM97" s="12"/>
      <c r="BN97" s="12"/>
      <c r="BO97" s="12"/>
      <c r="BP97" s="12"/>
      <c r="BQ97" s="12"/>
      <c r="BR97" s="12"/>
    </row>
    <row r="98" spans="19:70" x14ac:dyDescent="0.3">
      <c r="S98" s="12"/>
    </row>
    <row r="99" spans="19:70" x14ac:dyDescent="0.3">
      <c r="S99" s="12"/>
      <c r="T99" s="12"/>
      <c r="U99" s="12"/>
      <c r="V99" s="12"/>
      <c r="W99" s="12"/>
      <c r="X99" s="12"/>
      <c r="Y99" s="12"/>
      <c r="Z99" s="12"/>
      <c r="AB99" s="12"/>
      <c r="AC99" s="12"/>
      <c r="AD99" s="12"/>
      <c r="AE99" s="12"/>
      <c r="AF99" s="12"/>
      <c r="AG99" s="12"/>
      <c r="AH99" s="12"/>
    </row>
    <row r="100" spans="19:70" x14ac:dyDescent="0.3">
      <c r="S100" s="12"/>
      <c r="T100" s="12"/>
      <c r="U100" s="12"/>
      <c r="V100" s="12"/>
      <c r="W100" s="12"/>
      <c r="X100" s="12"/>
      <c r="Y100" s="12"/>
      <c r="Z100" s="12"/>
      <c r="AB100" s="12"/>
      <c r="AC100" s="12"/>
      <c r="AD100" s="12"/>
      <c r="AE100" s="12"/>
      <c r="AF100" s="12"/>
      <c r="AG100" s="12"/>
      <c r="AH100" s="12"/>
    </row>
    <row r="101" spans="19:70" x14ac:dyDescent="0.3">
      <c r="S101" s="12"/>
      <c r="T101" s="12"/>
      <c r="U101" s="12"/>
      <c r="V101" s="12"/>
      <c r="W101" s="12"/>
      <c r="X101" s="12"/>
      <c r="Y101" s="12"/>
      <c r="Z101" s="12"/>
      <c r="AB101" s="12"/>
      <c r="AC101" s="12"/>
      <c r="AD101" s="12"/>
      <c r="AE101" s="12"/>
      <c r="AF101" s="12"/>
      <c r="AG101" s="12"/>
      <c r="AH101" s="12"/>
    </row>
    <row r="102" spans="19:70" x14ac:dyDescent="0.3">
      <c r="S102" s="12"/>
      <c r="T102" s="12"/>
      <c r="U102" s="12"/>
      <c r="V102" s="12"/>
      <c r="W102" s="12"/>
      <c r="X102" s="12"/>
      <c r="Y102" s="12"/>
      <c r="Z102" s="12"/>
      <c r="AB102" s="12"/>
      <c r="AC102" s="12"/>
      <c r="AD102" s="12"/>
      <c r="AE102" s="12"/>
      <c r="AF102" s="12"/>
      <c r="AG102" s="12"/>
      <c r="AH102" s="12"/>
    </row>
    <row r="103" spans="19:70" x14ac:dyDescent="0.3">
      <c r="S103" s="12"/>
      <c r="T103" s="12"/>
      <c r="U103" s="12"/>
      <c r="V103" s="12"/>
      <c r="W103" s="12"/>
      <c r="X103" s="12"/>
      <c r="Y103" s="12"/>
      <c r="Z103" s="12"/>
      <c r="AB103" s="12"/>
      <c r="AC103" s="12"/>
      <c r="AD103" s="12"/>
      <c r="AE103" s="12"/>
      <c r="AF103" s="12"/>
      <c r="AG103" s="12"/>
      <c r="AH103" s="12"/>
    </row>
    <row r="104" spans="19:70" x14ac:dyDescent="0.3">
      <c r="S104" s="12"/>
      <c r="T104" s="12"/>
      <c r="U104" s="12"/>
      <c r="V104" s="12"/>
      <c r="W104" s="12"/>
      <c r="X104" s="12"/>
      <c r="Y104" s="12"/>
      <c r="Z104" s="12"/>
      <c r="AB104" s="12"/>
      <c r="AC104" s="12"/>
      <c r="AD104" s="12"/>
      <c r="AE104" s="12"/>
      <c r="AF104" s="12"/>
      <c r="AG104" s="12"/>
      <c r="AH104" s="12"/>
    </row>
    <row r="105" spans="19:70" x14ac:dyDescent="0.3">
      <c r="S105" s="12"/>
      <c r="T105" s="12"/>
      <c r="U105" s="12"/>
      <c r="V105" s="12"/>
      <c r="W105" s="12"/>
      <c r="X105" s="12"/>
      <c r="Y105" s="12"/>
      <c r="Z105" s="12"/>
      <c r="AB105" s="12"/>
      <c r="AC105" s="12"/>
      <c r="AD105" s="12"/>
      <c r="AE105" s="12"/>
      <c r="AF105" s="12"/>
      <c r="AG105" s="12"/>
      <c r="AH105" s="12"/>
    </row>
    <row r="106" spans="19:70" x14ac:dyDescent="0.3">
      <c r="S106" s="12"/>
      <c r="T106" s="12"/>
      <c r="U106" s="12"/>
      <c r="V106" s="12"/>
      <c r="W106" s="12"/>
      <c r="X106" s="12"/>
      <c r="Y106" s="12"/>
      <c r="Z106" s="12"/>
      <c r="AB106" s="12"/>
      <c r="AC106" s="12"/>
      <c r="AD106" s="12"/>
      <c r="AE106" s="12"/>
      <c r="AF106" s="12"/>
      <c r="AG106" s="12"/>
      <c r="AH106" s="12"/>
    </row>
    <row r="107" spans="19:70" x14ac:dyDescent="0.3">
      <c r="S107" s="12"/>
      <c r="T107" s="12"/>
      <c r="U107" s="12"/>
      <c r="V107" s="12"/>
      <c r="W107" s="12"/>
      <c r="X107" s="12"/>
      <c r="Y107" s="12"/>
      <c r="Z107" s="12"/>
      <c r="AB107" s="12"/>
      <c r="AC107" s="12"/>
      <c r="AD107" s="12"/>
      <c r="AE107" s="12"/>
      <c r="AF107" s="12"/>
      <c r="AG107" s="12"/>
      <c r="AH107" s="12"/>
    </row>
    <row r="108" spans="19:70" x14ac:dyDescent="0.3">
      <c r="S108" s="12"/>
      <c r="T108" s="12"/>
      <c r="U108" s="12"/>
      <c r="V108" s="12"/>
      <c r="W108" s="12"/>
      <c r="X108" s="12"/>
      <c r="Y108" s="12"/>
      <c r="Z108" s="12"/>
      <c r="AB108" s="12"/>
      <c r="AC108" s="12"/>
      <c r="AD108" s="12"/>
      <c r="AE108" s="12"/>
      <c r="AF108" s="12"/>
      <c r="AG108" s="12"/>
      <c r="AH108" s="12"/>
    </row>
    <row r="109" spans="19:70" x14ac:dyDescent="0.3">
      <c r="S109" s="12"/>
      <c r="T109" s="12"/>
      <c r="U109" s="12"/>
      <c r="V109" s="12"/>
      <c r="W109" s="12"/>
      <c r="X109" s="12"/>
      <c r="Y109" s="12"/>
      <c r="Z109" s="12"/>
      <c r="AB109" s="12"/>
      <c r="AC109" s="12"/>
      <c r="AD109" s="12"/>
      <c r="AE109" s="12"/>
      <c r="AF109" s="12"/>
      <c r="AG109" s="12"/>
      <c r="AH109" s="12"/>
    </row>
    <row r="110" spans="19:70" x14ac:dyDescent="0.3">
      <c r="S110" s="12"/>
      <c r="T110" s="12"/>
      <c r="U110" s="12"/>
      <c r="V110" s="12"/>
      <c r="W110" s="12"/>
      <c r="X110" s="12"/>
      <c r="Y110" s="12"/>
      <c r="Z110" s="12"/>
      <c r="AB110" s="12"/>
      <c r="AC110" s="12"/>
      <c r="AD110" s="12"/>
      <c r="AE110" s="12"/>
      <c r="AF110" s="12"/>
      <c r="AG110" s="12"/>
      <c r="AH110" s="12"/>
    </row>
    <row r="111" spans="19:70" x14ac:dyDescent="0.3">
      <c r="T111" s="12"/>
      <c r="U111" s="12"/>
      <c r="V111" s="12"/>
      <c r="W111" s="12"/>
      <c r="X111" s="12"/>
      <c r="Y111" s="12"/>
      <c r="Z111" s="12"/>
      <c r="AB111" s="12"/>
      <c r="AC111" s="12"/>
      <c r="AD111" s="12"/>
      <c r="AE111" s="12"/>
      <c r="AF111" s="12"/>
      <c r="AG111" s="12"/>
      <c r="AH111" s="12"/>
    </row>
    <row r="112" spans="19:70" ht="15" thickBot="1" x14ac:dyDescent="0.35">
      <c r="T112" s="12"/>
      <c r="U112" s="12"/>
      <c r="V112" s="12"/>
      <c r="W112" s="12"/>
      <c r="X112" s="12"/>
      <c r="Y112" s="12"/>
      <c r="Z112" s="12"/>
      <c r="AB112" s="12"/>
      <c r="AC112" s="12"/>
      <c r="AD112" s="12"/>
      <c r="AE112" s="12"/>
      <c r="AF112" s="12"/>
      <c r="AG112" s="12"/>
      <c r="AH112" s="12"/>
    </row>
    <row r="113" spans="11:70" x14ac:dyDescent="0.3">
      <c r="K113" t="s">
        <v>7</v>
      </c>
      <c r="L113" t="s">
        <v>8</v>
      </c>
      <c r="M113" s="3" t="s">
        <v>9</v>
      </c>
      <c r="N113" s="3" t="s">
        <v>10</v>
      </c>
      <c r="O113" s="3" t="s">
        <v>11</v>
      </c>
      <c r="T113" s="12"/>
      <c r="U113" s="12"/>
      <c r="V113" s="12"/>
      <c r="W113" s="12"/>
      <c r="X113" s="12"/>
      <c r="Y113" s="12"/>
      <c r="Z113" s="12"/>
    </row>
    <row r="114" spans="11:70" ht="18" x14ac:dyDescent="0.35">
      <c r="T114" s="12"/>
      <c r="U114" s="12"/>
      <c r="V114" s="12"/>
      <c r="W114" s="12"/>
      <c r="X114" s="12"/>
      <c r="Y114" s="12"/>
      <c r="Z114" s="12"/>
      <c r="AO114" s="9"/>
      <c r="BE114" s="9"/>
      <c r="BR114" s="9"/>
    </row>
    <row r="115" spans="11:70" ht="18" x14ac:dyDescent="0.35">
      <c r="L115">
        <v>1</v>
      </c>
      <c r="M115">
        <v>1</v>
      </c>
      <c r="N115">
        <v>1</v>
      </c>
      <c r="O115">
        <v>4</v>
      </c>
      <c r="AO115" s="9"/>
      <c r="BE115" s="9"/>
      <c r="BR115" s="9"/>
    </row>
    <row r="116" spans="11:70" x14ac:dyDescent="0.3">
      <c r="L116">
        <v>2</v>
      </c>
      <c r="M116">
        <v>178</v>
      </c>
      <c r="N116">
        <v>214</v>
      </c>
      <c r="O116">
        <v>189</v>
      </c>
    </row>
    <row r="117" spans="11:70" x14ac:dyDescent="0.3">
      <c r="L117">
        <v>3</v>
      </c>
      <c r="M117">
        <v>1036</v>
      </c>
      <c r="N117">
        <v>998</v>
      </c>
      <c r="O117">
        <v>1007</v>
      </c>
    </row>
    <row r="118" spans="11:70" x14ac:dyDescent="0.3">
      <c r="L118">
        <v>4</v>
      </c>
      <c r="M118">
        <v>857</v>
      </c>
      <c r="N118">
        <v>860</v>
      </c>
      <c r="O118">
        <v>886</v>
      </c>
    </row>
    <row r="119" spans="11:70" x14ac:dyDescent="0.3">
      <c r="L119">
        <v>5</v>
      </c>
      <c r="M119">
        <v>200</v>
      </c>
      <c r="N119">
        <v>190</v>
      </c>
      <c r="O119">
        <v>182</v>
      </c>
    </row>
    <row r="120" spans="11:70" x14ac:dyDescent="0.3">
      <c r="L120">
        <v>6</v>
      </c>
      <c r="M120">
        <v>36</v>
      </c>
      <c r="N120">
        <v>39</v>
      </c>
      <c r="O120">
        <v>39</v>
      </c>
    </row>
    <row r="121" spans="11:70" x14ac:dyDescent="0.3">
      <c r="L121">
        <v>7</v>
      </c>
      <c r="M121">
        <v>4</v>
      </c>
      <c r="N121">
        <v>12</v>
      </c>
      <c r="O121">
        <v>7</v>
      </c>
    </row>
    <row r="122" spans="11:70" x14ac:dyDescent="0.3">
      <c r="L122">
        <v>8</v>
      </c>
      <c r="M122">
        <v>2</v>
      </c>
      <c r="N122">
        <v>1</v>
      </c>
      <c r="O122">
        <v>1</v>
      </c>
    </row>
    <row r="123" spans="11:70" x14ac:dyDescent="0.3">
      <c r="L123">
        <v>9</v>
      </c>
      <c r="M123">
        <v>1</v>
      </c>
      <c r="N123">
        <v>0</v>
      </c>
      <c r="O123">
        <v>0</v>
      </c>
    </row>
    <row r="124" spans="11:70" x14ac:dyDescent="0.3">
      <c r="L124">
        <v>10</v>
      </c>
      <c r="M124">
        <v>0</v>
      </c>
      <c r="O124">
        <v>0</v>
      </c>
    </row>
    <row r="125" spans="11:70" x14ac:dyDescent="0.3">
      <c r="L125">
        <v>11</v>
      </c>
      <c r="M125">
        <v>0</v>
      </c>
      <c r="N125">
        <v>0</v>
      </c>
      <c r="O125">
        <v>0</v>
      </c>
    </row>
    <row r="126" spans="11:70" x14ac:dyDescent="0.3">
      <c r="L126">
        <v>12</v>
      </c>
      <c r="M126">
        <v>0</v>
      </c>
      <c r="N126">
        <v>0</v>
      </c>
      <c r="O126">
        <v>0</v>
      </c>
    </row>
    <row r="127" spans="11:70" ht="15" thickBot="1" x14ac:dyDescent="0.35">
      <c r="L127" s="2" t="s">
        <v>12</v>
      </c>
      <c r="M127" s="2">
        <v>0</v>
      </c>
      <c r="N127" s="2">
        <v>0</v>
      </c>
      <c r="O127" s="2">
        <v>0</v>
      </c>
    </row>
    <row r="128" spans="11:70" x14ac:dyDescent="0.3">
      <c r="M128">
        <f>SUM(M114:M127)</f>
        <v>2315</v>
      </c>
      <c r="N128">
        <f>SUM(N114:N127)</f>
        <v>2315</v>
      </c>
      <c r="O128">
        <f>SUM(O114:O127)</f>
        <v>2315</v>
      </c>
    </row>
    <row r="135" spans="1:64" ht="36.6" x14ac:dyDescent="0.7">
      <c r="A135" s="18" t="s">
        <v>94</v>
      </c>
    </row>
    <row r="143" spans="1:64" ht="25.8" x14ac:dyDescent="0.5">
      <c r="K143" s="13" t="s">
        <v>79</v>
      </c>
      <c r="T143" s="13" t="s">
        <v>80</v>
      </c>
      <c r="AB143" s="13" t="s">
        <v>81</v>
      </c>
      <c r="AJ143" s="13" t="s">
        <v>86</v>
      </c>
      <c r="AT143" s="13" t="s">
        <v>87</v>
      </c>
      <c r="BC143" s="13" t="s">
        <v>88</v>
      </c>
      <c r="BL143" s="13" t="s">
        <v>89</v>
      </c>
    </row>
    <row r="144" spans="1:64" x14ac:dyDescent="0.3">
      <c r="K144" t="s">
        <v>6</v>
      </c>
      <c r="T144" s="12" t="s">
        <v>6</v>
      </c>
      <c r="AB144" s="12" t="s">
        <v>6</v>
      </c>
      <c r="AJ144" t="s">
        <v>6</v>
      </c>
      <c r="AT144" t="s">
        <v>6</v>
      </c>
      <c r="BC144" t="s">
        <v>6</v>
      </c>
      <c r="BL144" t="s">
        <v>6</v>
      </c>
    </row>
    <row r="145" spans="11:70" x14ac:dyDescent="0.3">
      <c r="K145" t="s">
        <v>95</v>
      </c>
      <c r="T145" s="12" t="s">
        <v>95</v>
      </c>
      <c r="AB145" s="12" t="s">
        <v>107</v>
      </c>
      <c r="AJ145" t="s">
        <v>97</v>
      </c>
      <c r="AT145" t="s">
        <v>109</v>
      </c>
      <c r="BC145" t="s">
        <v>97</v>
      </c>
      <c r="BL145" t="s">
        <v>110</v>
      </c>
    </row>
    <row r="146" spans="11:70" x14ac:dyDescent="0.3">
      <c r="S146" s="12"/>
    </row>
    <row r="147" spans="11:70" ht="15" thickBot="1" x14ac:dyDescent="0.35">
      <c r="S147" s="12"/>
      <c r="BL147" s="12"/>
      <c r="BM147" s="12"/>
      <c r="BN147" s="12"/>
      <c r="BO147" s="12"/>
      <c r="BP147" s="12"/>
      <c r="BQ147" s="12"/>
      <c r="BR147" s="12"/>
    </row>
    <row r="148" spans="11:70" x14ac:dyDescent="0.3">
      <c r="K148" s="3" t="s">
        <v>0</v>
      </c>
      <c r="L148" s="3" t="s">
        <v>1</v>
      </c>
      <c r="M148" s="3" t="s">
        <v>2</v>
      </c>
      <c r="N148" t="s">
        <v>3</v>
      </c>
      <c r="O148" t="s">
        <v>4</v>
      </c>
      <c r="P148" t="s">
        <v>5</v>
      </c>
      <c r="S148" s="12"/>
      <c r="T148" s="3" t="s">
        <v>0</v>
      </c>
      <c r="U148" s="3" t="s">
        <v>1</v>
      </c>
      <c r="V148" s="3" t="s">
        <v>2</v>
      </c>
      <c r="W148" t="s">
        <v>3</v>
      </c>
      <c r="X148" t="s">
        <v>4</v>
      </c>
      <c r="Y148" t="s">
        <v>5</v>
      </c>
      <c r="Z148" s="12"/>
      <c r="AB148" s="3" t="s">
        <v>0</v>
      </c>
      <c r="AC148" s="3" t="s">
        <v>1</v>
      </c>
      <c r="AD148" s="3" t="s">
        <v>2</v>
      </c>
      <c r="AE148" t="s">
        <v>3</v>
      </c>
      <c r="AF148" t="s">
        <v>4</v>
      </c>
      <c r="AG148" t="s">
        <v>5</v>
      </c>
      <c r="AH148" s="12"/>
      <c r="AJ148" s="3" t="s">
        <v>0</v>
      </c>
      <c r="AK148" s="3" t="s">
        <v>1</v>
      </c>
      <c r="AL148" s="3" t="s">
        <v>2</v>
      </c>
      <c r="AM148" t="s">
        <v>3</v>
      </c>
      <c r="AN148" t="s">
        <v>4</v>
      </c>
      <c r="AO148" t="s">
        <v>5</v>
      </c>
      <c r="AT148" s="3" t="s">
        <v>0</v>
      </c>
      <c r="AU148" s="3" t="s">
        <v>1</v>
      </c>
      <c r="AV148" s="3" t="s">
        <v>2</v>
      </c>
      <c r="AW148" t="s">
        <v>3</v>
      </c>
      <c r="AX148" t="s">
        <v>4</v>
      </c>
      <c r="AY148" t="s">
        <v>5</v>
      </c>
      <c r="BC148" s="3" t="s">
        <v>0</v>
      </c>
      <c r="BD148" s="3" t="s">
        <v>1</v>
      </c>
      <c r="BE148" s="3" t="s">
        <v>2</v>
      </c>
      <c r="BF148" t="s">
        <v>3</v>
      </c>
      <c r="BG148" t="s">
        <v>4</v>
      </c>
      <c r="BH148" t="s">
        <v>5</v>
      </c>
      <c r="BK148" s="14"/>
      <c r="BL148" s="3" t="s">
        <v>0</v>
      </c>
      <c r="BM148" s="3" t="s">
        <v>1</v>
      </c>
      <c r="BN148" s="3" t="s">
        <v>2</v>
      </c>
      <c r="BO148" s="12" t="s">
        <v>3</v>
      </c>
      <c r="BP148" s="12" t="s">
        <v>4</v>
      </c>
      <c r="BQ148" s="12" t="s">
        <v>5</v>
      </c>
      <c r="BR148" s="12"/>
    </row>
    <row r="149" spans="11:70" x14ac:dyDescent="0.3">
      <c r="M149" s="6"/>
      <c r="N149">
        <f>SUMPRODUCT(K149:K159, L149:L159)/L163</f>
        <v>3.1992800575953924</v>
      </c>
      <c r="O149" cm="1">
        <f t="array" ref="O149">SUMPRODUCT((K149:K159)^2, L149:L159)/L163</f>
        <v>10.817134629229662</v>
      </c>
      <c r="P149">
        <f>(O149-(N149^2))^0.5</f>
        <v>0.76271996322509084</v>
      </c>
      <c r="S149" s="12"/>
      <c r="V149" s="6"/>
      <c r="W149">
        <f>SUMPRODUCT(T149:T161, U149:U161)/U163</f>
        <v>2.7974082073434126</v>
      </c>
      <c r="X149" cm="1">
        <f t="array" ref="X149">SUMPRODUCT((T149:T161)^2, U149:U161)/U163</f>
        <v>8.1676025917926562</v>
      </c>
      <c r="Y149">
        <f>(X149-(W149^2))^0.5</f>
        <v>0.58490162701121895</v>
      </c>
      <c r="Z149" s="12"/>
      <c r="AD149" s="6"/>
      <c r="AE149">
        <f>SUMPRODUCT(AB149:AB161, AC149:AC161)/AC163</f>
        <v>2.7637149028077754</v>
      </c>
      <c r="AF149" cm="1">
        <f t="array" ref="AF149">SUMPRODUCT((AB149:AB161)^2, AC149:AC161)/AC163</f>
        <v>7.8902807775377966</v>
      </c>
      <c r="AG149">
        <f>(AF149-(AE149^2))^0.5</f>
        <v>0.50215606492006581</v>
      </c>
      <c r="AH149" s="12"/>
      <c r="AL149" s="6"/>
      <c r="AM149">
        <f>SUMPRODUCT(AJ149:AJ161, AK149:AK161)/AK163</f>
        <v>2.7974082073434126</v>
      </c>
      <c r="AN149" cm="1">
        <f t="array" ref="AN149">SUMPRODUCT((AJ149:AJ161)^2, AK149:AK161)/AK163</f>
        <v>8.1641468682505405</v>
      </c>
      <c r="AO149">
        <f>(AN149-(AM149^2))^0.5</f>
        <v>0.58194002245786058</v>
      </c>
      <c r="AV149" s="6"/>
      <c r="AW149">
        <f>SUMPRODUCT(AT149:AT161, AU149:AU161)/AU163</f>
        <v>2.773218142548596</v>
      </c>
      <c r="AX149" cm="1">
        <f t="array" ref="AX149">SUMPRODUCT((AT149:AT161)^2, AU149:AU161)/AU163</f>
        <v>7.910151187904968</v>
      </c>
      <c r="AY149">
        <f>(AX149-(AW149^2))^0.5</f>
        <v>0.46841468993220414</v>
      </c>
      <c r="BE149" s="6"/>
      <c r="BF149">
        <f>SUMPRODUCT(BC149:BC161, BD149:BD161)/BD163</f>
        <v>2.7965442764578832</v>
      </c>
      <c r="BG149" cm="1">
        <f t="array" ref="BG149">SUMPRODUCT((BC149:BC161)^2, BD149:BD161)/BD163</f>
        <v>8.1589632829373642</v>
      </c>
      <c r="BH149">
        <f>(BG149-(BF149^2))^0.5</f>
        <v>0.58163854131927917</v>
      </c>
      <c r="BK149" s="14"/>
      <c r="BL149" s="12"/>
      <c r="BM149" s="12"/>
      <c r="BN149" s="19"/>
      <c r="BO149" s="12">
        <f>SUMPRODUCT(BL149:BL161, BM149:BM161)/BM163</f>
        <v>2.7632829373650107</v>
      </c>
      <c r="BP149" s="12" cm="1">
        <f t="array" ref="BP149">SUMPRODUCT((BL149:BL161)^2, BM149:BM161)/BM163</f>
        <v>7.8872570194384446</v>
      </c>
      <c r="BQ149" s="12">
        <f>(BP149-(BO149^2))^0.5</f>
        <v>0.50152211068490593</v>
      </c>
      <c r="BR149" s="12"/>
    </row>
    <row r="150" spans="11:70" x14ac:dyDescent="0.3">
      <c r="K150">
        <v>1</v>
      </c>
      <c r="L150">
        <f>SUM(M182:O182)</f>
        <v>4</v>
      </c>
      <c r="M150" s="6">
        <f>L150/$L$163</f>
        <v>5.7595392368610507E-4</v>
      </c>
      <c r="S150" s="12"/>
      <c r="T150">
        <v>1</v>
      </c>
      <c r="U150">
        <v>1</v>
      </c>
      <c r="V150" s="6">
        <f>U150/$U$163</f>
        <v>4.3196544276457883E-4</v>
      </c>
      <c r="Z150" s="12"/>
      <c r="AB150">
        <v>1</v>
      </c>
      <c r="AC150">
        <v>0</v>
      </c>
      <c r="AD150" s="6">
        <f>AC214/$AC$163</f>
        <v>0</v>
      </c>
      <c r="AH150" s="12"/>
      <c r="AJ150">
        <v>1</v>
      </c>
      <c r="AK150">
        <v>1</v>
      </c>
      <c r="AL150" s="6">
        <f>AK150/$AK$163</f>
        <v>4.3196544276457883E-4</v>
      </c>
      <c r="AT150">
        <v>1</v>
      </c>
      <c r="AU150">
        <v>0</v>
      </c>
      <c r="AV150" s="6">
        <f>AU150/$AU$163</f>
        <v>0</v>
      </c>
      <c r="BC150">
        <v>1</v>
      </c>
      <c r="BD150">
        <v>1</v>
      </c>
      <c r="BE150" s="6">
        <f>BD150/$BD$163</f>
        <v>4.3196544276457883E-4</v>
      </c>
      <c r="BK150" s="14"/>
      <c r="BL150" s="12">
        <v>1</v>
      </c>
      <c r="BM150" s="12">
        <v>0</v>
      </c>
      <c r="BN150" s="19">
        <f>BM150/$BM$163</f>
        <v>0</v>
      </c>
      <c r="BO150" s="12"/>
      <c r="BP150" s="12"/>
      <c r="BQ150" s="12"/>
      <c r="BR150" s="12"/>
    </row>
    <row r="151" spans="11:70" x14ac:dyDescent="0.3">
      <c r="K151">
        <v>2</v>
      </c>
      <c r="L151">
        <f t="shared" ref="L151:L161" si="17">SUM(M183:O183)</f>
        <v>985</v>
      </c>
      <c r="M151" s="6">
        <f>L151/$L$163</f>
        <v>0.14182865370770339</v>
      </c>
      <c r="S151" s="12"/>
      <c r="T151">
        <v>2</v>
      </c>
      <c r="U151">
        <v>654</v>
      </c>
      <c r="V151" s="6">
        <f t="shared" ref="V151:V161" si="18">U151/$U$163</f>
        <v>0.28250539956803455</v>
      </c>
      <c r="Z151" s="12"/>
      <c r="AB151">
        <v>2</v>
      </c>
      <c r="AC151">
        <v>630</v>
      </c>
      <c r="AD151" s="6">
        <f>AC215/$AC$163</f>
        <v>0.42764578833693306</v>
      </c>
      <c r="AH151" s="12"/>
      <c r="AJ151">
        <v>2</v>
      </c>
      <c r="AK151">
        <v>654</v>
      </c>
      <c r="AL151" s="6">
        <f t="shared" ref="AL151:AL161" si="19">AK151/$AK$163</f>
        <v>0.28250539956803455</v>
      </c>
      <c r="AT151">
        <v>2</v>
      </c>
      <c r="AU151">
        <v>576</v>
      </c>
      <c r="AV151" s="6">
        <f t="shared" ref="AV151:AV161" si="20">AU151/$AU$163</f>
        <v>0.2488120950323974</v>
      </c>
      <c r="BC151">
        <v>2</v>
      </c>
      <c r="BD151">
        <v>654</v>
      </c>
      <c r="BE151" s="6">
        <f t="shared" ref="BE151:BE161" si="21">BD151/$BD$163</f>
        <v>0.28250539956803455</v>
      </c>
      <c r="BK151" s="14"/>
      <c r="BL151" s="12">
        <v>2</v>
      </c>
      <c r="BM151" s="12">
        <v>630</v>
      </c>
      <c r="BN151" s="19">
        <f t="shared" ref="BN151:BN161" si="22">BM151/$BM$163</f>
        <v>0.27213822894168466</v>
      </c>
      <c r="BO151" s="12"/>
      <c r="BP151" s="12"/>
      <c r="BQ151" s="12"/>
      <c r="BR151" s="12"/>
    </row>
    <row r="152" spans="11:70" x14ac:dyDescent="0.3">
      <c r="K152">
        <v>3</v>
      </c>
      <c r="L152">
        <f t="shared" si="17"/>
        <v>3971</v>
      </c>
      <c r="M152" s="6">
        <f>L152/$L$163</f>
        <v>0.57177825773938085</v>
      </c>
      <c r="S152" s="12"/>
      <c r="T152">
        <v>3</v>
      </c>
      <c r="U152">
        <v>1493</v>
      </c>
      <c r="V152" s="6">
        <f t="shared" si="18"/>
        <v>0.64492440604751622</v>
      </c>
      <c r="Z152" s="12"/>
      <c r="AB152">
        <v>3</v>
      </c>
      <c r="AC152">
        <v>1602</v>
      </c>
      <c r="AD152" s="6">
        <f>AC216/$AC$163</f>
        <v>0.56933045356371492</v>
      </c>
      <c r="AH152" s="12"/>
      <c r="AJ152">
        <v>3</v>
      </c>
      <c r="AK152">
        <v>1488</v>
      </c>
      <c r="AL152" s="6">
        <f t="shared" si="19"/>
        <v>0.64276457883369331</v>
      </c>
      <c r="AT152">
        <v>3</v>
      </c>
      <c r="AU152">
        <v>1688</v>
      </c>
      <c r="AV152" s="6">
        <f t="shared" si="20"/>
        <v>0.72915766738660903</v>
      </c>
      <c r="BC152">
        <v>3</v>
      </c>
      <c r="BD152">
        <v>1491</v>
      </c>
      <c r="BE152" s="6">
        <f t="shared" si="21"/>
        <v>0.64406047516198706</v>
      </c>
      <c r="BK152" s="14"/>
      <c r="BL152" s="12">
        <v>3</v>
      </c>
      <c r="BM152" s="12">
        <v>1603</v>
      </c>
      <c r="BN152" s="19">
        <f t="shared" si="22"/>
        <v>0.69244060475161984</v>
      </c>
      <c r="BO152" s="12"/>
      <c r="BP152" s="12"/>
      <c r="BQ152" s="12"/>
      <c r="BR152" s="12"/>
    </row>
    <row r="153" spans="11:70" x14ac:dyDescent="0.3">
      <c r="K153">
        <v>4</v>
      </c>
      <c r="L153">
        <f t="shared" si="17"/>
        <v>1662</v>
      </c>
      <c r="M153" s="6">
        <f t="shared" ref="M153:M161" si="23">L153/$L$163</f>
        <v>0.23930885529157667</v>
      </c>
      <c r="S153" s="12"/>
      <c r="T153">
        <v>4</v>
      </c>
      <c r="U153">
        <v>148</v>
      </c>
      <c r="V153" s="6">
        <f t="shared" si="18"/>
        <v>6.3930885529157669E-2</v>
      </c>
      <c r="Z153" s="12"/>
      <c r="AB153">
        <v>4</v>
      </c>
      <c r="AC153">
        <v>83</v>
      </c>
      <c r="AD153" s="6">
        <f>AC217/$AC$163</f>
        <v>3.0237580993520518E-3</v>
      </c>
      <c r="AH153" s="12"/>
      <c r="AJ153">
        <v>4</v>
      </c>
      <c r="AK153">
        <v>159</v>
      </c>
      <c r="AL153" s="6">
        <f t="shared" si="19"/>
        <v>6.8682505399568036E-2</v>
      </c>
      <c r="AT153">
        <v>4</v>
      </c>
      <c r="AU153">
        <v>51</v>
      </c>
      <c r="AV153" s="6">
        <f t="shared" si="20"/>
        <v>2.2030237580993522E-2</v>
      </c>
      <c r="BC153">
        <v>4</v>
      </c>
      <c r="BD153">
        <v>155</v>
      </c>
      <c r="BE153" s="6">
        <f t="shared" si="21"/>
        <v>6.6954643628509725E-2</v>
      </c>
      <c r="BK153" s="14"/>
      <c r="BL153" s="12">
        <v>4</v>
      </c>
      <c r="BM153" s="12">
        <v>82</v>
      </c>
      <c r="BN153" s="19">
        <f t="shared" si="22"/>
        <v>3.5421166306695465E-2</v>
      </c>
      <c r="BO153" s="12"/>
      <c r="BP153" s="12"/>
      <c r="BQ153" s="12"/>
      <c r="BR153" s="12"/>
    </row>
    <row r="154" spans="11:70" x14ac:dyDescent="0.3">
      <c r="K154">
        <v>5</v>
      </c>
      <c r="L154">
        <f t="shared" si="17"/>
        <v>262</v>
      </c>
      <c r="M154" s="6">
        <f t="shared" si="23"/>
        <v>3.7724982001439887E-2</v>
      </c>
      <c r="S154" s="12"/>
      <c r="T154">
        <v>5</v>
      </c>
      <c r="U154">
        <v>18</v>
      </c>
      <c r="V154" s="6">
        <f t="shared" si="18"/>
        <v>7.7753779697624188E-3</v>
      </c>
      <c r="Z154" s="12"/>
      <c r="AB154">
        <v>5</v>
      </c>
      <c r="AC154">
        <v>0</v>
      </c>
      <c r="AD154" s="6">
        <f t="shared" ref="AD154:AD161" si="24">AC154/$AC$163</f>
        <v>0</v>
      </c>
      <c r="AH154" s="12"/>
      <c r="AJ154">
        <v>5</v>
      </c>
      <c r="AK154">
        <v>11</v>
      </c>
      <c r="AL154" s="6">
        <f t="shared" si="19"/>
        <v>4.7516198704103674E-3</v>
      </c>
      <c r="AT154">
        <v>5</v>
      </c>
      <c r="AU154">
        <v>0</v>
      </c>
      <c r="AV154" s="6">
        <f t="shared" si="20"/>
        <v>0</v>
      </c>
      <c r="BC154">
        <v>5</v>
      </c>
      <c r="BD154">
        <v>12</v>
      </c>
      <c r="BE154" s="6">
        <f t="shared" si="21"/>
        <v>5.1835853131749461E-3</v>
      </c>
      <c r="BK154" s="14"/>
      <c r="BL154" s="12">
        <v>5</v>
      </c>
      <c r="BM154" s="12">
        <v>0</v>
      </c>
      <c r="BN154" s="19">
        <f t="shared" si="22"/>
        <v>0</v>
      </c>
      <c r="BO154" s="12"/>
      <c r="BP154" s="12"/>
      <c r="BQ154" s="12"/>
      <c r="BR154" s="12"/>
    </row>
    <row r="155" spans="11:70" x14ac:dyDescent="0.3">
      <c r="K155">
        <v>6</v>
      </c>
      <c r="L155">
        <f t="shared" si="17"/>
        <v>53</v>
      </c>
      <c r="M155" s="6">
        <f t="shared" si="23"/>
        <v>7.6313894888408928E-3</v>
      </c>
      <c r="S155" s="12"/>
      <c r="T155">
        <v>6</v>
      </c>
      <c r="U155">
        <v>1</v>
      </c>
      <c r="V155" s="6">
        <f t="shared" si="18"/>
        <v>4.3196544276457883E-4</v>
      </c>
      <c r="Z155" s="12"/>
      <c r="AB155">
        <v>6</v>
      </c>
      <c r="AC155">
        <v>0</v>
      </c>
      <c r="AD155" s="6">
        <f t="shared" si="24"/>
        <v>0</v>
      </c>
      <c r="AH155" s="12"/>
      <c r="AJ155">
        <v>6</v>
      </c>
      <c r="AK155">
        <v>2</v>
      </c>
      <c r="AL155" s="6">
        <f t="shared" si="19"/>
        <v>8.6393088552915766E-4</v>
      </c>
      <c r="AT155">
        <v>6</v>
      </c>
      <c r="AU155">
        <v>0</v>
      </c>
      <c r="AV155" s="6">
        <f t="shared" si="20"/>
        <v>0</v>
      </c>
      <c r="BC155">
        <v>6</v>
      </c>
      <c r="BD155">
        <v>2</v>
      </c>
      <c r="BE155" s="6">
        <f t="shared" si="21"/>
        <v>8.6393088552915766E-4</v>
      </c>
      <c r="BK155" s="14"/>
      <c r="BL155" s="12">
        <v>6</v>
      </c>
      <c r="BM155" s="12">
        <v>0</v>
      </c>
      <c r="BN155" s="19">
        <f t="shared" si="22"/>
        <v>0</v>
      </c>
      <c r="BO155" s="12"/>
      <c r="BP155" s="12"/>
      <c r="BQ155" s="12"/>
      <c r="BR155" s="12"/>
    </row>
    <row r="156" spans="11:70" x14ac:dyDescent="0.3">
      <c r="K156">
        <v>7</v>
      </c>
      <c r="L156">
        <f t="shared" si="17"/>
        <v>8</v>
      </c>
      <c r="M156" s="6">
        <f t="shared" si="23"/>
        <v>1.1519078473722101E-3</v>
      </c>
      <c r="S156" s="12"/>
      <c r="T156">
        <v>7</v>
      </c>
      <c r="U156">
        <v>0</v>
      </c>
      <c r="V156" s="6">
        <f t="shared" si="18"/>
        <v>0</v>
      </c>
      <c r="Z156" s="12"/>
      <c r="AB156">
        <v>7</v>
      </c>
      <c r="AC156">
        <v>0</v>
      </c>
      <c r="AD156" s="6">
        <f t="shared" si="24"/>
        <v>0</v>
      </c>
      <c r="AH156" s="12"/>
      <c r="AJ156">
        <v>7</v>
      </c>
      <c r="AK156">
        <v>0</v>
      </c>
      <c r="AL156" s="6">
        <f t="shared" si="19"/>
        <v>0</v>
      </c>
      <c r="AT156">
        <v>7</v>
      </c>
      <c r="AU156">
        <v>0</v>
      </c>
      <c r="AV156" s="6">
        <f t="shared" si="20"/>
        <v>0</v>
      </c>
      <c r="BC156">
        <v>7</v>
      </c>
      <c r="BD156">
        <v>0</v>
      </c>
      <c r="BE156" s="6">
        <f t="shared" si="21"/>
        <v>0</v>
      </c>
      <c r="BK156" s="14"/>
      <c r="BL156" s="12">
        <v>7</v>
      </c>
      <c r="BM156" s="12">
        <v>0</v>
      </c>
      <c r="BN156" s="19">
        <f t="shared" si="22"/>
        <v>0</v>
      </c>
      <c r="BO156" s="12"/>
      <c r="BP156" s="12"/>
      <c r="BQ156" s="12"/>
      <c r="BR156" s="12"/>
    </row>
    <row r="157" spans="11:70" x14ac:dyDescent="0.3">
      <c r="K157">
        <v>8</v>
      </c>
      <c r="L157">
        <f t="shared" si="17"/>
        <v>0</v>
      </c>
      <c r="M157" s="6">
        <f t="shared" si="23"/>
        <v>0</v>
      </c>
      <c r="S157" s="12"/>
      <c r="T157">
        <v>8</v>
      </c>
      <c r="U157">
        <v>0</v>
      </c>
      <c r="V157" s="6">
        <f t="shared" si="18"/>
        <v>0</v>
      </c>
      <c r="Z157" s="12"/>
      <c r="AB157">
        <v>8</v>
      </c>
      <c r="AC157">
        <v>0</v>
      </c>
      <c r="AD157" s="6">
        <f t="shared" si="24"/>
        <v>0</v>
      </c>
      <c r="AH157" s="12"/>
      <c r="AJ157">
        <v>8</v>
      </c>
      <c r="AK157">
        <v>0</v>
      </c>
      <c r="AL157" s="6">
        <f t="shared" si="19"/>
        <v>0</v>
      </c>
      <c r="AT157">
        <v>8</v>
      </c>
      <c r="AU157">
        <v>0</v>
      </c>
      <c r="AV157" s="6">
        <f t="shared" si="20"/>
        <v>0</v>
      </c>
      <c r="BC157">
        <v>8</v>
      </c>
      <c r="BD157">
        <v>0</v>
      </c>
      <c r="BE157" s="6">
        <f t="shared" si="21"/>
        <v>0</v>
      </c>
      <c r="BK157" s="14"/>
      <c r="BL157" s="12">
        <v>8</v>
      </c>
      <c r="BM157" s="12">
        <v>0</v>
      </c>
      <c r="BN157" s="19">
        <f t="shared" si="22"/>
        <v>0</v>
      </c>
      <c r="BO157" s="12"/>
      <c r="BP157" s="12"/>
      <c r="BQ157" s="12"/>
      <c r="BR157" s="12"/>
    </row>
    <row r="158" spans="11:70" x14ac:dyDescent="0.3">
      <c r="K158">
        <v>9</v>
      </c>
      <c r="L158">
        <f t="shared" si="17"/>
        <v>0</v>
      </c>
      <c r="M158" s="6">
        <f t="shared" si="23"/>
        <v>0</v>
      </c>
      <c r="S158" s="12"/>
      <c r="T158">
        <v>9</v>
      </c>
      <c r="U158">
        <v>0</v>
      </c>
      <c r="V158" s="6">
        <f t="shared" si="18"/>
        <v>0</v>
      </c>
      <c r="Z158" s="12"/>
      <c r="AB158">
        <v>9</v>
      </c>
      <c r="AC158">
        <v>0</v>
      </c>
      <c r="AD158" s="6">
        <f t="shared" si="24"/>
        <v>0</v>
      </c>
      <c r="AH158" s="12"/>
      <c r="AJ158">
        <v>9</v>
      </c>
      <c r="AK158">
        <v>0</v>
      </c>
      <c r="AL158" s="6">
        <f t="shared" si="19"/>
        <v>0</v>
      </c>
      <c r="AT158">
        <v>9</v>
      </c>
      <c r="AU158">
        <v>0</v>
      </c>
      <c r="AV158" s="6">
        <f t="shared" si="20"/>
        <v>0</v>
      </c>
      <c r="BC158">
        <v>9</v>
      </c>
      <c r="BD158">
        <v>0</v>
      </c>
      <c r="BE158" s="6">
        <f t="shared" si="21"/>
        <v>0</v>
      </c>
      <c r="BK158" s="14"/>
      <c r="BL158" s="12">
        <v>9</v>
      </c>
      <c r="BM158" s="12">
        <v>0</v>
      </c>
      <c r="BN158" s="19">
        <f t="shared" si="22"/>
        <v>0</v>
      </c>
      <c r="BO158" s="12"/>
      <c r="BP158" s="12"/>
      <c r="BQ158" s="12"/>
      <c r="BR158" s="12"/>
    </row>
    <row r="159" spans="11:70" x14ac:dyDescent="0.3">
      <c r="K159">
        <v>10</v>
      </c>
      <c r="L159">
        <f t="shared" si="17"/>
        <v>0</v>
      </c>
      <c r="M159" s="6">
        <f t="shared" si="23"/>
        <v>0</v>
      </c>
      <c r="S159" s="12"/>
      <c r="T159">
        <v>10</v>
      </c>
      <c r="U159">
        <v>0</v>
      </c>
      <c r="V159" s="6">
        <f t="shared" si="18"/>
        <v>0</v>
      </c>
      <c r="Z159" s="12"/>
      <c r="AB159">
        <v>10</v>
      </c>
      <c r="AC159">
        <v>0</v>
      </c>
      <c r="AD159" s="6">
        <f t="shared" si="24"/>
        <v>0</v>
      </c>
      <c r="AH159" s="12"/>
      <c r="AJ159">
        <v>10</v>
      </c>
      <c r="AK159">
        <v>0</v>
      </c>
      <c r="AL159" s="6">
        <f t="shared" si="19"/>
        <v>0</v>
      </c>
      <c r="AT159">
        <v>10</v>
      </c>
      <c r="AU159">
        <v>0</v>
      </c>
      <c r="AV159" s="6">
        <f t="shared" si="20"/>
        <v>0</v>
      </c>
      <c r="BC159">
        <v>10</v>
      </c>
      <c r="BD159">
        <v>0</v>
      </c>
      <c r="BE159" s="6">
        <f t="shared" si="21"/>
        <v>0</v>
      </c>
      <c r="BK159" s="14"/>
      <c r="BL159" s="12">
        <v>10</v>
      </c>
      <c r="BM159" s="12">
        <v>0</v>
      </c>
      <c r="BN159" s="19">
        <f t="shared" si="22"/>
        <v>0</v>
      </c>
      <c r="BO159" s="12"/>
      <c r="BP159" s="12"/>
      <c r="BQ159" s="12"/>
      <c r="BR159" s="12"/>
    </row>
    <row r="160" spans="11:70" x14ac:dyDescent="0.3">
      <c r="K160">
        <v>11</v>
      </c>
      <c r="L160">
        <f t="shared" si="17"/>
        <v>0</v>
      </c>
      <c r="M160" s="6">
        <f t="shared" si="23"/>
        <v>0</v>
      </c>
      <c r="S160" s="12"/>
      <c r="T160">
        <v>11</v>
      </c>
      <c r="U160">
        <v>0</v>
      </c>
      <c r="V160" s="6">
        <f t="shared" si="18"/>
        <v>0</v>
      </c>
      <c r="Z160" s="12"/>
      <c r="AB160">
        <v>11</v>
      </c>
      <c r="AC160">
        <v>0</v>
      </c>
      <c r="AD160" s="6">
        <f t="shared" si="24"/>
        <v>0</v>
      </c>
      <c r="AH160" s="12"/>
      <c r="AJ160">
        <v>11</v>
      </c>
      <c r="AK160">
        <v>0</v>
      </c>
      <c r="AL160" s="6">
        <f t="shared" si="19"/>
        <v>0</v>
      </c>
      <c r="AT160">
        <v>11</v>
      </c>
      <c r="AU160">
        <v>0</v>
      </c>
      <c r="AV160" s="6">
        <f t="shared" si="20"/>
        <v>0</v>
      </c>
      <c r="BC160">
        <v>11</v>
      </c>
      <c r="BD160">
        <v>0</v>
      </c>
      <c r="BE160" s="6">
        <f t="shared" si="21"/>
        <v>0</v>
      </c>
      <c r="BK160" s="14"/>
      <c r="BL160" s="12">
        <v>11</v>
      </c>
      <c r="BM160" s="12">
        <v>0</v>
      </c>
      <c r="BN160" s="19">
        <f t="shared" si="22"/>
        <v>0</v>
      </c>
      <c r="BO160" s="12"/>
      <c r="BP160" s="12"/>
      <c r="BQ160" s="12"/>
      <c r="BR160" s="12"/>
    </row>
    <row r="161" spans="11:70" x14ac:dyDescent="0.3">
      <c r="K161">
        <v>12</v>
      </c>
      <c r="L161">
        <f t="shared" si="17"/>
        <v>0</v>
      </c>
      <c r="M161" s="6">
        <f t="shared" si="23"/>
        <v>0</v>
      </c>
      <c r="S161" s="12"/>
      <c r="T161">
        <v>12</v>
      </c>
      <c r="U161">
        <v>0</v>
      </c>
      <c r="V161" s="6">
        <f t="shared" si="18"/>
        <v>0</v>
      </c>
      <c r="Z161" s="12"/>
      <c r="AB161">
        <v>12</v>
      </c>
      <c r="AC161">
        <v>0</v>
      </c>
      <c r="AD161" s="6">
        <f t="shared" si="24"/>
        <v>0</v>
      </c>
      <c r="AH161" s="12"/>
      <c r="AJ161">
        <v>12</v>
      </c>
      <c r="AK161">
        <v>0</v>
      </c>
      <c r="AL161" s="6">
        <f t="shared" si="19"/>
        <v>0</v>
      </c>
      <c r="AT161">
        <v>12</v>
      </c>
      <c r="AU161">
        <v>0</v>
      </c>
      <c r="AV161" s="6">
        <f t="shared" si="20"/>
        <v>0</v>
      </c>
      <c r="BC161">
        <v>12</v>
      </c>
      <c r="BD161">
        <v>0</v>
      </c>
      <c r="BE161" s="6">
        <f t="shared" si="21"/>
        <v>0</v>
      </c>
      <c r="BK161" s="14"/>
      <c r="BL161" s="12">
        <v>12</v>
      </c>
      <c r="BM161" s="12">
        <v>0</v>
      </c>
      <c r="BN161" s="19">
        <f t="shared" si="22"/>
        <v>0</v>
      </c>
      <c r="BO161" s="12"/>
      <c r="BP161" s="12"/>
      <c r="BQ161" s="12"/>
      <c r="BR161" s="12"/>
    </row>
    <row r="162" spans="11:70" x14ac:dyDescent="0.3">
      <c r="K162" s="5"/>
      <c r="L162" s="5"/>
      <c r="M162" s="7"/>
      <c r="S162" s="12"/>
      <c r="T162" s="5"/>
      <c r="U162" s="5"/>
      <c r="V162" s="8"/>
      <c r="Z162" s="12"/>
      <c r="AB162" s="5"/>
      <c r="AC162" s="5"/>
      <c r="AD162" s="8"/>
      <c r="AH162" s="12"/>
      <c r="AJ162" s="5"/>
      <c r="AK162" s="5"/>
      <c r="AL162" s="8"/>
      <c r="AT162" s="5"/>
      <c r="AU162" s="5"/>
      <c r="AV162" s="8"/>
      <c r="BC162" s="5"/>
      <c r="BD162" s="5"/>
      <c r="BE162" s="8"/>
      <c r="BK162" s="14"/>
      <c r="BL162" s="25"/>
      <c r="BM162" s="25"/>
      <c r="BN162" s="8"/>
      <c r="BO162" s="12"/>
      <c r="BP162" s="12"/>
      <c r="BQ162" s="12"/>
      <c r="BR162" s="12"/>
    </row>
    <row r="163" spans="11:70" x14ac:dyDescent="0.3">
      <c r="L163">
        <f>SUM(L149:L161)</f>
        <v>6945</v>
      </c>
      <c r="S163" s="12"/>
      <c r="U163">
        <f>SUM(U149:U161)</f>
        <v>2315</v>
      </c>
      <c r="V163" s="6"/>
      <c r="Z163" s="12"/>
      <c r="AC163">
        <f>SUM(AC149:AC161)</f>
        <v>2315</v>
      </c>
      <c r="AD163" s="6"/>
      <c r="AH163" s="12"/>
      <c r="AK163">
        <f>SUM(AK149:AK161)</f>
        <v>2315</v>
      </c>
      <c r="AL163" s="6"/>
      <c r="AU163">
        <f>SUM(AU149:AU161)</f>
        <v>2315</v>
      </c>
      <c r="AV163" s="6"/>
      <c r="BD163">
        <f>SUM(BD149:BD161)</f>
        <v>2315</v>
      </c>
      <c r="BE163" s="6"/>
      <c r="BK163" s="14"/>
      <c r="BL163" s="12"/>
      <c r="BM163" s="12">
        <f>SUM(BM149:BM161)</f>
        <v>2315</v>
      </c>
      <c r="BN163" s="19"/>
      <c r="BO163" s="12"/>
      <c r="BP163" s="12"/>
      <c r="BQ163" s="12"/>
      <c r="BR163" s="12"/>
    </row>
    <row r="164" spans="11:70" x14ac:dyDescent="0.3">
      <c r="S164" s="12"/>
      <c r="BL164" s="12"/>
      <c r="BM164" s="12"/>
      <c r="BN164" s="12"/>
      <c r="BO164" s="12"/>
      <c r="BP164" s="12"/>
      <c r="BQ164" s="12"/>
      <c r="BR164" s="12"/>
    </row>
    <row r="165" spans="11:70" x14ac:dyDescent="0.3">
      <c r="S165" s="12"/>
      <c r="BL165" s="12"/>
      <c r="BM165" s="12"/>
      <c r="BN165" s="12"/>
      <c r="BO165" s="12"/>
      <c r="BP165" s="12"/>
      <c r="BQ165" s="12"/>
      <c r="BR165" s="12"/>
    </row>
    <row r="166" spans="11:70" x14ac:dyDescent="0.3">
      <c r="S166" s="12"/>
      <c r="T166" s="12"/>
      <c r="U166" s="12"/>
      <c r="V166" s="12"/>
      <c r="W166" s="12"/>
      <c r="X166" s="12"/>
      <c r="Y166" s="12"/>
      <c r="Z166" s="12"/>
      <c r="AB166" s="12"/>
      <c r="AC166" s="12"/>
      <c r="AD166" s="12"/>
      <c r="AE166" s="12"/>
      <c r="AF166" s="12"/>
      <c r="AG166" s="12"/>
      <c r="AH166" s="12"/>
      <c r="BL166" s="12"/>
      <c r="BM166" s="12"/>
      <c r="BN166" s="12"/>
      <c r="BO166" s="12"/>
      <c r="BP166" s="12"/>
      <c r="BQ166" s="12"/>
      <c r="BR166" s="12"/>
    </row>
    <row r="167" spans="11:70" x14ac:dyDescent="0.3">
      <c r="S167" s="12"/>
      <c r="T167" s="12"/>
      <c r="U167" s="12"/>
      <c r="V167" s="12"/>
      <c r="W167" s="12"/>
      <c r="X167" s="12"/>
      <c r="Y167" s="12"/>
      <c r="Z167" s="12"/>
      <c r="AB167" s="12"/>
      <c r="AC167" s="12"/>
      <c r="AD167" s="12"/>
      <c r="AE167" s="12"/>
      <c r="AF167" s="12"/>
      <c r="AG167" s="12"/>
      <c r="AH167" s="12"/>
      <c r="BL167" s="12"/>
      <c r="BM167" s="12"/>
      <c r="BN167" s="12"/>
      <c r="BO167" s="12"/>
      <c r="BP167" s="12"/>
      <c r="BQ167" s="12"/>
      <c r="BR167" s="12"/>
    </row>
    <row r="168" spans="11:70" x14ac:dyDescent="0.3">
      <c r="S168" s="12"/>
      <c r="T168" s="12"/>
      <c r="U168" s="12"/>
      <c r="V168" s="12"/>
      <c r="W168" s="12"/>
      <c r="X168" s="12"/>
      <c r="Y168" s="12"/>
      <c r="Z168" s="12"/>
      <c r="AB168" s="12"/>
      <c r="AC168" s="12"/>
      <c r="AD168" s="12"/>
      <c r="AE168" s="12"/>
      <c r="AF168" s="12"/>
      <c r="AG168" s="12"/>
      <c r="AH168" s="12"/>
      <c r="BL168" s="12"/>
      <c r="BM168" s="12"/>
      <c r="BN168" s="12"/>
      <c r="BO168" s="12"/>
      <c r="BP168" s="12"/>
      <c r="BQ168" s="12"/>
      <c r="BR168" s="12"/>
    </row>
    <row r="169" spans="11:70" x14ac:dyDescent="0.3">
      <c r="S169" s="12"/>
      <c r="T169" s="12"/>
      <c r="U169" s="12"/>
      <c r="V169" s="12"/>
      <c r="W169" s="12"/>
      <c r="X169" s="12"/>
      <c r="Y169" s="12"/>
      <c r="Z169" s="12"/>
      <c r="AB169" s="12"/>
      <c r="AC169" s="12"/>
      <c r="AD169" s="12"/>
      <c r="AE169" s="12"/>
      <c r="AF169" s="12"/>
      <c r="AG169" s="12"/>
      <c r="AH169" s="12"/>
    </row>
    <row r="170" spans="11:70" x14ac:dyDescent="0.3">
      <c r="S170" s="12"/>
      <c r="T170" s="12"/>
      <c r="U170" s="12"/>
      <c r="V170" s="12"/>
      <c r="W170" s="12"/>
      <c r="X170" s="12"/>
      <c r="Y170" s="12"/>
      <c r="Z170" s="12"/>
      <c r="AB170" s="12"/>
      <c r="AC170" s="12"/>
      <c r="AD170" s="12"/>
      <c r="AE170" s="12"/>
      <c r="AF170" s="12"/>
      <c r="AG170" s="12"/>
      <c r="AH170" s="12"/>
    </row>
    <row r="171" spans="11:70" x14ac:dyDescent="0.3">
      <c r="S171" s="12"/>
      <c r="T171" s="12"/>
      <c r="U171" s="12"/>
      <c r="V171" s="12"/>
      <c r="W171" s="12"/>
      <c r="X171" s="12"/>
      <c r="Y171" s="12"/>
      <c r="Z171" s="12"/>
      <c r="AB171" s="12"/>
      <c r="AC171" s="12"/>
      <c r="AD171" s="12"/>
      <c r="AE171" s="12"/>
      <c r="AF171" s="12"/>
      <c r="AG171" s="12"/>
      <c r="AH171" s="12"/>
    </row>
    <row r="172" spans="11:70" x14ac:dyDescent="0.3">
      <c r="S172" s="12"/>
      <c r="T172" s="12"/>
      <c r="U172" s="12"/>
      <c r="V172" s="12"/>
      <c r="W172" s="12"/>
      <c r="X172" s="12"/>
      <c r="Y172" s="12"/>
      <c r="Z172" s="12"/>
      <c r="AB172" s="12"/>
      <c r="AC172" s="12"/>
      <c r="AD172" s="12"/>
      <c r="AE172" s="12"/>
      <c r="AF172" s="12"/>
      <c r="AG172" s="12"/>
      <c r="AH172" s="12"/>
    </row>
    <row r="173" spans="11:70" x14ac:dyDescent="0.3">
      <c r="S173" s="12"/>
      <c r="T173" s="12"/>
      <c r="U173" s="12"/>
      <c r="V173" s="12"/>
      <c r="W173" s="12"/>
      <c r="X173" s="12"/>
      <c r="Y173" s="12"/>
      <c r="Z173" s="12"/>
      <c r="AB173" s="12"/>
      <c r="AC173" s="12"/>
      <c r="AD173" s="12"/>
      <c r="AE173" s="12"/>
      <c r="AF173" s="12"/>
      <c r="AG173" s="12"/>
      <c r="AH173" s="12"/>
    </row>
    <row r="174" spans="11:70" x14ac:dyDescent="0.3">
      <c r="S174" s="12"/>
      <c r="T174" s="12"/>
      <c r="U174" s="12"/>
      <c r="V174" s="12"/>
      <c r="W174" s="12"/>
      <c r="X174" s="12"/>
      <c r="Y174" s="12"/>
      <c r="Z174" s="12"/>
      <c r="AB174" s="12"/>
      <c r="AC174" s="12"/>
      <c r="AD174" s="12"/>
      <c r="AE174" s="12"/>
      <c r="AF174" s="12"/>
      <c r="AG174" s="12"/>
      <c r="AH174" s="12"/>
    </row>
    <row r="175" spans="11:70" x14ac:dyDescent="0.3">
      <c r="S175" s="12"/>
      <c r="T175" s="12"/>
      <c r="U175" s="12"/>
      <c r="V175" s="12"/>
      <c r="W175" s="12"/>
      <c r="X175" s="12"/>
      <c r="Y175" s="12"/>
      <c r="Z175" s="12"/>
      <c r="AB175" s="12"/>
      <c r="AC175" s="12"/>
      <c r="AD175" s="12"/>
      <c r="AE175" s="12"/>
      <c r="AF175" s="12"/>
      <c r="AG175" s="12"/>
      <c r="AH175" s="12"/>
    </row>
    <row r="176" spans="11:70" x14ac:dyDescent="0.3">
      <c r="S176" s="12"/>
      <c r="T176" s="12"/>
      <c r="U176" s="12"/>
      <c r="V176" s="12"/>
      <c r="W176" s="12"/>
      <c r="X176" s="12"/>
      <c r="Y176" s="12"/>
      <c r="Z176" s="12"/>
      <c r="AB176" s="12"/>
      <c r="AC176" s="12"/>
      <c r="AD176" s="12"/>
      <c r="AE176" s="12"/>
      <c r="AF176" s="12"/>
      <c r="AG176" s="12"/>
      <c r="AH176" s="12"/>
    </row>
    <row r="177" spans="11:70" x14ac:dyDescent="0.3">
      <c r="S177" s="12"/>
      <c r="T177" s="12"/>
      <c r="U177" s="12"/>
      <c r="V177" s="12"/>
      <c r="W177" s="12"/>
      <c r="X177" s="12"/>
      <c r="Y177" s="12"/>
      <c r="Z177" s="12"/>
      <c r="AB177" s="12"/>
      <c r="AC177" s="12"/>
      <c r="AD177" s="12"/>
      <c r="AE177" s="12"/>
      <c r="AF177" s="12"/>
      <c r="AG177" s="12"/>
      <c r="AH177" s="12"/>
    </row>
    <row r="178" spans="11:70" x14ac:dyDescent="0.3">
      <c r="T178" s="12"/>
      <c r="U178" s="12"/>
      <c r="V178" s="12"/>
      <c r="W178" s="12"/>
      <c r="X178" s="12"/>
      <c r="Y178" s="12"/>
      <c r="Z178" s="12"/>
      <c r="AB178" s="12"/>
      <c r="AC178" s="12"/>
      <c r="AD178" s="12"/>
      <c r="AE178" s="12"/>
      <c r="AF178" s="12"/>
      <c r="AG178" s="12"/>
      <c r="AH178" s="12"/>
    </row>
    <row r="179" spans="11:70" ht="15" thickBot="1" x14ac:dyDescent="0.35">
      <c r="T179" s="12"/>
      <c r="U179" s="12"/>
      <c r="V179" s="12"/>
      <c r="W179" s="12"/>
      <c r="X179" s="12"/>
      <c r="Y179" s="12"/>
      <c r="Z179" s="12"/>
      <c r="AB179" s="12"/>
      <c r="AC179" s="12"/>
      <c r="AD179" s="12"/>
      <c r="AE179" s="12"/>
      <c r="AF179" s="12"/>
      <c r="AG179" s="12"/>
      <c r="AH179" s="12"/>
    </row>
    <row r="180" spans="11:70" x14ac:dyDescent="0.3">
      <c r="K180" t="s">
        <v>7</v>
      </c>
      <c r="L180" t="s">
        <v>8</v>
      </c>
      <c r="M180" s="3" t="s">
        <v>9</v>
      </c>
      <c r="N180" s="3" t="s">
        <v>10</v>
      </c>
      <c r="O180" s="3" t="s">
        <v>11</v>
      </c>
      <c r="T180" s="12"/>
      <c r="U180" s="12"/>
      <c r="V180" s="12"/>
      <c r="W180" s="12"/>
      <c r="X180" s="12"/>
      <c r="Y180" s="12"/>
      <c r="Z180" s="12"/>
    </row>
    <row r="181" spans="11:70" ht="18" x14ac:dyDescent="0.35">
      <c r="T181" s="12"/>
      <c r="U181" s="12"/>
      <c r="V181" s="12"/>
      <c r="W181" s="12"/>
      <c r="X181" s="12"/>
      <c r="Y181" s="12"/>
      <c r="Z181" s="12"/>
      <c r="AO181" s="9"/>
      <c r="BE181" s="9"/>
      <c r="BR181" s="9"/>
    </row>
    <row r="182" spans="11:70" ht="18" x14ac:dyDescent="0.35">
      <c r="L182">
        <v>1</v>
      </c>
      <c r="M182">
        <v>0</v>
      </c>
      <c r="N182">
        <v>3</v>
      </c>
      <c r="O182">
        <v>1</v>
      </c>
      <c r="AO182" s="9"/>
      <c r="BE182" s="9"/>
      <c r="BR182" s="9"/>
    </row>
    <row r="183" spans="11:70" x14ac:dyDescent="0.3">
      <c r="L183">
        <v>2</v>
      </c>
      <c r="M183">
        <v>319</v>
      </c>
      <c r="N183">
        <v>346</v>
      </c>
      <c r="O183">
        <v>320</v>
      </c>
    </row>
    <row r="184" spans="11:70" x14ac:dyDescent="0.3">
      <c r="L184">
        <v>3</v>
      </c>
      <c r="M184">
        <v>1319</v>
      </c>
      <c r="N184">
        <v>1297</v>
      </c>
      <c r="O184">
        <v>1355</v>
      </c>
    </row>
    <row r="185" spans="11:70" x14ac:dyDescent="0.3">
      <c r="L185">
        <v>4</v>
      </c>
      <c r="M185">
        <v>573</v>
      </c>
      <c r="N185">
        <v>553</v>
      </c>
      <c r="O185">
        <v>536</v>
      </c>
    </row>
    <row r="186" spans="11:70" x14ac:dyDescent="0.3">
      <c r="L186">
        <v>5</v>
      </c>
      <c r="M186">
        <v>83</v>
      </c>
      <c r="N186">
        <v>90</v>
      </c>
      <c r="O186">
        <v>89</v>
      </c>
    </row>
    <row r="187" spans="11:70" x14ac:dyDescent="0.3">
      <c r="L187">
        <v>6</v>
      </c>
      <c r="M187">
        <v>18</v>
      </c>
      <c r="N187">
        <v>21</v>
      </c>
      <c r="O187">
        <v>14</v>
      </c>
    </row>
    <row r="188" spans="11:70" x14ac:dyDescent="0.3">
      <c r="L188">
        <v>7</v>
      </c>
      <c r="M188">
        <v>3</v>
      </c>
      <c r="N188">
        <v>5</v>
      </c>
      <c r="O188">
        <v>0</v>
      </c>
    </row>
    <row r="189" spans="11:70" x14ac:dyDescent="0.3">
      <c r="L189">
        <v>8</v>
      </c>
      <c r="M189">
        <v>0</v>
      </c>
      <c r="N189">
        <v>0</v>
      </c>
      <c r="O189">
        <v>0</v>
      </c>
    </row>
    <row r="190" spans="11:70" x14ac:dyDescent="0.3">
      <c r="L190">
        <v>9</v>
      </c>
      <c r="M190">
        <v>0</v>
      </c>
      <c r="N190">
        <v>0</v>
      </c>
      <c r="O190">
        <v>0</v>
      </c>
    </row>
    <row r="191" spans="11:70" x14ac:dyDescent="0.3">
      <c r="L191">
        <v>10</v>
      </c>
      <c r="M191">
        <v>0</v>
      </c>
      <c r="N191">
        <v>0</v>
      </c>
      <c r="O191">
        <v>0</v>
      </c>
    </row>
    <row r="192" spans="11:70" x14ac:dyDescent="0.3">
      <c r="L192">
        <v>11</v>
      </c>
      <c r="M192">
        <v>0</v>
      </c>
      <c r="N192">
        <v>0</v>
      </c>
      <c r="O192">
        <v>0</v>
      </c>
    </row>
    <row r="193" spans="1:64" x14ac:dyDescent="0.3">
      <c r="L193">
        <v>12</v>
      </c>
      <c r="M193">
        <v>0</v>
      </c>
      <c r="N193">
        <v>0</v>
      </c>
      <c r="O193">
        <v>0</v>
      </c>
    </row>
    <row r="194" spans="1:64" ht="15" thickBot="1" x14ac:dyDescent="0.35">
      <c r="L194" s="2" t="s">
        <v>12</v>
      </c>
      <c r="M194" s="2">
        <v>0</v>
      </c>
      <c r="N194" s="2">
        <v>0</v>
      </c>
      <c r="O194" s="2">
        <v>0</v>
      </c>
    </row>
    <row r="195" spans="1:64" x14ac:dyDescent="0.3">
      <c r="M195">
        <f>SUM(M181:M194)</f>
        <v>2315</v>
      </c>
      <c r="N195">
        <f>SUM(N181:N194)</f>
        <v>2315</v>
      </c>
      <c r="O195">
        <f>SUM(O181:O194)</f>
        <v>2315</v>
      </c>
    </row>
    <row r="199" spans="1:64" ht="36.6" x14ac:dyDescent="0.7">
      <c r="A199" s="18" t="s">
        <v>96</v>
      </c>
    </row>
    <row r="201" spans="1:64" x14ac:dyDescent="0.3">
      <c r="A201" t="s">
        <v>100</v>
      </c>
    </row>
    <row r="207" spans="1:64" ht="25.8" x14ac:dyDescent="0.5">
      <c r="K207" s="13" t="s">
        <v>79</v>
      </c>
      <c r="T207" s="13" t="s">
        <v>80</v>
      </c>
      <c r="AB207" s="13" t="s">
        <v>81</v>
      </c>
      <c r="AJ207" s="13" t="s">
        <v>86</v>
      </c>
      <c r="AT207" s="13" t="s">
        <v>87</v>
      </c>
      <c r="BC207" s="13" t="s">
        <v>88</v>
      </c>
      <c r="BL207" s="13" t="s">
        <v>89</v>
      </c>
    </row>
    <row r="208" spans="1:64" x14ac:dyDescent="0.3">
      <c r="K208" t="s">
        <v>6</v>
      </c>
      <c r="T208" s="12" t="s">
        <v>6</v>
      </c>
      <c r="AB208" s="12" t="s">
        <v>6</v>
      </c>
      <c r="AJ208" t="s">
        <v>6</v>
      </c>
      <c r="AT208" t="s">
        <v>6</v>
      </c>
      <c r="BC208" t="s">
        <v>6</v>
      </c>
      <c r="BL208" t="s">
        <v>6</v>
      </c>
    </row>
    <row r="209" spans="11:70" x14ac:dyDescent="0.3">
      <c r="K209" t="s">
        <v>98</v>
      </c>
      <c r="T209" s="12" t="s">
        <v>104</v>
      </c>
      <c r="AB209" s="12" t="s">
        <v>103</v>
      </c>
      <c r="AJ209" t="s">
        <v>104</v>
      </c>
      <c r="AT209" t="s">
        <v>103</v>
      </c>
      <c r="BC209" t="s">
        <v>99</v>
      </c>
      <c r="BL209" t="s">
        <v>105</v>
      </c>
    </row>
    <row r="210" spans="11:70" x14ac:dyDescent="0.3">
      <c r="S210" s="12"/>
    </row>
    <row r="211" spans="11:70" ht="15" thickBot="1" x14ac:dyDescent="0.35">
      <c r="S211" s="12"/>
    </row>
    <row r="212" spans="11:70" x14ac:dyDescent="0.3">
      <c r="K212" s="3" t="s">
        <v>0</v>
      </c>
      <c r="L212" s="3" t="s">
        <v>1</v>
      </c>
      <c r="M212" s="3" t="s">
        <v>2</v>
      </c>
      <c r="N212" t="s">
        <v>3</v>
      </c>
      <c r="O212" t="s">
        <v>4</v>
      </c>
      <c r="P212" t="s">
        <v>5</v>
      </c>
      <c r="S212" s="12"/>
      <c r="T212" s="3" t="s">
        <v>0</v>
      </c>
      <c r="U212" s="3" t="s">
        <v>1</v>
      </c>
      <c r="V212" s="3" t="s">
        <v>2</v>
      </c>
      <c r="W212" t="s">
        <v>3</v>
      </c>
      <c r="X212" t="s">
        <v>4</v>
      </c>
      <c r="Y212" t="s">
        <v>5</v>
      </c>
      <c r="Z212" s="12"/>
      <c r="AB212" s="3" t="s">
        <v>0</v>
      </c>
      <c r="AC212" s="3" t="s">
        <v>1</v>
      </c>
      <c r="AD212" s="3" t="s">
        <v>2</v>
      </c>
      <c r="AE212" t="s">
        <v>3</v>
      </c>
      <c r="AF212" t="s">
        <v>4</v>
      </c>
      <c r="AG212" t="s">
        <v>5</v>
      </c>
      <c r="AH212" s="12"/>
      <c r="AJ212" s="3" t="s">
        <v>0</v>
      </c>
      <c r="AK212" s="3" t="s">
        <v>1</v>
      </c>
      <c r="AL212" s="3" t="s">
        <v>2</v>
      </c>
      <c r="AM212" t="s">
        <v>3</v>
      </c>
      <c r="AN212" t="s">
        <v>4</v>
      </c>
      <c r="AO212" t="s">
        <v>5</v>
      </c>
      <c r="AT212" s="3" t="s">
        <v>0</v>
      </c>
      <c r="AU212" s="3" t="s">
        <v>1</v>
      </c>
      <c r="AV212" s="3" t="s">
        <v>2</v>
      </c>
      <c r="AW212" t="s">
        <v>3</v>
      </c>
      <c r="AX212" t="s">
        <v>4</v>
      </c>
      <c r="AY212" t="s">
        <v>5</v>
      </c>
      <c r="BC212" s="3" t="s">
        <v>0</v>
      </c>
      <c r="BD212" s="3" t="s">
        <v>1</v>
      </c>
      <c r="BE212" s="3" t="s">
        <v>2</v>
      </c>
      <c r="BF212" t="s">
        <v>3</v>
      </c>
      <c r="BG212" t="s">
        <v>4</v>
      </c>
      <c r="BH212" t="s">
        <v>5</v>
      </c>
      <c r="BK212" s="14"/>
      <c r="BL212" s="3" t="s">
        <v>0</v>
      </c>
      <c r="BM212" s="3" t="s">
        <v>1</v>
      </c>
      <c r="BN212" s="3" t="s">
        <v>2</v>
      </c>
      <c r="BO212" s="12" t="s">
        <v>3</v>
      </c>
      <c r="BP212" s="12" t="s">
        <v>4</v>
      </c>
      <c r="BQ212" s="12" t="s">
        <v>5</v>
      </c>
      <c r="BR212" s="14"/>
    </row>
    <row r="213" spans="11:70" x14ac:dyDescent="0.3">
      <c r="M213" s="6"/>
      <c r="N213">
        <f>SUMPRODUCT(K213:K223, L213:L223)/L227</f>
        <v>2.9222462203023758</v>
      </c>
      <c r="O213" cm="1">
        <f t="array" ref="O213">SUMPRODUCT((K213:K223)^2, L213:L223)/L227</f>
        <v>8.9596832253419727</v>
      </c>
      <c r="P213">
        <f>(O213-(N213^2))^0.5</f>
        <v>0.64819769613170553</v>
      </c>
      <c r="S213" s="12"/>
      <c r="V213" s="6"/>
      <c r="W213">
        <f>SUMPRODUCT(T213:T225, U213:U225)/U227</f>
        <v>2.5758099352051835</v>
      </c>
      <c r="X213" cm="1">
        <f t="array" ref="X213">SUMPRODUCT((T213:T225)^2, U213:U225)/U227</f>
        <v>6.9066954643628513</v>
      </c>
      <c r="Y213">
        <f>(X213-(W213^2))^0.5</f>
        <v>0.52143901087386924</v>
      </c>
      <c r="Z213" s="12"/>
      <c r="AD213" s="6"/>
      <c r="AE213">
        <f>SUMPRODUCT(AB213:AB225, AC213:AC225)/AC227</f>
        <v>2.5753779697624188</v>
      </c>
      <c r="AF213" cm="1">
        <f t="array" ref="AF213">SUMPRODUCT((AB213:AB225)^2, AC213:AC225)/AC227</f>
        <v>6.8829373650107994</v>
      </c>
      <c r="AG213">
        <f>(AF213-(AE213^2))^0.5</f>
        <v>0.50036554425060242</v>
      </c>
      <c r="AH213" s="12"/>
      <c r="AL213" s="6"/>
      <c r="AM213">
        <f>SUMPRODUCT(AJ213:AJ225, AK213:AK225)/AK227</f>
        <v>2.5758099352051835</v>
      </c>
      <c r="AN213" cm="1">
        <f t="array" ref="AN213">SUMPRODUCT((AJ213:AJ225)^2, AK213:AK225)/AK227</f>
        <v>6.9066954643628513</v>
      </c>
      <c r="AO213">
        <f>(AN213-(AM213^2))^0.5</f>
        <v>0.52143901087386924</v>
      </c>
      <c r="AV213" s="6"/>
      <c r="AW213">
        <f>SUMPRODUCT(AT213:AT225, AU213:AU225)/AU227</f>
        <v>2.5753779697624188</v>
      </c>
      <c r="AX213" cm="1">
        <f t="array" ref="AX213">SUMPRODUCT((AT213:AT225)^2, AU213:AU225)/AU227</f>
        <v>6.8829373650107994</v>
      </c>
      <c r="AY213">
        <f>(AX213-(AW213^2))^0.5</f>
        <v>0.50036554425060242</v>
      </c>
      <c r="BE213" s="6"/>
      <c r="BF213">
        <f>SUMPRODUCT(BC213:BC225, BD213:BD225)/BD227</f>
        <v>2.5758099352051835</v>
      </c>
      <c r="BG213" cm="1">
        <f t="array" ref="BG213">SUMPRODUCT((BC213:BC225)^2, BD213:BD225)/BD227</f>
        <v>6.9066954643628513</v>
      </c>
      <c r="BH213">
        <f>(BG213-(BF213^2))^0.5</f>
        <v>0.52143901087386924</v>
      </c>
      <c r="BK213" s="14"/>
      <c r="BL213" s="12"/>
      <c r="BM213" s="12"/>
      <c r="BN213" s="19"/>
      <c r="BO213" s="12">
        <f>SUMPRODUCT(BL213:BL225, BM213:BM225)/BM227</f>
        <v>2.5753779697624188</v>
      </c>
      <c r="BP213" s="12" cm="1">
        <f t="array" ref="BP213">SUMPRODUCT((BL213:BL225)^2, BM213:BM225)/BM227</f>
        <v>6.8829373650107994</v>
      </c>
      <c r="BQ213" s="12">
        <f>(BP213-(BO213^2))^0.5</f>
        <v>0.50036554425060242</v>
      </c>
      <c r="BR213" s="14"/>
    </row>
    <row r="214" spans="11:70" x14ac:dyDescent="0.3">
      <c r="K214">
        <v>1</v>
      </c>
      <c r="L214">
        <f>SUM(M246:O246)</f>
        <v>2</v>
      </c>
      <c r="M214" s="6">
        <f>L214/$L$227</f>
        <v>2.8797696184305253E-4</v>
      </c>
      <c r="S214" s="12"/>
      <c r="T214">
        <v>1</v>
      </c>
      <c r="U214">
        <v>1</v>
      </c>
      <c r="V214" s="6">
        <f t="shared" ref="V214:V225" si="25">U214/$U$227</f>
        <v>4.3196544276457883E-4</v>
      </c>
      <c r="Z214" s="12"/>
      <c r="AB214">
        <v>1</v>
      </c>
      <c r="AC214">
        <v>0</v>
      </c>
      <c r="AD214" s="6">
        <f>AC214/$AC$227</f>
        <v>0</v>
      </c>
      <c r="AH214" s="12"/>
      <c r="AJ214">
        <v>1</v>
      </c>
      <c r="AK214">
        <v>1</v>
      </c>
      <c r="AL214" s="6">
        <f>AK214/$AK$227</f>
        <v>4.3196544276457883E-4</v>
      </c>
      <c r="AT214">
        <v>1</v>
      </c>
      <c r="AU214">
        <v>0</v>
      </c>
      <c r="AV214" s="6">
        <f>AU214/$AU$227</f>
        <v>0</v>
      </c>
      <c r="BC214">
        <v>1</v>
      </c>
      <c r="BD214">
        <v>1</v>
      </c>
      <c r="BE214" s="6">
        <f>BD214/$BD$227</f>
        <v>4.3196544276457883E-4</v>
      </c>
      <c r="BK214" s="14"/>
      <c r="BL214" s="12">
        <v>1</v>
      </c>
      <c r="BM214" s="12">
        <v>0</v>
      </c>
      <c r="BN214" s="19">
        <f>BM214/$BM$227</f>
        <v>0</v>
      </c>
      <c r="BO214" s="12"/>
      <c r="BP214" s="12"/>
      <c r="BQ214" s="12"/>
      <c r="BR214" s="14"/>
    </row>
    <row r="215" spans="11:70" x14ac:dyDescent="0.3">
      <c r="K215">
        <v>2</v>
      </c>
      <c r="L215">
        <f t="shared" ref="L215:L225" si="26">SUM(M247:O247)</f>
        <v>1654</v>
      </c>
      <c r="M215" s="6">
        <f t="shared" ref="M215:M225" si="27">L215/$L$227</f>
        <v>0.23815694744420446</v>
      </c>
      <c r="S215" s="12"/>
      <c r="T215">
        <v>2</v>
      </c>
      <c r="U215">
        <v>1010</v>
      </c>
      <c r="V215" s="6">
        <f t="shared" si="25"/>
        <v>0.43628509719222464</v>
      </c>
      <c r="Z215" s="12"/>
      <c r="AB215">
        <v>2</v>
      </c>
      <c r="AC215">
        <v>990</v>
      </c>
      <c r="AD215" s="6">
        <f t="shared" ref="AD215:AD225" si="28">AC215/$AC$227</f>
        <v>0.42764578833693306</v>
      </c>
      <c r="AH215" s="12"/>
      <c r="AJ215">
        <v>2</v>
      </c>
      <c r="AK215">
        <v>1010</v>
      </c>
      <c r="AL215" s="6">
        <f t="shared" ref="AL215:AL225" si="29">AK215/$AK$227</f>
        <v>0.43628509719222464</v>
      </c>
      <c r="AT215">
        <v>2</v>
      </c>
      <c r="AU215">
        <v>990</v>
      </c>
      <c r="AV215" s="6">
        <f t="shared" ref="AV215:AV225" si="30">AU215/$AU$227</f>
        <v>0.42764578833693306</v>
      </c>
      <c r="BC215">
        <v>2</v>
      </c>
      <c r="BD215">
        <v>1010</v>
      </c>
      <c r="BE215" s="6">
        <f t="shared" ref="BE215:BE225" si="31">BD215/$BD$227</f>
        <v>0.43628509719222464</v>
      </c>
      <c r="BK215" s="14"/>
      <c r="BL215" s="12">
        <v>2</v>
      </c>
      <c r="BM215" s="12">
        <v>990</v>
      </c>
      <c r="BN215" s="19">
        <f t="shared" ref="BN215:BN225" si="32">BM215/$BM$227</f>
        <v>0.42764578833693306</v>
      </c>
      <c r="BO215" s="12"/>
      <c r="BP215" s="12"/>
      <c r="BQ215" s="12"/>
      <c r="BR215" s="14"/>
    </row>
    <row r="216" spans="11:70" x14ac:dyDescent="0.3">
      <c r="K216">
        <v>3</v>
      </c>
      <c r="L216">
        <f t="shared" si="26"/>
        <v>4255</v>
      </c>
      <c r="M216" s="6">
        <f t="shared" si="27"/>
        <v>0.61267098632109429</v>
      </c>
      <c r="S216" s="12"/>
      <c r="T216">
        <v>3</v>
      </c>
      <c r="U216">
        <v>1275</v>
      </c>
      <c r="V216" s="6">
        <f t="shared" si="25"/>
        <v>0.55075593952483803</v>
      </c>
      <c r="Z216" s="12"/>
      <c r="AB216">
        <v>3</v>
      </c>
      <c r="AC216">
        <v>1318</v>
      </c>
      <c r="AD216" s="6">
        <f t="shared" si="28"/>
        <v>0.56933045356371492</v>
      </c>
      <c r="AH216" s="12"/>
      <c r="AJ216">
        <v>3</v>
      </c>
      <c r="AK216">
        <v>1275</v>
      </c>
      <c r="AL216" s="6">
        <f t="shared" si="29"/>
        <v>0.55075593952483803</v>
      </c>
      <c r="AT216">
        <v>3</v>
      </c>
      <c r="AU216">
        <v>1318</v>
      </c>
      <c r="AV216" s="6">
        <f t="shared" si="30"/>
        <v>0.56933045356371492</v>
      </c>
      <c r="BC216">
        <v>3</v>
      </c>
      <c r="BD216">
        <v>1275</v>
      </c>
      <c r="BE216" s="6">
        <f t="shared" si="31"/>
        <v>0.55075593952483803</v>
      </c>
      <c r="BK216" s="14"/>
      <c r="BL216" s="12">
        <v>3</v>
      </c>
      <c r="BM216" s="12">
        <v>1318</v>
      </c>
      <c r="BN216" s="19">
        <f t="shared" si="32"/>
        <v>0.56933045356371492</v>
      </c>
      <c r="BO216" s="12"/>
      <c r="BP216" s="12"/>
      <c r="BQ216" s="12"/>
      <c r="BR216" s="14"/>
    </row>
    <row r="217" spans="11:70" x14ac:dyDescent="0.3">
      <c r="K217">
        <v>4</v>
      </c>
      <c r="L217">
        <f t="shared" si="26"/>
        <v>955</v>
      </c>
      <c r="M217" s="6">
        <f t="shared" si="27"/>
        <v>0.13750899928005761</v>
      </c>
      <c r="S217" s="12"/>
      <c r="T217">
        <v>4</v>
      </c>
      <c r="U217">
        <v>28</v>
      </c>
      <c r="V217" s="6">
        <f t="shared" si="25"/>
        <v>1.2095032397408207E-2</v>
      </c>
      <c r="Z217" s="12"/>
      <c r="AB217">
        <v>4</v>
      </c>
      <c r="AC217">
        <v>7</v>
      </c>
      <c r="AD217" s="6">
        <f t="shared" si="28"/>
        <v>3.0237580993520518E-3</v>
      </c>
      <c r="AH217" s="12"/>
      <c r="AJ217">
        <v>4</v>
      </c>
      <c r="AK217">
        <v>28</v>
      </c>
      <c r="AL217" s="6">
        <f t="shared" si="29"/>
        <v>1.2095032397408207E-2</v>
      </c>
      <c r="AT217">
        <v>4</v>
      </c>
      <c r="AU217">
        <v>7</v>
      </c>
      <c r="AV217" s="6">
        <f t="shared" si="30"/>
        <v>3.0237580993520518E-3</v>
      </c>
      <c r="BC217">
        <v>4</v>
      </c>
      <c r="BD217">
        <v>28</v>
      </c>
      <c r="BE217" s="6">
        <f t="shared" si="31"/>
        <v>1.2095032397408207E-2</v>
      </c>
      <c r="BK217" s="14"/>
      <c r="BL217" s="12">
        <v>4</v>
      </c>
      <c r="BM217" s="12">
        <v>7</v>
      </c>
      <c r="BN217" s="19">
        <f t="shared" si="32"/>
        <v>3.0237580993520518E-3</v>
      </c>
      <c r="BO217" s="12"/>
      <c r="BP217" s="12"/>
      <c r="BQ217" s="12"/>
      <c r="BR217" s="14"/>
    </row>
    <row r="218" spans="11:70" x14ac:dyDescent="0.3">
      <c r="K218">
        <v>5</v>
      </c>
      <c r="L218">
        <f t="shared" si="26"/>
        <v>75</v>
      </c>
      <c r="M218" s="6">
        <f t="shared" si="27"/>
        <v>1.079913606911447E-2</v>
      </c>
      <c r="S218" s="12"/>
      <c r="T218">
        <v>5</v>
      </c>
      <c r="U218">
        <v>1</v>
      </c>
      <c r="V218" s="6">
        <f t="shared" si="25"/>
        <v>4.3196544276457883E-4</v>
      </c>
      <c r="Z218" s="12"/>
      <c r="AB218">
        <v>5</v>
      </c>
      <c r="AC218">
        <v>0</v>
      </c>
      <c r="AD218" s="6">
        <f t="shared" si="28"/>
        <v>0</v>
      </c>
      <c r="AH218" s="12"/>
      <c r="AJ218">
        <v>5</v>
      </c>
      <c r="AK218">
        <v>1</v>
      </c>
      <c r="AL218" s="6">
        <f t="shared" si="29"/>
        <v>4.3196544276457883E-4</v>
      </c>
      <c r="AT218">
        <v>5</v>
      </c>
      <c r="AU218">
        <v>0</v>
      </c>
      <c r="AV218" s="6">
        <f t="shared" si="30"/>
        <v>0</v>
      </c>
      <c r="BC218">
        <v>5</v>
      </c>
      <c r="BD218">
        <v>1</v>
      </c>
      <c r="BE218" s="6">
        <f t="shared" si="31"/>
        <v>4.3196544276457883E-4</v>
      </c>
      <c r="BK218" s="14"/>
      <c r="BL218" s="12">
        <v>5</v>
      </c>
      <c r="BM218" s="12">
        <v>0</v>
      </c>
      <c r="BN218" s="19">
        <f t="shared" si="32"/>
        <v>0</v>
      </c>
      <c r="BO218" s="12"/>
      <c r="BP218" s="12"/>
      <c r="BQ218" s="12"/>
      <c r="BR218" s="14"/>
    </row>
    <row r="219" spans="11:70" x14ac:dyDescent="0.3">
      <c r="K219">
        <v>6</v>
      </c>
      <c r="L219">
        <f t="shared" si="26"/>
        <v>3</v>
      </c>
      <c r="M219" s="6">
        <f t="shared" si="27"/>
        <v>4.3196544276457883E-4</v>
      </c>
      <c r="S219" s="12"/>
      <c r="T219">
        <v>6</v>
      </c>
      <c r="U219">
        <v>0</v>
      </c>
      <c r="V219" s="6">
        <f t="shared" si="25"/>
        <v>0</v>
      </c>
      <c r="Z219" s="12"/>
      <c r="AB219">
        <v>6</v>
      </c>
      <c r="AC219">
        <v>0</v>
      </c>
      <c r="AD219" s="6">
        <f t="shared" si="28"/>
        <v>0</v>
      </c>
      <c r="AH219" s="12"/>
      <c r="AJ219">
        <v>6</v>
      </c>
      <c r="AK219">
        <v>0</v>
      </c>
      <c r="AL219" s="6">
        <f t="shared" si="29"/>
        <v>0</v>
      </c>
      <c r="AT219">
        <v>6</v>
      </c>
      <c r="AU219">
        <v>0</v>
      </c>
      <c r="AV219" s="6">
        <f t="shared" si="30"/>
        <v>0</v>
      </c>
      <c r="BC219">
        <v>6</v>
      </c>
      <c r="BD219">
        <v>0</v>
      </c>
      <c r="BE219" s="6">
        <f t="shared" si="31"/>
        <v>0</v>
      </c>
      <c r="BK219" s="14"/>
      <c r="BL219" s="12">
        <v>6</v>
      </c>
      <c r="BM219" s="12">
        <v>0</v>
      </c>
      <c r="BN219" s="19">
        <f t="shared" si="32"/>
        <v>0</v>
      </c>
      <c r="BO219" s="12"/>
      <c r="BP219" s="12"/>
      <c r="BQ219" s="12"/>
      <c r="BR219" s="14"/>
    </row>
    <row r="220" spans="11:70" x14ac:dyDescent="0.3">
      <c r="K220">
        <v>7</v>
      </c>
      <c r="L220">
        <f t="shared" si="26"/>
        <v>1</v>
      </c>
      <c r="M220" s="6">
        <f t="shared" si="27"/>
        <v>1.4398848092152627E-4</v>
      </c>
      <c r="S220" s="12"/>
      <c r="T220">
        <v>7</v>
      </c>
      <c r="U220">
        <v>0</v>
      </c>
      <c r="V220" s="6">
        <f t="shared" si="25"/>
        <v>0</v>
      </c>
      <c r="Z220" s="12"/>
      <c r="AB220">
        <v>7</v>
      </c>
      <c r="AC220">
        <v>0</v>
      </c>
      <c r="AD220" s="6">
        <f t="shared" si="28"/>
        <v>0</v>
      </c>
      <c r="AH220" s="12"/>
      <c r="AJ220">
        <v>7</v>
      </c>
      <c r="AK220">
        <v>0</v>
      </c>
      <c r="AL220" s="6">
        <f t="shared" si="29"/>
        <v>0</v>
      </c>
      <c r="AT220">
        <v>7</v>
      </c>
      <c r="AU220">
        <v>0</v>
      </c>
      <c r="AV220" s="6">
        <f t="shared" si="30"/>
        <v>0</v>
      </c>
      <c r="BC220">
        <v>7</v>
      </c>
      <c r="BD220">
        <v>0</v>
      </c>
      <c r="BE220" s="6">
        <f t="shared" si="31"/>
        <v>0</v>
      </c>
      <c r="BK220" s="14"/>
      <c r="BL220" s="12">
        <v>7</v>
      </c>
      <c r="BM220" s="12">
        <v>0</v>
      </c>
      <c r="BN220" s="19">
        <f t="shared" si="32"/>
        <v>0</v>
      </c>
      <c r="BO220" s="12"/>
      <c r="BP220" s="12"/>
      <c r="BQ220" s="12"/>
      <c r="BR220" s="14"/>
    </row>
    <row r="221" spans="11:70" x14ac:dyDescent="0.3">
      <c r="K221">
        <v>8</v>
      </c>
      <c r="L221">
        <f t="shared" si="26"/>
        <v>0</v>
      </c>
      <c r="M221" s="6">
        <f t="shared" si="27"/>
        <v>0</v>
      </c>
      <c r="S221" s="12"/>
      <c r="T221">
        <v>8</v>
      </c>
      <c r="U221">
        <v>0</v>
      </c>
      <c r="V221" s="6">
        <f t="shared" si="25"/>
        <v>0</v>
      </c>
      <c r="Z221" s="12"/>
      <c r="AB221">
        <v>8</v>
      </c>
      <c r="AC221">
        <v>0</v>
      </c>
      <c r="AD221" s="6">
        <f t="shared" si="28"/>
        <v>0</v>
      </c>
      <c r="AH221" s="12"/>
      <c r="AJ221">
        <v>8</v>
      </c>
      <c r="AK221">
        <v>0</v>
      </c>
      <c r="AL221" s="6">
        <f t="shared" si="29"/>
        <v>0</v>
      </c>
      <c r="AT221">
        <v>8</v>
      </c>
      <c r="AU221">
        <v>0</v>
      </c>
      <c r="AV221" s="6">
        <f t="shared" si="30"/>
        <v>0</v>
      </c>
      <c r="BC221">
        <v>8</v>
      </c>
      <c r="BD221">
        <v>0</v>
      </c>
      <c r="BE221" s="6">
        <f t="shared" si="31"/>
        <v>0</v>
      </c>
      <c r="BK221" s="14"/>
      <c r="BL221" s="12">
        <v>8</v>
      </c>
      <c r="BM221" s="12">
        <v>0</v>
      </c>
      <c r="BN221" s="19">
        <f t="shared" si="32"/>
        <v>0</v>
      </c>
      <c r="BO221" s="12"/>
      <c r="BP221" s="12"/>
      <c r="BQ221" s="12"/>
      <c r="BR221" s="14"/>
    </row>
    <row r="222" spans="11:70" x14ac:dyDescent="0.3">
      <c r="K222">
        <v>9</v>
      </c>
      <c r="L222">
        <f t="shared" si="26"/>
        <v>0</v>
      </c>
      <c r="M222" s="6">
        <f t="shared" si="27"/>
        <v>0</v>
      </c>
      <c r="S222" s="12"/>
      <c r="T222">
        <v>9</v>
      </c>
      <c r="U222">
        <v>0</v>
      </c>
      <c r="V222" s="6">
        <f>U222/$U$227</f>
        <v>0</v>
      </c>
      <c r="Z222" s="12"/>
      <c r="AB222">
        <v>9</v>
      </c>
      <c r="AC222">
        <v>0</v>
      </c>
      <c r="AD222" s="6">
        <f t="shared" si="28"/>
        <v>0</v>
      </c>
      <c r="AH222" s="12"/>
      <c r="AJ222">
        <v>9</v>
      </c>
      <c r="AK222">
        <v>0</v>
      </c>
      <c r="AL222" s="6">
        <f t="shared" si="29"/>
        <v>0</v>
      </c>
      <c r="AT222">
        <v>9</v>
      </c>
      <c r="AU222">
        <v>0</v>
      </c>
      <c r="AV222" s="6">
        <f t="shared" si="30"/>
        <v>0</v>
      </c>
      <c r="BC222">
        <v>9</v>
      </c>
      <c r="BD222">
        <v>0</v>
      </c>
      <c r="BE222" s="6">
        <f t="shared" si="31"/>
        <v>0</v>
      </c>
      <c r="BK222" s="14"/>
      <c r="BL222" s="12">
        <v>9</v>
      </c>
      <c r="BM222" s="12">
        <v>0</v>
      </c>
      <c r="BN222" s="19">
        <f t="shared" si="32"/>
        <v>0</v>
      </c>
      <c r="BO222" s="12"/>
      <c r="BP222" s="12"/>
      <c r="BQ222" s="12"/>
      <c r="BR222" s="14"/>
    </row>
    <row r="223" spans="11:70" x14ac:dyDescent="0.3">
      <c r="K223">
        <v>10</v>
      </c>
      <c r="L223">
        <f t="shared" si="26"/>
        <v>0</v>
      </c>
      <c r="M223" s="6">
        <f t="shared" si="27"/>
        <v>0</v>
      </c>
      <c r="S223" s="12"/>
      <c r="T223">
        <v>10</v>
      </c>
      <c r="U223">
        <v>0</v>
      </c>
      <c r="V223" s="6">
        <f t="shared" si="25"/>
        <v>0</v>
      </c>
      <c r="Z223" s="12"/>
      <c r="AB223">
        <v>10</v>
      </c>
      <c r="AC223">
        <v>0</v>
      </c>
      <c r="AD223" s="6">
        <f t="shared" si="28"/>
        <v>0</v>
      </c>
      <c r="AH223" s="12"/>
      <c r="AJ223">
        <v>10</v>
      </c>
      <c r="AK223">
        <v>0</v>
      </c>
      <c r="AL223" s="6">
        <f t="shared" si="29"/>
        <v>0</v>
      </c>
      <c r="AT223">
        <v>10</v>
      </c>
      <c r="AU223">
        <v>0</v>
      </c>
      <c r="AV223" s="6">
        <f t="shared" si="30"/>
        <v>0</v>
      </c>
      <c r="BC223">
        <v>10</v>
      </c>
      <c r="BD223">
        <v>0</v>
      </c>
      <c r="BE223" s="6">
        <f t="shared" si="31"/>
        <v>0</v>
      </c>
      <c r="BK223" s="14"/>
      <c r="BL223" s="12">
        <v>10</v>
      </c>
      <c r="BM223" s="12">
        <v>0</v>
      </c>
      <c r="BN223" s="19">
        <f t="shared" si="32"/>
        <v>0</v>
      </c>
      <c r="BO223" s="12"/>
      <c r="BP223" s="12"/>
      <c r="BQ223" s="12"/>
      <c r="BR223" s="14"/>
    </row>
    <row r="224" spans="11:70" x14ac:dyDescent="0.3">
      <c r="K224">
        <v>11</v>
      </c>
      <c r="L224">
        <f t="shared" si="26"/>
        <v>0</v>
      </c>
      <c r="M224" s="6">
        <f t="shared" si="27"/>
        <v>0</v>
      </c>
      <c r="S224" s="12"/>
      <c r="T224">
        <v>11</v>
      </c>
      <c r="U224">
        <v>0</v>
      </c>
      <c r="V224" s="6">
        <f t="shared" si="25"/>
        <v>0</v>
      </c>
      <c r="Z224" s="12"/>
      <c r="AB224">
        <v>11</v>
      </c>
      <c r="AC224">
        <v>0</v>
      </c>
      <c r="AD224" s="6">
        <f t="shared" si="28"/>
        <v>0</v>
      </c>
      <c r="AH224" s="12"/>
      <c r="AJ224">
        <v>11</v>
      </c>
      <c r="AK224">
        <v>0</v>
      </c>
      <c r="AL224" s="6">
        <f t="shared" si="29"/>
        <v>0</v>
      </c>
      <c r="AT224">
        <v>11</v>
      </c>
      <c r="AU224">
        <v>0</v>
      </c>
      <c r="AV224" s="6">
        <f t="shared" si="30"/>
        <v>0</v>
      </c>
      <c r="BC224">
        <v>11</v>
      </c>
      <c r="BD224">
        <v>0</v>
      </c>
      <c r="BE224" s="6">
        <f t="shared" si="31"/>
        <v>0</v>
      </c>
      <c r="BK224" s="14"/>
      <c r="BL224" s="12">
        <v>11</v>
      </c>
      <c r="BM224" s="12">
        <v>0</v>
      </c>
      <c r="BN224" s="19">
        <f t="shared" si="32"/>
        <v>0</v>
      </c>
      <c r="BO224" s="12"/>
      <c r="BP224" s="12"/>
      <c r="BQ224" s="12"/>
      <c r="BR224" s="14"/>
    </row>
    <row r="225" spans="11:70" x14ac:dyDescent="0.3">
      <c r="K225">
        <v>12</v>
      </c>
      <c r="L225">
        <f t="shared" si="26"/>
        <v>0</v>
      </c>
      <c r="M225" s="6">
        <f t="shared" si="27"/>
        <v>0</v>
      </c>
      <c r="S225" s="12"/>
      <c r="T225">
        <v>12</v>
      </c>
      <c r="U225">
        <v>0</v>
      </c>
      <c r="V225" s="6">
        <f t="shared" si="25"/>
        <v>0</v>
      </c>
      <c r="Z225" s="12"/>
      <c r="AB225">
        <v>12</v>
      </c>
      <c r="AC225">
        <v>0</v>
      </c>
      <c r="AD225" s="6">
        <f t="shared" si="28"/>
        <v>0</v>
      </c>
      <c r="AH225" s="12"/>
      <c r="AJ225">
        <v>12</v>
      </c>
      <c r="AK225">
        <v>0</v>
      </c>
      <c r="AL225" s="6">
        <f t="shared" si="29"/>
        <v>0</v>
      </c>
      <c r="AT225">
        <v>12</v>
      </c>
      <c r="AU225">
        <v>0</v>
      </c>
      <c r="AV225" s="6">
        <f t="shared" si="30"/>
        <v>0</v>
      </c>
      <c r="BC225">
        <v>12</v>
      </c>
      <c r="BD225">
        <v>0</v>
      </c>
      <c r="BE225" s="6">
        <f t="shared" si="31"/>
        <v>0</v>
      </c>
      <c r="BK225" s="14"/>
      <c r="BL225" s="12">
        <v>12</v>
      </c>
      <c r="BM225" s="12">
        <v>0</v>
      </c>
      <c r="BN225" s="19">
        <f t="shared" si="32"/>
        <v>0</v>
      </c>
      <c r="BO225" s="12"/>
      <c r="BP225" s="12"/>
      <c r="BQ225" s="12"/>
      <c r="BR225" s="14"/>
    </row>
    <row r="226" spans="11:70" x14ac:dyDescent="0.3">
      <c r="K226" s="5"/>
      <c r="L226" s="5"/>
      <c r="M226" s="7"/>
      <c r="S226" s="12"/>
      <c r="T226" s="5"/>
      <c r="U226" s="5"/>
      <c r="V226" s="8"/>
      <c r="Z226" s="12"/>
      <c r="AB226" s="5"/>
      <c r="AC226" s="5"/>
      <c r="AD226" s="8"/>
      <c r="AH226" s="12"/>
      <c r="AJ226" s="5"/>
      <c r="AK226" s="5"/>
      <c r="AL226" s="8"/>
      <c r="AT226" s="5"/>
      <c r="AU226" s="5"/>
      <c r="AV226" s="8"/>
      <c r="BC226" s="5"/>
      <c r="BD226" s="5"/>
      <c r="BE226" s="8"/>
      <c r="BK226" s="14"/>
      <c r="BL226" s="25"/>
      <c r="BM226" s="25"/>
      <c r="BN226" s="8"/>
      <c r="BO226" s="12"/>
      <c r="BP226" s="12"/>
      <c r="BQ226" s="12"/>
      <c r="BR226" s="14"/>
    </row>
    <row r="227" spans="11:70" x14ac:dyDescent="0.3">
      <c r="L227">
        <f>SUM(L213:L225)</f>
        <v>6945</v>
      </c>
      <c r="S227" s="12"/>
      <c r="U227">
        <f>SUM(U213:U225)</f>
        <v>2315</v>
      </c>
      <c r="V227" s="6"/>
      <c r="Z227" s="12"/>
      <c r="AC227">
        <f>SUM(AC213:AC225)</f>
        <v>2315</v>
      </c>
      <c r="AD227" s="6"/>
      <c r="AH227" s="12"/>
      <c r="AK227">
        <f>SUM(AK213:AK225)</f>
        <v>2315</v>
      </c>
      <c r="AL227" s="6"/>
      <c r="AU227">
        <f>SUM(AU213:AU225)</f>
        <v>2315</v>
      </c>
      <c r="AV227" s="6"/>
      <c r="BD227">
        <f>SUM(BD213:BD225)</f>
        <v>2315</v>
      </c>
      <c r="BE227" s="6"/>
      <c r="BK227" s="14"/>
      <c r="BL227" s="12"/>
      <c r="BM227" s="12">
        <f>SUM(BM213:BM225)</f>
        <v>2315</v>
      </c>
      <c r="BN227" s="19"/>
      <c r="BO227" s="12"/>
      <c r="BP227" s="12"/>
      <c r="BQ227" s="12"/>
      <c r="BR227" s="14"/>
    </row>
    <row r="228" spans="11:70" x14ac:dyDescent="0.3">
      <c r="S228" s="12"/>
    </row>
    <row r="229" spans="11:70" x14ac:dyDescent="0.3">
      <c r="S229" s="12"/>
    </row>
    <row r="230" spans="11:70" x14ac:dyDescent="0.3">
      <c r="S230" s="12"/>
      <c r="T230" s="12"/>
      <c r="U230" s="12"/>
      <c r="V230" s="12"/>
      <c r="W230" s="12"/>
      <c r="X230" s="12"/>
      <c r="Y230" s="12"/>
      <c r="Z230" s="12"/>
      <c r="AB230" s="12"/>
      <c r="AC230" s="12"/>
      <c r="AD230" s="12"/>
      <c r="AE230" s="12"/>
      <c r="AF230" s="12"/>
      <c r="AG230" s="12"/>
      <c r="AH230" s="12"/>
    </row>
    <row r="231" spans="11:70" x14ac:dyDescent="0.3">
      <c r="S231" s="12"/>
      <c r="T231" s="12"/>
      <c r="U231" s="12"/>
      <c r="V231" s="12"/>
      <c r="W231" s="12"/>
      <c r="X231" s="12"/>
      <c r="Y231" s="12"/>
      <c r="Z231" s="12"/>
      <c r="AB231" s="12"/>
      <c r="AC231" s="12"/>
      <c r="AD231" s="12"/>
      <c r="AE231" s="12"/>
      <c r="AF231" s="12"/>
      <c r="AG231" s="12"/>
      <c r="AH231" s="12"/>
    </row>
    <row r="232" spans="11:70" x14ac:dyDescent="0.3">
      <c r="S232" s="12"/>
      <c r="T232" s="12"/>
      <c r="U232" s="12"/>
      <c r="V232" s="12"/>
      <c r="W232" s="12"/>
      <c r="X232" s="12"/>
      <c r="Y232" s="12"/>
      <c r="Z232" s="12"/>
      <c r="AB232" s="12"/>
      <c r="AC232" s="12"/>
      <c r="AD232" s="12"/>
      <c r="AE232" s="12"/>
      <c r="AF232" s="12"/>
      <c r="AG232" s="12"/>
      <c r="AH232" s="12"/>
    </row>
    <row r="233" spans="11:70" x14ac:dyDescent="0.3">
      <c r="S233" s="12"/>
      <c r="T233" s="12"/>
      <c r="U233" s="12"/>
      <c r="V233" s="12"/>
      <c r="W233" s="12"/>
      <c r="X233" s="12"/>
      <c r="Y233" s="12"/>
      <c r="Z233" s="12"/>
      <c r="AB233" s="12"/>
      <c r="AC233" s="12"/>
      <c r="AD233" s="12"/>
      <c r="AE233" s="12"/>
      <c r="AF233" s="12"/>
      <c r="AG233" s="12"/>
      <c r="AH233" s="12"/>
    </row>
    <row r="234" spans="11:70" x14ac:dyDescent="0.3">
      <c r="S234" s="12"/>
      <c r="T234" s="12"/>
      <c r="U234" s="12"/>
      <c r="V234" s="12"/>
      <c r="W234" s="12"/>
      <c r="X234" s="12"/>
      <c r="Y234" s="12"/>
      <c r="Z234" s="12"/>
      <c r="AB234" s="12"/>
      <c r="AC234" s="12"/>
      <c r="AD234" s="12"/>
      <c r="AE234" s="12"/>
      <c r="AF234" s="12"/>
      <c r="AG234" s="12"/>
      <c r="AH234" s="12"/>
    </row>
    <row r="235" spans="11:70" x14ac:dyDescent="0.3">
      <c r="S235" s="12"/>
      <c r="T235" s="12"/>
      <c r="U235" s="12"/>
      <c r="V235" s="12"/>
      <c r="W235" s="12"/>
      <c r="X235" s="12"/>
      <c r="Y235" s="12"/>
      <c r="Z235" s="12"/>
      <c r="AB235" s="12"/>
      <c r="AC235" s="12"/>
      <c r="AD235" s="12"/>
      <c r="AE235" s="12"/>
      <c r="AF235" s="12"/>
      <c r="AG235" s="12"/>
      <c r="AH235" s="12"/>
    </row>
    <row r="236" spans="11:70" x14ac:dyDescent="0.3">
      <c r="S236" s="12"/>
      <c r="T236" s="12"/>
      <c r="U236" s="12"/>
      <c r="V236" s="12"/>
      <c r="W236" s="12"/>
      <c r="X236" s="12"/>
      <c r="Y236" s="12"/>
      <c r="Z236" s="12"/>
      <c r="AB236" s="12"/>
      <c r="AC236" s="12"/>
      <c r="AD236" s="12"/>
      <c r="AE236" s="12"/>
      <c r="AF236" s="12"/>
      <c r="AG236" s="12"/>
      <c r="AH236" s="12"/>
    </row>
    <row r="237" spans="11:70" x14ac:dyDescent="0.3">
      <c r="S237" s="12"/>
      <c r="T237" s="12"/>
      <c r="U237" s="12"/>
      <c r="V237" s="12"/>
      <c r="W237" s="12"/>
      <c r="X237" s="12"/>
      <c r="Y237" s="12"/>
      <c r="Z237" s="12"/>
      <c r="AB237" s="12"/>
      <c r="AC237" s="12"/>
      <c r="AD237" s="12"/>
      <c r="AE237" s="12"/>
      <c r="AF237" s="12"/>
      <c r="AG237" s="12"/>
      <c r="AH237" s="12"/>
    </row>
    <row r="238" spans="11:70" x14ac:dyDescent="0.3">
      <c r="S238" s="12"/>
      <c r="T238" s="12"/>
      <c r="U238" s="12"/>
      <c r="V238" s="12"/>
      <c r="W238" s="12"/>
      <c r="X238" s="12"/>
      <c r="Y238" s="12"/>
      <c r="Z238" s="12"/>
      <c r="AB238" s="12"/>
      <c r="AC238" s="12"/>
      <c r="AD238" s="12"/>
      <c r="AE238" s="12"/>
      <c r="AF238" s="12"/>
      <c r="AG238" s="12"/>
      <c r="AH238" s="12"/>
    </row>
    <row r="239" spans="11:70" x14ac:dyDescent="0.3">
      <c r="S239" s="12"/>
      <c r="T239" s="12"/>
      <c r="U239" s="12"/>
      <c r="V239" s="12"/>
      <c r="W239" s="12"/>
      <c r="X239" s="12"/>
      <c r="Y239" s="12"/>
      <c r="Z239" s="12"/>
      <c r="AB239" s="12"/>
      <c r="AC239" s="12"/>
      <c r="AD239" s="12"/>
      <c r="AE239" s="12"/>
      <c r="AF239" s="12"/>
      <c r="AG239" s="12"/>
      <c r="AH239" s="12"/>
    </row>
    <row r="240" spans="11:70" x14ac:dyDescent="0.3">
      <c r="S240" s="12"/>
      <c r="T240" s="12"/>
      <c r="U240" s="12"/>
      <c r="V240" s="12"/>
      <c r="W240" s="12"/>
      <c r="X240" s="12"/>
      <c r="Y240" s="12"/>
      <c r="Z240" s="12"/>
      <c r="AB240" s="12"/>
      <c r="AC240" s="12"/>
      <c r="AD240" s="12"/>
      <c r="AE240" s="12"/>
      <c r="AF240" s="12"/>
      <c r="AG240" s="12"/>
      <c r="AH240" s="12"/>
    </row>
    <row r="241" spans="11:70" x14ac:dyDescent="0.3">
      <c r="S241" s="12"/>
      <c r="T241" s="12"/>
      <c r="U241" s="12"/>
      <c r="V241" s="12"/>
      <c r="W241" s="12"/>
      <c r="X241" s="12"/>
      <c r="Y241" s="12"/>
      <c r="Z241" s="12"/>
      <c r="AB241" s="12"/>
      <c r="AC241" s="12"/>
      <c r="AD241" s="12"/>
      <c r="AE241" s="12"/>
      <c r="AF241" s="12"/>
      <c r="AG241" s="12"/>
      <c r="AH241" s="12"/>
    </row>
    <row r="242" spans="11:70" x14ac:dyDescent="0.3">
      <c r="T242" s="12"/>
      <c r="U242" s="12"/>
      <c r="V242" s="12"/>
      <c r="W242" s="12"/>
      <c r="X242" s="12"/>
      <c r="Y242" s="12"/>
      <c r="Z242" s="12"/>
      <c r="AB242" s="12"/>
      <c r="AC242" s="12"/>
      <c r="AD242" s="12"/>
      <c r="AE242" s="12"/>
      <c r="AF242" s="12"/>
      <c r="AG242" s="12"/>
      <c r="AH242" s="12"/>
    </row>
    <row r="243" spans="11:70" ht="15" thickBot="1" x14ac:dyDescent="0.35">
      <c r="T243" s="12"/>
      <c r="U243" s="12"/>
      <c r="V243" s="12"/>
      <c r="W243" s="12"/>
      <c r="X243" s="12"/>
      <c r="Y243" s="12"/>
      <c r="Z243" s="12"/>
      <c r="AB243" s="12"/>
      <c r="AC243" s="12"/>
      <c r="AD243" s="12"/>
      <c r="AE243" s="12"/>
      <c r="AF243" s="12"/>
      <c r="AG243" s="12"/>
      <c r="AH243" s="12"/>
    </row>
    <row r="244" spans="11:70" x14ac:dyDescent="0.3">
      <c r="K244" t="s">
        <v>7</v>
      </c>
      <c r="L244" t="s">
        <v>8</v>
      </c>
      <c r="M244" s="3" t="s">
        <v>9</v>
      </c>
      <c r="N244" s="3" t="s">
        <v>10</v>
      </c>
      <c r="O244" s="3" t="s">
        <v>11</v>
      </c>
      <c r="T244" s="12"/>
      <c r="U244" s="12"/>
      <c r="V244" s="12"/>
      <c r="W244" s="12"/>
      <c r="X244" s="12"/>
      <c r="Y244" s="12"/>
      <c r="Z244" s="12"/>
    </row>
    <row r="245" spans="11:70" ht="18" x14ac:dyDescent="0.35">
      <c r="T245" s="12"/>
      <c r="U245" s="12"/>
      <c r="V245" s="12"/>
      <c r="W245" s="12"/>
      <c r="X245" s="12"/>
      <c r="Y245" s="12"/>
      <c r="Z245" s="12"/>
      <c r="AO245" s="9"/>
      <c r="BE245" s="9"/>
      <c r="BR245" s="9"/>
    </row>
    <row r="246" spans="11:70" ht="18" x14ac:dyDescent="0.35">
      <c r="L246">
        <v>1</v>
      </c>
      <c r="M246">
        <v>1</v>
      </c>
      <c r="N246">
        <v>1</v>
      </c>
      <c r="O246">
        <v>0</v>
      </c>
      <c r="AO246" s="9"/>
      <c r="BE246" s="9"/>
      <c r="BR246" s="9"/>
    </row>
    <row r="247" spans="11:70" x14ac:dyDescent="0.3">
      <c r="L247">
        <v>2</v>
      </c>
      <c r="M247">
        <v>538</v>
      </c>
      <c r="N247">
        <v>559</v>
      </c>
      <c r="O247">
        <v>557</v>
      </c>
    </row>
    <row r="248" spans="11:70" x14ac:dyDescent="0.3">
      <c r="L248">
        <v>3</v>
      </c>
      <c r="M248">
        <v>1420</v>
      </c>
      <c r="N248">
        <v>1415</v>
      </c>
      <c r="O248">
        <v>1420</v>
      </c>
    </row>
    <row r="249" spans="11:70" x14ac:dyDescent="0.3">
      <c r="L249">
        <v>4</v>
      </c>
      <c r="M249">
        <v>326</v>
      </c>
      <c r="N249">
        <v>318</v>
      </c>
      <c r="O249">
        <v>311</v>
      </c>
    </row>
    <row r="250" spans="11:70" x14ac:dyDescent="0.3">
      <c r="L250">
        <v>5</v>
      </c>
      <c r="M250">
        <v>30</v>
      </c>
      <c r="N250">
        <v>18</v>
      </c>
      <c r="O250">
        <v>27</v>
      </c>
    </row>
    <row r="251" spans="11:70" x14ac:dyDescent="0.3">
      <c r="L251">
        <v>6</v>
      </c>
      <c r="M251">
        <v>0</v>
      </c>
      <c r="N251">
        <v>3</v>
      </c>
      <c r="O251">
        <v>0</v>
      </c>
    </row>
    <row r="252" spans="11:70" x14ac:dyDescent="0.3">
      <c r="L252">
        <v>7</v>
      </c>
      <c r="M252">
        <v>0</v>
      </c>
      <c r="N252">
        <v>1</v>
      </c>
      <c r="O252">
        <v>0</v>
      </c>
    </row>
    <row r="253" spans="11:70" x14ac:dyDescent="0.3">
      <c r="L253">
        <v>8</v>
      </c>
      <c r="M253">
        <v>0</v>
      </c>
      <c r="N253">
        <v>0</v>
      </c>
      <c r="O253">
        <v>0</v>
      </c>
    </row>
    <row r="254" spans="11:70" x14ac:dyDescent="0.3">
      <c r="L254">
        <v>9</v>
      </c>
      <c r="M254">
        <v>0</v>
      </c>
      <c r="N254">
        <v>0</v>
      </c>
      <c r="O254">
        <v>0</v>
      </c>
    </row>
    <row r="255" spans="11:70" x14ac:dyDescent="0.3">
      <c r="L255">
        <v>10</v>
      </c>
      <c r="M255">
        <v>0</v>
      </c>
      <c r="N255">
        <v>0</v>
      </c>
      <c r="O255">
        <v>0</v>
      </c>
    </row>
    <row r="256" spans="11:70" x14ac:dyDescent="0.3">
      <c r="L256">
        <v>11</v>
      </c>
      <c r="M256">
        <v>0</v>
      </c>
      <c r="N256">
        <v>0</v>
      </c>
      <c r="O256">
        <v>0</v>
      </c>
    </row>
    <row r="257" spans="1:70" x14ac:dyDescent="0.3">
      <c r="L257">
        <v>12</v>
      </c>
      <c r="M257">
        <v>0</v>
      </c>
      <c r="N257">
        <v>0</v>
      </c>
      <c r="O257">
        <v>0</v>
      </c>
    </row>
    <row r="258" spans="1:70" ht="15" thickBot="1" x14ac:dyDescent="0.35">
      <c r="L258" s="2" t="s">
        <v>12</v>
      </c>
      <c r="M258" s="2">
        <v>0</v>
      </c>
      <c r="N258" s="2">
        <v>0</v>
      </c>
      <c r="O258" s="2">
        <v>0</v>
      </c>
    </row>
    <row r="259" spans="1:70" x14ac:dyDescent="0.3">
      <c r="M259">
        <f>SUM(M245:M258)</f>
        <v>2315</v>
      </c>
      <c r="N259">
        <f>SUM(N245:N258)</f>
        <v>2315</v>
      </c>
      <c r="O259">
        <f>SUM(O245:O258)</f>
        <v>2315</v>
      </c>
    </row>
    <row r="263" spans="1:70" ht="36.6" x14ac:dyDescent="0.7">
      <c r="A263" s="18" t="s">
        <v>320</v>
      </c>
    </row>
    <row r="265" spans="1:70" x14ac:dyDescent="0.3">
      <c r="A265" t="s">
        <v>100</v>
      </c>
    </row>
    <row r="269" spans="1:70" x14ac:dyDescent="0.3">
      <c r="BR269" s="14"/>
    </row>
    <row r="270" spans="1:70" x14ac:dyDescent="0.3">
      <c r="BR270" s="14"/>
    </row>
    <row r="271" spans="1:70" ht="25.8" x14ac:dyDescent="0.5">
      <c r="K271" s="13" t="s">
        <v>79</v>
      </c>
      <c r="T271" s="13" t="s">
        <v>80</v>
      </c>
      <c r="AB271" s="13" t="s">
        <v>81</v>
      </c>
      <c r="AJ271" s="13" t="s">
        <v>86</v>
      </c>
      <c r="AT271" s="13" t="s">
        <v>87</v>
      </c>
      <c r="BC271" s="13" t="s">
        <v>88</v>
      </c>
      <c r="BL271" s="13" t="s">
        <v>89</v>
      </c>
      <c r="BR271" s="14"/>
    </row>
    <row r="272" spans="1:70" x14ac:dyDescent="0.3">
      <c r="K272" t="s">
        <v>6</v>
      </c>
      <c r="T272" s="12" t="s">
        <v>6</v>
      </c>
      <c r="AB272" s="12" t="s">
        <v>6</v>
      </c>
      <c r="AJ272" t="s">
        <v>6</v>
      </c>
      <c r="AT272" t="s">
        <v>6</v>
      </c>
      <c r="BC272" t="s">
        <v>6</v>
      </c>
      <c r="BL272" t="s">
        <v>6</v>
      </c>
      <c r="BR272" s="14"/>
    </row>
    <row r="273" spans="11:70" x14ac:dyDescent="0.3">
      <c r="K273" t="s">
        <v>117</v>
      </c>
      <c r="T273" s="12" t="s">
        <v>321</v>
      </c>
      <c r="AB273" s="12" t="s">
        <v>321</v>
      </c>
      <c r="AJ273" t="s">
        <v>321</v>
      </c>
      <c r="AT273" t="s">
        <v>321</v>
      </c>
      <c r="BC273" t="s">
        <v>321</v>
      </c>
      <c r="BL273" t="s">
        <v>321</v>
      </c>
      <c r="BR273" s="14"/>
    </row>
    <row r="274" spans="11:70" x14ac:dyDescent="0.3">
      <c r="S274" s="12"/>
      <c r="BR274" s="14"/>
    </row>
    <row r="275" spans="11:70" ht="15" thickBot="1" x14ac:dyDescent="0.35">
      <c r="S275" s="12"/>
      <c r="BR275" s="14"/>
    </row>
    <row r="276" spans="11:70" x14ac:dyDescent="0.3">
      <c r="K276" s="3" t="s">
        <v>0</v>
      </c>
      <c r="L276" s="3" t="s">
        <v>1</v>
      </c>
      <c r="M276" s="3" t="s">
        <v>2</v>
      </c>
      <c r="N276" t="s">
        <v>3</v>
      </c>
      <c r="O276" t="s">
        <v>4</v>
      </c>
      <c r="P276" t="s">
        <v>5</v>
      </c>
      <c r="S276" s="12"/>
      <c r="T276" s="3" t="s">
        <v>0</v>
      </c>
      <c r="U276" s="3" t="s">
        <v>1</v>
      </c>
      <c r="V276" s="3" t="s">
        <v>2</v>
      </c>
      <c r="W276" t="s">
        <v>3</v>
      </c>
      <c r="X276" t="s">
        <v>4</v>
      </c>
      <c r="Y276" t="s">
        <v>5</v>
      </c>
      <c r="Z276" s="12"/>
      <c r="AB276" s="3" t="s">
        <v>0</v>
      </c>
      <c r="AC276" s="3" t="s">
        <v>1</v>
      </c>
      <c r="AD276" s="3" t="s">
        <v>2</v>
      </c>
      <c r="AE276" t="s">
        <v>3</v>
      </c>
      <c r="AF276" t="s">
        <v>4</v>
      </c>
      <c r="AG276" t="s">
        <v>5</v>
      </c>
      <c r="AH276" s="12"/>
      <c r="AJ276" s="3" t="s">
        <v>0</v>
      </c>
      <c r="AK276" s="3" t="s">
        <v>1</v>
      </c>
      <c r="AL276" s="3" t="s">
        <v>2</v>
      </c>
      <c r="AM276" t="s">
        <v>3</v>
      </c>
      <c r="AN276" t="s">
        <v>4</v>
      </c>
      <c r="AO276" t="s">
        <v>5</v>
      </c>
      <c r="AT276" s="3" t="s">
        <v>0</v>
      </c>
      <c r="AU276" s="3" t="s">
        <v>1</v>
      </c>
      <c r="AV276" s="3" t="s">
        <v>2</v>
      </c>
      <c r="AW276" t="s">
        <v>3</v>
      </c>
      <c r="AX276" t="s">
        <v>4</v>
      </c>
      <c r="AY276" t="s">
        <v>5</v>
      </c>
      <c r="BC276" s="3" t="s">
        <v>0</v>
      </c>
      <c r="BD276" s="3" t="s">
        <v>1</v>
      </c>
      <c r="BE276" s="3" t="s">
        <v>2</v>
      </c>
      <c r="BF276" t="s">
        <v>3</v>
      </c>
      <c r="BG276" t="s">
        <v>4</v>
      </c>
      <c r="BH276" t="s">
        <v>5</v>
      </c>
      <c r="BK276" s="14"/>
      <c r="BL276" s="3" t="s">
        <v>0</v>
      </c>
      <c r="BM276" s="3" t="s">
        <v>1</v>
      </c>
      <c r="BN276" s="3" t="s">
        <v>2</v>
      </c>
      <c r="BO276" s="12" t="s">
        <v>3</v>
      </c>
      <c r="BP276" s="12" t="s">
        <v>4</v>
      </c>
      <c r="BQ276" s="12" t="s">
        <v>5</v>
      </c>
      <c r="BR276" s="14"/>
    </row>
    <row r="277" spans="11:70" x14ac:dyDescent="0.3">
      <c r="M277" s="6"/>
      <c r="N277">
        <f>SUMPRODUCT(K277:K287, L277:L287)/L291</f>
        <v>2.473290136789057</v>
      </c>
      <c r="O277" cm="1">
        <f t="array" ref="O277">SUMPRODUCT((K277:K287)^2, L277:L287)/L291</f>
        <v>6.4047516198704102</v>
      </c>
      <c r="P277">
        <f>(O277-(N277^2))^0.5</f>
        <v>0.53627187053991399</v>
      </c>
      <c r="S277" s="12"/>
      <c r="V277" s="6"/>
      <c r="W277">
        <f>SUMPRODUCT(T277:T289, U277:U289)/U291</f>
        <v>2.2241900647948163</v>
      </c>
      <c r="X277" cm="1">
        <f t="array" ref="X277">SUMPRODUCT((T277:T289)^2, U277:U289)/U291</f>
        <v>5.1244060475161985</v>
      </c>
      <c r="Y277">
        <f>(X277-(W277^2))^0.5</f>
        <v>0.42117051556849233</v>
      </c>
      <c r="Z277" s="12"/>
      <c r="AD277" s="6"/>
      <c r="AE277">
        <f>SUMPRODUCT(AB277:AB289, AC277:AC289)/AC291</f>
        <v>2.2241900647948163</v>
      </c>
      <c r="AF277" cm="1">
        <f t="array" ref="AF277">SUMPRODUCT((AB277:AB289)^2, AC277:AC289)/AC291</f>
        <v>5.1218142548596113</v>
      </c>
      <c r="AG277">
        <f>(AF277-(AE277^2))^0.5</f>
        <v>0.41808230114134515</v>
      </c>
      <c r="AH277" s="12"/>
      <c r="AL277" s="6"/>
      <c r="AM277">
        <f>SUMPRODUCT(AJ277:AJ289, AK277:AK289)/AK291</f>
        <v>2.2241900647948163</v>
      </c>
      <c r="AN277" cm="1">
        <f t="array" ref="AN277">SUMPRODUCT((AJ277:AJ289)^2, AK277:AK289)/AK291</f>
        <v>5.1244060475161985</v>
      </c>
      <c r="AO277">
        <f>(AN277-(AM277^2))^0.5</f>
        <v>0.42117051556849233</v>
      </c>
      <c r="AV277" s="6"/>
      <c r="AW277">
        <f>SUMPRODUCT(AT277:AT289, AU277:AU289)/AU291</f>
        <v>2.2362850971922246</v>
      </c>
      <c r="AX277" cm="1">
        <f t="array" ref="AX277">SUMPRODUCT((AT277:AT289)^2, AU277:AU289)/AU291</f>
        <v>5.1814254859611228</v>
      </c>
      <c r="AY277">
        <f>(AX277-(AW277^2))^0.5</f>
        <v>0.42479930559863904</v>
      </c>
      <c r="BE277" s="6"/>
      <c r="BF277">
        <f>SUMPRODUCT(BC277:BC289, BD277:BD289)/BD291</f>
        <v>2.2241900647948163</v>
      </c>
      <c r="BG277" cm="1">
        <f t="array" ref="BG277">SUMPRODUCT((BC277:BC289)^2, BD277:BD289)/BD291</f>
        <v>5.1244060475161985</v>
      </c>
      <c r="BH277">
        <f>(BG277-(BF277^2))^0.5</f>
        <v>0.42117051556849233</v>
      </c>
      <c r="BK277" s="14"/>
      <c r="BL277" s="12"/>
      <c r="BM277" s="12"/>
      <c r="BN277" s="19"/>
      <c r="BO277" s="12">
        <f>SUMPRODUCT(BL277:BL289, BM277:BM289)/BM291</f>
        <v>2.2241900647948163</v>
      </c>
      <c r="BP277" s="12" cm="1">
        <f t="array" ref="BP277">SUMPRODUCT((BL277:BL289)^2, BM277:BM289)/BM291</f>
        <v>5.1218142548596113</v>
      </c>
      <c r="BQ277" s="12">
        <f>(BP277-(BO277^2))^0.5</f>
        <v>0.41808230114134515</v>
      </c>
      <c r="BR277" s="14"/>
    </row>
    <row r="278" spans="11:70" x14ac:dyDescent="0.3">
      <c r="K278">
        <v>1</v>
      </c>
      <c r="L278">
        <f>SUM(M310:O310)</f>
        <v>3</v>
      </c>
      <c r="M278" s="6">
        <f>L278/$L$291</f>
        <v>4.3196544276457883E-4</v>
      </c>
      <c r="S278" s="12"/>
      <c r="T278">
        <v>1</v>
      </c>
      <c r="U278">
        <v>1</v>
      </c>
      <c r="V278" s="6">
        <f t="shared" ref="V278:V285" si="33">U278/$U$227</f>
        <v>4.3196544276457883E-4</v>
      </c>
      <c r="Z278" s="12"/>
      <c r="AB278">
        <v>1</v>
      </c>
      <c r="AC278">
        <v>1</v>
      </c>
      <c r="AD278" s="6">
        <f>AC278/$AC$227</f>
        <v>4.3196544276457883E-4</v>
      </c>
      <c r="AH278" s="12"/>
      <c r="AJ278">
        <v>1</v>
      </c>
      <c r="AK278">
        <v>1</v>
      </c>
      <c r="AL278" s="6">
        <f>AK278/$AK$227</f>
        <v>4.3196544276457883E-4</v>
      </c>
      <c r="AT278">
        <v>1</v>
      </c>
      <c r="AU278">
        <v>0</v>
      </c>
      <c r="AV278" s="6">
        <f>AU278/$AU$227</f>
        <v>0</v>
      </c>
      <c r="BC278">
        <v>1</v>
      </c>
      <c r="BD278">
        <v>1</v>
      </c>
      <c r="BE278" s="6">
        <f>BD278/$BD$227</f>
        <v>4.3196544276457883E-4</v>
      </c>
      <c r="BK278" s="14"/>
      <c r="BL278" s="12">
        <v>1</v>
      </c>
      <c r="BM278">
        <v>1</v>
      </c>
      <c r="BN278" s="19">
        <f>BM278/$BM$227</f>
        <v>4.3196544276457883E-4</v>
      </c>
      <c r="BO278" s="12"/>
      <c r="BP278" s="12"/>
      <c r="BQ278" s="12"/>
      <c r="BR278" s="14"/>
    </row>
    <row r="279" spans="11:70" x14ac:dyDescent="0.3">
      <c r="K279">
        <v>2</v>
      </c>
      <c r="L279">
        <f t="shared" ref="L279:L282" si="34">SUM(M311:O311)</f>
        <v>3781</v>
      </c>
      <c r="M279" s="6">
        <f t="shared" ref="M279:M289" si="35">L279/$L$291</f>
        <v>0.54442044636429088</v>
      </c>
      <c r="S279" s="12"/>
      <c r="T279">
        <v>2</v>
      </c>
      <c r="U279">
        <v>1797</v>
      </c>
      <c r="V279" s="6">
        <f t="shared" si="33"/>
        <v>0.77624190064794818</v>
      </c>
      <c r="Z279" s="12"/>
      <c r="AB279">
        <v>2</v>
      </c>
      <c r="AC279">
        <v>1794</v>
      </c>
      <c r="AD279" s="6">
        <f t="shared" ref="AD279:AD289" si="36">AC279/$AC$227</f>
        <v>0.77494600431965444</v>
      </c>
      <c r="AH279" s="12"/>
      <c r="AJ279">
        <v>2</v>
      </c>
      <c r="AK279">
        <v>1797</v>
      </c>
      <c r="AL279" s="6">
        <f t="shared" ref="AL279:AL289" si="37">AK279/$AK$227</f>
        <v>0.77624190064794818</v>
      </c>
      <c r="AT279">
        <v>2</v>
      </c>
      <c r="AU279">
        <v>1768</v>
      </c>
      <c r="AV279" s="6">
        <f t="shared" ref="AV279:AV289" si="38">AU279/$AU$227</f>
        <v>0.76371490280777543</v>
      </c>
      <c r="BC279">
        <v>2</v>
      </c>
      <c r="BD279">
        <v>1797</v>
      </c>
      <c r="BE279" s="6">
        <f t="shared" ref="BE279:BE289" si="39">BD279/$BD$227</f>
        <v>0.77624190064794818</v>
      </c>
      <c r="BK279" s="14"/>
      <c r="BL279" s="12">
        <v>2</v>
      </c>
      <c r="BM279">
        <v>1794</v>
      </c>
      <c r="BN279" s="19">
        <f t="shared" ref="BN279:BN289" si="40">BM279/$BM$227</f>
        <v>0.77494600431965444</v>
      </c>
      <c r="BO279" s="12"/>
      <c r="BP279" s="12"/>
      <c r="BQ279" s="12"/>
      <c r="BR279" s="14"/>
    </row>
    <row r="280" spans="11:70" x14ac:dyDescent="0.3">
      <c r="K280">
        <v>3</v>
      </c>
      <c r="L280">
        <f t="shared" si="34"/>
        <v>3033</v>
      </c>
      <c r="M280" s="6">
        <f t="shared" si="35"/>
        <v>0.43671706263498922</v>
      </c>
      <c r="S280" s="12"/>
      <c r="T280">
        <v>3</v>
      </c>
      <c r="U280">
        <v>514</v>
      </c>
      <c r="V280" s="6">
        <f t="shared" si="33"/>
        <v>0.22203023758099352</v>
      </c>
      <c r="Z280" s="12"/>
      <c r="AB280">
        <v>3</v>
      </c>
      <c r="AC280">
        <v>520</v>
      </c>
      <c r="AD280" s="6">
        <f t="shared" si="36"/>
        <v>0.22462203023758098</v>
      </c>
      <c r="AH280" s="12"/>
      <c r="AJ280">
        <v>3</v>
      </c>
      <c r="AK280">
        <v>514</v>
      </c>
      <c r="AL280" s="6">
        <f t="shared" si="37"/>
        <v>0.22203023758099352</v>
      </c>
      <c r="AT280">
        <v>3</v>
      </c>
      <c r="AU280">
        <v>547</v>
      </c>
      <c r="AV280" s="6">
        <f t="shared" si="38"/>
        <v>0.23628509719222462</v>
      </c>
      <c r="BC280">
        <v>3</v>
      </c>
      <c r="BD280">
        <v>514</v>
      </c>
      <c r="BE280" s="6">
        <f t="shared" si="39"/>
        <v>0.22203023758099352</v>
      </c>
      <c r="BK280" s="14"/>
      <c r="BL280" s="12">
        <v>3</v>
      </c>
      <c r="BM280">
        <v>520</v>
      </c>
      <c r="BN280" s="19">
        <f t="shared" si="40"/>
        <v>0.22462203023758098</v>
      </c>
      <c r="BO280" s="12"/>
      <c r="BP280" s="12"/>
      <c r="BQ280" s="12"/>
      <c r="BR280" s="14"/>
    </row>
    <row r="281" spans="11:70" x14ac:dyDescent="0.3">
      <c r="K281">
        <v>4</v>
      </c>
      <c r="L281">
        <f t="shared" si="34"/>
        <v>127</v>
      </c>
      <c r="M281" s="6">
        <f t="shared" si="35"/>
        <v>1.8286537077033836E-2</v>
      </c>
      <c r="S281" s="12"/>
      <c r="T281">
        <v>4</v>
      </c>
      <c r="U281">
        <v>3</v>
      </c>
      <c r="V281" s="6">
        <f t="shared" si="33"/>
        <v>1.2958963282937365E-3</v>
      </c>
      <c r="Z281" s="12"/>
      <c r="AB281">
        <v>4</v>
      </c>
      <c r="AC281">
        <v>0</v>
      </c>
      <c r="AD281" s="6">
        <f t="shared" si="36"/>
        <v>0</v>
      </c>
      <c r="AH281" s="12"/>
      <c r="AJ281">
        <v>4</v>
      </c>
      <c r="AK281">
        <v>3</v>
      </c>
      <c r="AL281" s="6">
        <f t="shared" si="37"/>
        <v>1.2958963282937365E-3</v>
      </c>
      <c r="AT281">
        <v>4</v>
      </c>
      <c r="AU281">
        <v>0</v>
      </c>
      <c r="AV281" s="6">
        <f t="shared" si="38"/>
        <v>0</v>
      </c>
      <c r="BC281">
        <v>4</v>
      </c>
      <c r="BD281">
        <v>3</v>
      </c>
      <c r="BE281" s="6">
        <f t="shared" si="39"/>
        <v>1.2958963282937365E-3</v>
      </c>
      <c r="BK281" s="14"/>
      <c r="BL281" s="12">
        <v>4</v>
      </c>
      <c r="BM281">
        <v>0</v>
      </c>
      <c r="BN281" s="19">
        <f t="shared" si="40"/>
        <v>0</v>
      </c>
      <c r="BO281" s="12"/>
      <c r="BP281" s="12"/>
      <c r="BQ281" s="12"/>
      <c r="BR281" s="14"/>
    </row>
    <row r="282" spans="11:70" x14ac:dyDescent="0.3">
      <c r="K282">
        <v>5</v>
      </c>
      <c r="L282">
        <f t="shared" si="34"/>
        <v>1</v>
      </c>
      <c r="M282" s="6">
        <f t="shared" si="35"/>
        <v>1.4398848092152627E-4</v>
      </c>
      <c r="S282" s="12"/>
      <c r="T282">
        <v>5</v>
      </c>
      <c r="U282">
        <v>0</v>
      </c>
      <c r="V282" s="6">
        <f t="shared" si="33"/>
        <v>0</v>
      </c>
      <c r="Z282" s="12"/>
      <c r="AB282">
        <v>5</v>
      </c>
      <c r="AC282">
        <v>0</v>
      </c>
      <c r="AD282" s="6">
        <f t="shared" si="36"/>
        <v>0</v>
      </c>
      <c r="AH282" s="12"/>
      <c r="AJ282">
        <v>5</v>
      </c>
      <c r="AK282">
        <v>0</v>
      </c>
      <c r="AL282" s="6">
        <f t="shared" si="37"/>
        <v>0</v>
      </c>
      <c r="AT282">
        <v>5</v>
      </c>
      <c r="AU282">
        <v>0</v>
      </c>
      <c r="AV282" s="6">
        <f t="shared" si="38"/>
        <v>0</v>
      </c>
      <c r="BC282">
        <v>5</v>
      </c>
      <c r="BD282">
        <v>0</v>
      </c>
      <c r="BE282" s="6">
        <f t="shared" si="39"/>
        <v>0</v>
      </c>
      <c r="BK282" s="14"/>
      <c r="BL282" s="12">
        <v>5</v>
      </c>
      <c r="BM282">
        <v>0</v>
      </c>
      <c r="BN282" s="19">
        <f t="shared" si="40"/>
        <v>0</v>
      </c>
      <c r="BO282" s="12"/>
      <c r="BP282" s="12"/>
      <c r="BQ282" s="12"/>
      <c r="BR282" s="14"/>
    </row>
    <row r="283" spans="11:70" x14ac:dyDescent="0.3">
      <c r="K283">
        <v>6</v>
      </c>
      <c r="L283">
        <f t="shared" ref="L283:L284" si="41">SUM(M315:O315)</f>
        <v>0</v>
      </c>
      <c r="M283" s="6">
        <f t="shared" si="35"/>
        <v>0</v>
      </c>
      <c r="S283" s="12"/>
      <c r="T283">
        <v>6</v>
      </c>
      <c r="U283">
        <v>0</v>
      </c>
      <c r="V283" s="6">
        <f t="shared" si="33"/>
        <v>0</v>
      </c>
      <c r="Z283" s="12"/>
      <c r="AB283">
        <v>6</v>
      </c>
      <c r="AC283">
        <v>0</v>
      </c>
      <c r="AD283" s="6">
        <f t="shared" si="36"/>
        <v>0</v>
      </c>
      <c r="AH283" s="12"/>
      <c r="AJ283">
        <v>6</v>
      </c>
      <c r="AK283">
        <v>0</v>
      </c>
      <c r="AL283" s="6">
        <f t="shared" si="37"/>
        <v>0</v>
      </c>
      <c r="AT283">
        <v>6</v>
      </c>
      <c r="AU283">
        <v>0</v>
      </c>
      <c r="AV283" s="6">
        <f t="shared" si="38"/>
        <v>0</v>
      </c>
      <c r="BC283">
        <v>6</v>
      </c>
      <c r="BD283">
        <v>0</v>
      </c>
      <c r="BE283" s="6">
        <f t="shared" si="39"/>
        <v>0</v>
      </c>
      <c r="BK283" s="14"/>
      <c r="BL283" s="12">
        <v>6</v>
      </c>
      <c r="BM283" s="12">
        <v>0</v>
      </c>
      <c r="BN283" s="19">
        <f t="shared" si="40"/>
        <v>0</v>
      </c>
      <c r="BO283" s="12"/>
      <c r="BP283" s="12"/>
      <c r="BQ283" s="12"/>
      <c r="BR283" s="14"/>
    </row>
    <row r="284" spans="11:70" x14ac:dyDescent="0.3">
      <c r="K284">
        <v>7</v>
      </c>
      <c r="L284">
        <f t="shared" si="41"/>
        <v>0</v>
      </c>
      <c r="M284" s="6">
        <f t="shared" si="35"/>
        <v>0</v>
      </c>
      <c r="S284" s="12"/>
      <c r="T284">
        <v>7</v>
      </c>
      <c r="U284">
        <v>0</v>
      </c>
      <c r="V284" s="6">
        <f t="shared" si="33"/>
        <v>0</v>
      </c>
      <c r="Z284" s="12"/>
      <c r="AB284">
        <v>7</v>
      </c>
      <c r="AC284">
        <v>0</v>
      </c>
      <c r="AD284" s="6">
        <f t="shared" si="36"/>
        <v>0</v>
      </c>
      <c r="AH284" s="12"/>
      <c r="AJ284">
        <v>7</v>
      </c>
      <c r="AK284">
        <v>0</v>
      </c>
      <c r="AL284" s="6">
        <f t="shared" si="37"/>
        <v>0</v>
      </c>
      <c r="AT284">
        <v>7</v>
      </c>
      <c r="AU284">
        <v>0</v>
      </c>
      <c r="AV284" s="6">
        <f t="shared" si="38"/>
        <v>0</v>
      </c>
      <c r="BC284">
        <v>7</v>
      </c>
      <c r="BD284">
        <v>0</v>
      </c>
      <c r="BE284" s="6">
        <f t="shared" si="39"/>
        <v>0</v>
      </c>
      <c r="BK284" s="14"/>
      <c r="BL284" s="12">
        <v>7</v>
      </c>
      <c r="BM284" s="12">
        <v>0</v>
      </c>
      <c r="BN284" s="19">
        <f t="shared" si="40"/>
        <v>0</v>
      </c>
      <c r="BO284" s="12"/>
      <c r="BP284" s="12"/>
      <c r="BQ284" s="12"/>
      <c r="BR284" s="14"/>
    </row>
    <row r="285" spans="11:70" x14ac:dyDescent="0.3">
      <c r="K285">
        <v>8</v>
      </c>
      <c r="L285">
        <f>SUM(M317:O317)</f>
        <v>0</v>
      </c>
      <c r="M285" s="6">
        <f t="shared" si="35"/>
        <v>0</v>
      </c>
      <c r="S285" s="12"/>
      <c r="T285">
        <v>8</v>
      </c>
      <c r="U285">
        <v>0</v>
      </c>
      <c r="V285" s="6">
        <f t="shared" si="33"/>
        <v>0</v>
      </c>
      <c r="Z285" s="12"/>
      <c r="AB285">
        <v>8</v>
      </c>
      <c r="AC285">
        <v>0</v>
      </c>
      <c r="AD285" s="6">
        <f t="shared" si="36"/>
        <v>0</v>
      </c>
      <c r="AH285" s="12"/>
      <c r="AJ285">
        <v>8</v>
      </c>
      <c r="AK285">
        <v>0</v>
      </c>
      <c r="AL285" s="6">
        <f t="shared" si="37"/>
        <v>0</v>
      </c>
      <c r="AT285">
        <v>8</v>
      </c>
      <c r="AU285">
        <v>0</v>
      </c>
      <c r="AV285" s="6">
        <f t="shared" si="38"/>
        <v>0</v>
      </c>
      <c r="BC285">
        <v>8</v>
      </c>
      <c r="BD285">
        <v>0</v>
      </c>
      <c r="BE285" s="6">
        <f t="shared" si="39"/>
        <v>0</v>
      </c>
      <c r="BK285" s="14"/>
      <c r="BL285" s="12">
        <v>8</v>
      </c>
      <c r="BM285" s="12">
        <v>0</v>
      </c>
      <c r="BN285" s="19">
        <f t="shared" si="40"/>
        <v>0</v>
      </c>
      <c r="BO285" s="12"/>
      <c r="BP285" s="12"/>
      <c r="BQ285" s="12"/>
    </row>
    <row r="286" spans="11:70" x14ac:dyDescent="0.3">
      <c r="K286">
        <v>9</v>
      </c>
      <c r="L286">
        <f>SUM(M318:O318)</f>
        <v>0</v>
      </c>
      <c r="M286" s="6">
        <f t="shared" si="35"/>
        <v>0</v>
      </c>
      <c r="S286" s="12"/>
      <c r="T286">
        <v>9</v>
      </c>
      <c r="U286">
        <v>0</v>
      </c>
      <c r="V286" s="6">
        <f>U286/$U$227</f>
        <v>0</v>
      </c>
      <c r="Z286" s="12"/>
      <c r="AB286">
        <v>9</v>
      </c>
      <c r="AC286">
        <v>0</v>
      </c>
      <c r="AD286" s="6">
        <f t="shared" si="36"/>
        <v>0</v>
      </c>
      <c r="AH286" s="12"/>
      <c r="AJ286">
        <v>9</v>
      </c>
      <c r="AK286">
        <v>0</v>
      </c>
      <c r="AL286" s="6">
        <f t="shared" si="37"/>
        <v>0</v>
      </c>
      <c r="AT286">
        <v>9</v>
      </c>
      <c r="AU286">
        <v>0</v>
      </c>
      <c r="AV286" s="6">
        <f t="shared" si="38"/>
        <v>0</v>
      </c>
      <c r="BC286">
        <v>9</v>
      </c>
      <c r="BD286">
        <v>0</v>
      </c>
      <c r="BE286" s="6">
        <f t="shared" si="39"/>
        <v>0</v>
      </c>
      <c r="BK286" s="14"/>
      <c r="BL286" s="12">
        <v>9</v>
      </c>
      <c r="BM286" s="12">
        <v>0</v>
      </c>
      <c r="BN286" s="19">
        <f t="shared" si="40"/>
        <v>0</v>
      </c>
      <c r="BO286" s="12"/>
      <c r="BP286" s="12"/>
      <c r="BQ286" s="12"/>
    </row>
    <row r="287" spans="11:70" x14ac:dyDescent="0.3">
      <c r="K287">
        <v>10</v>
      </c>
      <c r="L287">
        <f>SUM(M319:O319)</f>
        <v>0</v>
      </c>
      <c r="M287" s="6">
        <f t="shared" si="35"/>
        <v>0</v>
      </c>
      <c r="S287" s="12"/>
      <c r="T287">
        <v>10</v>
      </c>
      <c r="U287">
        <v>0</v>
      </c>
      <c r="V287" s="6">
        <f>U287/$U$227</f>
        <v>0</v>
      </c>
      <c r="Z287" s="12"/>
      <c r="AB287">
        <v>10</v>
      </c>
      <c r="AC287">
        <v>0</v>
      </c>
      <c r="AD287" s="6">
        <f t="shared" si="36"/>
        <v>0</v>
      </c>
      <c r="AH287" s="12"/>
      <c r="AJ287">
        <v>10</v>
      </c>
      <c r="AK287">
        <v>0</v>
      </c>
      <c r="AL287" s="6">
        <f t="shared" si="37"/>
        <v>0</v>
      </c>
      <c r="AT287">
        <v>10</v>
      </c>
      <c r="AU287">
        <v>0</v>
      </c>
      <c r="AV287" s="6">
        <f t="shared" si="38"/>
        <v>0</v>
      </c>
      <c r="BC287">
        <v>10</v>
      </c>
      <c r="BD287">
        <v>0</v>
      </c>
      <c r="BE287" s="6">
        <f t="shared" si="39"/>
        <v>0</v>
      </c>
      <c r="BK287" s="14"/>
      <c r="BL287" s="12">
        <v>10</v>
      </c>
      <c r="BM287" s="12">
        <v>0</v>
      </c>
      <c r="BN287" s="19">
        <f t="shared" si="40"/>
        <v>0</v>
      </c>
      <c r="BO287" s="12"/>
      <c r="BP287" s="12"/>
      <c r="BQ287" s="12"/>
    </row>
    <row r="288" spans="11:70" x14ac:dyDescent="0.3">
      <c r="K288">
        <v>11</v>
      </c>
      <c r="L288">
        <f>SUM(M320:O320)</f>
        <v>0</v>
      </c>
      <c r="M288" s="6">
        <f t="shared" si="35"/>
        <v>0</v>
      </c>
      <c r="S288" s="12"/>
      <c r="T288">
        <v>11</v>
      </c>
      <c r="U288">
        <v>0</v>
      </c>
      <c r="V288" s="6">
        <f>U288/$U$227</f>
        <v>0</v>
      </c>
      <c r="Z288" s="12"/>
      <c r="AB288">
        <v>11</v>
      </c>
      <c r="AC288">
        <v>0</v>
      </c>
      <c r="AD288" s="6">
        <f t="shared" si="36"/>
        <v>0</v>
      </c>
      <c r="AH288" s="12"/>
      <c r="AJ288">
        <v>11</v>
      </c>
      <c r="AK288">
        <v>0</v>
      </c>
      <c r="AL288" s="6">
        <f t="shared" si="37"/>
        <v>0</v>
      </c>
      <c r="AT288">
        <v>11</v>
      </c>
      <c r="AU288">
        <v>0</v>
      </c>
      <c r="AV288" s="6">
        <f t="shared" si="38"/>
        <v>0</v>
      </c>
      <c r="BC288">
        <v>11</v>
      </c>
      <c r="BD288">
        <v>0</v>
      </c>
      <c r="BE288" s="6">
        <f t="shared" si="39"/>
        <v>0</v>
      </c>
      <c r="BK288" s="14"/>
      <c r="BL288" s="12">
        <v>11</v>
      </c>
      <c r="BM288" s="12">
        <v>0</v>
      </c>
      <c r="BN288" s="19">
        <f t="shared" si="40"/>
        <v>0</v>
      </c>
      <c r="BO288" s="12"/>
      <c r="BP288" s="12"/>
      <c r="BQ288" s="12"/>
    </row>
    <row r="289" spans="11:70" x14ac:dyDescent="0.3">
      <c r="K289">
        <v>12</v>
      </c>
      <c r="L289">
        <f>SUM(M321:O321)</f>
        <v>0</v>
      </c>
      <c r="M289" s="6">
        <f t="shared" si="35"/>
        <v>0</v>
      </c>
      <c r="S289" s="12"/>
      <c r="T289">
        <v>12</v>
      </c>
      <c r="U289">
        <v>0</v>
      </c>
      <c r="V289" s="6">
        <f>U289/$U$227</f>
        <v>0</v>
      </c>
      <c r="Z289" s="12"/>
      <c r="AB289">
        <v>12</v>
      </c>
      <c r="AC289">
        <v>0</v>
      </c>
      <c r="AD289" s="6">
        <f t="shared" si="36"/>
        <v>0</v>
      </c>
      <c r="AH289" s="12"/>
      <c r="AJ289">
        <v>12</v>
      </c>
      <c r="AK289">
        <v>0</v>
      </c>
      <c r="AL289" s="6">
        <f t="shared" si="37"/>
        <v>0</v>
      </c>
      <c r="AT289">
        <v>12</v>
      </c>
      <c r="AU289">
        <v>0</v>
      </c>
      <c r="AV289" s="6">
        <f t="shared" si="38"/>
        <v>0</v>
      </c>
      <c r="BC289">
        <v>12</v>
      </c>
      <c r="BD289">
        <v>0</v>
      </c>
      <c r="BE289" s="6">
        <f t="shared" si="39"/>
        <v>0</v>
      </c>
      <c r="BK289" s="14"/>
      <c r="BL289" s="12">
        <v>12</v>
      </c>
      <c r="BM289" s="12">
        <v>0</v>
      </c>
      <c r="BN289" s="19">
        <f t="shared" si="40"/>
        <v>0</v>
      </c>
      <c r="BO289" s="12"/>
      <c r="BP289" s="12"/>
      <c r="BQ289" s="12"/>
    </row>
    <row r="290" spans="11:70" x14ac:dyDescent="0.3">
      <c r="K290" s="5"/>
      <c r="L290" s="5"/>
      <c r="M290" s="7"/>
      <c r="S290" s="12"/>
      <c r="T290" s="5"/>
      <c r="U290" s="5"/>
      <c r="V290" s="8"/>
      <c r="Z290" s="12"/>
      <c r="AB290" s="5"/>
      <c r="AC290" s="5"/>
      <c r="AD290" s="8"/>
      <c r="AH290" s="12"/>
      <c r="AJ290" s="5"/>
      <c r="AK290" s="5"/>
      <c r="AL290" s="8"/>
      <c r="AT290" s="5"/>
      <c r="AU290" s="5"/>
      <c r="AV290" s="8"/>
      <c r="BC290" s="5"/>
      <c r="BD290" s="5"/>
      <c r="BE290" s="8"/>
      <c r="BK290" s="14"/>
      <c r="BL290" s="25"/>
      <c r="BM290" s="25"/>
      <c r="BN290" s="8"/>
      <c r="BO290" s="12"/>
      <c r="BP290" s="12"/>
      <c r="BQ290" s="12"/>
    </row>
    <row r="291" spans="11:70" x14ac:dyDescent="0.3">
      <c r="L291">
        <f>SUM(L277:L289)</f>
        <v>6945</v>
      </c>
      <c r="S291" s="12"/>
      <c r="U291">
        <f>SUM(U277:U289)</f>
        <v>2315</v>
      </c>
      <c r="V291" s="6"/>
      <c r="Z291" s="12"/>
      <c r="AC291">
        <f>SUM(AC277:AC289)</f>
        <v>2315</v>
      </c>
      <c r="AD291" s="6"/>
      <c r="AH291" s="12"/>
      <c r="AK291">
        <f>SUM(AK277:AK289)</f>
        <v>2315</v>
      </c>
      <c r="AL291" s="6"/>
      <c r="AU291">
        <f>SUM(AU277:AU289)</f>
        <v>2315</v>
      </c>
      <c r="AV291" s="6"/>
      <c r="BD291">
        <f>SUM(BD277:BD289)</f>
        <v>2315</v>
      </c>
      <c r="BE291" s="6"/>
      <c r="BK291" s="14"/>
      <c r="BL291" s="12"/>
      <c r="BM291" s="12">
        <f>SUM(BM277:BM289)</f>
        <v>2315</v>
      </c>
      <c r="BN291" s="19"/>
      <c r="BO291" s="12"/>
      <c r="BP291" s="12"/>
      <c r="BQ291" s="12"/>
    </row>
    <row r="292" spans="11:70" x14ac:dyDescent="0.3">
      <c r="S292" s="12"/>
    </row>
    <row r="293" spans="11:70" x14ac:dyDescent="0.3">
      <c r="S293" s="12"/>
    </row>
    <row r="294" spans="11:70" x14ac:dyDescent="0.3">
      <c r="S294" s="12"/>
      <c r="T294" s="12"/>
      <c r="U294" s="12"/>
      <c r="V294" s="12"/>
      <c r="W294" s="12"/>
      <c r="X294" s="12"/>
      <c r="Y294" s="12"/>
      <c r="Z294" s="12"/>
      <c r="AB294" s="12"/>
      <c r="AC294" s="12"/>
      <c r="AD294" s="12"/>
      <c r="AE294" s="12"/>
      <c r="AF294" s="12"/>
      <c r="AG294" s="12"/>
      <c r="AH294" s="12"/>
    </row>
    <row r="295" spans="11:70" x14ac:dyDescent="0.3">
      <c r="S295" s="12"/>
      <c r="T295" s="12"/>
      <c r="U295" s="12"/>
      <c r="V295" s="12"/>
      <c r="W295" s="12"/>
      <c r="X295" s="12"/>
      <c r="Y295" s="12"/>
      <c r="Z295" s="12"/>
      <c r="AB295" s="12"/>
      <c r="AC295" s="12"/>
      <c r="AD295" s="12"/>
      <c r="AE295" s="12"/>
      <c r="AF295" s="12"/>
      <c r="AG295" s="12"/>
      <c r="AH295" s="12"/>
    </row>
    <row r="296" spans="11:70" x14ac:dyDescent="0.3">
      <c r="S296" s="12"/>
      <c r="T296" s="12"/>
      <c r="U296" s="12"/>
      <c r="V296" s="12"/>
      <c r="W296" s="12"/>
      <c r="X296" s="12"/>
      <c r="Y296" s="12"/>
      <c r="Z296" s="12"/>
      <c r="AB296" s="12"/>
      <c r="AC296" s="12"/>
      <c r="AD296" s="12"/>
      <c r="AE296" s="12"/>
      <c r="AF296" s="12"/>
      <c r="AG296" s="12"/>
      <c r="AH296" s="12"/>
    </row>
    <row r="297" spans="11:70" x14ac:dyDescent="0.3">
      <c r="S297" s="12"/>
      <c r="T297" s="12"/>
      <c r="U297" s="12"/>
      <c r="V297" s="12"/>
      <c r="W297" s="12"/>
      <c r="X297" s="12"/>
      <c r="Y297" s="12"/>
      <c r="Z297" s="12"/>
      <c r="AB297" s="12"/>
      <c r="AC297" s="12"/>
      <c r="AD297" s="12"/>
      <c r="AE297" s="12"/>
      <c r="AF297" s="12"/>
      <c r="AG297" s="12"/>
      <c r="AH297" s="12"/>
    </row>
    <row r="298" spans="11:70" x14ac:dyDescent="0.3">
      <c r="S298" s="12"/>
      <c r="T298" s="12"/>
      <c r="U298" s="12"/>
      <c r="V298" s="12"/>
      <c r="W298" s="12"/>
      <c r="X298" s="12"/>
      <c r="Y298" s="12"/>
      <c r="Z298" s="12"/>
      <c r="AB298" s="12"/>
      <c r="AC298" s="12"/>
      <c r="AD298" s="12"/>
      <c r="AE298" s="12"/>
      <c r="AF298" s="12"/>
      <c r="AG298" s="12"/>
      <c r="AH298" s="12"/>
    </row>
    <row r="299" spans="11:70" x14ac:dyDescent="0.3">
      <c r="S299" s="12"/>
      <c r="T299" s="12"/>
      <c r="U299" s="12"/>
      <c r="V299" s="12"/>
      <c r="W299" s="12"/>
      <c r="X299" s="12"/>
      <c r="Y299" s="12"/>
      <c r="Z299" s="12"/>
      <c r="AB299" s="12"/>
      <c r="AC299" s="12"/>
      <c r="AD299" s="12"/>
      <c r="AE299" s="12"/>
      <c r="AF299" s="12"/>
      <c r="AG299" s="12"/>
      <c r="AH299" s="12"/>
    </row>
    <row r="300" spans="11:70" x14ac:dyDescent="0.3">
      <c r="S300" s="12"/>
      <c r="T300" s="12"/>
      <c r="U300" s="12"/>
      <c r="V300" s="12"/>
      <c r="W300" s="12"/>
      <c r="X300" s="12"/>
      <c r="Y300" s="12"/>
      <c r="Z300" s="12"/>
      <c r="AB300" s="12"/>
      <c r="AC300" s="12"/>
      <c r="AD300" s="12"/>
      <c r="AE300" s="12"/>
      <c r="AF300" s="12"/>
      <c r="AG300" s="12"/>
      <c r="AH300" s="12"/>
    </row>
    <row r="301" spans="11:70" x14ac:dyDescent="0.3">
      <c r="S301" s="12"/>
      <c r="T301" s="12"/>
      <c r="U301" s="12"/>
      <c r="V301" s="12"/>
      <c r="W301" s="12"/>
      <c r="X301" s="12"/>
      <c r="Y301" s="12"/>
      <c r="Z301" s="12"/>
      <c r="AB301" s="12"/>
      <c r="AC301" s="12"/>
      <c r="AD301" s="12"/>
      <c r="AE301" s="12"/>
      <c r="AF301" s="12"/>
      <c r="AG301" s="12"/>
      <c r="AH301" s="12"/>
    </row>
    <row r="302" spans="11:70" ht="18" x14ac:dyDescent="0.35">
      <c r="S302" s="12"/>
      <c r="T302" s="12"/>
      <c r="U302" s="12"/>
      <c r="V302" s="12"/>
      <c r="W302" s="12"/>
      <c r="X302" s="12"/>
      <c r="Y302" s="12"/>
      <c r="Z302" s="12"/>
      <c r="AB302" s="12"/>
      <c r="AC302" s="12"/>
      <c r="AD302" s="12"/>
      <c r="AE302" s="12"/>
      <c r="AF302" s="12"/>
      <c r="AG302" s="12"/>
      <c r="AH302" s="12"/>
      <c r="BR302" s="9"/>
    </row>
    <row r="303" spans="11:70" ht="18" x14ac:dyDescent="0.35">
      <c r="S303" s="12"/>
      <c r="T303" s="12"/>
      <c r="U303" s="12"/>
      <c r="V303" s="12"/>
      <c r="W303" s="12"/>
      <c r="X303" s="12"/>
      <c r="Y303" s="12"/>
      <c r="Z303" s="12"/>
      <c r="AB303" s="12"/>
      <c r="AC303" s="12"/>
      <c r="AD303" s="12"/>
      <c r="AE303" s="12"/>
      <c r="AF303" s="12"/>
      <c r="AG303" s="12"/>
      <c r="AH303" s="12"/>
      <c r="BR303" s="9"/>
    </row>
    <row r="304" spans="11:70" x14ac:dyDescent="0.3">
      <c r="S304" s="12"/>
      <c r="T304" s="12"/>
      <c r="U304" s="12"/>
      <c r="V304" s="12"/>
      <c r="W304" s="12"/>
      <c r="X304" s="12"/>
      <c r="Y304" s="12"/>
      <c r="Z304" s="12"/>
      <c r="AB304" s="12"/>
      <c r="AC304" s="12"/>
      <c r="AD304" s="12"/>
      <c r="AE304" s="12"/>
      <c r="AF304" s="12"/>
      <c r="AG304" s="12"/>
      <c r="AH304" s="12"/>
    </row>
    <row r="305" spans="11:57" x14ac:dyDescent="0.3">
      <c r="S305" s="12"/>
      <c r="T305" s="12"/>
      <c r="U305" s="12"/>
      <c r="V305" s="12"/>
      <c r="W305" s="12"/>
      <c r="X305" s="12"/>
      <c r="Y305" s="12"/>
      <c r="Z305" s="12"/>
      <c r="AB305" s="12"/>
      <c r="AC305" s="12"/>
      <c r="AD305" s="12"/>
      <c r="AE305" s="12"/>
      <c r="AF305" s="12"/>
      <c r="AG305" s="12"/>
      <c r="AH305" s="12"/>
    </row>
    <row r="306" spans="11:57" x14ac:dyDescent="0.3">
      <c r="T306" s="12"/>
      <c r="U306" s="12"/>
      <c r="V306" s="12"/>
      <c r="W306" s="12"/>
      <c r="X306" s="12"/>
      <c r="Y306" s="12"/>
      <c r="Z306" s="12"/>
      <c r="AB306" s="12"/>
      <c r="AC306" s="12"/>
      <c r="AD306" s="12"/>
      <c r="AE306" s="12"/>
      <c r="AF306" s="12"/>
      <c r="AG306" s="12"/>
      <c r="AH306" s="12"/>
    </row>
    <row r="307" spans="11:57" ht="15" thickBot="1" x14ac:dyDescent="0.35">
      <c r="T307" s="12"/>
      <c r="U307" s="12"/>
      <c r="V307" s="12"/>
      <c r="W307" s="12"/>
      <c r="X307" s="12"/>
      <c r="Y307" s="12"/>
      <c r="Z307" s="12"/>
      <c r="AB307" s="12"/>
      <c r="AC307" s="12"/>
      <c r="AD307" s="12"/>
      <c r="AE307" s="12"/>
      <c r="AF307" s="12"/>
      <c r="AG307" s="12"/>
      <c r="AH307" s="12"/>
    </row>
    <row r="308" spans="11:57" x14ac:dyDescent="0.3">
      <c r="K308" t="s">
        <v>7</v>
      </c>
      <c r="L308" t="s">
        <v>8</v>
      </c>
      <c r="M308" s="3" t="s">
        <v>9</v>
      </c>
      <c r="N308" s="3" t="s">
        <v>10</v>
      </c>
      <c r="O308" s="3" t="s">
        <v>11</v>
      </c>
      <c r="T308" s="12"/>
      <c r="U308" s="12"/>
      <c r="V308" s="12"/>
      <c r="W308" s="12"/>
      <c r="X308" s="12"/>
      <c r="Y308" s="12"/>
      <c r="Z308" s="12"/>
    </row>
    <row r="309" spans="11:57" ht="18" x14ac:dyDescent="0.35">
      <c r="T309" s="12"/>
      <c r="U309" s="12"/>
      <c r="V309" s="12"/>
      <c r="W309" s="12"/>
      <c r="X309" s="12"/>
      <c r="Y309" s="12"/>
      <c r="Z309" s="12"/>
      <c r="AO309" s="9"/>
      <c r="BE309" s="9"/>
    </row>
    <row r="310" spans="11:57" ht="18" x14ac:dyDescent="0.35">
      <c r="L310">
        <v>1</v>
      </c>
      <c r="M310">
        <v>0</v>
      </c>
      <c r="N310">
        <v>2</v>
      </c>
      <c r="O310">
        <v>1</v>
      </c>
      <c r="AO310" s="9"/>
      <c r="BE310" s="9"/>
    </row>
    <row r="311" spans="11:57" x14ac:dyDescent="0.3">
      <c r="L311">
        <v>2</v>
      </c>
      <c r="M311">
        <v>1271</v>
      </c>
      <c r="N311">
        <v>1261</v>
      </c>
      <c r="O311">
        <v>1249</v>
      </c>
    </row>
    <row r="312" spans="11:57" x14ac:dyDescent="0.3">
      <c r="L312">
        <v>3</v>
      </c>
      <c r="M312">
        <v>994</v>
      </c>
      <c r="N312">
        <v>1009</v>
      </c>
      <c r="O312">
        <v>1030</v>
      </c>
    </row>
    <row r="313" spans="11:57" x14ac:dyDescent="0.3">
      <c r="L313">
        <v>4</v>
      </c>
      <c r="M313">
        <v>49</v>
      </c>
      <c r="N313">
        <v>43</v>
      </c>
      <c r="O313">
        <v>35</v>
      </c>
    </row>
    <row r="314" spans="11:57" x14ac:dyDescent="0.3">
      <c r="L314">
        <v>5</v>
      </c>
      <c r="M314">
        <v>1</v>
      </c>
      <c r="N314">
        <v>0</v>
      </c>
      <c r="O314">
        <v>0</v>
      </c>
    </row>
    <row r="315" spans="11:57" x14ac:dyDescent="0.3">
      <c r="L315">
        <v>6</v>
      </c>
      <c r="M315">
        <v>0</v>
      </c>
      <c r="N315">
        <v>0</v>
      </c>
      <c r="O315">
        <v>0</v>
      </c>
    </row>
    <row r="316" spans="11:57" x14ac:dyDescent="0.3">
      <c r="L316">
        <v>7</v>
      </c>
      <c r="M316">
        <v>0</v>
      </c>
      <c r="N316">
        <v>0</v>
      </c>
      <c r="O316">
        <v>0</v>
      </c>
    </row>
    <row r="317" spans="11:57" x14ac:dyDescent="0.3">
      <c r="L317">
        <v>8</v>
      </c>
      <c r="M317">
        <v>0</v>
      </c>
      <c r="N317">
        <v>0</v>
      </c>
      <c r="O317">
        <v>0</v>
      </c>
    </row>
    <row r="318" spans="11:57" x14ac:dyDescent="0.3">
      <c r="L318">
        <v>9</v>
      </c>
      <c r="M318">
        <v>0</v>
      </c>
      <c r="N318">
        <v>0</v>
      </c>
      <c r="O318">
        <v>0</v>
      </c>
    </row>
    <row r="319" spans="11:57" x14ac:dyDescent="0.3">
      <c r="L319">
        <v>10</v>
      </c>
      <c r="M319">
        <v>0</v>
      </c>
      <c r="N319">
        <v>0</v>
      </c>
      <c r="O319">
        <v>0</v>
      </c>
    </row>
    <row r="320" spans="11:57" x14ac:dyDescent="0.3">
      <c r="L320">
        <v>11</v>
      </c>
      <c r="M320">
        <v>0</v>
      </c>
      <c r="N320">
        <v>0</v>
      </c>
      <c r="O320">
        <v>0</v>
      </c>
    </row>
    <row r="321" spans="1:70" x14ac:dyDescent="0.3">
      <c r="L321">
        <v>12</v>
      </c>
      <c r="M321">
        <v>0</v>
      </c>
      <c r="N321">
        <v>0</v>
      </c>
      <c r="O321">
        <v>0</v>
      </c>
    </row>
    <row r="322" spans="1:70" ht="15" thickBot="1" x14ac:dyDescent="0.35">
      <c r="L322" s="2" t="s">
        <v>12</v>
      </c>
      <c r="M322" s="2">
        <v>0</v>
      </c>
      <c r="N322" s="2">
        <v>0</v>
      </c>
      <c r="O322" s="2">
        <v>0</v>
      </c>
    </row>
    <row r="323" spans="1:70" x14ac:dyDescent="0.3">
      <c r="M323">
        <f>SUM(M309:M322)</f>
        <v>2315</v>
      </c>
      <c r="N323">
        <f>SUM(N309:N322)</f>
        <v>2315</v>
      </c>
      <c r="O323">
        <f>SUM(O309:O322)</f>
        <v>2315</v>
      </c>
    </row>
    <row r="326" spans="1:70" ht="36.6" x14ac:dyDescent="0.7">
      <c r="A326" s="18" t="s">
        <v>115</v>
      </c>
    </row>
    <row r="328" spans="1:70" x14ac:dyDescent="0.3">
      <c r="A328" t="s">
        <v>100</v>
      </c>
    </row>
    <row r="332" spans="1:70" x14ac:dyDescent="0.3">
      <c r="BR332" s="14"/>
    </row>
    <row r="333" spans="1:70" x14ac:dyDescent="0.3">
      <c r="BR333" s="14"/>
    </row>
    <row r="334" spans="1:70" ht="25.8" x14ac:dyDescent="0.5">
      <c r="K334" s="13" t="s">
        <v>79</v>
      </c>
      <c r="T334" s="13" t="s">
        <v>80</v>
      </c>
      <c r="AB334" s="13" t="s">
        <v>81</v>
      </c>
      <c r="AJ334" s="13" t="s">
        <v>86</v>
      </c>
      <c r="AT334" s="13" t="s">
        <v>87</v>
      </c>
      <c r="BC334" s="13" t="s">
        <v>88</v>
      </c>
      <c r="BL334" s="13" t="s">
        <v>89</v>
      </c>
      <c r="BR334" s="14"/>
    </row>
    <row r="335" spans="1:70" x14ac:dyDescent="0.3">
      <c r="K335" t="s">
        <v>6</v>
      </c>
      <c r="T335" s="12" t="s">
        <v>6</v>
      </c>
      <c r="AB335" s="12" t="s">
        <v>6</v>
      </c>
      <c r="AJ335" t="s">
        <v>6</v>
      </c>
      <c r="AT335" t="s">
        <v>6</v>
      </c>
      <c r="BC335" t="s">
        <v>6</v>
      </c>
      <c r="BL335" t="s">
        <v>6</v>
      </c>
      <c r="BR335" s="14"/>
    </row>
    <row r="336" spans="1:70" x14ac:dyDescent="0.3">
      <c r="K336" t="s">
        <v>118</v>
      </c>
      <c r="T336" s="12" t="s">
        <v>114</v>
      </c>
      <c r="AB336" s="12" t="s">
        <v>114</v>
      </c>
      <c r="AJ336" t="s">
        <v>116</v>
      </c>
      <c r="AT336" t="s">
        <v>117</v>
      </c>
      <c r="BC336" t="s">
        <v>114</v>
      </c>
      <c r="BR336" s="14"/>
    </row>
    <row r="337" spans="11:70" x14ac:dyDescent="0.3">
      <c r="S337" s="12"/>
      <c r="BR337" s="14"/>
    </row>
    <row r="338" spans="11:70" ht="15" thickBot="1" x14ac:dyDescent="0.35">
      <c r="S338" s="12"/>
      <c r="BR338" s="14"/>
    </row>
    <row r="339" spans="11:70" x14ac:dyDescent="0.3">
      <c r="K339" s="3" t="s">
        <v>0</v>
      </c>
      <c r="L339" s="3" t="s">
        <v>1</v>
      </c>
      <c r="M339" s="3" t="s">
        <v>2</v>
      </c>
      <c r="N339" t="s">
        <v>3</v>
      </c>
      <c r="O339" t="s">
        <v>4</v>
      </c>
      <c r="P339" t="s">
        <v>5</v>
      </c>
      <c r="S339" s="12"/>
      <c r="T339" s="3" t="s">
        <v>0</v>
      </c>
      <c r="U339" s="3" t="s">
        <v>1</v>
      </c>
      <c r="V339" s="3" t="s">
        <v>2</v>
      </c>
      <c r="W339" t="s">
        <v>3</v>
      </c>
      <c r="X339" t="s">
        <v>4</v>
      </c>
      <c r="Y339" t="s">
        <v>5</v>
      </c>
      <c r="Z339" s="12"/>
      <c r="AB339" s="3" t="s">
        <v>0</v>
      </c>
      <c r="AC339" s="3" t="s">
        <v>1</v>
      </c>
      <c r="AD339" s="3" t="s">
        <v>2</v>
      </c>
      <c r="AE339" t="s">
        <v>3</v>
      </c>
      <c r="AF339" t="s">
        <v>4</v>
      </c>
      <c r="AG339" t="s">
        <v>5</v>
      </c>
      <c r="AH339" s="12"/>
      <c r="AJ339" s="3" t="s">
        <v>0</v>
      </c>
      <c r="AK339" s="3" t="s">
        <v>1</v>
      </c>
      <c r="AL339" s="3" t="s">
        <v>2</v>
      </c>
      <c r="AM339" t="s">
        <v>3</v>
      </c>
      <c r="AN339" t="s">
        <v>4</v>
      </c>
      <c r="AO339" t="s">
        <v>5</v>
      </c>
      <c r="AT339" s="3" t="s">
        <v>0</v>
      </c>
      <c r="AU339" s="3" t="s">
        <v>1</v>
      </c>
      <c r="AV339" s="3" t="s">
        <v>2</v>
      </c>
      <c r="AW339" t="s">
        <v>3</v>
      </c>
      <c r="AX339" t="s">
        <v>4</v>
      </c>
      <c r="AY339" t="s">
        <v>5</v>
      </c>
      <c r="BC339" s="3" t="s">
        <v>0</v>
      </c>
      <c r="BD339" s="3" t="s">
        <v>1</v>
      </c>
      <c r="BE339" s="3" t="s">
        <v>2</v>
      </c>
      <c r="BF339" t="s">
        <v>3</v>
      </c>
      <c r="BG339" t="s">
        <v>4</v>
      </c>
      <c r="BH339" t="s">
        <v>5</v>
      </c>
      <c r="BK339" s="14"/>
      <c r="BL339" s="3" t="s">
        <v>0</v>
      </c>
      <c r="BM339" s="3" t="s">
        <v>1</v>
      </c>
      <c r="BN339" s="3" t="s">
        <v>2</v>
      </c>
      <c r="BO339" s="12" t="s">
        <v>3</v>
      </c>
      <c r="BP339" s="12" t="s">
        <v>4</v>
      </c>
      <c r="BQ339" s="12" t="s">
        <v>5</v>
      </c>
      <c r="BR339" s="14"/>
    </row>
    <row r="340" spans="11:70" x14ac:dyDescent="0.3">
      <c r="M340" s="6"/>
      <c r="N340">
        <f>SUMPRODUCT(K340:K350, L340:L350)/L354</f>
        <v>2.3248380129589634</v>
      </c>
      <c r="O340" cm="1">
        <f t="array" ref="O340">SUMPRODUCT((K340:K350)^2, L340:L350)/L354</f>
        <v>5.6449244060475161</v>
      </c>
      <c r="P340">
        <f>(O340-(N340^2))^0.5</f>
        <v>0.48995165021513565</v>
      </c>
      <c r="S340" s="12"/>
      <c r="V340" s="6"/>
      <c r="W340">
        <f>SUMPRODUCT(T340:T352, U340:U352)/U354</f>
        <v>2.1269978401727863</v>
      </c>
      <c r="X340" cm="1">
        <f t="array" ref="X340">SUMPRODUCT((T340:T352)^2, U340:U352)/U354</f>
        <v>4.6358531317494602</v>
      </c>
      <c r="Y340">
        <f>(X340-(W340^2))^0.5</f>
        <v>0.33426534317778556</v>
      </c>
      <c r="Z340" s="12"/>
      <c r="AD340" s="6"/>
      <c r="AE340">
        <f>SUMPRODUCT(AB340:AB352, AC340:AC352)/AC354</f>
        <v>2.1269978401727863</v>
      </c>
      <c r="AF340" cm="1">
        <f t="array" ref="AF340">SUMPRODUCT((AB340:AB352)^2, AC340:AC352)/AC354</f>
        <v>4.6358531317494602</v>
      </c>
      <c r="AG340">
        <f>(AF340-(AE340^2))^0.5</f>
        <v>0.33426534317778556</v>
      </c>
      <c r="AH340" s="12"/>
      <c r="AL340" s="6"/>
      <c r="AM340">
        <f>SUMPRODUCT(AJ340:AJ352, AK340:AK352)/AK354</f>
        <v>2.1352051835853132</v>
      </c>
      <c r="AN340" cm="1">
        <f t="array" ref="AN340">SUMPRODUCT((AJ340:AJ352)^2, AK340:AK352)/AK354</f>
        <v>4.6768898488120954</v>
      </c>
      <c r="AO340">
        <f>(AN340-(AM340^2))^0.5</f>
        <v>0.34320354427439176</v>
      </c>
      <c r="AV340" s="6"/>
      <c r="AW340">
        <f>SUMPRODUCT(AT340:AT352, AU340:AU352)/AU354</f>
        <v>2.1352051835853132</v>
      </c>
      <c r="AX340" cm="1">
        <f t="array" ref="AX340">SUMPRODUCT((AT340:AT352)^2, AU340:AU352)/AU354</f>
        <v>4.6768898488120954</v>
      </c>
      <c r="AY340">
        <f>(AX340-(AW340^2))^0.5</f>
        <v>0.34320354427439176</v>
      </c>
      <c r="BE340" s="6"/>
      <c r="BF340">
        <f>SUMPRODUCT(BC340:BC352, BD340:BD352)/BD354</f>
        <v>2.1269978401727863</v>
      </c>
      <c r="BG340" cm="1">
        <f t="array" ref="BG340">SUMPRODUCT((BC340:BC352)^2, BD340:BD352)/BD354</f>
        <v>4.6358531317494602</v>
      </c>
      <c r="BH340">
        <f>(BG340-(BF340^2))^0.5</f>
        <v>0.33426534317778556</v>
      </c>
      <c r="BK340" s="14"/>
      <c r="BL340" s="12"/>
      <c r="BM340" s="12"/>
      <c r="BN340" s="19"/>
      <c r="BO340" s="12">
        <f>SUMPRODUCT(BL340:BL352, BM340:BM352)/BM354</f>
        <v>2.1269978401727863</v>
      </c>
      <c r="BP340" s="12" cm="1">
        <f t="array" ref="BP340">SUMPRODUCT((BL340:BL352)^2, BM340:BM352)/BM354</f>
        <v>4.6358531317494602</v>
      </c>
      <c r="BQ340" s="12">
        <f>(BP340-(BO340^2))^0.5</f>
        <v>0.33426534317778556</v>
      </c>
      <c r="BR340" s="14"/>
    </row>
    <row r="341" spans="11:70" x14ac:dyDescent="0.3">
      <c r="K341">
        <v>1</v>
      </c>
      <c r="L341">
        <f>SUM(M373:O373)</f>
        <v>2</v>
      </c>
      <c r="M341" s="6">
        <f>L341/$L$227</f>
        <v>2.8797696184305253E-4</v>
      </c>
      <c r="S341" s="12"/>
      <c r="T341">
        <v>1</v>
      </c>
      <c r="U341">
        <v>1</v>
      </c>
      <c r="V341" s="6">
        <f t="shared" ref="V341:V348" si="42">U341/$U$227</f>
        <v>4.3196544276457883E-4</v>
      </c>
      <c r="Z341" s="12"/>
      <c r="AB341">
        <v>1</v>
      </c>
      <c r="AC341">
        <v>1</v>
      </c>
      <c r="AD341" s="6">
        <f>AC341/$AC$227</f>
        <v>4.3196544276457883E-4</v>
      </c>
      <c r="AH341" s="12"/>
      <c r="AJ341">
        <v>1</v>
      </c>
      <c r="AK341">
        <v>1</v>
      </c>
      <c r="AL341" s="6">
        <f>AK341/$AK$227</f>
        <v>4.3196544276457883E-4</v>
      </c>
      <c r="AT341">
        <v>1</v>
      </c>
      <c r="AU341">
        <v>1</v>
      </c>
      <c r="AV341" s="6">
        <f>AU341/$AU$227</f>
        <v>4.3196544276457883E-4</v>
      </c>
      <c r="BC341">
        <v>1</v>
      </c>
      <c r="BD341">
        <v>1</v>
      </c>
      <c r="BE341" s="6">
        <f>BD341/$BD$227</f>
        <v>4.3196544276457883E-4</v>
      </c>
      <c r="BK341" s="14"/>
      <c r="BL341" s="12">
        <v>1</v>
      </c>
      <c r="BM341" s="12">
        <v>1</v>
      </c>
      <c r="BN341" s="19">
        <f>BM341/$BM$227</f>
        <v>4.3196544276457883E-4</v>
      </c>
      <c r="BO341" s="12"/>
      <c r="BP341" s="12"/>
      <c r="BQ341" s="12"/>
      <c r="BR341" s="14"/>
    </row>
    <row r="342" spans="11:70" x14ac:dyDescent="0.3">
      <c r="K342">
        <v>2</v>
      </c>
      <c r="L342">
        <f t="shared" ref="L342:L347" si="43">SUM(M374:O374)</f>
        <v>4753</v>
      </c>
      <c r="M342" s="6">
        <f t="shared" ref="M342:M352" si="44">L342/$L$227</f>
        <v>0.68437724982001436</v>
      </c>
      <c r="S342" s="12"/>
      <c r="T342">
        <v>2</v>
      </c>
      <c r="U342">
        <v>2019</v>
      </c>
      <c r="V342" s="6">
        <f t="shared" si="42"/>
        <v>0.87213822894168469</v>
      </c>
      <c r="Z342" s="12"/>
      <c r="AB342">
        <v>2</v>
      </c>
      <c r="AC342">
        <v>2019</v>
      </c>
      <c r="AD342" s="6">
        <f t="shared" ref="AD342:AD352" si="45">AC342/$AC$227</f>
        <v>0.87213822894168469</v>
      </c>
      <c r="AH342" s="12"/>
      <c r="AJ342">
        <v>2</v>
      </c>
      <c r="AK342">
        <v>2000</v>
      </c>
      <c r="AL342" s="6">
        <f t="shared" ref="AL342:AL352" si="46">AK342/$AK$227</f>
        <v>0.86393088552915764</v>
      </c>
      <c r="AT342">
        <v>2</v>
      </c>
      <c r="AU342">
        <v>2000</v>
      </c>
      <c r="AV342" s="6">
        <f t="shared" ref="AV342:AV352" si="47">AU342/$AU$227</f>
        <v>0.86393088552915764</v>
      </c>
      <c r="BC342">
        <v>2</v>
      </c>
      <c r="BD342">
        <v>2019</v>
      </c>
      <c r="BE342" s="6">
        <f t="shared" ref="BE342:BE352" si="48">BD342/$BD$227</f>
        <v>0.87213822894168469</v>
      </c>
      <c r="BK342" s="14"/>
      <c r="BL342" s="12">
        <v>2</v>
      </c>
      <c r="BM342" s="12">
        <v>2019</v>
      </c>
      <c r="BN342" s="19">
        <f t="shared" ref="BN342:BN352" si="49">BM342/$BM$227</f>
        <v>0.87213822894168469</v>
      </c>
      <c r="BO342" s="12"/>
      <c r="BP342" s="12"/>
      <c r="BQ342" s="12"/>
      <c r="BR342" s="14"/>
    </row>
    <row r="343" spans="11:70" x14ac:dyDescent="0.3">
      <c r="K343">
        <v>3</v>
      </c>
      <c r="L343">
        <f t="shared" si="43"/>
        <v>2124</v>
      </c>
      <c r="M343" s="6">
        <f t="shared" si="44"/>
        <v>0.30583153347732184</v>
      </c>
      <c r="S343" s="12"/>
      <c r="T343">
        <v>3</v>
      </c>
      <c r="U343">
        <v>295</v>
      </c>
      <c r="V343" s="6">
        <f t="shared" si="42"/>
        <v>0.12742980561555076</v>
      </c>
      <c r="Z343" s="12"/>
      <c r="AB343">
        <v>3</v>
      </c>
      <c r="AC343">
        <v>295</v>
      </c>
      <c r="AD343" s="6">
        <f t="shared" si="45"/>
        <v>0.12742980561555076</v>
      </c>
      <c r="AH343" s="12"/>
      <c r="AJ343">
        <v>3</v>
      </c>
      <c r="AK343">
        <v>314</v>
      </c>
      <c r="AL343" s="6">
        <f t="shared" si="46"/>
        <v>0.13563714902807775</v>
      </c>
      <c r="AT343">
        <v>3</v>
      </c>
      <c r="AU343">
        <v>314</v>
      </c>
      <c r="AV343" s="6">
        <f t="shared" si="47"/>
        <v>0.13563714902807775</v>
      </c>
      <c r="BC343">
        <v>3</v>
      </c>
      <c r="BD343">
        <v>295</v>
      </c>
      <c r="BE343" s="6">
        <f t="shared" si="48"/>
        <v>0.12742980561555076</v>
      </c>
      <c r="BK343" s="14"/>
      <c r="BL343" s="12">
        <v>3</v>
      </c>
      <c r="BM343" s="12">
        <v>295</v>
      </c>
      <c r="BN343" s="19">
        <f t="shared" si="49"/>
        <v>0.12742980561555076</v>
      </c>
      <c r="BO343" s="12"/>
      <c r="BP343" s="12"/>
      <c r="BQ343" s="12"/>
      <c r="BR343" s="14"/>
    </row>
    <row r="344" spans="11:70" x14ac:dyDescent="0.3">
      <c r="K344">
        <v>4</v>
      </c>
      <c r="L344">
        <f t="shared" si="43"/>
        <v>64</v>
      </c>
      <c r="M344" s="6">
        <f t="shared" si="44"/>
        <v>9.2152627789776811E-3</v>
      </c>
      <c r="S344" s="12"/>
      <c r="T344">
        <v>4</v>
      </c>
      <c r="U344">
        <v>0</v>
      </c>
      <c r="V344" s="6">
        <f t="shared" si="42"/>
        <v>0</v>
      </c>
      <c r="Z344" s="12"/>
      <c r="AB344">
        <v>4</v>
      </c>
      <c r="AC344">
        <v>0</v>
      </c>
      <c r="AD344" s="6">
        <f t="shared" si="45"/>
        <v>0</v>
      </c>
      <c r="AH344" s="12"/>
      <c r="AJ344">
        <v>4</v>
      </c>
      <c r="AK344">
        <v>0</v>
      </c>
      <c r="AL344" s="6">
        <f t="shared" si="46"/>
        <v>0</v>
      </c>
      <c r="AT344">
        <v>4</v>
      </c>
      <c r="AU344">
        <v>0</v>
      </c>
      <c r="AV344" s="6">
        <f t="shared" si="47"/>
        <v>0</v>
      </c>
      <c r="BC344">
        <v>4</v>
      </c>
      <c r="BD344">
        <v>0</v>
      </c>
      <c r="BE344" s="6">
        <f t="shared" si="48"/>
        <v>0</v>
      </c>
      <c r="BK344" s="14"/>
      <c r="BL344" s="12">
        <v>4</v>
      </c>
      <c r="BM344" s="12">
        <v>0</v>
      </c>
      <c r="BN344" s="19">
        <f t="shared" si="49"/>
        <v>0</v>
      </c>
      <c r="BO344" s="12"/>
      <c r="BP344" s="12"/>
      <c r="BQ344" s="12"/>
      <c r="BR344" s="14"/>
    </row>
    <row r="345" spans="11:70" x14ac:dyDescent="0.3">
      <c r="K345">
        <v>5</v>
      </c>
      <c r="L345">
        <f t="shared" si="43"/>
        <v>2</v>
      </c>
      <c r="M345" s="6">
        <f t="shared" si="44"/>
        <v>2.8797696184305253E-4</v>
      </c>
      <c r="S345" s="12"/>
      <c r="T345">
        <v>5</v>
      </c>
      <c r="U345">
        <v>0</v>
      </c>
      <c r="V345" s="6">
        <f t="shared" si="42"/>
        <v>0</v>
      </c>
      <c r="Z345" s="12"/>
      <c r="AB345">
        <v>5</v>
      </c>
      <c r="AC345">
        <v>0</v>
      </c>
      <c r="AD345" s="6">
        <f t="shared" si="45"/>
        <v>0</v>
      </c>
      <c r="AH345" s="12"/>
      <c r="AJ345">
        <v>5</v>
      </c>
      <c r="AK345">
        <v>0</v>
      </c>
      <c r="AL345" s="6">
        <f t="shared" si="46"/>
        <v>0</v>
      </c>
      <c r="AT345">
        <v>5</v>
      </c>
      <c r="AU345">
        <v>0</v>
      </c>
      <c r="AV345" s="6">
        <f t="shared" si="47"/>
        <v>0</v>
      </c>
      <c r="BC345">
        <v>5</v>
      </c>
      <c r="BD345">
        <v>0</v>
      </c>
      <c r="BE345" s="6">
        <f t="shared" si="48"/>
        <v>0</v>
      </c>
      <c r="BK345" s="14"/>
      <c r="BL345" s="12">
        <v>5</v>
      </c>
      <c r="BM345" s="12">
        <v>0</v>
      </c>
      <c r="BN345" s="19">
        <f t="shared" si="49"/>
        <v>0</v>
      </c>
      <c r="BO345" s="12"/>
      <c r="BP345" s="12"/>
      <c r="BQ345" s="12"/>
      <c r="BR345" s="14"/>
    </row>
    <row r="346" spans="11:70" x14ac:dyDescent="0.3">
      <c r="K346">
        <v>6</v>
      </c>
      <c r="L346">
        <f t="shared" si="43"/>
        <v>0</v>
      </c>
      <c r="M346" s="6">
        <f t="shared" si="44"/>
        <v>0</v>
      </c>
      <c r="S346" s="12"/>
      <c r="T346">
        <v>6</v>
      </c>
      <c r="U346">
        <v>0</v>
      </c>
      <c r="V346" s="6">
        <f t="shared" si="42"/>
        <v>0</v>
      </c>
      <c r="Z346" s="12"/>
      <c r="AB346">
        <v>6</v>
      </c>
      <c r="AC346">
        <v>0</v>
      </c>
      <c r="AD346" s="6">
        <f t="shared" si="45"/>
        <v>0</v>
      </c>
      <c r="AH346" s="12"/>
      <c r="AJ346">
        <v>6</v>
      </c>
      <c r="AK346">
        <v>0</v>
      </c>
      <c r="AL346" s="6">
        <f t="shared" si="46"/>
        <v>0</v>
      </c>
      <c r="AT346">
        <v>6</v>
      </c>
      <c r="AU346">
        <v>0</v>
      </c>
      <c r="AV346" s="6">
        <f t="shared" si="47"/>
        <v>0</v>
      </c>
      <c r="BC346">
        <v>6</v>
      </c>
      <c r="BD346">
        <v>0</v>
      </c>
      <c r="BE346" s="6">
        <f t="shared" si="48"/>
        <v>0</v>
      </c>
      <c r="BK346" s="14"/>
      <c r="BL346" s="12">
        <v>6</v>
      </c>
      <c r="BM346" s="12">
        <v>0</v>
      </c>
      <c r="BN346" s="19">
        <f t="shared" si="49"/>
        <v>0</v>
      </c>
      <c r="BO346" s="12"/>
      <c r="BP346" s="12"/>
      <c r="BQ346" s="12"/>
      <c r="BR346" s="14"/>
    </row>
    <row r="347" spans="11:70" x14ac:dyDescent="0.3">
      <c r="K347">
        <v>7</v>
      </c>
      <c r="L347">
        <f t="shared" si="43"/>
        <v>0</v>
      </c>
      <c r="M347" s="6">
        <f t="shared" si="44"/>
        <v>0</v>
      </c>
      <c r="S347" s="12"/>
      <c r="T347">
        <v>7</v>
      </c>
      <c r="U347">
        <v>0</v>
      </c>
      <c r="V347" s="6">
        <f t="shared" si="42"/>
        <v>0</v>
      </c>
      <c r="Z347" s="12"/>
      <c r="AB347">
        <v>7</v>
      </c>
      <c r="AC347">
        <v>0</v>
      </c>
      <c r="AD347" s="6">
        <f t="shared" si="45"/>
        <v>0</v>
      </c>
      <c r="AH347" s="12"/>
      <c r="AJ347">
        <v>7</v>
      </c>
      <c r="AK347">
        <v>0</v>
      </c>
      <c r="AL347" s="6">
        <f t="shared" si="46"/>
        <v>0</v>
      </c>
      <c r="AT347">
        <v>7</v>
      </c>
      <c r="AU347">
        <v>0</v>
      </c>
      <c r="AV347" s="6">
        <f t="shared" si="47"/>
        <v>0</v>
      </c>
      <c r="BC347">
        <v>7</v>
      </c>
      <c r="BD347">
        <v>0</v>
      </c>
      <c r="BE347" s="6">
        <f t="shared" si="48"/>
        <v>0</v>
      </c>
      <c r="BK347" s="14"/>
      <c r="BL347" s="12">
        <v>7</v>
      </c>
      <c r="BM347" s="12">
        <v>0</v>
      </c>
      <c r="BN347" s="19">
        <f t="shared" si="49"/>
        <v>0</v>
      </c>
      <c r="BO347" s="12"/>
      <c r="BP347" s="12"/>
      <c r="BQ347" s="12"/>
      <c r="BR347" s="14"/>
    </row>
    <row r="348" spans="11:70" x14ac:dyDescent="0.3">
      <c r="K348">
        <v>8</v>
      </c>
      <c r="L348">
        <f>SUM(M380:O380)</f>
        <v>0</v>
      </c>
      <c r="M348" s="6">
        <f t="shared" si="44"/>
        <v>0</v>
      </c>
      <c r="S348" s="12"/>
      <c r="T348">
        <v>8</v>
      </c>
      <c r="U348">
        <v>0</v>
      </c>
      <c r="V348" s="6">
        <f t="shared" si="42"/>
        <v>0</v>
      </c>
      <c r="Z348" s="12"/>
      <c r="AB348">
        <v>8</v>
      </c>
      <c r="AC348">
        <v>0</v>
      </c>
      <c r="AD348" s="6">
        <f t="shared" si="45"/>
        <v>0</v>
      </c>
      <c r="AH348" s="12"/>
      <c r="AJ348">
        <v>8</v>
      </c>
      <c r="AK348">
        <v>0</v>
      </c>
      <c r="AL348" s="6">
        <f t="shared" si="46"/>
        <v>0</v>
      </c>
      <c r="AT348">
        <v>8</v>
      </c>
      <c r="AU348">
        <v>0</v>
      </c>
      <c r="AV348" s="6">
        <f t="shared" si="47"/>
        <v>0</v>
      </c>
      <c r="BC348">
        <v>8</v>
      </c>
      <c r="BD348">
        <v>0</v>
      </c>
      <c r="BE348" s="6">
        <f t="shared" si="48"/>
        <v>0</v>
      </c>
      <c r="BK348" s="14"/>
      <c r="BL348" s="12">
        <v>8</v>
      </c>
      <c r="BM348" s="12">
        <v>0</v>
      </c>
      <c r="BN348" s="19">
        <f t="shared" si="49"/>
        <v>0</v>
      </c>
      <c r="BO348" s="12"/>
      <c r="BP348" s="12"/>
      <c r="BQ348" s="12"/>
    </row>
    <row r="349" spans="11:70" x14ac:dyDescent="0.3">
      <c r="K349">
        <v>9</v>
      </c>
      <c r="L349">
        <f>SUM(M381:O381)</f>
        <v>0</v>
      </c>
      <c r="M349" s="6">
        <f t="shared" si="44"/>
        <v>0</v>
      </c>
      <c r="S349" s="12"/>
      <c r="T349">
        <v>9</v>
      </c>
      <c r="U349">
        <v>0</v>
      </c>
      <c r="V349" s="6">
        <f>U349/$U$227</f>
        <v>0</v>
      </c>
      <c r="Z349" s="12"/>
      <c r="AB349">
        <v>9</v>
      </c>
      <c r="AC349">
        <v>0</v>
      </c>
      <c r="AD349" s="6">
        <f t="shared" si="45"/>
        <v>0</v>
      </c>
      <c r="AH349" s="12"/>
      <c r="AJ349">
        <v>9</v>
      </c>
      <c r="AK349">
        <v>0</v>
      </c>
      <c r="AL349" s="6">
        <f t="shared" si="46"/>
        <v>0</v>
      </c>
      <c r="AT349">
        <v>9</v>
      </c>
      <c r="AU349">
        <v>0</v>
      </c>
      <c r="AV349" s="6">
        <f t="shared" si="47"/>
        <v>0</v>
      </c>
      <c r="BC349">
        <v>9</v>
      </c>
      <c r="BD349">
        <v>0</v>
      </c>
      <c r="BE349" s="6">
        <f t="shared" si="48"/>
        <v>0</v>
      </c>
      <c r="BK349" s="14"/>
      <c r="BL349" s="12">
        <v>9</v>
      </c>
      <c r="BM349" s="12">
        <v>0</v>
      </c>
      <c r="BN349" s="19">
        <f t="shared" si="49"/>
        <v>0</v>
      </c>
      <c r="BO349" s="12"/>
      <c r="BP349" s="12"/>
      <c r="BQ349" s="12"/>
    </row>
    <row r="350" spans="11:70" x14ac:dyDescent="0.3">
      <c r="K350">
        <v>10</v>
      </c>
      <c r="L350">
        <f>SUM(M382:O382)</f>
        <v>0</v>
      </c>
      <c r="M350" s="6">
        <f t="shared" si="44"/>
        <v>0</v>
      </c>
      <c r="S350" s="12"/>
      <c r="T350">
        <v>10</v>
      </c>
      <c r="U350">
        <v>0</v>
      </c>
      <c r="V350" s="6">
        <f>U350/$U$227</f>
        <v>0</v>
      </c>
      <c r="Z350" s="12"/>
      <c r="AB350">
        <v>10</v>
      </c>
      <c r="AC350">
        <v>0</v>
      </c>
      <c r="AD350" s="6">
        <f t="shared" si="45"/>
        <v>0</v>
      </c>
      <c r="AH350" s="12"/>
      <c r="AJ350">
        <v>10</v>
      </c>
      <c r="AK350">
        <v>0</v>
      </c>
      <c r="AL350" s="6">
        <f t="shared" si="46"/>
        <v>0</v>
      </c>
      <c r="AT350">
        <v>10</v>
      </c>
      <c r="AU350">
        <v>0</v>
      </c>
      <c r="AV350" s="6">
        <f t="shared" si="47"/>
        <v>0</v>
      </c>
      <c r="BC350">
        <v>10</v>
      </c>
      <c r="BD350">
        <v>0</v>
      </c>
      <c r="BE350" s="6">
        <f t="shared" si="48"/>
        <v>0</v>
      </c>
      <c r="BK350" s="14"/>
      <c r="BL350" s="12">
        <v>10</v>
      </c>
      <c r="BM350" s="12">
        <v>0</v>
      </c>
      <c r="BN350" s="19">
        <f t="shared" si="49"/>
        <v>0</v>
      </c>
      <c r="BO350" s="12"/>
      <c r="BP350" s="12"/>
      <c r="BQ350" s="12"/>
    </row>
    <row r="351" spans="11:70" x14ac:dyDescent="0.3">
      <c r="K351">
        <v>11</v>
      </c>
      <c r="L351">
        <f>SUM(M383:O383)</f>
        <v>0</v>
      </c>
      <c r="M351" s="6">
        <f t="shared" si="44"/>
        <v>0</v>
      </c>
      <c r="S351" s="12"/>
      <c r="T351">
        <v>11</v>
      </c>
      <c r="U351">
        <v>0</v>
      </c>
      <c r="V351" s="6">
        <f>U351/$U$227</f>
        <v>0</v>
      </c>
      <c r="Z351" s="12"/>
      <c r="AB351">
        <v>11</v>
      </c>
      <c r="AC351">
        <v>0</v>
      </c>
      <c r="AD351" s="6">
        <f t="shared" si="45"/>
        <v>0</v>
      </c>
      <c r="AH351" s="12"/>
      <c r="AJ351">
        <v>11</v>
      </c>
      <c r="AK351">
        <v>0</v>
      </c>
      <c r="AL351" s="6">
        <f t="shared" si="46"/>
        <v>0</v>
      </c>
      <c r="AT351">
        <v>11</v>
      </c>
      <c r="AU351">
        <v>0</v>
      </c>
      <c r="AV351" s="6">
        <f t="shared" si="47"/>
        <v>0</v>
      </c>
      <c r="BC351">
        <v>11</v>
      </c>
      <c r="BD351">
        <v>0</v>
      </c>
      <c r="BE351" s="6">
        <f t="shared" si="48"/>
        <v>0</v>
      </c>
      <c r="BK351" s="14"/>
      <c r="BL351" s="12">
        <v>11</v>
      </c>
      <c r="BM351" s="12">
        <v>0</v>
      </c>
      <c r="BN351" s="19">
        <f t="shared" si="49"/>
        <v>0</v>
      </c>
      <c r="BO351" s="12"/>
      <c r="BP351" s="12"/>
      <c r="BQ351" s="12"/>
    </row>
    <row r="352" spans="11:70" x14ac:dyDescent="0.3">
      <c r="K352">
        <v>12</v>
      </c>
      <c r="L352">
        <f>SUM(M384:O384)</f>
        <v>0</v>
      </c>
      <c r="M352" s="6">
        <f t="shared" si="44"/>
        <v>0</v>
      </c>
      <c r="S352" s="12"/>
      <c r="T352">
        <v>12</v>
      </c>
      <c r="U352">
        <v>0</v>
      </c>
      <c r="V352" s="6">
        <f>U352/$U$227</f>
        <v>0</v>
      </c>
      <c r="Z352" s="12"/>
      <c r="AB352">
        <v>12</v>
      </c>
      <c r="AC352">
        <v>0</v>
      </c>
      <c r="AD352" s="6">
        <f t="shared" si="45"/>
        <v>0</v>
      </c>
      <c r="AH352" s="12"/>
      <c r="AJ352">
        <v>12</v>
      </c>
      <c r="AK352">
        <v>0</v>
      </c>
      <c r="AL352" s="6">
        <f t="shared" si="46"/>
        <v>0</v>
      </c>
      <c r="AT352">
        <v>12</v>
      </c>
      <c r="AU352">
        <v>0</v>
      </c>
      <c r="AV352" s="6">
        <f t="shared" si="47"/>
        <v>0</v>
      </c>
      <c r="BC352">
        <v>12</v>
      </c>
      <c r="BD352">
        <v>0</v>
      </c>
      <c r="BE352" s="6">
        <f t="shared" si="48"/>
        <v>0</v>
      </c>
      <c r="BK352" s="14"/>
      <c r="BL352" s="12">
        <v>12</v>
      </c>
      <c r="BM352" s="12">
        <v>0</v>
      </c>
      <c r="BN352" s="19">
        <f t="shared" si="49"/>
        <v>0</v>
      </c>
      <c r="BO352" s="12"/>
      <c r="BP352" s="12"/>
      <c r="BQ352" s="12"/>
    </row>
    <row r="353" spans="11:70" x14ac:dyDescent="0.3">
      <c r="K353" s="5"/>
      <c r="L353" s="5"/>
      <c r="M353" s="7"/>
      <c r="S353" s="12"/>
      <c r="T353" s="5"/>
      <c r="U353" s="5"/>
      <c r="V353" s="8"/>
      <c r="Z353" s="12"/>
      <c r="AB353" s="5"/>
      <c r="AC353" s="5"/>
      <c r="AD353" s="8"/>
      <c r="AH353" s="12"/>
      <c r="AJ353" s="5"/>
      <c r="AK353" s="5"/>
      <c r="AL353" s="8"/>
      <c r="AT353" s="5"/>
      <c r="AU353" s="5"/>
      <c r="AV353" s="8"/>
      <c r="BC353" s="5"/>
      <c r="BD353" s="5"/>
      <c r="BE353" s="8"/>
      <c r="BK353" s="14"/>
      <c r="BL353" s="25"/>
      <c r="BM353" s="25"/>
      <c r="BN353" s="8"/>
      <c r="BO353" s="12"/>
      <c r="BP353" s="12"/>
      <c r="BQ353" s="12"/>
    </row>
    <row r="354" spans="11:70" x14ac:dyDescent="0.3">
      <c r="L354">
        <f>SUM(L340:L352)</f>
        <v>6945</v>
      </c>
      <c r="S354" s="12"/>
      <c r="U354">
        <f>SUM(U340:U352)</f>
        <v>2315</v>
      </c>
      <c r="V354" s="6"/>
      <c r="Z354" s="12"/>
      <c r="AC354">
        <f>SUM(AC340:AC352)</f>
        <v>2315</v>
      </c>
      <c r="AD354" s="6"/>
      <c r="AH354" s="12"/>
      <c r="AK354">
        <f>SUM(AK340:AK352)</f>
        <v>2315</v>
      </c>
      <c r="AL354" s="6"/>
      <c r="AU354">
        <f>SUM(AU340:AU352)</f>
        <v>2315</v>
      </c>
      <c r="AV354" s="6"/>
      <c r="BD354">
        <f>SUM(BD340:BD352)</f>
        <v>2315</v>
      </c>
      <c r="BE354" s="6"/>
      <c r="BK354" s="14"/>
      <c r="BL354" s="12"/>
      <c r="BM354" s="12">
        <f>SUM(BM340:BM352)</f>
        <v>2315</v>
      </c>
      <c r="BN354" s="19"/>
      <c r="BO354" s="12"/>
      <c r="BP354" s="12"/>
      <c r="BQ354" s="12"/>
    </row>
    <row r="355" spans="11:70" x14ac:dyDescent="0.3">
      <c r="S355" s="12"/>
    </row>
    <row r="356" spans="11:70" x14ac:dyDescent="0.3">
      <c r="S356" s="12"/>
    </row>
    <row r="357" spans="11:70" x14ac:dyDescent="0.3">
      <c r="S357" s="12"/>
      <c r="T357" s="12"/>
      <c r="U357" s="12"/>
      <c r="V357" s="12"/>
      <c r="W357" s="12"/>
      <c r="X357" s="12"/>
      <c r="Y357" s="12"/>
      <c r="Z357" s="12"/>
      <c r="AB357" s="12"/>
      <c r="AC357" s="12"/>
      <c r="AD357" s="12"/>
      <c r="AE357" s="12"/>
      <c r="AF357" s="12"/>
      <c r="AG357" s="12"/>
      <c r="AH357" s="12"/>
    </row>
    <row r="358" spans="11:70" x14ac:dyDescent="0.3">
      <c r="S358" s="12"/>
      <c r="T358" s="12"/>
      <c r="U358" s="12"/>
      <c r="V358" s="12"/>
      <c r="W358" s="12"/>
      <c r="X358" s="12"/>
      <c r="Y358" s="12"/>
      <c r="Z358" s="12"/>
      <c r="AB358" s="12"/>
      <c r="AC358" s="12"/>
      <c r="AD358" s="12"/>
      <c r="AE358" s="12"/>
      <c r="AF358" s="12"/>
      <c r="AG358" s="12"/>
      <c r="AH358" s="12"/>
    </row>
    <row r="359" spans="11:70" x14ac:dyDescent="0.3">
      <c r="S359" s="12"/>
      <c r="T359" s="12"/>
      <c r="U359" s="12"/>
      <c r="V359" s="12"/>
      <c r="W359" s="12"/>
      <c r="X359" s="12"/>
      <c r="Y359" s="12"/>
      <c r="Z359" s="12"/>
      <c r="AB359" s="12"/>
      <c r="AC359" s="12"/>
      <c r="AD359" s="12"/>
      <c r="AE359" s="12"/>
      <c r="AF359" s="12"/>
      <c r="AG359" s="12"/>
      <c r="AH359" s="12"/>
    </row>
    <row r="360" spans="11:70" x14ac:dyDescent="0.3">
      <c r="S360" s="12"/>
      <c r="T360" s="12"/>
      <c r="U360" s="12"/>
      <c r="V360" s="12"/>
      <c r="W360" s="12"/>
      <c r="X360" s="12"/>
      <c r="Y360" s="12"/>
      <c r="Z360" s="12"/>
      <c r="AB360" s="12"/>
      <c r="AC360" s="12"/>
      <c r="AD360" s="12"/>
      <c r="AE360" s="12"/>
      <c r="AF360" s="12"/>
      <c r="AG360" s="12"/>
      <c r="AH360" s="12"/>
    </row>
    <row r="361" spans="11:70" x14ac:dyDescent="0.3">
      <c r="S361" s="12"/>
      <c r="T361" s="12"/>
      <c r="U361" s="12"/>
      <c r="V361" s="12"/>
      <c r="W361" s="12"/>
      <c r="X361" s="12"/>
      <c r="Y361" s="12"/>
      <c r="Z361" s="12"/>
      <c r="AB361" s="12"/>
      <c r="AC361" s="12"/>
      <c r="AD361" s="12"/>
      <c r="AE361" s="12"/>
      <c r="AF361" s="12"/>
      <c r="AG361" s="12"/>
      <c r="AH361" s="12"/>
    </row>
    <row r="362" spans="11:70" x14ac:dyDescent="0.3">
      <c r="S362" s="12"/>
      <c r="T362" s="12"/>
      <c r="U362" s="12"/>
      <c r="V362" s="12"/>
      <c r="W362" s="12"/>
      <c r="X362" s="12"/>
      <c r="Y362" s="12"/>
      <c r="Z362" s="12"/>
      <c r="AB362" s="12"/>
      <c r="AC362" s="12"/>
      <c r="AD362" s="12"/>
      <c r="AE362" s="12"/>
      <c r="AF362" s="12"/>
      <c r="AG362" s="12"/>
      <c r="AH362" s="12"/>
    </row>
    <row r="363" spans="11:70" x14ac:dyDescent="0.3">
      <c r="S363" s="12"/>
      <c r="T363" s="12"/>
      <c r="U363" s="12"/>
      <c r="V363" s="12"/>
      <c r="W363" s="12"/>
      <c r="X363" s="12"/>
      <c r="Y363" s="12"/>
      <c r="Z363" s="12"/>
      <c r="AB363" s="12"/>
      <c r="AC363" s="12"/>
      <c r="AD363" s="12"/>
      <c r="AE363" s="12"/>
      <c r="AF363" s="12"/>
      <c r="AG363" s="12"/>
      <c r="AH363" s="12"/>
    </row>
    <row r="364" spans="11:70" x14ac:dyDescent="0.3">
      <c r="S364" s="12"/>
      <c r="T364" s="12"/>
      <c r="U364" s="12"/>
      <c r="V364" s="12"/>
      <c r="W364" s="12"/>
      <c r="X364" s="12"/>
      <c r="Y364" s="12"/>
      <c r="Z364" s="12"/>
      <c r="AB364" s="12"/>
      <c r="AC364" s="12"/>
      <c r="AD364" s="12"/>
      <c r="AE364" s="12"/>
      <c r="AF364" s="12"/>
      <c r="AG364" s="12"/>
      <c r="AH364" s="12"/>
    </row>
    <row r="365" spans="11:70" ht="18" x14ac:dyDescent="0.35">
      <c r="S365" s="12"/>
      <c r="T365" s="12"/>
      <c r="U365" s="12"/>
      <c r="V365" s="12"/>
      <c r="W365" s="12"/>
      <c r="X365" s="12"/>
      <c r="Y365" s="12"/>
      <c r="Z365" s="12"/>
      <c r="AB365" s="12"/>
      <c r="AC365" s="12"/>
      <c r="AD365" s="12"/>
      <c r="AE365" s="12"/>
      <c r="AF365" s="12"/>
      <c r="AG365" s="12"/>
      <c r="AH365" s="12"/>
      <c r="BR365" s="9"/>
    </row>
    <row r="366" spans="11:70" ht="18" x14ac:dyDescent="0.35">
      <c r="S366" s="12"/>
      <c r="T366" s="12"/>
      <c r="U366" s="12"/>
      <c r="V366" s="12"/>
      <c r="W366" s="12"/>
      <c r="X366" s="12"/>
      <c r="Y366" s="12"/>
      <c r="Z366" s="12"/>
      <c r="AB366" s="12"/>
      <c r="AC366" s="12"/>
      <c r="AD366" s="12"/>
      <c r="AE366" s="12"/>
      <c r="AF366" s="12"/>
      <c r="AG366" s="12"/>
      <c r="AH366" s="12"/>
      <c r="BR366" s="9"/>
    </row>
    <row r="367" spans="11:70" x14ac:dyDescent="0.3">
      <c r="S367" s="12"/>
      <c r="T367" s="12"/>
      <c r="U367" s="12"/>
      <c r="V367" s="12"/>
      <c r="W367" s="12"/>
      <c r="X367" s="12"/>
      <c r="Y367" s="12"/>
      <c r="Z367" s="12"/>
      <c r="AB367" s="12"/>
      <c r="AC367" s="12"/>
      <c r="AD367" s="12"/>
      <c r="AE367" s="12"/>
      <c r="AF367" s="12"/>
      <c r="AG367" s="12"/>
      <c r="AH367" s="12"/>
    </row>
    <row r="368" spans="11:70" x14ac:dyDescent="0.3">
      <c r="S368" s="12"/>
      <c r="T368" s="12"/>
      <c r="U368" s="12"/>
      <c r="V368" s="12"/>
      <c r="W368" s="12"/>
      <c r="X368" s="12"/>
      <c r="Y368" s="12"/>
      <c r="Z368" s="12"/>
      <c r="AB368" s="12"/>
      <c r="AC368" s="12"/>
      <c r="AD368" s="12"/>
      <c r="AE368" s="12"/>
      <c r="AF368" s="12"/>
      <c r="AG368" s="12"/>
      <c r="AH368" s="12"/>
    </row>
    <row r="369" spans="11:57" x14ac:dyDescent="0.3">
      <c r="T369" s="12"/>
      <c r="U369" s="12"/>
      <c r="V369" s="12"/>
      <c r="W369" s="12"/>
      <c r="X369" s="12"/>
      <c r="Y369" s="12"/>
      <c r="Z369" s="12"/>
      <c r="AB369" s="12"/>
      <c r="AC369" s="12"/>
      <c r="AD369" s="12"/>
      <c r="AE369" s="12"/>
      <c r="AF369" s="12"/>
      <c r="AG369" s="12"/>
      <c r="AH369" s="12"/>
    </row>
    <row r="370" spans="11:57" ht="15" thickBot="1" x14ac:dyDescent="0.35">
      <c r="T370" s="12"/>
      <c r="U370" s="12"/>
      <c r="V370" s="12"/>
      <c r="W370" s="12"/>
      <c r="X370" s="12"/>
      <c r="Y370" s="12"/>
      <c r="Z370" s="12"/>
      <c r="AB370" s="12"/>
      <c r="AC370" s="12"/>
      <c r="AD370" s="12"/>
      <c r="AE370" s="12"/>
      <c r="AF370" s="12"/>
      <c r="AG370" s="12"/>
      <c r="AH370" s="12"/>
    </row>
    <row r="371" spans="11:57" x14ac:dyDescent="0.3">
      <c r="K371" t="s">
        <v>7</v>
      </c>
      <c r="L371" t="s">
        <v>8</v>
      </c>
      <c r="M371" s="3" t="s">
        <v>9</v>
      </c>
      <c r="N371" s="3" t="s">
        <v>10</v>
      </c>
      <c r="O371" s="3" t="s">
        <v>11</v>
      </c>
      <c r="T371" s="12"/>
      <c r="U371" s="12"/>
      <c r="V371" s="12"/>
      <c r="W371" s="12"/>
      <c r="X371" s="12"/>
      <c r="Y371" s="12"/>
      <c r="Z371" s="12"/>
    </row>
    <row r="372" spans="11:57" ht="18" x14ac:dyDescent="0.35">
      <c r="T372" s="12"/>
      <c r="U372" s="12"/>
      <c r="V372" s="12"/>
      <c r="W372" s="12"/>
      <c r="X372" s="12"/>
      <c r="Y372" s="12"/>
      <c r="Z372" s="12"/>
      <c r="AO372" s="9"/>
      <c r="BE372" s="9"/>
    </row>
    <row r="373" spans="11:57" ht="18" x14ac:dyDescent="0.35">
      <c r="L373">
        <v>1</v>
      </c>
      <c r="M373">
        <v>1</v>
      </c>
      <c r="N373">
        <v>1</v>
      </c>
      <c r="O373">
        <v>0</v>
      </c>
      <c r="AO373" s="9"/>
      <c r="BE373" s="9"/>
    </row>
    <row r="374" spans="11:57" x14ac:dyDescent="0.3">
      <c r="L374">
        <v>2</v>
      </c>
      <c r="M374">
        <v>1603</v>
      </c>
      <c r="N374">
        <v>1575</v>
      </c>
      <c r="O374">
        <v>1575</v>
      </c>
    </row>
    <row r="375" spans="11:57" x14ac:dyDescent="0.3">
      <c r="L375">
        <v>3</v>
      </c>
      <c r="M375">
        <v>680</v>
      </c>
      <c r="N375">
        <v>724</v>
      </c>
      <c r="O375">
        <v>720</v>
      </c>
    </row>
    <row r="376" spans="11:57" x14ac:dyDescent="0.3">
      <c r="L376">
        <v>4</v>
      </c>
      <c r="M376">
        <v>30</v>
      </c>
      <c r="N376">
        <v>14</v>
      </c>
      <c r="O376">
        <v>20</v>
      </c>
    </row>
    <row r="377" spans="11:57" x14ac:dyDescent="0.3">
      <c r="L377">
        <v>5</v>
      </c>
      <c r="M377">
        <v>1</v>
      </c>
      <c r="N377">
        <v>1</v>
      </c>
      <c r="O377">
        <v>0</v>
      </c>
    </row>
    <row r="378" spans="11:57" x14ac:dyDescent="0.3">
      <c r="L378">
        <v>6</v>
      </c>
      <c r="M378">
        <v>0</v>
      </c>
      <c r="N378">
        <v>0</v>
      </c>
      <c r="O378">
        <v>0</v>
      </c>
    </row>
    <row r="379" spans="11:57" x14ac:dyDescent="0.3">
      <c r="L379">
        <v>7</v>
      </c>
      <c r="M379">
        <v>0</v>
      </c>
      <c r="N379">
        <v>0</v>
      </c>
      <c r="O379">
        <v>0</v>
      </c>
    </row>
    <row r="380" spans="11:57" x14ac:dyDescent="0.3">
      <c r="L380">
        <v>8</v>
      </c>
      <c r="M380">
        <v>0</v>
      </c>
      <c r="N380">
        <v>0</v>
      </c>
      <c r="O380">
        <v>0</v>
      </c>
    </row>
    <row r="381" spans="11:57" x14ac:dyDescent="0.3">
      <c r="L381">
        <v>9</v>
      </c>
      <c r="M381">
        <v>0</v>
      </c>
      <c r="N381">
        <v>0</v>
      </c>
      <c r="O381">
        <v>0</v>
      </c>
    </row>
    <row r="382" spans="11:57" x14ac:dyDescent="0.3">
      <c r="L382">
        <v>10</v>
      </c>
      <c r="M382">
        <v>0</v>
      </c>
      <c r="N382">
        <v>0</v>
      </c>
      <c r="O382">
        <v>0</v>
      </c>
    </row>
    <row r="383" spans="11:57" x14ac:dyDescent="0.3">
      <c r="L383">
        <v>11</v>
      </c>
      <c r="M383">
        <v>0</v>
      </c>
      <c r="N383">
        <v>0</v>
      </c>
      <c r="O383">
        <v>0</v>
      </c>
    </row>
    <row r="384" spans="11:57" x14ac:dyDescent="0.3">
      <c r="L384">
        <v>12</v>
      </c>
      <c r="M384">
        <v>0</v>
      </c>
      <c r="N384">
        <v>0</v>
      </c>
      <c r="O384">
        <v>0</v>
      </c>
    </row>
    <row r="385" spans="12:15" ht="15" thickBot="1" x14ac:dyDescent="0.35">
      <c r="L385" s="2" t="s">
        <v>12</v>
      </c>
      <c r="M385" s="2">
        <v>0</v>
      </c>
      <c r="N385" s="2">
        <v>0</v>
      </c>
      <c r="O385" s="2">
        <v>0</v>
      </c>
    </row>
    <row r="386" spans="12:15" x14ac:dyDescent="0.3">
      <c r="M386">
        <f>SUM(M372:M385)</f>
        <v>2315</v>
      </c>
      <c r="N386">
        <f>SUM(N372:N385)</f>
        <v>2315</v>
      </c>
      <c r="O386">
        <f>SUM(O372:O385)</f>
        <v>2315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B62B-62FD-4311-ADED-B4F51CBAE26B}">
  <dimension ref="A1:EV162"/>
  <sheetViews>
    <sheetView topLeftCell="I1" zoomScale="70" zoomScaleNormal="70" workbookViewId="0">
      <selection activeCell="T32" sqref="T32"/>
    </sheetView>
  </sheetViews>
  <sheetFormatPr defaultRowHeight="14.4" x14ac:dyDescent="0.3"/>
  <sheetData>
    <row r="1" spans="1:152" x14ac:dyDescent="0.3">
      <c r="A1" t="s">
        <v>119</v>
      </c>
    </row>
    <row r="2" spans="1:152" x14ac:dyDescent="0.3">
      <c r="A2" t="s">
        <v>307</v>
      </c>
    </row>
    <row r="5" spans="1:152" x14ac:dyDescent="0.3"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</row>
    <row r="6" spans="1:152" x14ac:dyDescent="0.3">
      <c r="A6" t="s">
        <v>311</v>
      </c>
      <c r="E6" t="s">
        <v>315</v>
      </c>
    </row>
    <row r="7" spans="1:152" x14ac:dyDescent="0.3">
      <c r="A7" t="s">
        <v>308</v>
      </c>
      <c r="E7" t="s">
        <v>312</v>
      </c>
    </row>
    <row r="8" spans="1:152" x14ac:dyDescent="0.3">
      <c r="A8" t="s">
        <v>309</v>
      </c>
      <c r="E8" t="s">
        <v>313</v>
      </c>
    </row>
    <row r="9" spans="1:152" x14ac:dyDescent="0.3">
      <c r="A9" t="s">
        <v>310</v>
      </c>
      <c r="E9" t="s">
        <v>314</v>
      </c>
    </row>
    <row r="12" spans="1:152" x14ac:dyDescent="0.3">
      <c r="A12" s="5" t="s">
        <v>183</v>
      </c>
      <c r="B12" s="5" t="s">
        <v>270</v>
      </c>
      <c r="C12" s="5"/>
      <c r="D12" s="5"/>
      <c r="E12" s="5" t="s">
        <v>271</v>
      </c>
      <c r="F12" s="5" t="s">
        <v>306</v>
      </c>
    </row>
    <row r="13" spans="1:152" x14ac:dyDescent="0.3">
      <c r="A13" t="s">
        <v>122</v>
      </c>
      <c r="B13">
        <v>246</v>
      </c>
      <c r="D13" s="26"/>
      <c r="E13" t="s">
        <v>122</v>
      </c>
      <c r="F13" s="28">
        <v>1232</v>
      </c>
    </row>
    <row r="14" spans="1:152" x14ac:dyDescent="0.3">
      <c r="A14" t="s">
        <v>125</v>
      </c>
      <c r="B14">
        <v>127</v>
      </c>
      <c r="E14" s="26" t="s">
        <v>153</v>
      </c>
      <c r="F14" s="27">
        <v>466</v>
      </c>
    </row>
    <row r="15" spans="1:152" x14ac:dyDescent="0.3">
      <c r="A15" t="s">
        <v>129</v>
      </c>
      <c r="B15">
        <v>123</v>
      </c>
      <c r="E15" t="s">
        <v>278</v>
      </c>
      <c r="F15" s="28">
        <v>236</v>
      </c>
    </row>
    <row r="16" spans="1:152" x14ac:dyDescent="0.3">
      <c r="A16" t="s">
        <v>131</v>
      </c>
      <c r="B16">
        <v>113</v>
      </c>
      <c r="E16" t="s">
        <v>275</v>
      </c>
      <c r="F16" s="28">
        <v>57</v>
      </c>
    </row>
    <row r="17" spans="1:13" x14ac:dyDescent="0.3">
      <c r="A17" t="s">
        <v>148</v>
      </c>
      <c r="B17">
        <v>113</v>
      </c>
      <c r="E17" t="s">
        <v>273</v>
      </c>
      <c r="F17" s="28">
        <v>37</v>
      </c>
    </row>
    <row r="18" spans="1:13" x14ac:dyDescent="0.3">
      <c r="A18" t="s">
        <v>151</v>
      </c>
      <c r="B18">
        <v>104</v>
      </c>
      <c r="E18" t="s">
        <v>131</v>
      </c>
      <c r="F18" s="28">
        <v>37</v>
      </c>
    </row>
    <row r="19" spans="1:13" x14ac:dyDescent="0.3">
      <c r="A19" t="s">
        <v>153</v>
      </c>
      <c r="B19">
        <v>64</v>
      </c>
      <c r="E19" t="s">
        <v>281</v>
      </c>
      <c r="F19" s="28">
        <v>36</v>
      </c>
    </row>
    <row r="20" spans="1:13" x14ac:dyDescent="0.3">
      <c r="A20" t="s">
        <v>130</v>
      </c>
      <c r="B20">
        <v>61</v>
      </c>
      <c r="E20" t="s">
        <v>152</v>
      </c>
      <c r="F20" s="28">
        <v>32</v>
      </c>
    </row>
    <row r="21" spans="1:13" x14ac:dyDescent="0.3">
      <c r="A21" t="s">
        <v>133</v>
      </c>
      <c r="B21">
        <v>58</v>
      </c>
      <c r="E21" t="s">
        <v>282</v>
      </c>
      <c r="F21" s="28">
        <v>28</v>
      </c>
    </row>
    <row r="22" spans="1:13" x14ac:dyDescent="0.3">
      <c r="A22" t="s">
        <v>140</v>
      </c>
      <c r="B22">
        <v>53</v>
      </c>
      <c r="E22" t="s">
        <v>277</v>
      </c>
      <c r="F22" s="28">
        <v>24</v>
      </c>
    </row>
    <row r="23" spans="1:13" x14ac:dyDescent="0.3">
      <c r="A23" t="s">
        <v>170</v>
      </c>
      <c r="B23">
        <v>49</v>
      </c>
      <c r="E23" t="s">
        <v>148</v>
      </c>
      <c r="F23" s="28">
        <v>23</v>
      </c>
    </row>
    <row r="24" spans="1:13" x14ac:dyDescent="0.3">
      <c r="A24" t="s">
        <v>204</v>
      </c>
      <c r="B24">
        <v>49</v>
      </c>
      <c r="E24" t="s">
        <v>274</v>
      </c>
      <c r="F24" s="28">
        <v>16</v>
      </c>
    </row>
    <row r="25" spans="1:13" x14ac:dyDescent="0.3">
      <c r="A25" t="s">
        <v>138</v>
      </c>
      <c r="B25">
        <v>48</v>
      </c>
      <c r="E25" t="s">
        <v>285</v>
      </c>
      <c r="F25" s="28">
        <v>15</v>
      </c>
    </row>
    <row r="26" spans="1:13" x14ac:dyDescent="0.3">
      <c r="A26" t="s">
        <v>157</v>
      </c>
      <c r="B26">
        <v>48</v>
      </c>
      <c r="E26" t="s">
        <v>286</v>
      </c>
      <c r="F26" s="28">
        <v>9</v>
      </c>
    </row>
    <row r="27" spans="1:13" x14ac:dyDescent="0.3">
      <c r="A27" t="s">
        <v>146</v>
      </c>
      <c r="B27">
        <v>45</v>
      </c>
      <c r="E27" t="s">
        <v>290</v>
      </c>
      <c r="F27" s="28">
        <v>9</v>
      </c>
    </row>
    <row r="28" spans="1:13" x14ac:dyDescent="0.3">
      <c r="A28" t="s">
        <v>144</v>
      </c>
      <c r="B28">
        <v>41</v>
      </c>
      <c r="E28" t="s">
        <v>289</v>
      </c>
      <c r="F28" s="28">
        <v>7</v>
      </c>
    </row>
    <row r="29" spans="1:13" x14ac:dyDescent="0.3">
      <c r="A29" t="s">
        <v>126</v>
      </c>
      <c r="B29">
        <v>40</v>
      </c>
      <c r="E29" t="s">
        <v>293</v>
      </c>
      <c r="F29" s="28">
        <v>7</v>
      </c>
      <c r="J29" t="s">
        <v>316</v>
      </c>
      <c r="M29" t="s">
        <v>318</v>
      </c>
    </row>
    <row r="30" spans="1:13" x14ac:dyDescent="0.3">
      <c r="A30" t="s">
        <v>150</v>
      </c>
      <c r="B30">
        <v>38</v>
      </c>
      <c r="E30" t="s">
        <v>291</v>
      </c>
      <c r="F30" s="28">
        <v>6</v>
      </c>
      <c r="J30" t="s">
        <v>309</v>
      </c>
      <c r="M30" t="s">
        <v>313</v>
      </c>
    </row>
    <row r="31" spans="1:13" x14ac:dyDescent="0.3">
      <c r="A31" t="s">
        <v>123</v>
      </c>
      <c r="B31">
        <v>35</v>
      </c>
      <c r="E31" t="s">
        <v>284</v>
      </c>
      <c r="F31" s="28">
        <v>3</v>
      </c>
      <c r="J31" t="s">
        <v>317</v>
      </c>
      <c r="M31" t="s">
        <v>319</v>
      </c>
    </row>
    <row r="32" spans="1:13" x14ac:dyDescent="0.3">
      <c r="A32" t="s">
        <v>124</v>
      </c>
      <c r="B32">
        <v>32</v>
      </c>
      <c r="E32" t="s">
        <v>287</v>
      </c>
      <c r="F32" s="28">
        <v>3</v>
      </c>
    </row>
    <row r="33" spans="1:6" x14ac:dyDescent="0.3">
      <c r="A33" t="s">
        <v>152</v>
      </c>
      <c r="B33">
        <v>32</v>
      </c>
      <c r="E33" t="s">
        <v>295</v>
      </c>
      <c r="F33" s="28">
        <v>3</v>
      </c>
    </row>
    <row r="34" spans="1:6" x14ac:dyDescent="0.3">
      <c r="A34" t="s">
        <v>121</v>
      </c>
      <c r="B34">
        <v>29</v>
      </c>
      <c r="E34" t="s">
        <v>296</v>
      </c>
      <c r="F34" s="28">
        <v>3</v>
      </c>
    </row>
    <row r="35" spans="1:6" x14ac:dyDescent="0.3">
      <c r="A35" t="s">
        <v>156</v>
      </c>
      <c r="B35">
        <v>25</v>
      </c>
      <c r="E35" t="s">
        <v>121</v>
      </c>
      <c r="F35" s="28">
        <v>3</v>
      </c>
    </row>
    <row r="36" spans="1:6" x14ac:dyDescent="0.3">
      <c r="A36" t="s">
        <v>141</v>
      </c>
      <c r="B36">
        <v>23</v>
      </c>
      <c r="E36" t="s">
        <v>300</v>
      </c>
      <c r="F36" s="28">
        <v>3</v>
      </c>
    </row>
    <row r="37" spans="1:6" x14ac:dyDescent="0.3">
      <c r="A37" t="s">
        <v>143</v>
      </c>
      <c r="B37">
        <v>21</v>
      </c>
      <c r="E37" t="s">
        <v>298</v>
      </c>
      <c r="F37" s="28">
        <v>2</v>
      </c>
    </row>
    <row r="38" spans="1:6" x14ac:dyDescent="0.3">
      <c r="A38" t="s">
        <v>191</v>
      </c>
      <c r="B38">
        <v>21</v>
      </c>
      <c r="E38" t="s">
        <v>303</v>
      </c>
      <c r="F38" s="28">
        <v>2</v>
      </c>
    </row>
    <row r="39" spans="1:6" x14ac:dyDescent="0.3">
      <c r="A39" t="s">
        <v>205</v>
      </c>
      <c r="B39">
        <v>20</v>
      </c>
      <c r="E39" t="s">
        <v>304</v>
      </c>
      <c r="F39" s="28">
        <v>2</v>
      </c>
    </row>
    <row r="40" spans="1:6" x14ac:dyDescent="0.3">
      <c r="A40" t="s">
        <v>136</v>
      </c>
      <c r="B40">
        <v>19</v>
      </c>
      <c r="E40" t="s">
        <v>276</v>
      </c>
      <c r="F40" s="28">
        <v>1</v>
      </c>
    </row>
    <row r="41" spans="1:6" x14ac:dyDescent="0.3">
      <c r="A41" t="s">
        <v>160</v>
      </c>
      <c r="B41">
        <v>19</v>
      </c>
      <c r="E41" t="s">
        <v>279</v>
      </c>
      <c r="F41" s="28">
        <v>1</v>
      </c>
    </row>
    <row r="42" spans="1:6" x14ac:dyDescent="0.3">
      <c r="A42" t="s">
        <v>164</v>
      </c>
      <c r="B42">
        <v>19</v>
      </c>
      <c r="E42" t="s">
        <v>280</v>
      </c>
      <c r="F42" s="28">
        <v>1</v>
      </c>
    </row>
    <row r="43" spans="1:6" x14ac:dyDescent="0.3">
      <c r="A43" t="s">
        <v>128</v>
      </c>
      <c r="B43">
        <v>17</v>
      </c>
      <c r="E43" t="s">
        <v>283</v>
      </c>
      <c r="F43" s="28">
        <v>1</v>
      </c>
    </row>
    <row r="44" spans="1:6" x14ac:dyDescent="0.3">
      <c r="A44" t="s">
        <v>167</v>
      </c>
      <c r="B44">
        <v>17</v>
      </c>
      <c r="E44" t="s">
        <v>288</v>
      </c>
      <c r="F44" s="28">
        <v>1</v>
      </c>
    </row>
    <row r="45" spans="1:6" x14ac:dyDescent="0.3">
      <c r="A45" t="s">
        <v>185</v>
      </c>
      <c r="B45">
        <v>17</v>
      </c>
      <c r="E45" t="s">
        <v>292</v>
      </c>
      <c r="F45" s="28">
        <v>1</v>
      </c>
    </row>
    <row r="46" spans="1:6" x14ac:dyDescent="0.3">
      <c r="A46" t="s">
        <v>199</v>
      </c>
      <c r="B46">
        <v>16</v>
      </c>
      <c r="E46" t="s">
        <v>294</v>
      </c>
      <c r="F46" s="28">
        <v>1</v>
      </c>
    </row>
    <row r="47" spans="1:6" x14ac:dyDescent="0.3">
      <c r="A47" t="s">
        <v>193</v>
      </c>
      <c r="B47">
        <v>15</v>
      </c>
      <c r="E47" t="s">
        <v>297</v>
      </c>
      <c r="F47" s="28">
        <v>1</v>
      </c>
    </row>
    <row r="48" spans="1:6" x14ac:dyDescent="0.3">
      <c r="A48" t="s">
        <v>154</v>
      </c>
      <c r="B48">
        <v>14</v>
      </c>
      <c r="E48" t="s">
        <v>299</v>
      </c>
      <c r="F48" s="28">
        <v>1</v>
      </c>
    </row>
    <row r="49" spans="1:6" x14ac:dyDescent="0.3">
      <c r="A49" t="s">
        <v>161</v>
      </c>
      <c r="B49">
        <v>14</v>
      </c>
      <c r="E49" t="s">
        <v>301</v>
      </c>
      <c r="F49" s="28">
        <v>1</v>
      </c>
    </row>
    <row r="50" spans="1:6" x14ac:dyDescent="0.3">
      <c r="A50" t="s">
        <v>195</v>
      </c>
      <c r="B50">
        <v>14</v>
      </c>
      <c r="E50" t="s">
        <v>302</v>
      </c>
      <c r="F50" s="28">
        <v>1</v>
      </c>
    </row>
    <row r="51" spans="1:6" x14ac:dyDescent="0.3">
      <c r="A51" t="s">
        <v>120</v>
      </c>
      <c r="B51">
        <v>13</v>
      </c>
      <c r="E51" t="s">
        <v>305</v>
      </c>
      <c r="F51" s="28">
        <v>1</v>
      </c>
    </row>
    <row r="52" spans="1:6" x14ac:dyDescent="0.3">
      <c r="A52" t="s">
        <v>171</v>
      </c>
      <c r="B52">
        <v>13</v>
      </c>
      <c r="E52" t="s">
        <v>272</v>
      </c>
      <c r="F52" s="28">
        <v>1</v>
      </c>
    </row>
    <row r="53" spans="1:6" x14ac:dyDescent="0.3">
      <c r="A53" t="s">
        <v>207</v>
      </c>
      <c r="B53">
        <v>13</v>
      </c>
      <c r="E53" t="s">
        <v>271</v>
      </c>
      <c r="F53" s="28">
        <v>1</v>
      </c>
    </row>
    <row r="54" spans="1:6" x14ac:dyDescent="0.3">
      <c r="A54" t="s">
        <v>127</v>
      </c>
      <c r="B54">
        <v>12</v>
      </c>
    </row>
    <row r="55" spans="1:6" x14ac:dyDescent="0.3">
      <c r="A55" t="s">
        <v>135</v>
      </c>
      <c r="B55">
        <v>12</v>
      </c>
    </row>
    <row r="56" spans="1:6" x14ac:dyDescent="0.3">
      <c r="A56" t="s">
        <v>165</v>
      </c>
      <c r="B56">
        <v>12</v>
      </c>
    </row>
    <row r="57" spans="1:6" x14ac:dyDescent="0.3">
      <c r="A57" t="s">
        <v>168</v>
      </c>
      <c r="B57">
        <v>12</v>
      </c>
    </row>
    <row r="58" spans="1:6" x14ac:dyDescent="0.3">
      <c r="A58" t="s">
        <v>173</v>
      </c>
      <c r="B58">
        <v>12</v>
      </c>
    </row>
    <row r="59" spans="1:6" x14ac:dyDescent="0.3">
      <c r="A59" t="s">
        <v>178</v>
      </c>
      <c r="B59">
        <v>11</v>
      </c>
    </row>
    <row r="60" spans="1:6" x14ac:dyDescent="0.3">
      <c r="A60" t="s">
        <v>194</v>
      </c>
      <c r="B60">
        <v>11</v>
      </c>
    </row>
    <row r="61" spans="1:6" x14ac:dyDescent="0.3">
      <c r="A61" t="s">
        <v>197</v>
      </c>
      <c r="B61">
        <v>11</v>
      </c>
    </row>
    <row r="62" spans="1:6" x14ac:dyDescent="0.3">
      <c r="A62" t="s">
        <v>132</v>
      </c>
      <c r="B62">
        <v>10</v>
      </c>
    </row>
    <row r="63" spans="1:6" x14ac:dyDescent="0.3">
      <c r="A63" t="s">
        <v>134</v>
      </c>
      <c r="B63">
        <v>10</v>
      </c>
    </row>
    <row r="64" spans="1:6" x14ac:dyDescent="0.3">
      <c r="A64" t="s">
        <v>189</v>
      </c>
      <c r="B64">
        <v>10</v>
      </c>
    </row>
    <row r="65" spans="1:2" x14ac:dyDescent="0.3">
      <c r="A65" t="s">
        <v>203</v>
      </c>
      <c r="B65">
        <v>10</v>
      </c>
    </row>
    <row r="66" spans="1:2" x14ac:dyDescent="0.3">
      <c r="A66" t="s">
        <v>223</v>
      </c>
      <c r="B66">
        <v>10</v>
      </c>
    </row>
    <row r="67" spans="1:2" x14ac:dyDescent="0.3">
      <c r="A67" t="s">
        <v>239</v>
      </c>
      <c r="B67">
        <v>10</v>
      </c>
    </row>
    <row r="68" spans="1:2" x14ac:dyDescent="0.3">
      <c r="A68" t="s">
        <v>155</v>
      </c>
      <c r="B68">
        <v>9</v>
      </c>
    </row>
    <row r="69" spans="1:2" x14ac:dyDescent="0.3">
      <c r="A69" t="s">
        <v>158</v>
      </c>
      <c r="B69">
        <v>9</v>
      </c>
    </row>
    <row r="70" spans="1:2" x14ac:dyDescent="0.3">
      <c r="A70" t="s">
        <v>200</v>
      </c>
      <c r="B70">
        <v>8</v>
      </c>
    </row>
    <row r="71" spans="1:2" x14ac:dyDescent="0.3">
      <c r="A71" t="s">
        <v>212</v>
      </c>
      <c r="B71">
        <v>8</v>
      </c>
    </row>
    <row r="72" spans="1:2" x14ac:dyDescent="0.3">
      <c r="A72" t="s">
        <v>216</v>
      </c>
      <c r="B72">
        <v>8</v>
      </c>
    </row>
    <row r="73" spans="1:2" x14ac:dyDescent="0.3">
      <c r="A73" t="s">
        <v>232</v>
      </c>
      <c r="B73">
        <v>8</v>
      </c>
    </row>
    <row r="74" spans="1:2" x14ac:dyDescent="0.3">
      <c r="A74" t="s">
        <v>162</v>
      </c>
      <c r="B74">
        <v>7</v>
      </c>
    </row>
    <row r="75" spans="1:2" x14ac:dyDescent="0.3">
      <c r="A75" t="s">
        <v>166</v>
      </c>
      <c r="B75">
        <v>7</v>
      </c>
    </row>
    <row r="76" spans="1:2" x14ac:dyDescent="0.3">
      <c r="A76" t="s">
        <v>169</v>
      </c>
      <c r="B76">
        <v>7</v>
      </c>
    </row>
    <row r="77" spans="1:2" x14ac:dyDescent="0.3">
      <c r="A77" t="s">
        <v>182</v>
      </c>
      <c r="B77">
        <v>7</v>
      </c>
    </row>
    <row r="78" spans="1:2" x14ac:dyDescent="0.3">
      <c r="A78" t="s">
        <v>190</v>
      </c>
      <c r="B78">
        <v>7</v>
      </c>
    </row>
    <row r="79" spans="1:2" x14ac:dyDescent="0.3">
      <c r="A79" t="s">
        <v>236</v>
      </c>
      <c r="B79">
        <v>7</v>
      </c>
    </row>
    <row r="80" spans="1:2" x14ac:dyDescent="0.3">
      <c r="A80" t="s">
        <v>145</v>
      </c>
      <c r="B80">
        <v>6</v>
      </c>
    </row>
    <row r="81" spans="1:2" x14ac:dyDescent="0.3">
      <c r="A81" t="s">
        <v>147</v>
      </c>
      <c r="B81">
        <v>6</v>
      </c>
    </row>
    <row r="82" spans="1:2" x14ac:dyDescent="0.3">
      <c r="A82" t="s">
        <v>180</v>
      </c>
      <c r="B82">
        <v>5</v>
      </c>
    </row>
    <row r="83" spans="1:2" x14ac:dyDescent="0.3">
      <c r="A83" t="s">
        <v>192</v>
      </c>
      <c r="B83">
        <v>5</v>
      </c>
    </row>
    <row r="84" spans="1:2" x14ac:dyDescent="0.3">
      <c r="A84" t="s">
        <v>198</v>
      </c>
      <c r="B84">
        <v>5</v>
      </c>
    </row>
    <row r="85" spans="1:2" x14ac:dyDescent="0.3">
      <c r="A85" t="s">
        <v>217</v>
      </c>
      <c r="B85">
        <v>5</v>
      </c>
    </row>
    <row r="86" spans="1:2" x14ac:dyDescent="0.3">
      <c r="A86" t="s">
        <v>220</v>
      </c>
      <c r="B86">
        <v>5</v>
      </c>
    </row>
    <row r="87" spans="1:2" x14ac:dyDescent="0.3">
      <c r="A87" t="s">
        <v>241</v>
      </c>
      <c r="B87">
        <v>5</v>
      </c>
    </row>
    <row r="88" spans="1:2" x14ac:dyDescent="0.3">
      <c r="A88" t="s">
        <v>243</v>
      </c>
      <c r="B88">
        <v>5</v>
      </c>
    </row>
    <row r="89" spans="1:2" x14ac:dyDescent="0.3">
      <c r="A89" t="s">
        <v>254</v>
      </c>
      <c r="B89">
        <v>5</v>
      </c>
    </row>
    <row r="90" spans="1:2" x14ac:dyDescent="0.3">
      <c r="A90" t="s">
        <v>225</v>
      </c>
      <c r="B90">
        <v>4</v>
      </c>
    </row>
    <row r="91" spans="1:2" x14ac:dyDescent="0.3">
      <c r="A91" t="s">
        <v>230</v>
      </c>
      <c r="B91">
        <v>4</v>
      </c>
    </row>
    <row r="92" spans="1:2" x14ac:dyDescent="0.3">
      <c r="A92" t="s">
        <v>234</v>
      </c>
      <c r="B92">
        <v>4</v>
      </c>
    </row>
    <row r="93" spans="1:2" x14ac:dyDescent="0.3">
      <c r="A93" t="s">
        <v>237</v>
      </c>
      <c r="B93">
        <v>4</v>
      </c>
    </row>
    <row r="94" spans="1:2" x14ac:dyDescent="0.3">
      <c r="A94" t="s">
        <v>253</v>
      </c>
      <c r="B94">
        <v>4</v>
      </c>
    </row>
    <row r="95" spans="1:2" x14ac:dyDescent="0.3">
      <c r="A95" t="s">
        <v>159</v>
      </c>
      <c r="B95">
        <v>3</v>
      </c>
    </row>
    <row r="96" spans="1:2" x14ac:dyDescent="0.3">
      <c r="A96" t="s">
        <v>163</v>
      </c>
      <c r="B96">
        <v>3</v>
      </c>
    </row>
    <row r="97" spans="1:2" x14ac:dyDescent="0.3">
      <c r="A97" t="s">
        <v>174</v>
      </c>
      <c r="B97">
        <v>3</v>
      </c>
    </row>
    <row r="98" spans="1:2" x14ac:dyDescent="0.3">
      <c r="A98" t="s">
        <v>177</v>
      </c>
      <c r="B98">
        <v>3</v>
      </c>
    </row>
    <row r="99" spans="1:2" x14ac:dyDescent="0.3">
      <c r="A99" t="s">
        <v>179</v>
      </c>
      <c r="B99">
        <v>3</v>
      </c>
    </row>
    <row r="100" spans="1:2" x14ac:dyDescent="0.3">
      <c r="A100" t="s">
        <v>184</v>
      </c>
      <c r="B100">
        <v>3</v>
      </c>
    </row>
    <row r="101" spans="1:2" x14ac:dyDescent="0.3">
      <c r="A101" t="s">
        <v>186</v>
      </c>
      <c r="B101">
        <v>3</v>
      </c>
    </row>
    <row r="102" spans="1:2" x14ac:dyDescent="0.3">
      <c r="A102" t="s">
        <v>188</v>
      </c>
      <c r="B102">
        <v>3</v>
      </c>
    </row>
    <row r="103" spans="1:2" x14ac:dyDescent="0.3">
      <c r="A103" t="s">
        <v>214</v>
      </c>
      <c r="B103">
        <v>3</v>
      </c>
    </row>
    <row r="104" spans="1:2" x14ac:dyDescent="0.3">
      <c r="A104" t="s">
        <v>222</v>
      </c>
      <c r="B104">
        <v>3</v>
      </c>
    </row>
    <row r="105" spans="1:2" x14ac:dyDescent="0.3">
      <c r="A105" t="s">
        <v>233</v>
      </c>
      <c r="B105">
        <v>3</v>
      </c>
    </row>
    <row r="106" spans="1:2" x14ac:dyDescent="0.3">
      <c r="A106" t="s">
        <v>235</v>
      </c>
      <c r="B106">
        <v>3</v>
      </c>
    </row>
    <row r="107" spans="1:2" x14ac:dyDescent="0.3">
      <c r="A107" t="s">
        <v>238</v>
      </c>
      <c r="B107">
        <v>3</v>
      </c>
    </row>
    <row r="108" spans="1:2" x14ac:dyDescent="0.3">
      <c r="A108" t="s">
        <v>242</v>
      </c>
      <c r="B108">
        <v>3</v>
      </c>
    </row>
    <row r="109" spans="1:2" x14ac:dyDescent="0.3">
      <c r="A109" t="s">
        <v>252</v>
      </c>
      <c r="B109">
        <v>3</v>
      </c>
    </row>
    <row r="110" spans="1:2" x14ac:dyDescent="0.3">
      <c r="A110" t="s">
        <v>261</v>
      </c>
      <c r="B110">
        <v>3</v>
      </c>
    </row>
    <row r="111" spans="1:2" x14ac:dyDescent="0.3">
      <c r="A111" t="s">
        <v>137</v>
      </c>
      <c r="B111">
        <v>2</v>
      </c>
    </row>
    <row r="112" spans="1:2" x14ac:dyDescent="0.3">
      <c r="A112" t="s">
        <v>175</v>
      </c>
      <c r="B112">
        <v>2</v>
      </c>
    </row>
    <row r="113" spans="1:2" x14ac:dyDescent="0.3">
      <c r="A113" t="s">
        <v>181</v>
      </c>
      <c r="B113">
        <v>2</v>
      </c>
    </row>
    <row r="114" spans="1:2" x14ac:dyDescent="0.3">
      <c r="A114" t="s">
        <v>187</v>
      </c>
      <c r="B114">
        <v>2</v>
      </c>
    </row>
    <row r="115" spans="1:2" x14ac:dyDescent="0.3">
      <c r="A115" t="s">
        <v>196</v>
      </c>
      <c r="B115">
        <v>2</v>
      </c>
    </row>
    <row r="116" spans="1:2" x14ac:dyDescent="0.3">
      <c r="A116" t="s">
        <v>210</v>
      </c>
      <c r="B116">
        <v>2</v>
      </c>
    </row>
    <row r="117" spans="1:2" x14ac:dyDescent="0.3">
      <c r="A117" t="s">
        <v>211</v>
      </c>
      <c r="B117">
        <v>2</v>
      </c>
    </row>
    <row r="118" spans="1:2" x14ac:dyDescent="0.3">
      <c r="A118" t="s">
        <v>215</v>
      </c>
      <c r="B118">
        <v>2</v>
      </c>
    </row>
    <row r="119" spans="1:2" x14ac:dyDescent="0.3">
      <c r="A119" t="s">
        <v>218</v>
      </c>
      <c r="B119">
        <v>2</v>
      </c>
    </row>
    <row r="120" spans="1:2" x14ac:dyDescent="0.3">
      <c r="A120" t="s">
        <v>219</v>
      </c>
      <c r="B120">
        <v>2</v>
      </c>
    </row>
    <row r="121" spans="1:2" x14ac:dyDescent="0.3">
      <c r="A121" t="s">
        <v>221</v>
      </c>
      <c r="B121">
        <v>2</v>
      </c>
    </row>
    <row r="122" spans="1:2" x14ac:dyDescent="0.3">
      <c r="A122" t="s">
        <v>229</v>
      </c>
      <c r="B122">
        <v>2</v>
      </c>
    </row>
    <row r="123" spans="1:2" x14ac:dyDescent="0.3">
      <c r="A123" t="s">
        <v>240</v>
      </c>
      <c r="B123">
        <v>2</v>
      </c>
    </row>
    <row r="124" spans="1:2" x14ac:dyDescent="0.3">
      <c r="A124" t="s">
        <v>246</v>
      </c>
      <c r="B124">
        <v>2</v>
      </c>
    </row>
    <row r="125" spans="1:2" x14ac:dyDescent="0.3">
      <c r="A125" t="s">
        <v>247</v>
      </c>
      <c r="B125">
        <v>2</v>
      </c>
    </row>
    <row r="126" spans="1:2" x14ac:dyDescent="0.3">
      <c r="A126" t="s">
        <v>249</v>
      </c>
      <c r="B126">
        <v>2</v>
      </c>
    </row>
    <row r="127" spans="1:2" x14ac:dyDescent="0.3">
      <c r="A127" t="s">
        <v>250</v>
      </c>
      <c r="B127">
        <v>2</v>
      </c>
    </row>
    <row r="128" spans="1:2" x14ac:dyDescent="0.3">
      <c r="A128" t="s">
        <v>257</v>
      </c>
      <c r="B128">
        <v>2</v>
      </c>
    </row>
    <row r="129" spans="1:2" x14ac:dyDescent="0.3">
      <c r="A129" t="s">
        <v>259</v>
      </c>
      <c r="B129">
        <v>2</v>
      </c>
    </row>
    <row r="130" spans="1:2" x14ac:dyDescent="0.3">
      <c r="A130" t="s">
        <v>260</v>
      </c>
      <c r="B130">
        <v>2</v>
      </c>
    </row>
    <row r="131" spans="1:2" x14ac:dyDescent="0.3">
      <c r="A131" t="s">
        <v>139</v>
      </c>
      <c r="B131">
        <v>1</v>
      </c>
    </row>
    <row r="132" spans="1:2" x14ac:dyDescent="0.3">
      <c r="A132" t="s">
        <v>142</v>
      </c>
      <c r="B132">
        <v>1</v>
      </c>
    </row>
    <row r="133" spans="1:2" x14ac:dyDescent="0.3">
      <c r="A133" t="s">
        <v>149</v>
      </c>
      <c r="B133">
        <v>1</v>
      </c>
    </row>
    <row r="134" spans="1:2" x14ac:dyDescent="0.3">
      <c r="A134" t="s">
        <v>172</v>
      </c>
      <c r="B134">
        <v>1</v>
      </c>
    </row>
    <row r="135" spans="1:2" x14ac:dyDescent="0.3">
      <c r="A135" t="s">
        <v>176</v>
      </c>
      <c r="B135">
        <v>1</v>
      </c>
    </row>
    <row r="136" spans="1:2" x14ac:dyDescent="0.3">
      <c r="A136" t="s">
        <v>201</v>
      </c>
      <c r="B136">
        <v>1</v>
      </c>
    </row>
    <row r="137" spans="1:2" x14ac:dyDescent="0.3">
      <c r="A137" t="s">
        <v>202</v>
      </c>
      <c r="B137">
        <v>1</v>
      </c>
    </row>
    <row r="138" spans="1:2" x14ac:dyDescent="0.3">
      <c r="A138" t="s">
        <v>206</v>
      </c>
      <c r="B138">
        <v>1</v>
      </c>
    </row>
    <row r="139" spans="1:2" x14ac:dyDescent="0.3">
      <c r="A139" t="s">
        <v>208</v>
      </c>
      <c r="B139">
        <v>1</v>
      </c>
    </row>
    <row r="140" spans="1:2" x14ac:dyDescent="0.3">
      <c r="A140" t="s">
        <v>209</v>
      </c>
      <c r="B140">
        <v>1</v>
      </c>
    </row>
    <row r="141" spans="1:2" x14ac:dyDescent="0.3">
      <c r="A141" t="s">
        <v>213</v>
      </c>
      <c r="B141">
        <v>1</v>
      </c>
    </row>
    <row r="142" spans="1:2" x14ac:dyDescent="0.3">
      <c r="A142" t="s">
        <v>224</v>
      </c>
      <c r="B142">
        <v>1</v>
      </c>
    </row>
    <row r="143" spans="1:2" x14ac:dyDescent="0.3">
      <c r="A143" t="s">
        <v>226</v>
      </c>
      <c r="B143">
        <v>1</v>
      </c>
    </row>
    <row r="144" spans="1:2" x14ac:dyDescent="0.3">
      <c r="A144" t="s">
        <v>227</v>
      </c>
      <c r="B144">
        <v>1</v>
      </c>
    </row>
    <row r="145" spans="1:2" x14ac:dyDescent="0.3">
      <c r="A145" t="s">
        <v>228</v>
      </c>
      <c r="B145">
        <v>1</v>
      </c>
    </row>
    <row r="146" spans="1:2" x14ac:dyDescent="0.3">
      <c r="A146" t="s">
        <v>231</v>
      </c>
      <c r="B146">
        <v>1</v>
      </c>
    </row>
    <row r="147" spans="1:2" x14ac:dyDescent="0.3">
      <c r="A147" t="s">
        <v>244</v>
      </c>
      <c r="B147">
        <v>1</v>
      </c>
    </row>
    <row r="148" spans="1:2" x14ac:dyDescent="0.3">
      <c r="A148" t="s">
        <v>245</v>
      </c>
      <c r="B148">
        <v>1</v>
      </c>
    </row>
    <row r="149" spans="1:2" x14ac:dyDescent="0.3">
      <c r="A149" t="s">
        <v>248</v>
      </c>
      <c r="B149">
        <v>1</v>
      </c>
    </row>
    <row r="150" spans="1:2" x14ac:dyDescent="0.3">
      <c r="A150" t="s">
        <v>251</v>
      </c>
      <c r="B150">
        <v>1</v>
      </c>
    </row>
    <row r="151" spans="1:2" x14ac:dyDescent="0.3">
      <c r="A151" t="s">
        <v>255</v>
      </c>
      <c r="B151">
        <v>1</v>
      </c>
    </row>
    <row r="152" spans="1:2" x14ac:dyDescent="0.3">
      <c r="A152" t="s">
        <v>256</v>
      </c>
      <c r="B152">
        <v>1</v>
      </c>
    </row>
    <row r="153" spans="1:2" x14ac:dyDescent="0.3">
      <c r="A153" t="s">
        <v>258</v>
      </c>
      <c r="B153">
        <v>1</v>
      </c>
    </row>
    <row r="154" spans="1:2" x14ac:dyDescent="0.3">
      <c r="A154" t="s">
        <v>262</v>
      </c>
      <c r="B154">
        <v>1</v>
      </c>
    </row>
    <row r="155" spans="1:2" x14ac:dyDescent="0.3">
      <c r="A155" t="s">
        <v>263</v>
      </c>
      <c r="B155">
        <v>1</v>
      </c>
    </row>
    <row r="156" spans="1:2" x14ac:dyDescent="0.3">
      <c r="A156" t="s">
        <v>264</v>
      </c>
      <c r="B156">
        <v>1</v>
      </c>
    </row>
    <row r="157" spans="1:2" x14ac:dyDescent="0.3">
      <c r="A157" t="s">
        <v>265</v>
      </c>
      <c r="B157">
        <v>1</v>
      </c>
    </row>
    <row r="158" spans="1:2" x14ac:dyDescent="0.3">
      <c r="A158" t="s">
        <v>266</v>
      </c>
      <c r="B158">
        <v>1</v>
      </c>
    </row>
    <row r="159" spans="1:2" x14ac:dyDescent="0.3">
      <c r="A159" t="s">
        <v>267</v>
      </c>
      <c r="B159">
        <v>1</v>
      </c>
    </row>
    <row r="160" spans="1:2" x14ac:dyDescent="0.3">
      <c r="A160" t="s">
        <v>268</v>
      </c>
      <c r="B160">
        <v>1</v>
      </c>
    </row>
    <row r="161" spans="1:2" x14ac:dyDescent="0.3">
      <c r="A161" t="s">
        <v>269</v>
      </c>
      <c r="B161">
        <v>1</v>
      </c>
    </row>
    <row r="162" spans="1:2" x14ac:dyDescent="0.3">
      <c r="A162" t="s">
        <v>183</v>
      </c>
      <c r="B162">
        <v>1</v>
      </c>
    </row>
  </sheetData>
  <sortState xmlns:xlrd2="http://schemas.microsoft.com/office/spreadsheetml/2017/richdata2" ref="E13:F53">
    <sortCondition descending="1" ref="F13:F5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Reduced Guess List</vt:lpstr>
      <vt:lpstr>FirstGuessDistributions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Dudones</dc:creator>
  <cp:keywords/>
  <dc:description/>
  <cp:lastModifiedBy>OWNER</cp:lastModifiedBy>
  <cp:revision/>
  <dcterms:created xsi:type="dcterms:W3CDTF">2015-06-05T18:17:20Z</dcterms:created>
  <dcterms:modified xsi:type="dcterms:W3CDTF">2022-03-28T23:27:39Z</dcterms:modified>
  <cp:category/>
  <cp:contentStatus/>
</cp:coreProperties>
</file>