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OWNER\.spyder-py3\Wordle_Solver_3.0\"/>
    </mc:Choice>
  </mc:AlternateContent>
  <xr:revisionPtr revIDLastSave="0" documentId="13_ncr:1_{8C1EE1CB-4B53-4628-A6AD-6EAA78820261}" xr6:coauthVersionLast="47" xr6:coauthVersionMax="47" xr10:uidLastSave="{00000000-0000-0000-0000-000000000000}"/>
  <bookViews>
    <workbookView xWindow="-108" yWindow="-108" windowWidth="23256" windowHeight="12576" xr2:uid="{00000000-000D-0000-FFFF-FFFF00000000}"/>
  </bookViews>
  <sheets>
    <sheet name="Summarize" sheetId="7" r:id="rId1"/>
    <sheet name="RawStatistics" sheetId="4" r:id="rId2"/>
    <sheet name="Human Average" sheetId="2" r:id="rId3"/>
    <sheet name="FirstGuessDistribution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7" l="1" a="1"/>
  <c r="F2" i="7" s="1"/>
  <c r="L2" i="7"/>
  <c r="C16" i="2"/>
  <c r="E16" i="2" s="1"/>
  <c r="BM27" i="4"/>
  <c r="B13" i="2"/>
  <c r="AL27" i="4"/>
  <c r="AM27" i="4"/>
  <c r="AN27" i="4"/>
  <c r="AO27" i="4"/>
  <c r="AP27" i="4"/>
  <c r="AQ27" i="4"/>
  <c r="AR27" i="4"/>
  <c r="AS27" i="4"/>
  <c r="AT27" i="4"/>
  <c r="AU27" i="4"/>
  <c r="AV27" i="4"/>
  <c r="AW27" i="4"/>
  <c r="AX27" i="4"/>
  <c r="AY27" i="4"/>
  <c r="AZ27" i="4"/>
  <c r="BA27" i="4"/>
  <c r="BB27" i="4"/>
  <c r="BC27" i="4"/>
  <c r="BD27" i="4"/>
  <c r="BE27" i="4"/>
  <c r="BF27" i="4"/>
  <c r="BG27" i="4"/>
  <c r="BI27" i="4"/>
  <c r="BJ27" i="4"/>
  <c r="BK27" i="4"/>
  <c r="BL27" i="4"/>
  <c r="BN27" i="4"/>
  <c r="BO27" i="4"/>
  <c r="BP27" i="4"/>
  <c r="BQ27" i="4"/>
  <c r="BR27" i="4"/>
  <c r="BS27" i="4"/>
  <c r="BT27" i="4"/>
  <c r="BU27" i="4"/>
  <c r="BV27" i="4"/>
  <c r="BW27" i="4"/>
  <c r="BX27" i="4"/>
  <c r="BY27" i="4"/>
  <c r="BZ27" i="4"/>
  <c r="CA27" i="4"/>
  <c r="CB27" i="4"/>
  <c r="CC27" i="4"/>
  <c r="CD27" i="4"/>
  <c r="CE27" i="4"/>
  <c r="CF27" i="4"/>
  <c r="CG27" i="4"/>
  <c r="CH27" i="4"/>
  <c r="CI27" i="4"/>
  <c r="CJ27" i="4"/>
  <c r="CK27" i="4"/>
  <c r="CL27" i="4"/>
  <c r="CM27" i="4"/>
  <c r="CN27" i="4"/>
  <c r="CO27" i="4"/>
  <c r="CP27" i="4"/>
  <c r="CQ27" i="4"/>
  <c r="CR27" i="4"/>
  <c r="CS27" i="4"/>
  <c r="CT27" i="4"/>
  <c r="CU27" i="4"/>
  <c r="CV27" i="4"/>
  <c r="U27" i="4"/>
  <c r="V27" i="4"/>
  <c r="W27" i="4"/>
  <c r="X27" i="4"/>
  <c r="Y27" i="4"/>
  <c r="Z27" i="4"/>
  <c r="AA27" i="4"/>
  <c r="AB27" i="4"/>
  <c r="AC27" i="4"/>
  <c r="AD27" i="4"/>
  <c r="AE27" i="4"/>
  <c r="AF27" i="4"/>
  <c r="AG27" i="4"/>
  <c r="AH27" i="4"/>
  <c r="AI27" i="4"/>
  <c r="AJ27" i="4"/>
  <c r="AK27" i="4"/>
  <c r="T27"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D1" i="4"/>
  <c r="BE1" i="4"/>
  <c r="BF1" i="4"/>
  <c r="BG1" i="4"/>
  <c r="BH1" i="4"/>
  <c r="BI1" i="4"/>
  <c r="BJ1" i="4"/>
  <c r="BK1" i="4"/>
  <c r="BL1" i="4"/>
  <c r="BM1" i="4"/>
  <c r="BN1" i="4"/>
  <c r="BO1" i="4"/>
  <c r="BP1" i="4"/>
  <c r="BQ1" i="4"/>
  <c r="BR1" i="4"/>
  <c r="BS1" i="4"/>
  <c r="BT1" i="4"/>
  <c r="BU1" i="4"/>
  <c r="BV1" i="4"/>
  <c r="BW1" i="4"/>
  <c r="BX1" i="4"/>
  <c r="BY1" i="4"/>
  <c r="BZ1" i="4"/>
  <c r="CA1" i="4"/>
  <c r="CB1" i="4"/>
  <c r="CC1" i="4"/>
  <c r="CD1" i="4"/>
  <c r="CE1" i="4"/>
  <c r="CF1" i="4"/>
  <c r="CG1" i="4"/>
  <c r="CH1" i="4"/>
  <c r="CI1" i="4"/>
  <c r="CJ1" i="4"/>
  <c r="CK1" i="4"/>
  <c r="CL1" i="4"/>
  <c r="CM1" i="4"/>
  <c r="CN1" i="4"/>
  <c r="CO1" i="4"/>
  <c r="CP1" i="4"/>
  <c r="CQ1" i="4"/>
  <c r="CR1" i="4"/>
  <c r="CS1" i="4"/>
  <c r="CT1" i="4"/>
  <c r="CU1" i="4"/>
  <c r="CV1" i="4"/>
  <c r="T1" i="4"/>
  <c r="C17" i="2"/>
  <c r="C18" i="2"/>
  <c r="C19" i="2"/>
  <c r="C20" i="2"/>
  <c r="C21" i="2"/>
  <c r="C22" i="2"/>
  <c r="D22" i="2" s="1"/>
  <c r="C23" i="2" l="1"/>
  <c r="BH27" i="4"/>
  <c r="J7" i="7" l="1"/>
  <c r="J6" i="7"/>
  <c r="J2" i="7"/>
  <c r="J3" i="7" a="1"/>
  <c r="J3" i="7" s="1"/>
  <c r="F22" i="7"/>
  <c r="G2" i="7" s="1" a="1"/>
  <c r="G2" i="7" s="1"/>
  <c r="G22" i="7" s="1"/>
  <c r="J5" i="7" l="1" a="1"/>
  <c r="J5" i="7" s="1"/>
  <c r="J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A1" authorId="0" shapeId="0" xr:uid="{1418CA83-9198-40F4-BAEB-527DFA8EEA63}">
      <text>
        <r>
          <rPr>
            <b/>
            <sz val="9"/>
            <color indexed="81"/>
            <rFont val="Tahoma"/>
            <family val="2"/>
          </rPr>
          <t>For normal Wordle, there is a list of 2315 words that could be the answer, and a list of 12972 words that you can guess from. 
For words of length 6 or more, the original list of words is wayyy too long. We can 'play with simplified word lists' to limit posAnswers to the top 2315 most common words and posGuesses to the top 12972 most common words.</t>
        </r>
      </text>
    </comment>
    <comment ref="AA5" authorId="0" shapeId="0" xr:uid="{11A31D8A-DD5A-4F78-B354-04B737EA1F6F}">
      <text>
        <r>
          <rPr>
            <b/>
            <sz val="9"/>
            <color indexed="81"/>
            <rFont val="Tahoma"/>
            <family val="2"/>
          </rPr>
          <t>** Means this Run Time is with the updated, faster grading functions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<sst xmlns="http://schemas.openxmlformats.org/spreadsheetml/2006/main" count="407" uniqueCount="321">
  <si>
    <t>Human Average</t>
  </si>
  <si>
    <t>X</t>
  </si>
  <si>
    <t>1: Random</t>
  </si>
  <si>
    <t>2: MaxParts PosAnswers</t>
  </si>
  <si>
    <t>3:  MaxParts PosGuesses</t>
  </si>
  <si>
    <t>4:  AvgElim PosAnswers</t>
  </si>
  <si>
    <t>5:  AvgElim PosGuesses</t>
  </si>
  <si>
    <t>6: MaxEntropy PosAnswers</t>
  </si>
  <si>
    <t>7: MaxEntropy PosGuesses</t>
  </si>
  <si>
    <t>["aue", 0.2099296456402]</t>
  </si>
  <si>
    <t>["sae", 2.902761806]</t>
  </si>
  <si>
    <t>["seat", 65]</t>
  </si>
  <si>
    <t>["sale", 0.068215]</t>
  </si>
  <si>
    <t>["sale", 4.528106]</t>
  </si>
  <si>
    <t>["trace", 150]</t>
  </si>
  <si>
    <t>["raise", 0.026350265]</t>
  </si>
  <si>
    <t>["roate", 0.0261013486]</t>
  </si>
  <si>
    <t>["raise", 5.87790969]</t>
  </si>
  <si>
    <t>["soare", 5.8859601]</t>
  </si>
  <si>
    <t>["cartes", 560]</t>
  </si>
  <si>
    <t>["railes", 0.0080348535455]</t>
  </si>
  <si>
    <t>["tories", 7.6220695996338454]</t>
  </si>
  <si>
    <t>["satire", 346]</t>
  </si>
  <si>
    <t>["cartes", 365]</t>
  </si>
  <si>
    <t>["tories", 0.00861897009]</t>
  </si>
  <si>
    <t>["arties", 0.00845103536]</t>
  </si>
  <si>
    <t>["tories", 7.538175951658676]</t>
  </si>
  <si>
    <t>["arties", 7.561443055265018]</t>
  </si>
  <si>
    <t>["parties", 655]</t>
  </si>
  <si>
    <t>["carnies", 678]</t>
  </si>
  <si>
    <t>["parties", 0.0042019135229]</t>
  </si>
  <si>
    <t>["saltier", 0.00386679044078]</t>
  </si>
  <si>
    <t>["parties", 8.59403705627]</t>
  </si>
  <si>
    <t>["carnies", 8.650528638678]</t>
  </si>
  <si>
    <t>["calories", 1011]</t>
  </si>
  <si>
    <t>["calories", 0.00205384174017698]</t>
  </si>
  <si>
    <t>["calories", 9.46740356906677]</t>
  </si>
  <si>
    <t>["notaries", 1012]</t>
  </si>
  <si>
    <t>["notaries", 0.001923599027844511]</t>
  </si>
  <si>
    <t>["notaries", 9.508265459315707]</t>
  </si>
  <si>
    <t>["metropolitans", 0.0005853458289211593]</t>
  </si>
  <si>
    <t>["temporalities", 2020]</t>
  </si>
  <si>
    <t>["temporalities", 10.88750999869364]</t>
  </si>
  <si>
    <t>!$$$!</t>
  </si>
  <si>
    <t>$$!!$</t>
  </si>
  <si>
    <t>!!!!!</t>
  </si>
  <si>
    <t>!!a!e</t>
  </si>
  <si>
    <t>!!$$!</t>
  </si>
  <si>
    <t>!!$!!</t>
  </si>
  <si>
    <t>!$!!e</t>
  </si>
  <si>
    <t>$!a!$</t>
  </si>
  <si>
    <t>!$a!!</t>
  </si>
  <si>
    <t>!!!!$</t>
  </si>
  <si>
    <t>!$$!!</t>
  </si>
  <si>
    <t>$!!!!</t>
  </si>
  <si>
    <t>!ra!e</t>
  </si>
  <si>
    <t>$!!!$</t>
  </si>
  <si>
    <t>!!!c$</t>
  </si>
  <si>
    <t>$!a!e</t>
  </si>
  <si>
    <t>!r!!$</t>
  </si>
  <si>
    <t>$r!$!</t>
  </si>
  <si>
    <t>!!!$!</t>
  </si>
  <si>
    <t>$$ac$</t>
  </si>
  <si>
    <t>$!$!!</t>
  </si>
  <si>
    <t>!r!!e</t>
  </si>
  <si>
    <t>!r$$!</t>
  </si>
  <si>
    <t>$!a!!</t>
  </si>
  <si>
    <t>!$$!$</t>
  </si>
  <si>
    <t>tra!!</t>
  </si>
  <si>
    <t>!!$!e</t>
  </si>
  <si>
    <t>!ra$!</t>
  </si>
  <si>
    <t>!$!!$</t>
  </si>
  <si>
    <t>$ra$e</t>
  </si>
  <si>
    <t>!!!c!</t>
  </si>
  <si>
    <t>!!!!e</t>
  </si>
  <si>
    <t>$$!!!</t>
  </si>
  <si>
    <t>!$!!!</t>
  </si>
  <si>
    <t>$r!!!</t>
  </si>
  <si>
    <t>!$a!$</t>
  </si>
  <si>
    <t>!ra!!</t>
  </si>
  <si>
    <t>!!$!$</t>
  </si>
  <si>
    <t>!$$!e</t>
  </si>
  <si>
    <t>!r$!e</t>
  </si>
  <si>
    <t>$!$!$</t>
  </si>
  <si>
    <t>t!!!$</t>
  </si>
  <si>
    <t>$$a!!</t>
  </si>
  <si>
    <t>$r!!$</t>
  </si>
  <si>
    <t>!$!$!</t>
  </si>
  <si>
    <t>!!ac!</t>
  </si>
  <si>
    <t>$!$c!</t>
  </si>
  <si>
    <t>t!!!!</t>
  </si>
  <si>
    <t>$!!c!</t>
  </si>
  <si>
    <t>$!!$$</t>
  </si>
  <si>
    <t>!r!!!</t>
  </si>
  <si>
    <t>!r$!!</t>
  </si>
  <si>
    <t>$r$!$</t>
  </si>
  <si>
    <t>$$$!!</t>
  </si>
  <si>
    <t>$!a$!</t>
  </si>
  <si>
    <t>!$!c$</t>
  </si>
  <si>
    <t>$$!c$</t>
  </si>
  <si>
    <t>$r!!e</t>
  </si>
  <si>
    <t>t!!!e</t>
  </si>
  <si>
    <t>$$!!e</t>
  </si>
  <si>
    <t>$!$$$</t>
  </si>
  <si>
    <t>tr$!!</t>
  </si>
  <si>
    <t>!r$!$</t>
  </si>
  <si>
    <t>trace</t>
  </si>
  <si>
    <t>!!ac$</t>
  </si>
  <si>
    <t>!!a$!</t>
  </si>
  <si>
    <t>!ra$e</t>
  </si>
  <si>
    <t>$!$$e</t>
  </si>
  <si>
    <t>t$$!!</t>
  </si>
  <si>
    <t>tr!!!</t>
  </si>
  <si>
    <t>t$!!$</t>
  </si>
  <si>
    <t>t!$!!</t>
  </si>
  <si>
    <t>!r!c!</t>
  </si>
  <si>
    <t>!!!ce</t>
  </si>
  <si>
    <t>!r!$!</t>
  </si>
  <si>
    <t>!$!$$</t>
  </si>
  <si>
    <t>t!$$!</t>
  </si>
  <si>
    <t>t$!!!</t>
  </si>
  <si>
    <t>tr!!e</t>
  </si>
  <si>
    <t>!!!$e</t>
  </si>
  <si>
    <t>$!!$!</t>
  </si>
  <si>
    <t>t!a!e</t>
  </si>
  <si>
    <t>$$$$$</t>
  </si>
  <si>
    <t>$!$!e</t>
  </si>
  <si>
    <t>!!a!!</t>
  </si>
  <si>
    <t>$!!!e</t>
  </si>
  <si>
    <t>!$a$e</t>
  </si>
  <si>
    <t>!!!$$</t>
  </si>
  <si>
    <t>!$$ce</t>
  </si>
  <si>
    <t>t$a!!</t>
  </si>
  <si>
    <t>$r!$$</t>
  </si>
  <si>
    <t>!r$$$</t>
  </si>
  <si>
    <t>!!a!$</t>
  </si>
  <si>
    <t>t!!ce</t>
  </si>
  <si>
    <t>t!a!!</t>
  </si>
  <si>
    <t>tr$!$</t>
  </si>
  <si>
    <t>$!$$!</t>
  </si>
  <si>
    <t>!$a$!</t>
  </si>
  <si>
    <t>$!!$e</t>
  </si>
  <si>
    <t>tr!ce</t>
  </si>
  <si>
    <t>!$$$$</t>
  </si>
  <si>
    <t>$ra!e</t>
  </si>
  <si>
    <t>t$!!e</t>
  </si>
  <si>
    <t>$$$!$</t>
  </si>
  <si>
    <t>$$!$$</t>
  </si>
  <si>
    <t>!!$$e</t>
  </si>
  <si>
    <t>!$$$e</t>
  </si>
  <si>
    <t>!r!ce</t>
  </si>
  <si>
    <t>$!ac!</t>
  </si>
  <si>
    <t>!race</t>
  </si>
  <si>
    <t>!!a$e</t>
  </si>
  <si>
    <t>$$a!$</t>
  </si>
  <si>
    <t>!r!$$</t>
  </si>
  <si>
    <t>!!$ce</t>
  </si>
  <si>
    <t>t$$!$</t>
  </si>
  <si>
    <t>!$!c!</t>
  </si>
  <si>
    <t>!$a!e</t>
  </si>
  <si>
    <t>t!!$!</t>
  </si>
  <si>
    <t>!!ace</t>
  </si>
  <si>
    <t>!!$$$</t>
  </si>
  <si>
    <t>trac!</t>
  </si>
  <si>
    <t>$!!c$</t>
  </si>
  <si>
    <t>!$$c!</t>
  </si>
  <si>
    <t>!$!$e</t>
  </si>
  <si>
    <t>!r!c$</t>
  </si>
  <si>
    <t>$$a!e</t>
  </si>
  <si>
    <t>!!$c!</t>
  </si>
  <si>
    <t>tr!c!</t>
  </si>
  <si>
    <t>tra!e</t>
  </si>
  <si>
    <t>$!ac$</t>
  </si>
  <si>
    <t>t!!c!</t>
  </si>
  <si>
    <t>!$ac!</t>
  </si>
  <si>
    <t>t!$!$</t>
  </si>
  <si>
    <t>$ra!!</t>
  </si>
  <si>
    <t>!r!$e</t>
  </si>
  <si>
    <t>!$ac$</t>
  </si>
  <si>
    <t>t$!c!</t>
  </si>
  <si>
    <t>t!$!e</t>
  </si>
  <si>
    <t>!$!ce</t>
  </si>
  <si>
    <t>!rac!</t>
  </si>
  <si>
    <t>$$$$!</t>
  </si>
  <si>
    <t>tr!!$</t>
  </si>
  <si>
    <t>$ra$!</t>
  </si>
  <si>
    <t>t$a!$</t>
  </si>
  <si>
    <t>$$a$!</t>
  </si>
  <si>
    <t>$$!$!</t>
  </si>
  <si>
    <t>t!ac$</t>
  </si>
  <si>
    <t>$r!c$</t>
  </si>
  <si>
    <t>!!$c$</t>
  </si>
  <si>
    <t>$r$!!</t>
  </si>
  <si>
    <t>150 parts</t>
  </si>
  <si>
    <t>mamma</t>
  </si>
  <si>
    <t>ma!ma</t>
  </si>
  <si>
    <t>!!m!!</t>
  </si>
  <si>
    <t>!a!!$</t>
  </si>
  <si>
    <t>m!!!!</t>
  </si>
  <si>
    <t>!a!ma</t>
  </si>
  <si>
    <t>ma!!!</t>
  </si>
  <si>
    <t>!a!!!</t>
  </si>
  <si>
    <t>m!m!!</t>
  </si>
  <si>
    <t>ma$!!</t>
  </si>
  <si>
    <t>!!!m!</t>
  </si>
  <si>
    <t>!!!!a</t>
  </si>
  <si>
    <t>!amma</t>
  </si>
  <si>
    <t>!!!ma</t>
  </si>
  <si>
    <t>!$!m!</t>
  </si>
  <si>
    <t>!$!!a</t>
  </si>
  <si>
    <t>!$!ma</t>
  </si>
  <si>
    <t>!!mma</t>
  </si>
  <si>
    <t>!a!!a</t>
  </si>
  <si>
    <t>m$!!!</t>
  </si>
  <si>
    <t>!am!!</t>
  </si>
  <si>
    <t>ma$!$</t>
  </si>
  <si>
    <t>!$m!!</t>
  </si>
  <si>
    <t>m!mm!</t>
  </si>
  <si>
    <t>m!!!a</t>
  </si>
  <si>
    <t>ma!!a</t>
  </si>
  <si>
    <t>ma!!$</t>
  </si>
  <si>
    <t>$a!!!</t>
  </si>
  <si>
    <t>mamm!</t>
  </si>
  <si>
    <t>!!mm!</t>
  </si>
  <si>
    <t>!!m!a</t>
  </si>
  <si>
    <t>!a!m!</t>
  </si>
  <si>
    <t>$!!!a</t>
  </si>
  <si>
    <t>m!$!!</t>
  </si>
  <si>
    <t>mam!!</t>
  </si>
  <si>
    <t>41 parts</t>
  </si>
  <si>
    <t>Comparison of good first guess and bad first guess</t>
  </si>
  <si>
    <t>Entropy is  5.830548713859452</t>
  </si>
  <si>
    <t>Parititions are  150</t>
  </si>
  <si>
    <t>Elim Factor is  0.031974212689334744</t>
  </si>
  <si>
    <t>TRACE</t>
  </si>
  <si>
    <t>Entropy is  2.3986201749853113</t>
  </si>
  <si>
    <t>Parititions are  41</t>
  </si>
  <si>
    <t>Elim Factor is  0.33619208001156886</t>
  </si>
  <si>
    <t>MAMMA</t>
  </si>
  <si>
    <t>RunTime</t>
  </si>
  <si>
    <t>**</t>
  </si>
  <si>
    <t>Turns to solve</t>
  </si>
  <si>
    <t>["eta", 24]</t>
  </si>
  <si>
    <t>['centuries', 1336]</t>
  </si>
  <si>
    <t>['categories', 1572]</t>
  </si>
  <si>
    <t>["certainties", 1798]</t>
  </si>
  <si>
    <t>['contrails', 1397]</t>
  </si>
  <si>
    <t>['centrioles', 1632]</t>
  </si>
  <si>
    <t>['centuries', 0.0013082115417807612]</t>
  </si>
  <si>
    <t>['categories', 0.0009540558569569294]</t>
  </si>
  <si>
    <t>["certainties", 0.0007592515708894477]</t>
  </si>
  <si>
    <t>['nectaries', 0.0011634144862363496]</t>
  </si>
  <si>
    <t>['porcelains', 0.0009111392038960857]</t>
  </si>
  <si>
    <t>["centilitres", 0.0007361138970653406]</t>
  </si>
  <si>
    <t>['centuries', 10.038820610383558]</t>
  </si>
  <si>
    <t>['categories', 10.380370263047569]</t>
  </si>
  <si>
    <t>["certainties", 10.639224642277197]</t>
  </si>
  <si>
    <t>['contrails', 10.133408142434087]</t>
  </si>
  <si>
    <t>['centrioles', 10.425941482696732]</t>
  </si>
  <si>
    <t>8: MiniMax PosAnswers</t>
  </si>
  <si>
    <t>["eau", 466]</t>
  </si>
  <si>
    <t>["aloe", 401]</t>
  </si>
  <si>
    <t>["raise", 168]</t>
  </si>
  <si>
    <t>["salter", 572]</t>
  </si>
  <si>
    <t>["easier", 55]</t>
  </si>
  <si>
    <t>["pirates", 38]</t>
  </si>
  <si>
    <t>["calories", 18]</t>
  </si>
  <si>
    <t>["reactions", 13]</t>
  </si>
  <si>
    <t>["colleagues", 11]</t>
  </si>
  <si>
    <t>["celebrities", 8]</t>
  </si>
  <si>
    <t>["'domesticating", 5]</t>
  </si>
  <si>
    <t>9: MiniMax PosGuesses</t>
  </si>
  <si>
    <t>["oracles", 37]</t>
  </si>
  <si>
    <t>["nectaries", 10]</t>
  </si>
  <si>
    <t>["entertains", 9]</t>
  </si>
  <si>
    <t>["centilitres", 7]</t>
  </si>
  <si>
    <t>["centuriations", 5]</t>
  </si>
  <si>
    <t>Worst first words</t>
  </si>
  <si>
    <t>["jazzy", 31]</t>
  </si>
  <si>
    <t>["qajaq",18]</t>
  </si>
  <si>
    <t>["fuzzy", .3696245]</t>
  </si>
  <si>
    <t>["immix", .417884488]</t>
  </si>
  <si>
    <t>["fuzzy", 2.305734]</t>
  </si>
  <si>
    <t>["qajaq", 1.891836]</t>
  </si>
  <si>
    <t>["fuzzy", 1352]</t>
  </si>
  <si>
    <t>["immix", 1429]</t>
  </si>
  <si>
    <t>Using Algorithm</t>
  </si>
  <si>
    <t># of Games</t>
  </si>
  <si>
    <t>Header for Lookup</t>
  </si>
  <si>
    <t>Summarize performance of…</t>
  </si>
  <si>
    <t>% of Games</t>
  </si>
  <si>
    <t>E[X]</t>
  </si>
  <si>
    <t>E[X^2]</t>
  </si>
  <si>
    <t>STDEV[X]</t>
  </si>
  <si>
    <t>SKEW[X]</t>
  </si>
  <si>
    <t>Algorithm</t>
  </si>
  <si>
    <t>Best First Words</t>
  </si>
  <si>
    <t>MiniMax is 246</t>
  </si>
  <si>
    <t>MiniMax is 1232</t>
  </si>
  <si>
    <t>[3,1]</t>
  </si>
  <si>
    <t>[3,2]</t>
  </si>
  <si>
    <t>[3,3]</t>
  </si>
  <si>
    <t>[3,4]</t>
  </si>
  <si>
    <t>[3,5]</t>
  </si>
  <si>
    <t>[3,6]</t>
  </si>
  <si>
    <t>[3,7]</t>
  </si>
  <si>
    <t>[3,8]</t>
  </si>
  <si>
    <t>[3,9]</t>
  </si>
  <si>
    <t>[4,1]</t>
  </si>
  <si>
    <t>[4,2]</t>
  </si>
  <si>
    <t>[4,3]</t>
  </si>
  <si>
    <t>[4,4]</t>
  </si>
  <si>
    <t>[4,5]</t>
  </si>
  <si>
    <t>[4,6]</t>
  </si>
  <si>
    <t>[4,7]</t>
  </si>
  <si>
    <t>[4,8]</t>
  </si>
  <si>
    <t>[4,9]</t>
  </si>
  <si>
    <t>MAX(X)</t>
  </si>
  <si>
    <t>MIN(X)</t>
  </si>
  <si>
    <t>Words of Length</t>
  </si>
  <si>
    <t>Word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</si>
</sst>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9.8000000000000007"/>
      <name val="JetBrains Mono"/>
      <family val="3"/>
    </font>
    <font>
      <sz val="9.8000000000000007"/>
      <color theme="1"/>
      <name val="JetBrains Mono"/>
      <family val="3"/>
    </font>
    <font>
      <sz val="11"/>
      <color theme="1"/>
      <name val="Calibri"/>
      <family val="2"/>
      <scheme val="minor"/>
    </font>
    <font>
      <b/>
      <sz val="11"/>
      <color theme="1"/>
      <name val="Calibri"/>
      <family val="2"/>
      <scheme val="minor"/>
    </font>
    <font>
      <b/>
      <sz val="20"/>
      <color theme="1"/>
      <name val="Calibri"/>
      <family val="2"/>
      <scheme val="minor"/>
    </font>
    <font>
      <b/>
      <sz val="9"/>
      <color indexed="81"/>
      <name val="Tahoma"/>
      <family val="2"/>
    </font>
    <font>
      <sz val="9.8000000000000007"/>
      <color theme="1"/>
      <name val="Calibri"/>
      <family val="2"/>
      <scheme val="minor"/>
    </font>
    <font>
      <sz val="9.8000000000000007"/>
      <name val="Calibri"/>
      <family val="2"/>
      <scheme val="minor"/>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8" tint="0.59999389629810485"/>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diagonal/>
    </border>
    <border>
      <left/>
      <right style="thin">
        <color indexed="64"/>
      </right>
      <top/>
      <bottom style="double">
        <color indexed="64"/>
      </bottom>
      <diagonal/>
    </border>
    <border>
      <left/>
      <right/>
      <top/>
      <bottom style="medium">
        <color indexed="64"/>
      </bottom>
      <diagonal/>
    </border>
  </borders>
  <cellStyleXfs count="2">
    <xf numFmtId="0" fontId="0" fillId="0" borderId="0"/>
    <xf numFmtId="9" fontId="3" fillId="0" borderId="0" applyFont="0" applyFill="0" applyBorder="0" applyAlignment="0" applyProtection="0"/>
  </cellStyleXfs>
  <cellXfs count="38">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0" fillId="0" borderId="0" xfId="0" applyAlignment="1">
      <alignment horizontal="right"/>
    </xf>
    <xf numFmtId="9" fontId="0" fillId="0" borderId="0" xfId="1" applyFont="1"/>
    <xf numFmtId="0" fontId="5" fillId="0" borderId="0" xfId="0" applyFont="1"/>
    <xf numFmtId="0" fontId="0" fillId="0" borderId="2" xfId="0" applyBorder="1"/>
    <xf numFmtId="164" fontId="0" fillId="0" borderId="0" xfId="1" applyNumberFormat="1" applyFont="1"/>
    <xf numFmtId="0" fontId="0" fillId="0" borderId="2" xfId="0" quotePrefix="1" applyBorder="1"/>
    <xf numFmtId="0" fontId="0" fillId="0" borderId="0" xfId="0" quotePrefix="1"/>
    <xf numFmtId="0" fontId="0" fillId="2" borderId="0" xfId="0" applyFill="1"/>
    <xf numFmtId="0" fontId="0" fillId="0" borderId="3" xfId="0" applyBorder="1"/>
    <xf numFmtId="0" fontId="4" fillId="0" borderId="0" xfId="0" applyFont="1"/>
    <xf numFmtId="0" fontId="4" fillId="0" borderId="3" xfId="0" applyFont="1" applyBorder="1"/>
    <xf numFmtId="0" fontId="0" fillId="2" borderId="3" xfId="0" applyFill="1" applyBorder="1"/>
    <xf numFmtId="0" fontId="0" fillId="3" borderId="2" xfId="0" applyFill="1" applyBorder="1"/>
    <xf numFmtId="0" fontId="0" fillId="3" borderId="0" xfId="0" applyFill="1"/>
    <xf numFmtId="0" fontId="4" fillId="0" borderId="4" xfId="0" applyFont="1" applyBorder="1"/>
    <xf numFmtId="0" fontId="0" fillId="0" borderId="4" xfId="0" applyBorder="1"/>
    <xf numFmtId="164" fontId="0" fillId="0" borderId="4" xfId="1" applyNumberFormat="1" applyFont="1" applyBorder="1"/>
    <xf numFmtId="164" fontId="4" fillId="0" borderId="0" xfId="0" applyNumberFormat="1" applyFont="1"/>
    <xf numFmtId="0" fontId="0" fillId="0" borderId="5" xfId="0" applyBorder="1"/>
    <xf numFmtId="0" fontId="0" fillId="4" borderId="0" xfId="0" applyFill="1"/>
    <xf numFmtId="0" fontId="0" fillId="4" borderId="4" xfId="0" applyFill="1" applyBorder="1"/>
    <xf numFmtId="0" fontId="7" fillId="0" borderId="0" xfId="0" applyFont="1" applyAlignment="1">
      <alignment vertical="center"/>
    </xf>
    <xf numFmtId="0" fontId="8" fillId="0" borderId="0" xfId="0" applyFont="1" applyAlignment="1">
      <alignment vertical="center"/>
    </xf>
    <xf numFmtId="9" fontId="0" fillId="0" borderId="0" xfId="0" applyNumberFormat="1"/>
    <xf numFmtId="0" fontId="9" fillId="0" borderId="0" xfId="0" applyFont="1"/>
    <xf numFmtId="0" fontId="0" fillId="0" borderId="6" xfId="0" applyBorder="1"/>
    <xf numFmtId="0" fontId="4" fillId="0" borderId="6" xfId="0" applyFont="1" applyBorder="1"/>
    <xf numFmtId="0" fontId="0" fillId="0" borderId="7" xfId="0" applyBorder="1"/>
    <xf numFmtId="0" fontId="0" fillId="0" borderId="0" xfId="0" applyBorder="1"/>
    <xf numFmtId="0" fontId="4" fillId="0" borderId="0" xfId="0" applyFont="1" applyBorder="1"/>
    <xf numFmtId="0" fontId="10" fillId="0" borderId="8" xfId="0" applyFont="1" applyBorder="1" applyAlignment="1">
      <alignment horizontal="center" wrapText="1"/>
    </xf>
    <xf numFmtId="0" fontId="4" fillId="0" borderId="2" xfId="0" applyFont="1" applyBorder="1"/>
    <xf numFmtId="0" fontId="0" fillId="5" borderId="2" xfId="0" applyFill="1" applyBorder="1" applyAlignment="1">
      <alignment horizontal="left"/>
    </xf>
    <xf numFmtId="0" fontId="0" fillId="0" borderId="0" xfId="0"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Summarize!$L$2</c:f>
          <c:strCache>
            <c:ptCount val="1"/>
            <c:pt idx="0">
              <c:v>Games solved in X turns. Word Length: 5 Algorithm: 2: MaxParts PosAnswers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7012676194379306E-2"/>
          <c:y val="0.18428576364180288"/>
          <c:w val="0.89628554243219594"/>
          <c:h val="0.7368085427201625"/>
        </c:manualLayout>
      </c:layout>
      <c:barChart>
        <c:barDir val="col"/>
        <c:grouping val="clustered"/>
        <c:varyColors val="0"/>
        <c:ser>
          <c:idx val="1"/>
          <c:order val="0"/>
          <c:spPr>
            <a:solidFill>
              <a:schemeClr val="accent2"/>
            </a:solidFill>
            <a:ln>
              <a:noFill/>
            </a:ln>
            <a:effectLst/>
          </c:spPr>
          <c:invertIfNegative val="0"/>
          <c:cat>
            <c:numRef>
              <c:f>Summarize!$E$2:$E$11</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Summarize!$G$2:$G$11</c:f>
              <c:numCache>
                <c:formatCode>0.0%</c:formatCode>
                <c:ptCount val="10"/>
                <c:pt idx="0">
                  <c:v>4.3196544276457883E-4</c:v>
                </c:pt>
                <c:pt idx="1">
                  <c:v>6.436285097192225E-2</c:v>
                </c:pt>
                <c:pt idx="2">
                  <c:v>0.45097192224622029</c:v>
                </c:pt>
                <c:pt idx="3">
                  <c:v>0.39006479481641471</c:v>
                </c:pt>
                <c:pt idx="4">
                  <c:v>7.5161987041036715E-2</c:v>
                </c:pt>
                <c:pt idx="5">
                  <c:v>1.4254859611231102E-2</c:v>
                </c:pt>
                <c:pt idx="6">
                  <c:v>3.8876889848812094E-3</c:v>
                </c:pt>
                <c:pt idx="7">
                  <c:v>8.6393088552915766E-4</c:v>
                </c:pt>
                <c:pt idx="8">
                  <c:v>0</c:v>
                </c:pt>
                <c:pt idx="9">
                  <c:v>0</c:v>
                </c:pt>
              </c:numCache>
            </c:numRef>
          </c:val>
          <c:extLst>
            <c:ext xmlns:c16="http://schemas.microsoft.com/office/drawing/2014/chart" uri="{C3380CC4-5D6E-409C-BE32-E72D297353CC}">
              <c16:uniqueId val="{00000001-F868-46F2-A555-9AA383905801}"/>
            </c:ext>
          </c:extLst>
        </c:ser>
        <c:dLbls>
          <c:showLegendKey val="0"/>
          <c:showVal val="0"/>
          <c:showCatName val="0"/>
          <c:showSerName val="0"/>
          <c:showPercent val="0"/>
          <c:showBubbleSize val="0"/>
        </c:dLbls>
        <c:gapWidth val="20"/>
        <c:axId val="1300781792"/>
        <c:axId val="1300774112"/>
      </c:barChart>
      <c:catAx>
        <c:axId val="130078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0774112"/>
        <c:crosses val="autoZero"/>
        <c:auto val="1"/>
        <c:lblAlgn val="ctr"/>
        <c:lblOffset val="100"/>
        <c:noMultiLvlLbl val="0"/>
      </c:catAx>
      <c:valAx>
        <c:axId val="1300774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078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Human</a:t>
            </a:r>
            <a:r>
              <a:rPr lang="en-US" baseline="0"/>
              <a:t> Guess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'Human Average'!$C$16:$C$22</c:f>
              <c:strCache>
                <c:ptCount val="7"/>
                <c:pt idx="0">
                  <c:v>1%</c:v>
                </c:pt>
                <c:pt idx="1">
                  <c:v>8%</c:v>
                </c:pt>
                <c:pt idx="2">
                  <c:v>24%</c:v>
                </c:pt>
                <c:pt idx="3">
                  <c:v>30%</c:v>
                </c:pt>
                <c:pt idx="4">
                  <c:v>22%</c:v>
                </c:pt>
                <c:pt idx="5">
                  <c:v>12%</c:v>
                </c:pt>
                <c:pt idx="6">
                  <c:v>3%</c:v>
                </c:pt>
              </c:strCache>
            </c:strRef>
          </c:tx>
          <c:spPr>
            <a:solidFill>
              <a:schemeClr val="accent1"/>
            </a:solidFill>
            <a:ln>
              <a:noFill/>
            </a:ln>
            <a:effectLst/>
          </c:spPr>
          <c:invertIfNegative val="0"/>
          <c:cat>
            <c:strRef>
              <c:f>'Human Average'!$B$16:$B$22</c:f>
              <c:strCache>
                <c:ptCount val="7"/>
                <c:pt idx="0">
                  <c:v>1</c:v>
                </c:pt>
                <c:pt idx="1">
                  <c:v>2</c:v>
                </c:pt>
                <c:pt idx="2">
                  <c:v>3</c:v>
                </c:pt>
                <c:pt idx="3">
                  <c:v>4</c:v>
                </c:pt>
                <c:pt idx="4">
                  <c:v>5</c:v>
                </c:pt>
                <c:pt idx="5">
                  <c:v>6</c:v>
                </c:pt>
                <c:pt idx="6">
                  <c:v>X</c:v>
                </c:pt>
              </c:strCache>
            </c:strRef>
          </c:cat>
          <c:val>
            <c:numRef>
              <c:f>'Human Average'!$C$16:$C$22</c:f>
              <c:numCache>
                <c:formatCode>0%</c:formatCode>
                <c:ptCount val="7"/>
                <c:pt idx="0">
                  <c:v>1.2857142857142857E-2</c:v>
                </c:pt>
                <c:pt idx="1">
                  <c:v>7.571428571428572E-2</c:v>
                </c:pt>
                <c:pt idx="2">
                  <c:v>0.24000000000000002</c:v>
                </c:pt>
                <c:pt idx="3">
                  <c:v>0.30142857142857143</c:v>
                </c:pt>
                <c:pt idx="4">
                  <c:v>0.22285714285714284</c:v>
                </c:pt>
                <c:pt idx="5">
                  <c:v>0.12142857142857144</c:v>
                </c:pt>
                <c:pt idx="6">
                  <c:v>2.5714285714285717E-2</c:v>
                </c:pt>
              </c:numCache>
            </c:numRef>
          </c:val>
          <c:extLst>
            <c:ext xmlns:c16="http://schemas.microsoft.com/office/drawing/2014/chart" uri="{C3380CC4-5D6E-409C-BE32-E72D297353CC}">
              <c16:uniqueId val="{00000000-0D68-4878-928D-93D9CAA26F70}"/>
            </c:ext>
          </c:extLst>
        </c:ser>
        <c:dLbls>
          <c:showLegendKey val="0"/>
          <c:showVal val="0"/>
          <c:showCatName val="0"/>
          <c:showSerName val="0"/>
          <c:showPercent val="0"/>
          <c:showBubbleSize val="0"/>
        </c:dLbls>
        <c:gapWidth val="0"/>
        <c:axId val="788314288"/>
        <c:axId val="788315952"/>
      </c:barChart>
      <c:catAx>
        <c:axId val="78831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15952"/>
        <c:crosses val="autoZero"/>
        <c:auto val="1"/>
        <c:lblAlgn val="ctr"/>
        <c:lblOffset val="100"/>
        <c:noMultiLvlLbl val="0"/>
      </c:catAx>
      <c:valAx>
        <c:axId val="788315952"/>
        <c:scaling>
          <c:orientation val="minMax"/>
          <c:max val="0.4"/>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1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r>
              <a:rPr lang="en-US" sz="4000" b="1"/>
              <a:t>TRACE</a:t>
            </a:r>
          </a:p>
        </c:rich>
      </c:tx>
      <c:layout>
        <c:manualLayout>
          <c:xMode val="edge"/>
          <c:yMode val="edge"/>
          <c:x val="0.40651478249903444"/>
          <c:y val="5.4732513835100215E-2"/>
        </c:manualLayout>
      </c:layout>
      <c:overlay val="0"/>
      <c:spPr>
        <a:noFill/>
        <a:ln>
          <a:noFill/>
        </a:ln>
        <a:effectLst/>
      </c:spPr>
      <c:txPr>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596152583029225E-2"/>
          <c:y val="5.2701762917712509E-2"/>
          <c:w val="0.9340521623986191"/>
          <c:h val="0.85113255248582709"/>
        </c:manualLayout>
      </c:layout>
      <c:barChart>
        <c:barDir val="col"/>
        <c:grouping val="clustered"/>
        <c:varyColors val="0"/>
        <c:ser>
          <c:idx val="0"/>
          <c:order val="0"/>
          <c:spPr>
            <a:solidFill>
              <a:schemeClr val="accent6"/>
            </a:solidFill>
            <a:ln>
              <a:solidFill>
                <a:schemeClr val="accent6"/>
              </a:solidFill>
            </a:ln>
            <a:effectLst/>
          </c:spPr>
          <c:invertIfNegative val="0"/>
          <c:cat>
            <c:strRef>
              <c:f>FirstGuessDistributions!$A$12:$A$160</c:f>
              <c:strCache>
                <c:ptCount val="149"/>
                <c:pt idx="0">
                  <c:v>!!!!!</c:v>
                </c:pt>
                <c:pt idx="1">
                  <c:v>!!$!!</c:v>
                </c:pt>
                <c:pt idx="2">
                  <c:v>!!!!$</c:v>
                </c:pt>
                <c:pt idx="3">
                  <c:v>$!!!!</c:v>
                </c:pt>
                <c:pt idx="4">
                  <c:v>!$!!$</c:v>
                </c:pt>
                <c:pt idx="5">
                  <c:v>!!!!e</c:v>
                </c:pt>
                <c:pt idx="6">
                  <c:v>!$!!!</c:v>
                </c:pt>
                <c:pt idx="7">
                  <c:v>!$$!!</c:v>
                </c:pt>
                <c:pt idx="8">
                  <c:v>$!!!$</c:v>
                </c:pt>
                <c:pt idx="9">
                  <c:v>$!$!!</c:v>
                </c:pt>
                <c:pt idx="10">
                  <c:v>!r!!!</c:v>
                </c:pt>
                <c:pt idx="11">
                  <c:v>!!a!!</c:v>
                </c:pt>
                <c:pt idx="12">
                  <c:v>!!!$!</c:v>
                </c:pt>
                <c:pt idx="13">
                  <c:v>!!$!$</c:v>
                </c:pt>
                <c:pt idx="14">
                  <c:v>!!$!e</c:v>
                </c:pt>
                <c:pt idx="15">
                  <c:v>!$$!$</c:v>
                </c:pt>
                <c:pt idx="16">
                  <c:v>!$!!e</c:v>
                </c:pt>
                <c:pt idx="17">
                  <c:v>!!!c!</c:v>
                </c:pt>
                <c:pt idx="18">
                  <c:v>!!a!e</c:v>
                </c:pt>
                <c:pt idx="19">
                  <c:v>!!$$!</c:v>
                </c:pt>
                <c:pt idx="20">
                  <c:v>$$!!!</c:v>
                </c:pt>
                <c:pt idx="21">
                  <c:v>$$!!$</c:v>
                </c:pt>
                <c:pt idx="22">
                  <c:v>!ra!!</c:v>
                </c:pt>
                <c:pt idx="23">
                  <c:v>!r!!e</c:v>
                </c:pt>
                <c:pt idx="24">
                  <c:v>$!a!!</c:v>
                </c:pt>
                <c:pt idx="25">
                  <c:v>t!$!!</c:v>
                </c:pt>
                <c:pt idx="26">
                  <c:v>$!!!e</c:v>
                </c:pt>
                <c:pt idx="27">
                  <c:v>!r!!$</c:v>
                </c:pt>
                <c:pt idx="28">
                  <c:v>$!$!$</c:v>
                </c:pt>
                <c:pt idx="29">
                  <c:v>!$!$!</c:v>
                </c:pt>
                <c:pt idx="30">
                  <c:v>!$a!!</c:v>
                </c:pt>
                <c:pt idx="31">
                  <c:v>t!!!!</c:v>
                </c:pt>
                <c:pt idx="32">
                  <c:v>!!a$!</c:v>
                </c:pt>
                <c:pt idx="33">
                  <c:v>!!!$e</c:v>
                </c:pt>
                <c:pt idx="34">
                  <c:v>!!!ce</c:v>
                </c:pt>
                <c:pt idx="35">
                  <c:v>$r!!!</c:v>
                </c:pt>
                <c:pt idx="36">
                  <c:v>t!!!$</c:v>
                </c:pt>
                <c:pt idx="37">
                  <c:v>!$!$$</c:v>
                </c:pt>
                <c:pt idx="38">
                  <c:v>!$$$!</c:v>
                </c:pt>
                <c:pt idx="39">
                  <c:v>!r$!!</c:v>
                </c:pt>
                <c:pt idx="40">
                  <c:v>!!!$$</c:v>
                </c:pt>
                <c:pt idx="41">
                  <c:v>$!a!$</c:v>
                </c:pt>
                <c:pt idx="42">
                  <c:v>$!a!e</c:v>
                </c:pt>
                <c:pt idx="43">
                  <c:v>!!ac!</c:v>
                </c:pt>
                <c:pt idx="44">
                  <c:v>$!!c!</c:v>
                </c:pt>
                <c:pt idx="45">
                  <c:v>$$$!!</c:v>
                </c:pt>
                <c:pt idx="46">
                  <c:v>t!!!e</c:v>
                </c:pt>
                <c:pt idx="47">
                  <c:v>!r!$!</c:v>
                </c:pt>
                <c:pt idx="48">
                  <c:v>t$!!!</c:v>
                </c:pt>
                <c:pt idx="49">
                  <c:v>!ra!e</c:v>
                </c:pt>
                <c:pt idx="50">
                  <c:v>!!!c$</c:v>
                </c:pt>
                <c:pt idx="51">
                  <c:v>tr!!!</c:v>
                </c:pt>
                <c:pt idx="52">
                  <c:v>$!$!e</c:v>
                </c:pt>
                <c:pt idx="53">
                  <c:v>$$$!$</c:v>
                </c:pt>
                <c:pt idx="54">
                  <c:v>!!$$$</c:v>
                </c:pt>
                <c:pt idx="55">
                  <c:v>!$a!$</c:v>
                </c:pt>
                <c:pt idx="56">
                  <c:v>!$$!e</c:v>
                </c:pt>
                <c:pt idx="57">
                  <c:v>$!!$!</c:v>
                </c:pt>
                <c:pt idx="58">
                  <c:v>!!a!$</c:v>
                </c:pt>
                <c:pt idx="59">
                  <c:v>$!$$!</c:v>
                </c:pt>
                <c:pt idx="60">
                  <c:v>!r!$$</c:v>
                </c:pt>
                <c:pt idx="61">
                  <c:v>$$a!!</c:v>
                </c:pt>
                <c:pt idx="62">
                  <c:v>$!$c!</c:v>
                </c:pt>
                <c:pt idx="63">
                  <c:v>$!!$$</c:v>
                </c:pt>
                <c:pt idx="64">
                  <c:v>!r$!$</c:v>
                </c:pt>
                <c:pt idx="65">
                  <c:v>t$!!$</c:v>
                </c:pt>
                <c:pt idx="66">
                  <c:v>!$a!e</c:v>
                </c:pt>
                <c:pt idx="67">
                  <c:v>tra!!</c:v>
                </c:pt>
                <c:pt idx="68">
                  <c:v>!ra$!</c:v>
                </c:pt>
                <c:pt idx="69">
                  <c:v>$!$$$</c:v>
                </c:pt>
                <c:pt idx="70">
                  <c:v>!r!c!</c:v>
                </c:pt>
                <c:pt idx="71">
                  <c:v>tr!!e</c:v>
                </c:pt>
                <c:pt idx="72">
                  <c:v>!$a$!</c:v>
                </c:pt>
                <c:pt idx="73">
                  <c:v>!$$$$</c:v>
                </c:pt>
                <c:pt idx="74">
                  <c:v>$!!c$</c:v>
                </c:pt>
                <c:pt idx="75">
                  <c:v>!$!$e</c:v>
                </c:pt>
                <c:pt idx="76">
                  <c:v>!r!$e</c:v>
                </c:pt>
                <c:pt idx="77">
                  <c:v>!!$$e</c:v>
                </c:pt>
                <c:pt idx="78">
                  <c:v>!!a$e</c:v>
                </c:pt>
                <c:pt idx="79">
                  <c:v>t$$!$</c:v>
                </c:pt>
                <c:pt idx="80">
                  <c:v>t!!$!</c:v>
                </c:pt>
                <c:pt idx="81">
                  <c:v>$ra!!</c:v>
                </c:pt>
                <c:pt idx="82">
                  <c:v>!r$!e</c:v>
                </c:pt>
                <c:pt idx="83">
                  <c:v>$r!!$</c:v>
                </c:pt>
                <c:pt idx="84">
                  <c:v>$!a$!</c:v>
                </c:pt>
                <c:pt idx="85">
                  <c:v>$r!!e</c:v>
                </c:pt>
                <c:pt idx="86">
                  <c:v>$$!!e</c:v>
                </c:pt>
                <c:pt idx="87">
                  <c:v>!!ac$</c:v>
                </c:pt>
                <c:pt idx="88">
                  <c:v>!ra$e</c:v>
                </c:pt>
                <c:pt idx="89">
                  <c:v>t$$!!</c:v>
                </c:pt>
                <c:pt idx="90">
                  <c:v>t!a!!</c:v>
                </c:pt>
                <c:pt idx="91">
                  <c:v>t$!!e</c:v>
                </c:pt>
                <c:pt idx="92">
                  <c:v>!!$ce</c:v>
                </c:pt>
                <c:pt idx="93">
                  <c:v>!$!c!</c:v>
                </c:pt>
                <c:pt idx="94">
                  <c:v>!!ace</c:v>
                </c:pt>
                <c:pt idx="95">
                  <c:v>!$$c!</c:v>
                </c:pt>
                <c:pt idx="96">
                  <c:v>t!$!$</c:v>
                </c:pt>
                <c:pt idx="97">
                  <c:v>tr!!$</c:v>
                </c:pt>
                <c:pt idx="98">
                  <c:v>$r!$!</c:v>
                </c:pt>
                <c:pt idx="99">
                  <c:v>!$!c$</c:v>
                </c:pt>
                <c:pt idx="100">
                  <c:v>tr$!!</c:v>
                </c:pt>
                <c:pt idx="101">
                  <c:v>$!$$e</c:v>
                </c:pt>
                <c:pt idx="102">
                  <c:v>t!$$!</c:v>
                </c:pt>
                <c:pt idx="103">
                  <c:v>$r!$$</c:v>
                </c:pt>
                <c:pt idx="104">
                  <c:v>!r$$$</c:v>
                </c:pt>
                <c:pt idx="105">
                  <c:v>tr$!$</c:v>
                </c:pt>
                <c:pt idx="106">
                  <c:v>$!!$e</c:v>
                </c:pt>
                <c:pt idx="107">
                  <c:v>tr!ce</c:v>
                </c:pt>
                <c:pt idx="108">
                  <c:v>$ra!e</c:v>
                </c:pt>
                <c:pt idx="109">
                  <c:v>!race</c:v>
                </c:pt>
                <c:pt idx="110">
                  <c:v>trac!</c:v>
                </c:pt>
                <c:pt idx="111">
                  <c:v>!!$c!</c:v>
                </c:pt>
                <c:pt idx="112">
                  <c:v>tr!c!</c:v>
                </c:pt>
                <c:pt idx="113">
                  <c:v>$!ac$</c:v>
                </c:pt>
                <c:pt idx="114">
                  <c:v>t!!c!</c:v>
                </c:pt>
                <c:pt idx="115">
                  <c:v>t!$!e</c:v>
                </c:pt>
                <c:pt idx="116">
                  <c:v>!rac!</c:v>
                </c:pt>
                <c:pt idx="117">
                  <c:v>$$$$!</c:v>
                </c:pt>
                <c:pt idx="118">
                  <c:v>$$ac$</c:v>
                </c:pt>
                <c:pt idx="119">
                  <c:v>!r$$!</c:v>
                </c:pt>
                <c:pt idx="120">
                  <c:v>$ra$e</c:v>
                </c:pt>
                <c:pt idx="121">
                  <c:v>$r$!$</c:v>
                </c:pt>
                <c:pt idx="122">
                  <c:v>$$!c$</c:v>
                </c:pt>
                <c:pt idx="123">
                  <c:v>t!a!e</c:v>
                </c:pt>
                <c:pt idx="124">
                  <c:v>$$$$$</c:v>
                </c:pt>
                <c:pt idx="125">
                  <c:v>!$a$e</c:v>
                </c:pt>
                <c:pt idx="126">
                  <c:v>!$$ce</c:v>
                </c:pt>
                <c:pt idx="127">
                  <c:v>t$a!!</c:v>
                </c:pt>
                <c:pt idx="128">
                  <c:v>t!!ce</c:v>
                </c:pt>
                <c:pt idx="129">
                  <c:v>$$!$$</c:v>
                </c:pt>
                <c:pt idx="130">
                  <c:v>!$$$e</c:v>
                </c:pt>
                <c:pt idx="131">
                  <c:v>!r!ce</c:v>
                </c:pt>
                <c:pt idx="132">
                  <c:v>$!ac!</c:v>
                </c:pt>
                <c:pt idx="133">
                  <c:v>$$a!$</c:v>
                </c:pt>
                <c:pt idx="134">
                  <c:v>!r!c$</c:v>
                </c:pt>
                <c:pt idx="135">
                  <c:v>$$a!e</c:v>
                </c:pt>
                <c:pt idx="136">
                  <c:v>tra!e</c:v>
                </c:pt>
                <c:pt idx="137">
                  <c:v>!$ac!</c:v>
                </c:pt>
                <c:pt idx="138">
                  <c:v>!$ac$</c:v>
                </c:pt>
                <c:pt idx="139">
                  <c:v>t$!c!</c:v>
                </c:pt>
                <c:pt idx="140">
                  <c:v>!$!ce</c:v>
                </c:pt>
                <c:pt idx="141">
                  <c:v>$ra$!</c:v>
                </c:pt>
                <c:pt idx="142">
                  <c:v>t$a!$</c:v>
                </c:pt>
                <c:pt idx="143">
                  <c:v>$$a$!</c:v>
                </c:pt>
                <c:pt idx="144">
                  <c:v>$$!$!</c:v>
                </c:pt>
                <c:pt idx="145">
                  <c:v>t!ac$</c:v>
                </c:pt>
                <c:pt idx="146">
                  <c:v>$r!c$</c:v>
                </c:pt>
                <c:pt idx="147">
                  <c:v>!!$c$</c:v>
                </c:pt>
                <c:pt idx="148">
                  <c:v>$r$!!</c:v>
                </c:pt>
              </c:strCache>
            </c:strRef>
          </c:cat>
          <c:val>
            <c:numRef>
              <c:f>FirstGuessDistributions!$B$12:$B$160</c:f>
              <c:numCache>
                <c:formatCode>General</c:formatCode>
                <c:ptCount val="149"/>
                <c:pt idx="0">
                  <c:v>246</c:v>
                </c:pt>
                <c:pt idx="1">
                  <c:v>127</c:v>
                </c:pt>
                <c:pt idx="2">
                  <c:v>123</c:v>
                </c:pt>
                <c:pt idx="3">
                  <c:v>113</c:v>
                </c:pt>
                <c:pt idx="4">
                  <c:v>113</c:v>
                </c:pt>
                <c:pt idx="5">
                  <c:v>104</c:v>
                </c:pt>
                <c:pt idx="6">
                  <c:v>64</c:v>
                </c:pt>
                <c:pt idx="7">
                  <c:v>61</c:v>
                </c:pt>
                <c:pt idx="8">
                  <c:v>58</c:v>
                </c:pt>
                <c:pt idx="9">
                  <c:v>53</c:v>
                </c:pt>
                <c:pt idx="10">
                  <c:v>49</c:v>
                </c:pt>
                <c:pt idx="11">
                  <c:v>49</c:v>
                </c:pt>
                <c:pt idx="12">
                  <c:v>48</c:v>
                </c:pt>
                <c:pt idx="13">
                  <c:v>48</c:v>
                </c:pt>
                <c:pt idx="14">
                  <c:v>45</c:v>
                </c:pt>
                <c:pt idx="15">
                  <c:v>41</c:v>
                </c:pt>
                <c:pt idx="16">
                  <c:v>40</c:v>
                </c:pt>
                <c:pt idx="17">
                  <c:v>38</c:v>
                </c:pt>
                <c:pt idx="18">
                  <c:v>35</c:v>
                </c:pt>
                <c:pt idx="19">
                  <c:v>32</c:v>
                </c:pt>
                <c:pt idx="20">
                  <c:v>32</c:v>
                </c:pt>
                <c:pt idx="21">
                  <c:v>29</c:v>
                </c:pt>
                <c:pt idx="22">
                  <c:v>25</c:v>
                </c:pt>
                <c:pt idx="23">
                  <c:v>23</c:v>
                </c:pt>
                <c:pt idx="24">
                  <c:v>21</c:v>
                </c:pt>
                <c:pt idx="25">
                  <c:v>21</c:v>
                </c:pt>
                <c:pt idx="26">
                  <c:v>20</c:v>
                </c:pt>
                <c:pt idx="27">
                  <c:v>19</c:v>
                </c:pt>
                <c:pt idx="28">
                  <c:v>19</c:v>
                </c:pt>
                <c:pt idx="29">
                  <c:v>19</c:v>
                </c:pt>
                <c:pt idx="30">
                  <c:v>17</c:v>
                </c:pt>
                <c:pt idx="31">
                  <c:v>17</c:v>
                </c:pt>
                <c:pt idx="32">
                  <c:v>17</c:v>
                </c:pt>
                <c:pt idx="33">
                  <c:v>16</c:v>
                </c:pt>
                <c:pt idx="34">
                  <c:v>15</c:v>
                </c:pt>
                <c:pt idx="35">
                  <c:v>14</c:v>
                </c:pt>
                <c:pt idx="36">
                  <c:v>14</c:v>
                </c:pt>
                <c:pt idx="37">
                  <c:v>14</c:v>
                </c:pt>
                <c:pt idx="38">
                  <c:v>13</c:v>
                </c:pt>
                <c:pt idx="39">
                  <c:v>13</c:v>
                </c:pt>
                <c:pt idx="40">
                  <c:v>13</c:v>
                </c:pt>
                <c:pt idx="41">
                  <c:v>12</c:v>
                </c:pt>
                <c:pt idx="42">
                  <c:v>12</c:v>
                </c:pt>
                <c:pt idx="43">
                  <c:v>12</c:v>
                </c:pt>
                <c:pt idx="44">
                  <c:v>12</c:v>
                </c:pt>
                <c:pt idx="45">
                  <c:v>12</c:v>
                </c:pt>
                <c:pt idx="46">
                  <c:v>11</c:v>
                </c:pt>
                <c:pt idx="47">
                  <c:v>11</c:v>
                </c:pt>
                <c:pt idx="48">
                  <c:v>11</c:v>
                </c:pt>
                <c:pt idx="49">
                  <c:v>10</c:v>
                </c:pt>
                <c:pt idx="50">
                  <c:v>10</c:v>
                </c:pt>
                <c:pt idx="51">
                  <c:v>10</c:v>
                </c:pt>
                <c:pt idx="52">
                  <c:v>10</c:v>
                </c:pt>
                <c:pt idx="53">
                  <c:v>10</c:v>
                </c:pt>
                <c:pt idx="54">
                  <c:v>10</c:v>
                </c:pt>
                <c:pt idx="55">
                  <c:v>9</c:v>
                </c:pt>
                <c:pt idx="56">
                  <c:v>9</c:v>
                </c:pt>
                <c:pt idx="57">
                  <c:v>8</c:v>
                </c:pt>
                <c:pt idx="58">
                  <c:v>8</c:v>
                </c:pt>
                <c:pt idx="59">
                  <c:v>8</c:v>
                </c:pt>
                <c:pt idx="60">
                  <c:v>8</c:v>
                </c:pt>
                <c:pt idx="61">
                  <c:v>7</c:v>
                </c:pt>
                <c:pt idx="62">
                  <c:v>7</c:v>
                </c:pt>
                <c:pt idx="63">
                  <c:v>7</c:v>
                </c:pt>
                <c:pt idx="64">
                  <c:v>7</c:v>
                </c:pt>
                <c:pt idx="65">
                  <c:v>7</c:v>
                </c:pt>
                <c:pt idx="66">
                  <c:v>7</c:v>
                </c:pt>
                <c:pt idx="67">
                  <c:v>6</c:v>
                </c:pt>
                <c:pt idx="68">
                  <c:v>6</c:v>
                </c:pt>
                <c:pt idx="69">
                  <c:v>5</c:v>
                </c:pt>
                <c:pt idx="70">
                  <c:v>5</c:v>
                </c:pt>
                <c:pt idx="71">
                  <c:v>5</c:v>
                </c:pt>
                <c:pt idx="72">
                  <c:v>5</c:v>
                </c:pt>
                <c:pt idx="73">
                  <c:v>5</c:v>
                </c:pt>
                <c:pt idx="74">
                  <c:v>5</c:v>
                </c:pt>
                <c:pt idx="75">
                  <c:v>5</c:v>
                </c:pt>
                <c:pt idx="76">
                  <c:v>5</c:v>
                </c:pt>
                <c:pt idx="77">
                  <c:v>4</c:v>
                </c:pt>
                <c:pt idx="78">
                  <c:v>4</c:v>
                </c:pt>
                <c:pt idx="79">
                  <c:v>4</c:v>
                </c:pt>
                <c:pt idx="80">
                  <c:v>4</c:v>
                </c:pt>
                <c:pt idx="81">
                  <c:v>4</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numCache>
            </c:numRef>
          </c:val>
          <c:extLst>
            <c:ext xmlns:c16="http://schemas.microsoft.com/office/drawing/2014/chart" uri="{C3380CC4-5D6E-409C-BE32-E72D297353CC}">
              <c16:uniqueId val="{00000000-029B-4368-B4D7-37E570FD303A}"/>
            </c:ext>
          </c:extLst>
        </c:ser>
        <c:dLbls>
          <c:showLegendKey val="0"/>
          <c:showVal val="0"/>
          <c:showCatName val="0"/>
          <c:showSerName val="0"/>
          <c:showPercent val="0"/>
          <c:showBubbleSize val="0"/>
        </c:dLbls>
        <c:gapWidth val="219"/>
        <c:overlap val="-27"/>
        <c:axId val="409438656"/>
        <c:axId val="409439072"/>
      </c:barChart>
      <c:catAx>
        <c:axId val="4094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09439072"/>
        <c:crosses val="autoZero"/>
        <c:auto val="1"/>
        <c:lblAlgn val="ctr"/>
        <c:lblOffset val="100"/>
        <c:noMultiLvlLbl val="0"/>
      </c:catAx>
      <c:valAx>
        <c:axId val="4094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094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r>
              <a:rPr lang="en-US" sz="4000" b="1"/>
              <a:t>MAMMA</a:t>
            </a:r>
          </a:p>
        </c:rich>
      </c:tx>
      <c:layout>
        <c:manualLayout>
          <c:xMode val="edge"/>
          <c:yMode val="edge"/>
          <c:x val="0.37429827986377734"/>
          <c:y val="4.390090937597993E-2"/>
        </c:manualLayout>
      </c:layout>
      <c:overlay val="0"/>
      <c:spPr>
        <a:noFill/>
        <a:ln>
          <a:noFill/>
        </a:ln>
        <a:effectLst/>
      </c:spPr>
      <c:txPr>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9716492050064E-2"/>
          <c:y val="6.0504983913699406E-2"/>
          <c:w val="0.92408895685559966"/>
          <c:h val="0.81085522823287726"/>
        </c:manualLayout>
      </c:layout>
      <c:barChart>
        <c:barDir val="col"/>
        <c:grouping val="clustered"/>
        <c:varyColors val="0"/>
        <c:ser>
          <c:idx val="0"/>
          <c:order val="0"/>
          <c:spPr>
            <a:solidFill>
              <a:srgbClr val="FF0000"/>
            </a:solidFill>
            <a:ln>
              <a:solidFill>
                <a:srgbClr val="FF0000"/>
              </a:solidFill>
            </a:ln>
            <a:effectLst/>
          </c:spPr>
          <c:invertIfNegative val="0"/>
          <c:cat>
            <c:strRef>
              <c:f>FirstGuessDistributions!$E$12:$E$51</c:f>
              <c:strCache>
                <c:ptCount val="40"/>
                <c:pt idx="0">
                  <c:v>!!!!!</c:v>
                </c:pt>
                <c:pt idx="1">
                  <c:v>!$!!!</c:v>
                </c:pt>
                <c:pt idx="2">
                  <c:v>!a!!!</c:v>
                </c:pt>
                <c:pt idx="3">
                  <c:v>m!!!!</c:v>
                </c:pt>
                <c:pt idx="4">
                  <c:v>!!m!!</c:v>
                </c:pt>
                <c:pt idx="5">
                  <c:v>$!!!!</c:v>
                </c:pt>
                <c:pt idx="6">
                  <c:v>!!!m!</c:v>
                </c:pt>
                <c:pt idx="7">
                  <c:v>$$!!!</c:v>
                </c:pt>
                <c:pt idx="8">
                  <c:v>!!!!a</c:v>
                </c:pt>
                <c:pt idx="9">
                  <c:v>ma!!!</c:v>
                </c:pt>
                <c:pt idx="10">
                  <c:v>!$!!$</c:v>
                </c:pt>
                <c:pt idx="11">
                  <c:v>!a!!$</c:v>
                </c:pt>
                <c:pt idx="12">
                  <c:v>!$!m!</c:v>
                </c:pt>
                <c:pt idx="13">
                  <c:v>!$!!a</c:v>
                </c:pt>
                <c:pt idx="14">
                  <c:v>m$!!!</c:v>
                </c:pt>
                <c:pt idx="15">
                  <c:v>!a!!a</c:v>
                </c:pt>
                <c:pt idx="16">
                  <c:v>!$m!!</c:v>
                </c:pt>
                <c:pt idx="17">
                  <c:v>!am!!</c:v>
                </c:pt>
                <c:pt idx="18">
                  <c:v>!!!ma</c:v>
                </c:pt>
                <c:pt idx="19">
                  <c:v>!$!ma</c:v>
                </c:pt>
                <c:pt idx="20">
                  <c:v>m!!!a</c:v>
                </c:pt>
                <c:pt idx="21">
                  <c:v>ma!!a</c:v>
                </c:pt>
                <c:pt idx="22">
                  <c:v>$$!!$</c:v>
                </c:pt>
                <c:pt idx="23">
                  <c:v>!!mm!</c:v>
                </c:pt>
                <c:pt idx="24">
                  <c:v>$a!!!</c:v>
                </c:pt>
                <c:pt idx="25">
                  <c:v>$!!!a</c:v>
                </c:pt>
                <c:pt idx="26">
                  <c:v>m!$!!</c:v>
                </c:pt>
                <c:pt idx="27">
                  <c:v>!a!ma</c:v>
                </c:pt>
                <c:pt idx="28">
                  <c:v>m!m!!</c:v>
                </c:pt>
                <c:pt idx="29">
                  <c:v>ma$!!</c:v>
                </c:pt>
                <c:pt idx="30">
                  <c:v>!amma</c:v>
                </c:pt>
                <c:pt idx="31">
                  <c:v>!!mma</c:v>
                </c:pt>
                <c:pt idx="32">
                  <c:v>ma$!$</c:v>
                </c:pt>
                <c:pt idx="33">
                  <c:v>m!mm!</c:v>
                </c:pt>
                <c:pt idx="34">
                  <c:v>ma!!$</c:v>
                </c:pt>
                <c:pt idx="35">
                  <c:v>mamm!</c:v>
                </c:pt>
                <c:pt idx="36">
                  <c:v>!!m!a</c:v>
                </c:pt>
                <c:pt idx="37">
                  <c:v>!a!m!</c:v>
                </c:pt>
                <c:pt idx="38">
                  <c:v>mam!!</c:v>
                </c:pt>
                <c:pt idx="39">
                  <c:v>ma!ma</c:v>
                </c:pt>
              </c:strCache>
            </c:strRef>
          </c:cat>
          <c:val>
            <c:numRef>
              <c:f>FirstGuessDistributions!$F$12:$F$51</c:f>
              <c:numCache>
                <c:formatCode>General</c:formatCode>
                <c:ptCount val="40"/>
                <c:pt idx="0">
                  <c:v>1232</c:v>
                </c:pt>
                <c:pt idx="1">
                  <c:v>466</c:v>
                </c:pt>
                <c:pt idx="2">
                  <c:v>236</c:v>
                </c:pt>
                <c:pt idx="3">
                  <c:v>57</c:v>
                </c:pt>
                <c:pt idx="4">
                  <c:v>37</c:v>
                </c:pt>
                <c:pt idx="5">
                  <c:v>37</c:v>
                </c:pt>
                <c:pt idx="6">
                  <c:v>36</c:v>
                </c:pt>
                <c:pt idx="7">
                  <c:v>32</c:v>
                </c:pt>
                <c:pt idx="8">
                  <c:v>28</c:v>
                </c:pt>
                <c:pt idx="9">
                  <c:v>24</c:v>
                </c:pt>
                <c:pt idx="10">
                  <c:v>23</c:v>
                </c:pt>
                <c:pt idx="11">
                  <c:v>16</c:v>
                </c:pt>
                <c:pt idx="12">
                  <c:v>15</c:v>
                </c:pt>
                <c:pt idx="13">
                  <c:v>9</c:v>
                </c:pt>
                <c:pt idx="14">
                  <c:v>9</c:v>
                </c:pt>
                <c:pt idx="15">
                  <c:v>7</c:v>
                </c:pt>
                <c:pt idx="16">
                  <c:v>7</c:v>
                </c:pt>
                <c:pt idx="17">
                  <c:v>6</c:v>
                </c:pt>
                <c:pt idx="18">
                  <c:v>3</c:v>
                </c:pt>
                <c:pt idx="19">
                  <c:v>3</c:v>
                </c:pt>
                <c:pt idx="20">
                  <c:v>3</c:v>
                </c:pt>
                <c:pt idx="21">
                  <c:v>3</c:v>
                </c:pt>
                <c:pt idx="22">
                  <c:v>3</c:v>
                </c:pt>
                <c:pt idx="23">
                  <c:v>3</c:v>
                </c:pt>
                <c:pt idx="24">
                  <c:v>2</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0-CC1B-4F35-A603-4A6F88B40C1A}"/>
            </c:ext>
          </c:extLst>
        </c:ser>
        <c:dLbls>
          <c:showLegendKey val="0"/>
          <c:showVal val="0"/>
          <c:showCatName val="0"/>
          <c:showSerName val="0"/>
          <c:showPercent val="0"/>
          <c:showBubbleSize val="0"/>
        </c:dLbls>
        <c:gapWidth val="219"/>
        <c:overlap val="-27"/>
        <c:axId val="409479424"/>
        <c:axId val="409475680"/>
      </c:barChart>
      <c:catAx>
        <c:axId val="40947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09475680"/>
        <c:crosses val="autoZero"/>
        <c:auto val="1"/>
        <c:lblAlgn val="ctr"/>
        <c:lblOffset val="100"/>
        <c:noMultiLvlLbl val="0"/>
      </c:catAx>
      <c:valAx>
        <c:axId val="40947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0947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424543</xdr:colOff>
      <xdr:row>0</xdr:row>
      <xdr:rowOff>217714</xdr:rowOff>
    </xdr:from>
    <xdr:to>
      <xdr:col>19</xdr:col>
      <xdr:colOff>424543</xdr:colOff>
      <xdr:row>19</xdr:row>
      <xdr:rowOff>119743</xdr:rowOff>
    </xdr:to>
    <xdr:graphicFrame macro="">
      <xdr:nvGraphicFramePr>
        <xdr:cNvPr id="5" name="Chart 4">
          <a:extLst>
            <a:ext uri="{FF2B5EF4-FFF2-40B4-BE49-F238E27FC236}">
              <a16:creationId xmlns:a16="http://schemas.microsoft.com/office/drawing/2014/main" id="{62006ABB-BDAD-663A-2B1B-F9DE8D189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65368</xdr:colOff>
      <xdr:row>7</xdr:row>
      <xdr:rowOff>46690</xdr:rowOff>
    </xdr:from>
    <xdr:to>
      <xdr:col>18</xdr:col>
      <xdr:colOff>1868</xdr:colOff>
      <xdr:row>22</xdr:row>
      <xdr:rowOff>94316</xdr:rowOff>
    </xdr:to>
    <xdr:graphicFrame macro="">
      <xdr:nvGraphicFramePr>
        <xdr:cNvPr id="6" name="Chart 5">
          <a:extLst>
            <a:ext uri="{FF2B5EF4-FFF2-40B4-BE49-F238E27FC236}">
              <a16:creationId xmlns:a16="http://schemas.microsoft.com/office/drawing/2014/main" id="{769BF419-32CF-4483-88D3-DF6FA9655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445225</xdr:colOff>
      <xdr:row>4</xdr:row>
      <xdr:rowOff>51162</xdr:rowOff>
    </xdr:from>
    <xdr:to>
      <xdr:col>21</xdr:col>
      <xdr:colOff>132805</xdr:colOff>
      <xdr:row>28</xdr:row>
      <xdr:rowOff>18505</xdr:rowOff>
    </xdr:to>
    <xdr:graphicFrame macro="">
      <xdr:nvGraphicFramePr>
        <xdr:cNvPr id="4" name="Chart 3">
          <a:extLst>
            <a:ext uri="{FF2B5EF4-FFF2-40B4-BE49-F238E27FC236}">
              <a16:creationId xmlns:a16="http://schemas.microsoft.com/office/drawing/2014/main" id="{3BD444D9-AF38-4967-B2E7-8355E3E54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457199</xdr:colOff>
      <xdr:row>4</xdr:row>
      <xdr:rowOff>76201</xdr:rowOff>
    </xdr:from>
    <xdr:to>
      <xdr:col>34</xdr:col>
      <xdr:colOff>174170</xdr:colOff>
      <xdr:row>28</xdr:row>
      <xdr:rowOff>66405</xdr:rowOff>
    </xdr:to>
    <xdr:graphicFrame macro="">
      <xdr:nvGraphicFramePr>
        <xdr:cNvPr id="5" name="Chart 4">
          <a:extLst>
            <a:ext uri="{FF2B5EF4-FFF2-40B4-BE49-F238E27FC236}">
              <a16:creationId xmlns:a16="http://schemas.microsoft.com/office/drawing/2014/main" id="{5533EB4D-7C70-4ACD-8E45-B92B06E0E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20A5B-7FB8-4BEC-8643-1C2BB3D922A8}">
  <dimension ref="A1:AC49"/>
  <sheetViews>
    <sheetView tabSelected="1" zoomScale="70" zoomScaleNormal="70" workbookViewId="0"/>
  </sheetViews>
  <sheetFormatPr defaultRowHeight="14.4"/>
  <cols>
    <col min="1" max="1" width="16.6640625" customWidth="1"/>
    <col min="9" max="9" width="13.6640625" customWidth="1"/>
  </cols>
  <sheetData>
    <row r="1" spans="1:29" ht="33" thickBot="1">
      <c r="A1" s="28" t="s">
        <v>289</v>
      </c>
      <c r="E1" s="34" t="s">
        <v>241</v>
      </c>
      <c r="F1" s="34" t="s">
        <v>287</v>
      </c>
      <c r="G1" s="34" t="s">
        <v>290</v>
      </c>
    </row>
    <row r="2" spans="1:29">
      <c r="E2" s="13">
        <v>1</v>
      </c>
      <c r="F2" cm="1">
        <f t="array" ref="F2:F21">INDEX(RawStatistics!$7:$26, , MATCH(_xlfn.CONCAT("[",B3,",",LEFT(B4, 1),"]"), RawStatistics!1:1, 0))</f>
        <v>1</v>
      </c>
      <c r="G2" s="8" cm="1">
        <f t="array" ref="G2:G21">IFERROR(_xlfn.ANCHORARRAY(F2)/$F$22, 0)</f>
        <v>4.3196544276457883E-4</v>
      </c>
      <c r="I2" s="13" t="s">
        <v>291</v>
      </c>
      <c r="J2">
        <f>SUMPRODUCT($E$2:$E$21,_xlfn.ANCHORARRAY( $F$2))/SUM(_xlfn.ANCHORARRAY($F$2))</f>
        <v>3.5377969762419008</v>
      </c>
      <c r="L2" t="str">
        <f>"Games solved in X turns. Word Length: "&amp;B3&amp;" Algorithm: "&amp;B4</f>
        <v>Games solved in X turns. Word Length: 5 Algorithm: 2: MaxParts PosAnswers</v>
      </c>
    </row>
    <row r="3" spans="1:29">
      <c r="A3" s="35" t="s">
        <v>319</v>
      </c>
      <c r="B3" s="36">
        <v>5</v>
      </c>
      <c r="E3" s="13">
        <v>2</v>
      </c>
      <c r="F3">
        <v>149</v>
      </c>
      <c r="G3" s="8">
        <v>6.436285097192225E-2</v>
      </c>
      <c r="I3" s="13" t="s">
        <v>292</v>
      </c>
      <c r="J3" cm="1">
        <f t="array" ref="J3">SUMPRODUCT(POWER($E$2:$E$21, 2),_xlfn.ANCHORARRAY( $F$2))/SUM(_xlfn.ANCHORARRAY($F$2))</f>
        <v>13.195680345572354</v>
      </c>
      <c r="AC3" s="7" t="s">
        <v>2</v>
      </c>
    </row>
    <row r="4" spans="1:29">
      <c r="A4" s="35" t="s">
        <v>286</v>
      </c>
      <c r="B4" s="36" t="s">
        <v>3</v>
      </c>
      <c r="E4" s="13">
        <v>3</v>
      </c>
      <c r="F4">
        <v>1044</v>
      </c>
      <c r="G4" s="8">
        <v>0.45097192224622029</v>
      </c>
      <c r="I4" s="13" t="s">
        <v>293</v>
      </c>
      <c r="J4">
        <f>SQRT(J3-POWER(J2, 2))</f>
        <v>0.82442276804199088</v>
      </c>
      <c r="AC4" s="7" t="s">
        <v>3</v>
      </c>
    </row>
    <row r="5" spans="1:29">
      <c r="A5" s="37"/>
      <c r="B5" s="37"/>
      <c r="E5" s="13">
        <v>4</v>
      </c>
      <c r="F5">
        <v>903</v>
      </c>
      <c r="G5" s="8">
        <v>0.39006479481641471</v>
      </c>
      <c r="I5" s="13" t="s">
        <v>294</v>
      </c>
      <c r="J5" cm="1">
        <f t="array" ref="J5">SKEW(INDEX(_xlfn._xlws.FILTER(E2:F21,(E2:E21&gt;=J7)*(E2:E21&lt;=J6)), , 2))</f>
        <v>1.3735311197662428</v>
      </c>
      <c r="AC5" s="7" t="s">
        <v>4</v>
      </c>
    </row>
    <row r="6" spans="1:29">
      <c r="A6" s="37"/>
      <c r="B6" s="37"/>
      <c r="E6" s="13">
        <v>5</v>
      </c>
      <c r="F6">
        <v>174</v>
      </c>
      <c r="G6" s="8">
        <v>7.5161987041036715E-2</v>
      </c>
      <c r="I6" s="13" t="s">
        <v>317</v>
      </c>
      <c r="J6">
        <f>_xlfn.MAXIFS(E2:E21,_xlfn.ANCHORARRAY( F2), "&gt;0")</f>
        <v>8</v>
      </c>
      <c r="AC6" s="7" t="s">
        <v>5</v>
      </c>
    </row>
    <row r="7" spans="1:29">
      <c r="E7" s="13">
        <v>6</v>
      </c>
      <c r="F7">
        <v>33</v>
      </c>
      <c r="G7" s="8">
        <v>1.4254859611231102E-2</v>
      </c>
      <c r="I7" s="13" t="s">
        <v>318</v>
      </c>
      <c r="J7">
        <f>_xlfn.MINIFS(E2:E21,_xlfn.ANCHORARRAY( F2), "&gt;0")</f>
        <v>1</v>
      </c>
      <c r="AC7" s="7" t="s">
        <v>6</v>
      </c>
    </row>
    <row r="8" spans="1:29">
      <c r="E8" s="13">
        <v>7</v>
      </c>
      <c r="F8">
        <v>9</v>
      </c>
      <c r="G8" s="8">
        <v>3.8876889848812094E-3</v>
      </c>
      <c r="AC8" s="7" t="s">
        <v>7</v>
      </c>
    </row>
    <row r="9" spans="1:29">
      <c r="E9" s="13">
        <v>8</v>
      </c>
      <c r="F9">
        <v>2</v>
      </c>
      <c r="G9" s="8">
        <v>8.6393088552915766E-4</v>
      </c>
      <c r="AC9" s="7" t="s">
        <v>8</v>
      </c>
    </row>
    <row r="10" spans="1:29">
      <c r="E10" s="13">
        <v>9</v>
      </c>
      <c r="F10">
        <v>0</v>
      </c>
      <c r="G10" s="8">
        <v>0</v>
      </c>
      <c r="AC10" s="7" t="s">
        <v>259</v>
      </c>
    </row>
    <row r="11" spans="1:29">
      <c r="E11" s="13">
        <v>10</v>
      </c>
      <c r="F11">
        <v>0</v>
      </c>
      <c r="G11" s="8">
        <v>0</v>
      </c>
      <c r="AC11" s="7" t="s">
        <v>271</v>
      </c>
    </row>
    <row r="12" spans="1:29">
      <c r="E12" s="13">
        <v>11</v>
      </c>
      <c r="F12">
        <v>0</v>
      </c>
      <c r="G12" s="8">
        <v>0</v>
      </c>
    </row>
    <row r="13" spans="1:29">
      <c r="E13" s="13">
        <v>12</v>
      </c>
      <c r="F13">
        <v>0</v>
      </c>
      <c r="G13" s="8">
        <v>0</v>
      </c>
    </row>
    <row r="14" spans="1:29">
      <c r="E14" s="13">
        <v>13</v>
      </c>
      <c r="F14">
        <v>0</v>
      </c>
      <c r="G14" s="8">
        <v>0</v>
      </c>
    </row>
    <row r="15" spans="1:29">
      <c r="E15" s="13">
        <v>14</v>
      </c>
      <c r="F15">
        <v>0</v>
      </c>
      <c r="G15" s="8">
        <v>0</v>
      </c>
    </row>
    <row r="16" spans="1:29">
      <c r="E16" s="13">
        <v>15</v>
      </c>
      <c r="F16">
        <v>0</v>
      </c>
      <c r="G16" s="8">
        <v>0</v>
      </c>
    </row>
    <row r="17" spans="1:22">
      <c r="E17" s="13">
        <v>16</v>
      </c>
      <c r="F17">
        <v>0</v>
      </c>
      <c r="G17" s="8">
        <v>0</v>
      </c>
    </row>
    <row r="18" spans="1:22">
      <c r="E18" s="13">
        <v>17</v>
      </c>
      <c r="F18">
        <v>0</v>
      </c>
      <c r="G18" s="8">
        <v>0</v>
      </c>
    </row>
    <row r="19" spans="1:22">
      <c r="E19" s="13">
        <v>18</v>
      </c>
      <c r="F19">
        <v>0</v>
      </c>
      <c r="G19" s="8">
        <v>0</v>
      </c>
    </row>
    <row r="20" spans="1:22">
      <c r="E20" s="13">
        <v>19</v>
      </c>
      <c r="F20">
        <v>0</v>
      </c>
      <c r="G20" s="8">
        <v>0</v>
      </c>
    </row>
    <row r="21" spans="1:22" ht="15" thickBot="1">
      <c r="E21" s="18">
        <v>20</v>
      </c>
      <c r="F21" s="19">
        <v>0</v>
      </c>
      <c r="G21" s="20">
        <v>0</v>
      </c>
    </row>
    <row r="22" spans="1:22" ht="15" thickTop="1">
      <c r="F22" s="13">
        <f>SUM(_xlfn.ANCHORARRAY(F2))</f>
        <v>2315</v>
      </c>
      <c r="G22" s="21">
        <f>SUM(_xlfn.ANCHORARRAY(G2))</f>
        <v>1</v>
      </c>
    </row>
    <row r="26" spans="1:22">
      <c r="A26" t="s">
        <v>296</v>
      </c>
    </row>
    <row r="28" spans="1:22">
      <c r="A28" s="7"/>
      <c r="B28" s="7">
        <v>3</v>
      </c>
      <c r="C28" s="7">
        <v>4</v>
      </c>
      <c r="D28" s="7">
        <v>5</v>
      </c>
      <c r="E28" s="7">
        <v>6</v>
      </c>
      <c r="F28" s="7">
        <v>7</v>
      </c>
      <c r="G28" s="7">
        <v>8</v>
      </c>
      <c r="H28" s="7">
        <v>9</v>
      </c>
      <c r="I28" s="7">
        <v>10</v>
      </c>
      <c r="J28" s="7">
        <v>11</v>
      </c>
      <c r="K28" s="7">
        <v>13</v>
      </c>
      <c r="O28" s="7"/>
      <c r="P28" s="7">
        <v>6</v>
      </c>
      <c r="Q28" s="7">
        <v>7</v>
      </c>
      <c r="R28" s="7">
        <v>8</v>
      </c>
      <c r="S28" s="7">
        <v>9</v>
      </c>
      <c r="T28" s="7">
        <v>10</v>
      </c>
      <c r="U28" s="7">
        <v>11</v>
      </c>
      <c r="V28" s="7">
        <v>13</v>
      </c>
    </row>
    <row r="29" spans="1:22">
      <c r="A29" s="7" t="s">
        <v>2</v>
      </c>
      <c r="B29" s="16"/>
      <c r="C29" s="16"/>
      <c r="D29" s="16"/>
      <c r="E29" s="16"/>
      <c r="F29" s="16"/>
      <c r="G29" s="16"/>
      <c r="H29" s="16"/>
      <c r="I29" s="16"/>
      <c r="J29" s="16"/>
      <c r="K29" s="16"/>
      <c r="O29" s="7" t="s">
        <v>2</v>
      </c>
      <c r="P29" s="16"/>
      <c r="Q29" s="16"/>
      <c r="R29" s="16"/>
      <c r="S29" s="16"/>
      <c r="T29" s="16"/>
      <c r="U29" s="16"/>
      <c r="V29" s="16"/>
    </row>
    <row r="30" spans="1:22">
      <c r="A30" s="7" t="s">
        <v>3</v>
      </c>
      <c r="B30" t="s">
        <v>242</v>
      </c>
      <c r="C30" s="7" t="s">
        <v>11</v>
      </c>
      <c r="D30" s="7" t="s">
        <v>14</v>
      </c>
      <c r="E30" s="7" t="s">
        <v>19</v>
      </c>
      <c r="F30" s="7"/>
      <c r="G30" s="7"/>
      <c r="H30" s="7"/>
      <c r="I30" s="7"/>
      <c r="J30" s="7"/>
      <c r="K30" s="7"/>
      <c r="O30" s="7" t="s">
        <v>3</v>
      </c>
      <c r="P30" s="7" t="s">
        <v>22</v>
      </c>
      <c r="Q30" s="7" t="s">
        <v>28</v>
      </c>
      <c r="R30" s="7" t="s">
        <v>34</v>
      </c>
      <c r="S30" s="7" t="s">
        <v>243</v>
      </c>
      <c r="T30" s="7" t="s">
        <v>244</v>
      </c>
      <c r="U30" s="7" t="s">
        <v>245</v>
      </c>
      <c r="V30" s="7" t="s">
        <v>41</v>
      </c>
    </row>
    <row r="31" spans="1:22">
      <c r="A31" s="7" t="s">
        <v>4</v>
      </c>
      <c r="B31" t="s">
        <v>242</v>
      </c>
      <c r="C31" s="7" t="s">
        <v>11</v>
      </c>
      <c r="D31" s="7" t="s">
        <v>14</v>
      </c>
      <c r="E31" s="7" t="s">
        <v>19</v>
      </c>
      <c r="F31" s="7"/>
      <c r="G31" s="7"/>
      <c r="H31" s="7"/>
      <c r="I31" s="7"/>
      <c r="J31" s="7"/>
      <c r="K31" s="7"/>
      <c r="O31" s="7" t="s">
        <v>4</v>
      </c>
      <c r="P31" s="9" t="s">
        <v>23</v>
      </c>
      <c r="Q31" s="7" t="s">
        <v>29</v>
      </c>
      <c r="R31" s="7" t="s">
        <v>37</v>
      </c>
      <c r="S31" s="7" t="s">
        <v>246</v>
      </c>
      <c r="T31" s="7" t="s">
        <v>247</v>
      </c>
      <c r="U31" s="7" t="s">
        <v>245</v>
      </c>
      <c r="V31" s="7" t="s">
        <v>41</v>
      </c>
    </row>
    <row r="32" spans="1:22">
      <c r="A32" s="7" t="s">
        <v>5</v>
      </c>
      <c r="B32" s="7" t="s">
        <v>9</v>
      </c>
      <c r="C32" s="7" t="s">
        <v>12</v>
      </c>
      <c r="D32" s="7" t="s">
        <v>15</v>
      </c>
      <c r="E32" s="7" t="s">
        <v>20</v>
      </c>
      <c r="F32" s="7"/>
      <c r="G32" s="7"/>
      <c r="H32" s="7"/>
      <c r="I32" s="7"/>
      <c r="J32" s="7"/>
      <c r="K32" s="7"/>
      <c r="O32" s="7" t="s">
        <v>5</v>
      </c>
      <c r="P32" s="7" t="s">
        <v>24</v>
      </c>
      <c r="Q32" s="7" t="s">
        <v>30</v>
      </c>
      <c r="R32" s="7" t="s">
        <v>35</v>
      </c>
      <c r="S32" s="7" t="s">
        <v>248</v>
      </c>
      <c r="T32" s="7" t="s">
        <v>249</v>
      </c>
      <c r="U32" s="7" t="s">
        <v>250</v>
      </c>
      <c r="V32" s="7" t="s">
        <v>40</v>
      </c>
    </row>
    <row r="33" spans="1:22">
      <c r="A33" s="7" t="s">
        <v>6</v>
      </c>
      <c r="B33" s="7" t="s">
        <v>9</v>
      </c>
      <c r="C33" s="7" t="s">
        <v>12</v>
      </c>
      <c r="D33" s="7" t="s">
        <v>16</v>
      </c>
      <c r="E33" s="7" t="s">
        <v>20</v>
      </c>
      <c r="F33" s="7"/>
      <c r="G33" s="7"/>
      <c r="H33" s="7"/>
      <c r="I33" s="7"/>
      <c r="J33" s="7"/>
      <c r="K33" s="7"/>
      <c r="O33" s="7" t="s">
        <v>6</v>
      </c>
      <c r="P33" s="7" t="s">
        <v>25</v>
      </c>
      <c r="Q33" s="7" t="s">
        <v>31</v>
      </c>
      <c r="R33" s="7" t="s">
        <v>38</v>
      </c>
      <c r="S33" s="7" t="s">
        <v>251</v>
      </c>
      <c r="T33" s="7" t="s">
        <v>252</v>
      </c>
      <c r="U33" s="7" t="s">
        <v>253</v>
      </c>
      <c r="V33" s="7" t="s">
        <v>40</v>
      </c>
    </row>
    <row r="34" spans="1:22">
      <c r="A34" s="7" t="s">
        <v>7</v>
      </c>
      <c r="B34" s="7" t="s">
        <v>10</v>
      </c>
      <c r="C34" s="7" t="s">
        <v>13</v>
      </c>
      <c r="D34" s="7" t="s">
        <v>17</v>
      </c>
      <c r="E34" s="7" t="s">
        <v>21</v>
      </c>
      <c r="F34" s="7"/>
      <c r="G34" s="7"/>
      <c r="H34" s="7"/>
      <c r="I34" s="7"/>
      <c r="J34" s="7"/>
      <c r="K34" s="7"/>
      <c r="O34" s="7" t="s">
        <v>7</v>
      </c>
      <c r="P34" s="7" t="s">
        <v>26</v>
      </c>
      <c r="Q34" s="7" t="s">
        <v>32</v>
      </c>
      <c r="R34" s="7" t="s">
        <v>36</v>
      </c>
      <c r="S34" s="7" t="s">
        <v>254</v>
      </c>
      <c r="T34" s="7" t="s">
        <v>255</v>
      </c>
      <c r="U34" s="7" t="s">
        <v>256</v>
      </c>
      <c r="V34" s="7" t="s">
        <v>42</v>
      </c>
    </row>
    <row r="35" spans="1:22">
      <c r="A35" s="7" t="s">
        <v>8</v>
      </c>
      <c r="B35" s="7" t="s">
        <v>10</v>
      </c>
      <c r="C35" s="7" t="s">
        <v>13</v>
      </c>
      <c r="D35" s="7" t="s">
        <v>18</v>
      </c>
      <c r="E35" s="7" t="s">
        <v>21</v>
      </c>
      <c r="F35" s="7"/>
      <c r="G35" s="7"/>
      <c r="H35" s="7"/>
      <c r="I35" s="7"/>
      <c r="J35" s="7"/>
      <c r="K35" s="7"/>
      <c r="O35" s="7" t="s">
        <v>8</v>
      </c>
      <c r="P35" s="7" t="s">
        <v>27</v>
      </c>
      <c r="Q35" s="7" t="s">
        <v>33</v>
      </c>
      <c r="R35" s="7" t="s">
        <v>39</v>
      </c>
      <c r="S35" s="7" t="s">
        <v>257</v>
      </c>
      <c r="T35" s="7" t="s">
        <v>258</v>
      </c>
      <c r="U35" s="7" t="s">
        <v>256</v>
      </c>
      <c r="V35" s="7" t="s">
        <v>42</v>
      </c>
    </row>
    <row r="36" spans="1:22">
      <c r="A36" s="7" t="s">
        <v>259</v>
      </c>
      <c r="B36" s="7" t="s">
        <v>260</v>
      </c>
      <c r="C36" s="7" t="s">
        <v>261</v>
      </c>
      <c r="D36" s="7" t="s">
        <v>262</v>
      </c>
      <c r="E36" s="7" t="s">
        <v>263</v>
      </c>
      <c r="F36" s="7"/>
      <c r="G36" s="7"/>
      <c r="H36" s="7"/>
      <c r="I36" s="7"/>
      <c r="J36" s="7"/>
      <c r="K36" s="7"/>
      <c r="O36" s="7" t="s">
        <v>259</v>
      </c>
      <c r="P36" s="7" t="s">
        <v>264</v>
      </c>
      <c r="Q36" s="7" t="s">
        <v>265</v>
      </c>
      <c r="R36" s="7" t="s">
        <v>266</v>
      </c>
      <c r="S36" s="7" t="s">
        <v>267</v>
      </c>
      <c r="T36" s="7" t="s">
        <v>268</v>
      </c>
      <c r="U36" s="7" t="s">
        <v>269</v>
      </c>
      <c r="V36" s="7" t="s">
        <v>270</v>
      </c>
    </row>
    <row r="37" spans="1:22">
      <c r="A37" s="7" t="s">
        <v>271</v>
      </c>
      <c r="B37" s="7" t="s">
        <v>260</v>
      </c>
      <c r="C37" s="7" t="s">
        <v>261</v>
      </c>
      <c r="D37" s="7" t="s">
        <v>262</v>
      </c>
      <c r="E37" s="7" t="s">
        <v>263</v>
      </c>
      <c r="F37" s="7"/>
      <c r="G37" s="7"/>
      <c r="H37" s="7"/>
      <c r="I37" s="7"/>
      <c r="J37" s="7"/>
      <c r="K37" s="7"/>
      <c r="O37" s="7" t="s">
        <v>271</v>
      </c>
      <c r="P37" s="7" t="s">
        <v>264</v>
      </c>
      <c r="Q37" s="7" t="s">
        <v>272</v>
      </c>
      <c r="R37" s="7" t="s">
        <v>266</v>
      </c>
      <c r="S37" s="7" t="s">
        <v>273</v>
      </c>
      <c r="T37" s="7" t="s">
        <v>274</v>
      </c>
      <c r="U37" s="7" t="s">
        <v>275</v>
      </c>
      <c r="V37" s="7" t="s">
        <v>276</v>
      </c>
    </row>
    <row r="39" spans="1:22">
      <c r="A39" t="s">
        <v>277</v>
      </c>
    </row>
    <row r="40" spans="1:22">
      <c r="B40">
        <v>5</v>
      </c>
    </row>
    <row r="41" spans="1:22">
      <c r="A41" s="7" t="s">
        <v>2</v>
      </c>
      <c r="B41" s="17"/>
    </row>
    <row r="42" spans="1:22">
      <c r="A42" s="7" t="s">
        <v>3</v>
      </c>
      <c r="B42" t="s">
        <v>278</v>
      </c>
    </row>
    <row r="43" spans="1:22">
      <c r="A43" s="7" t="s">
        <v>4</v>
      </c>
      <c r="B43" t="s">
        <v>279</v>
      </c>
    </row>
    <row r="44" spans="1:22">
      <c r="A44" s="7" t="s">
        <v>5</v>
      </c>
      <c r="B44" t="s">
        <v>280</v>
      </c>
    </row>
    <row r="45" spans="1:22">
      <c r="A45" s="7" t="s">
        <v>6</v>
      </c>
      <c r="B45" t="s">
        <v>281</v>
      </c>
    </row>
    <row r="46" spans="1:22">
      <c r="A46" s="7" t="s">
        <v>7</v>
      </c>
      <c r="B46" t="s">
        <v>282</v>
      </c>
    </row>
    <row r="47" spans="1:22">
      <c r="A47" s="7" t="s">
        <v>8</v>
      </c>
      <c r="B47" t="s">
        <v>283</v>
      </c>
    </row>
    <row r="48" spans="1:22">
      <c r="A48" s="7" t="s">
        <v>259</v>
      </c>
      <c r="B48" s="7" t="s">
        <v>284</v>
      </c>
    </row>
    <row r="49" spans="1:2">
      <c r="A49" s="7" t="s">
        <v>271</v>
      </c>
      <c r="B49" s="7" t="s">
        <v>285</v>
      </c>
    </row>
  </sheetData>
  <dataValidations count="2">
    <dataValidation type="list" allowBlank="1" showInputMessage="1" showErrorMessage="1" sqref="B3" xr:uid="{14C96481-F345-4094-8A87-8A0DD8B97244}">
      <formula1>"3,4,5,6,7,8,9,10,11,12,13"</formula1>
    </dataValidation>
    <dataValidation type="list" allowBlank="1" showInputMessage="1" showErrorMessage="1" sqref="B4" xr:uid="{71662190-4C5C-48CF-8BF0-4D0A83F1F10E}">
      <formula1>$AC$3:$AC$11</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7AB24-1B6C-47A1-B963-AF1BF2B64FB3}">
  <dimension ref="A1:CV27"/>
  <sheetViews>
    <sheetView zoomScale="60" workbookViewId="0">
      <pane xSplit="1" ySplit="6" topLeftCell="B7" activePane="bottomRight" state="frozen"/>
      <selection activeCell="A4" sqref="A4"/>
      <selection pane="topRight" activeCell="A4" sqref="A4"/>
      <selection pane="bottomLeft" activeCell="A4" sqref="A4"/>
      <selection pane="bottomRight"/>
    </sheetView>
  </sheetViews>
  <sheetFormatPr defaultRowHeight="14.4"/>
  <cols>
    <col min="1" max="1" width="19.77734375" style="13" customWidth="1"/>
    <col min="2" max="9" width="8.88671875" style="13" customWidth="1"/>
    <col min="10" max="10" width="8.88671875" style="30" customWidth="1"/>
    <col min="11" max="18" width="8.88671875" style="13" customWidth="1"/>
    <col min="19" max="19" width="8.88671875" style="30" customWidth="1"/>
    <col min="29" max="29" width="8.88671875" style="12"/>
    <col min="38" max="38" width="8.88671875" style="12"/>
    <col min="47" max="47" width="8.88671875" style="12"/>
    <col min="56" max="56" width="8.88671875" style="12"/>
    <col min="65" max="65" width="8.88671875" style="12"/>
    <col min="74" max="74" width="8.88671875" style="12"/>
    <col min="83" max="83" width="8.88671875" style="12"/>
    <col min="92" max="92" width="8.88671875" style="12"/>
  </cols>
  <sheetData>
    <row r="1" spans="1:100">
      <c r="A1" s="13" t="s">
        <v>288</v>
      </c>
      <c r="B1" t="s">
        <v>299</v>
      </c>
      <c r="C1" t="s">
        <v>300</v>
      </c>
      <c r="D1" t="s">
        <v>301</v>
      </c>
      <c r="E1" t="s">
        <v>302</v>
      </c>
      <c r="F1" t="s">
        <v>303</v>
      </c>
      <c r="G1" t="s">
        <v>304</v>
      </c>
      <c r="H1" t="s">
        <v>305</v>
      </c>
      <c r="I1" t="s">
        <v>306</v>
      </c>
      <c r="J1" s="29" t="s">
        <v>307</v>
      </c>
      <c r="K1" s="32" t="s">
        <v>308</v>
      </c>
      <c r="L1" t="s">
        <v>309</v>
      </c>
      <c r="M1" t="s">
        <v>310</v>
      </c>
      <c r="N1" t="s">
        <v>311</v>
      </c>
      <c r="O1" t="s">
        <v>312</v>
      </c>
      <c r="P1" t="s">
        <v>313</v>
      </c>
      <c r="Q1" t="s">
        <v>314</v>
      </c>
      <c r="R1" t="s">
        <v>315</v>
      </c>
      <c r="S1" s="29" t="s">
        <v>316</v>
      </c>
      <c r="T1" t="str">
        <f>_xlfn.CONCAT("[",T2,",",T3,"]")</f>
        <v>[5,1]</v>
      </c>
      <c r="U1" t="str">
        <f t="shared" ref="U1:CF1" si="0">_xlfn.CONCAT("[",U2,",",U3,"]")</f>
        <v>[5,2]</v>
      </c>
      <c r="V1" t="str">
        <f t="shared" si="0"/>
        <v>[5,3]</v>
      </c>
      <c r="W1" t="str">
        <f t="shared" si="0"/>
        <v>[5,4]</v>
      </c>
      <c r="X1" t="str">
        <f t="shared" si="0"/>
        <v>[5,5]</v>
      </c>
      <c r="Y1" t="str">
        <f t="shared" si="0"/>
        <v>[5,6]</v>
      </c>
      <c r="Z1" t="str">
        <f t="shared" si="0"/>
        <v>[5,7]</v>
      </c>
      <c r="AA1" t="str">
        <f t="shared" si="0"/>
        <v>[5,8]</v>
      </c>
      <c r="AB1" t="str">
        <f t="shared" si="0"/>
        <v>[5,9]</v>
      </c>
      <c r="AC1" s="12" t="str">
        <f t="shared" si="0"/>
        <v>[6,1]</v>
      </c>
      <c r="AD1" t="str">
        <f t="shared" si="0"/>
        <v>[6,2]</v>
      </c>
      <c r="AE1" t="str">
        <f t="shared" si="0"/>
        <v>[6,3]</v>
      </c>
      <c r="AF1" t="str">
        <f t="shared" si="0"/>
        <v>[6,4]</v>
      </c>
      <c r="AG1" t="str">
        <f t="shared" si="0"/>
        <v>[6,5]</v>
      </c>
      <c r="AH1" t="str">
        <f t="shared" si="0"/>
        <v>[6,6]</v>
      </c>
      <c r="AI1" t="str">
        <f t="shared" si="0"/>
        <v>[6,7]</v>
      </c>
      <c r="AJ1" t="str">
        <f t="shared" si="0"/>
        <v>[6,8]</v>
      </c>
      <c r="AK1" t="str">
        <f t="shared" si="0"/>
        <v>[6,9]</v>
      </c>
      <c r="AL1" s="12" t="str">
        <f t="shared" si="0"/>
        <v>[7,1]</v>
      </c>
      <c r="AM1" t="str">
        <f t="shared" si="0"/>
        <v>[7,2]</v>
      </c>
      <c r="AN1" t="str">
        <f t="shared" si="0"/>
        <v>[7,3]</v>
      </c>
      <c r="AO1" t="str">
        <f t="shared" si="0"/>
        <v>[7,4]</v>
      </c>
      <c r="AP1" t="str">
        <f t="shared" si="0"/>
        <v>[7,5]</v>
      </c>
      <c r="AQ1" t="str">
        <f t="shared" si="0"/>
        <v>[7,6]</v>
      </c>
      <c r="AR1" t="str">
        <f t="shared" si="0"/>
        <v>[7,7]</v>
      </c>
      <c r="AS1" t="str">
        <f t="shared" si="0"/>
        <v>[7,8]</v>
      </c>
      <c r="AT1" t="str">
        <f t="shared" si="0"/>
        <v>[7,9]</v>
      </c>
      <c r="AU1" s="12" t="str">
        <f t="shared" si="0"/>
        <v>[8,1]</v>
      </c>
      <c r="AV1" t="str">
        <f t="shared" si="0"/>
        <v>[8,2]</v>
      </c>
      <c r="AW1" t="str">
        <f t="shared" si="0"/>
        <v>[8,3]</v>
      </c>
      <c r="AX1" t="str">
        <f t="shared" si="0"/>
        <v>[8,4]</v>
      </c>
      <c r="AY1" t="str">
        <f t="shared" si="0"/>
        <v>[8,5]</v>
      </c>
      <c r="AZ1" t="str">
        <f t="shared" si="0"/>
        <v>[8,6]</v>
      </c>
      <c r="BA1" t="str">
        <f t="shared" si="0"/>
        <v>[8,7]</v>
      </c>
      <c r="BB1" t="str">
        <f t="shared" si="0"/>
        <v>[8,8]</v>
      </c>
      <c r="BC1" t="str">
        <f t="shared" si="0"/>
        <v>[8,9]</v>
      </c>
      <c r="BD1" s="12" t="str">
        <f t="shared" si="0"/>
        <v>[9,1]</v>
      </c>
      <c r="BE1" t="str">
        <f t="shared" si="0"/>
        <v>[9,2]</v>
      </c>
      <c r="BF1" t="str">
        <f t="shared" si="0"/>
        <v>[9,3]</v>
      </c>
      <c r="BG1" t="str">
        <f t="shared" si="0"/>
        <v>[9,4]</v>
      </c>
      <c r="BH1" t="str">
        <f t="shared" si="0"/>
        <v>[9,5]</v>
      </c>
      <c r="BI1" t="str">
        <f t="shared" si="0"/>
        <v>[9,6]</v>
      </c>
      <c r="BJ1" t="str">
        <f t="shared" si="0"/>
        <v>[9,7]</v>
      </c>
      <c r="BK1" t="str">
        <f t="shared" si="0"/>
        <v>[9,8]</v>
      </c>
      <c r="BL1" t="str">
        <f t="shared" si="0"/>
        <v>[9,9]</v>
      </c>
      <c r="BM1" s="12" t="str">
        <f t="shared" si="0"/>
        <v>[10,1]</v>
      </c>
      <c r="BN1" t="str">
        <f t="shared" si="0"/>
        <v>[10,2]</v>
      </c>
      <c r="BO1" t="str">
        <f t="shared" si="0"/>
        <v>[10,3]</v>
      </c>
      <c r="BP1" t="str">
        <f t="shared" si="0"/>
        <v>[10,4]</v>
      </c>
      <c r="BQ1" t="str">
        <f t="shared" si="0"/>
        <v>[10,5]</v>
      </c>
      <c r="BR1" t="str">
        <f t="shared" si="0"/>
        <v>[10,6]</v>
      </c>
      <c r="BS1" t="str">
        <f t="shared" si="0"/>
        <v>[10,7]</v>
      </c>
      <c r="BT1" t="str">
        <f t="shared" si="0"/>
        <v>[10,8]</v>
      </c>
      <c r="BU1" t="str">
        <f t="shared" si="0"/>
        <v>[10,9]</v>
      </c>
      <c r="BV1" s="12" t="str">
        <f t="shared" si="0"/>
        <v>[11,1]</v>
      </c>
      <c r="BW1" t="str">
        <f t="shared" si="0"/>
        <v>[11,2]</v>
      </c>
      <c r="BX1" t="str">
        <f t="shared" si="0"/>
        <v>[11,3]</v>
      </c>
      <c r="BY1" t="str">
        <f t="shared" si="0"/>
        <v>[11,4]</v>
      </c>
      <c r="BZ1" t="str">
        <f t="shared" si="0"/>
        <v>[11,5]</v>
      </c>
      <c r="CA1" t="str">
        <f t="shared" si="0"/>
        <v>[11,6]</v>
      </c>
      <c r="CB1" t="str">
        <f t="shared" si="0"/>
        <v>[11,7]</v>
      </c>
      <c r="CC1" t="str">
        <f t="shared" si="0"/>
        <v>[11,8]</v>
      </c>
      <c r="CD1" t="str">
        <f t="shared" si="0"/>
        <v>[11,9]</v>
      </c>
      <c r="CE1" s="12" t="str">
        <f t="shared" si="0"/>
        <v>[12,1]</v>
      </c>
      <c r="CF1" t="str">
        <f t="shared" si="0"/>
        <v>[12,2]</v>
      </c>
      <c r="CG1" t="str">
        <f t="shared" ref="CG1:CV1" si="1">_xlfn.CONCAT("[",CG2,",",CG3,"]")</f>
        <v>[12,3]</v>
      </c>
      <c r="CH1" t="str">
        <f t="shared" si="1"/>
        <v>[12,4]</v>
      </c>
      <c r="CI1" t="str">
        <f t="shared" si="1"/>
        <v>[12,5]</v>
      </c>
      <c r="CJ1" t="str">
        <f t="shared" si="1"/>
        <v>[12,6]</v>
      </c>
      <c r="CK1" t="str">
        <f t="shared" si="1"/>
        <v>[12,7]</v>
      </c>
      <c r="CL1" t="str">
        <f t="shared" si="1"/>
        <v>[12,8]</v>
      </c>
      <c r="CM1" t="str">
        <f t="shared" si="1"/>
        <v>[12,9]</v>
      </c>
      <c r="CN1" s="12" t="str">
        <f t="shared" si="1"/>
        <v>[13,1]</v>
      </c>
      <c r="CO1" t="str">
        <f t="shared" si="1"/>
        <v>[13,2]</v>
      </c>
      <c r="CP1" t="str">
        <f t="shared" si="1"/>
        <v>[13,3]</v>
      </c>
      <c r="CQ1" t="str">
        <f t="shared" si="1"/>
        <v>[13,4]</v>
      </c>
      <c r="CR1" t="str">
        <f t="shared" si="1"/>
        <v>[13,5]</v>
      </c>
      <c r="CS1" t="str">
        <f t="shared" si="1"/>
        <v>[13,6]</v>
      </c>
      <c r="CT1" t="str">
        <f t="shared" si="1"/>
        <v>[13,7]</v>
      </c>
      <c r="CU1" t="str">
        <f t="shared" si="1"/>
        <v>[13,8]</v>
      </c>
      <c r="CV1" t="str">
        <f t="shared" si="1"/>
        <v>[13,9]</v>
      </c>
    </row>
    <row r="2" spans="1:100" s="13" customFormat="1">
      <c r="A2" s="13" t="s">
        <v>320</v>
      </c>
      <c r="B2" s="13">
        <v>3</v>
      </c>
      <c r="C2" s="13">
        <v>3</v>
      </c>
      <c r="D2" s="13">
        <v>3</v>
      </c>
      <c r="E2" s="13">
        <v>3</v>
      </c>
      <c r="F2" s="13">
        <v>3</v>
      </c>
      <c r="G2" s="13">
        <v>3</v>
      </c>
      <c r="H2" s="13">
        <v>3</v>
      </c>
      <c r="I2" s="13">
        <v>3</v>
      </c>
      <c r="J2" s="30">
        <v>3</v>
      </c>
      <c r="K2" s="33">
        <v>4</v>
      </c>
      <c r="L2" s="33">
        <v>4</v>
      </c>
      <c r="M2" s="33">
        <v>4</v>
      </c>
      <c r="N2" s="33">
        <v>4</v>
      </c>
      <c r="O2" s="33">
        <v>4</v>
      </c>
      <c r="P2" s="33">
        <v>4</v>
      </c>
      <c r="Q2" s="33">
        <v>4</v>
      </c>
      <c r="R2" s="33">
        <v>4</v>
      </c>
      <c r="S2" s="30">
        <v>4</v>
      </c>
      <c r="T2" s="13">
        <v>5</v>
      </c>
      <c r="U2" s="13">
        <v>5</v>
      </c>
      <c r="V2" s="13">
        <v>5</v>
      </c>
      <c r="W2" s="13">
        <v>5</v>
      </c>
      <c r="X2" s="13">
        <v>5</v>
      </c>
      <c r="Y2" s="13">
        <v>5</v>
      </c>
      <c r="Z2" s="13">
        <v>5</v>
      </c>
      <c r="AA2" s="13">
        <v>5</v>
      </c>
      <c r="AB2" s="13">
        <v>5</v>
      </c>
      <c r="AC2" s="14">
        <v>6</v>
      </c>
      <c r="AD2" s="13">
        <v>6</v>
      </c>
      <c r="AE2" s="13">
        <v>6</v>
      </c>
      <c r="AF2" s="13">
        <v>6</v>
      </c>
      <c r="AG2" s="13">
        <v>6</v>
      </c>
      <c r="AH2" s="13">
        <v>6</v>
      </c>
      <c r="AI2" s="13">
        <v>6</v>
      </c>
      <c r="AJ2" s="13">
        <v>6</v>
      </c>
      <c r="AK2" s="13">
        <v>6</v>
      </c>
      <c r="AL2" s="14">
        <v>7</v>
      </c>
      <c r="AM2" s="13">
        <v>7</v>
      </c>
      <c r="AN2" s="13">
        <v>7</v>
      </c>
      <c r="AO2" s="13">
        <v>7</v>
      </c>
      <c r="AP2" s="13">
        <v>7</v>
      </c>
      <c r="AQ2" s="13">
        <v>7</v>
      </c>
      <c r="AR2" s="13">
        <v>7</v>
      </c>
      <c r="AS2" s="13">
        <v>7</v>
      </c>
      <c r="AT2" s="13">
        <v>7</v>
      </c>
      <c r="AU2" s="14">
        <v>8</v>
      </c>
      <c r="AV2" s="13">
        <v>8</v>
      </c>
      <c r="AW2" s="13">
        <v>8</v>
      </c>
      <c r="AX2" s="13">
        <v>8</v>
      </c>
      <c r="AY2" s="13">
        <v>8</v>
      </c>
      <c r="AZ2" s="13">
        <v>8</v>
      </c>
      <c r="BA2" s="13">
        <v>8</v>
      </c>
      <c r="BB2" s="13">
        <v>8</v>
      </c>
      <c r="BC2" s="13">
        <v>8</v>
      </c>
      <c r="BD2" s="14">
        <v>9</v>
      </c>
      <c r="BE2" s="13">
        <v>9</v>
      </c>
      <c r="BF2" s="13">
        <v>9</v>
      </c>
      <c r="BG2" s="13">
        <v>9</v>
      </c>
      <c r="BH2" s="13">
        <v>9</v>
      </c>
      <c r="BI2" s="13">
        <v>9</v>
      </c>
      <c r="BJ2" s="13">
        <v>9</v>
      </c>
      <c r="BK2" s="13">
        <v>9</v>
      </c>
      <c r="BL2" s="13">
        <v>9</v>
      </c>
      <c r="BM2" s="14">
        <v>10</v>
      </c>
      <c r="BN2" s="13">
        <v>10</v>
      </c>
      <c r="BO2" s="13">
        <v>10</v>
      </c>
      <c r="BP2" s="13">
        <v>10</v>
      </c>
      <c r="BQ2" s="13">
        <v>10</v>
      </c>
      <c r="BR2" s="13">
        <v>10</v>
      </c>
      <c r="BS2" s="13">
        <v>10</v>
      </c>
      <c r="BT2" s="13">
        <v>10</v>
      </c>
      <c r="BU2" s="13">
        <v>10</v>
      </c>
      <c r="BV2" s="14">
        <v>11</v>
      </c>
      <c r="BW2" s="13">
        <v>11</v>
      </c>
      <c r="BX2" s="13">
        <v>11</v>
      </c>
      <c r="BY2" s="13">
        <v>11</v>
      </c>
      <c r="BZ2" s="13">
        <v>11</v>
      </c>
      <c r="CA2" s="13">
        <v>11</v>
      </c>
      <c r="CB2" s="13">
        <v>11</v>
      </c>
      <c r="CC2" s="13">
        <v>11</v>
      </c>
      <c r="CD2" s="13">
        <v>11</v>
      </c>
      <c r="CE2" s="14">
        <v>12</v>
      </c>
      <c r="CF2" s="13">
        <v>12</v>
      </c>
      <c r="CG2" s="13">
        <v>12</v>
      </c>
      <c r="CH2" s="13">
        <v>12</v>
      </c>
      <c r="CI2" s="13">
        <v>12</v>
      </c>
      <c r="CJ2" s="13">
        <v>12</v>
      </c>
      <c r="CK2" s="13">
        <v>12</v>
      </c>
      <c r="CL2" s="13">
        <v>12</v>
      </c>
      <c r="CM2" s="13">
        <v>12</v>
      </c>
      <c r="CN2" s="14">
        <v>13</v>
      </c>
      <c r="CO2" s="13">
        <v>13</v>
      </c>
      <c r="CP2" s="13">
        <v>13</v>
      </c>
      <c r="CQ2" s="13">
        <v>13</v>
      </c>
      <c r="CR2" s="13">
        <v>13</v>
      </c>
      <c r="CS2" s="13">
        <v>13</v>
      </c>
      <c r="CT2" s="13">
        <v>13</v>
      </c>
      <c r="CU2" s="13">
        <v>13</v>
      </c>
      <c r="CV2" s="13">
        <v>13</v>
      </c>
    </row>
    <row r="3" spans="1:100" s="13" customFormat="1">
      <c r="A3" s="13" t="s">
        <v>295</v>
      </c>
      <c r="B3" s="13">
        <v>1</v>
      </c>
      <c r="C3" s="13">
        <v>2</v>
      </c>
      <c r="D3" s="13">
        <v>3</v>
      </c>
      <c r="E3" s="13">
        <v>4</v>
      </c>
      <c r="F3" s="13">
        <v>5</v>
      </c>
      <c r="G3" s="13">
        <v>6</v>
      </c>
      <c r="H3" s="13">
        <v>7</v>
      </c>
      <c r="I3" s="13">
        <v>8</v>
      </c>
      <c r="J3" s="30">
        <v>9</v>
      </c>
      <c r="K3" s="33">
        <v>1</v>
      </c>
      <c r="L3" s="13">
        <v>2</v>
      </c>
      <c r="M3" s="13">
        <v>3</v>
      </c>
      <c r="N3" s="13">
        <v>4</v>
      </c>
      <c r="O3" s="13">
        <v>5</v>
      </c>
      <c r="P3" s="13">
        <v>6</v>
      </c>
      <c r="Q3" s="13">
        <v>7</v>
      </c>
      <c r="R3" s="13">
        <v>8</v>
      </c>
      <c r="S3" s="30">
        <v>9</v>
      </c>
      <c r="T3" s="13">
        <v>1</v>
      </c>
      <c r="U3" s="13">
        <v>2</v>
      </c>
      <c r="V3" s="13">
        <v>3</v>
      </c>
      <c r="W3" s="13">
        <v>4</v>
      </c>
      <c r="X3" s="13">
        <v>5</v>
      </c>
      <c r="Y3" s="13">
        <v>6</v>
      </c>
      <c r="Z3" s="13">
        <v>7</v>
      </c>
      <c r="AA3" s="13">
        <v>8</v>
      </c>
      <c r="AB3" s="13">
        <v>9</v>
      </c>
      <c r="AC3" s="14">
        <v>1</v>
      </c>
      <c r="AD3" s="13">
        <v>2</v>
      </c>
      <c r="AE3" s="13">
        <v>3</v>
      </c>
      <c r="AF3" s="13">
        <v>4</v>
      </c>
      <c r="AG3" s="13">
        <v>5</v>
      </c>
      <c r="AH3" s="13">
        <v>6</v>
      </c>
      <c r="AI3" s="13">
        <v>7</v>
      </c>
      <c r="AJ3" s="13">
        <v>8</v>
      </c>
      <c r="AK3" s="13">
        <v>9</v>
      </c>
      <c r="AL3" s="14">
        <v>1</v>
      </c>
      <c r="AM3" s="13">
        <v>2</v>
      </c>
      <c r="AN3" s="13">
        <v>3</v>
      </c>
      <c r="AO3" s="13">
        <v>4</v>
      </c>
      <c r="AP3" s="13">
        <v>5</v>
      </c>
      <c r="AQ3" s="13">
        <v>6</v>
      </c>
      <c r="AR3" s="13">
        <v>7</v>
      </c>
      <c r="AS3" s="13">
        <v>8</v>
      </c>
      <c r="AT3" s="13">
        <v>9</v>
      </c>
      <c r="AU3" s="14">
        <v>1</v>
      </c>
      <c r="AV3" s="13">
        <v>2</v>
      </c>
      <c r="AW3" s="13">
        <v>3</v>
      </c>
      <c r="AX3" s="13">
        <v>4</v>
      </c>
      <c r="AY3" s="13">
        <v>5</v>
      </c>
      <c r="AZ3" s="13">
        <v>6</v>
      </c>
      <c r="BA3" s="13">
        <v>7</v>
      </c>
      <c r="BB3" s="13">
        <v>8</v>
      </c>
      <c r="BC3" s="13">
        <v>9</v>
      </c>
      <c r="BD3" s="14">
        <v>1</v>
      </c>
      <c r="BE3" s="13">
        <v>2</v>
      </c>
      <c r="BF3" s="13">
        <v>3</v>
      </c>
      <c r="BG3" s="13">
        <v>4</v>
      </c>
      <c r="BH3" s="13">
        <v>5</v>
      </c>
      <c r="BI3" s="13">
        <v>6</v>
      </c>
      <c r="BJ3" s="13">
        <v>7</v>
      </c>
      <c r="BK3" s="13">
        <v>8</v>
      </c>
      <c r="BL3" s="13">
        <v>9</v>
      </c>
      <c r="BM3" s="14">
        <v>1</v>
      </c>
      <c r="BN3" s="13">
        <v>2</v>
      </c>
      <c r="BO3" s="13">
        <v>3</v>
      </c>
      <c r="BP3" s="13">
        <v>4</v>
      </c>
      <c r="BQ3" s="13">
        <v>5</v>
      </c>
      <c r="BR3" s="13">
        <v>6</v>
      </c>
      <c r="BS3" s="13">
        <v>7</v>
      </c>
      <c r="BT3" s="13">
        <v>8</v>
      </c>
      <c r="BU3" s="13">
        <v>9</v>
      </c>
      <c r="BV3" s="14">
        <v>1</v>
      </c>
      <c r="BW3" s="13">
        <v>2</v>
      </c>
      <c r="BX3" s="13">
        <v>3</v>
      </c>
      <c r="BY3" s="13">
        <v>4</v>
      </c>
      <c r="BZ3" s="13">
        <v>5</v>
      </c>
      <c r="CA3" s="13">
        <v>6</v>
      </c>
      <c r="CB3" s="13">
        <v>7</v>
      </c>
      <c r="CC3" s="13">
        <v>8</v>
      </c>
      <c r="CD3" s="13">
        <v>9</v>
      </c>
      <c r="CE3" s="14">
        <v>1</v>
      </c>
      <c r="CF3" s="13">
        <v>2</v>
      </c>
      <c r="CG3" s="13">
        <v>3</v>
      </c>
      <c r="CH3" s="13">
        <v>4</v>
      </c>
      <c r="CI3" s="13">
        <v>5</v>
      </c>
      <c r="CJ3" s="13">
        <v>6</v>
      </c>
      <c r="CK3" s="13">
        <v>7</v>
      </c>
      <c r="CL3" s="13">
        <v>8</v>
      </c>
      <c r="CM3" s="13">
        <v>9</v>
      </c>
      <c r="CN3" s="14">
        <v>1</v>
      </c>
      <c r="CO3" s="13">
        <v>2</v>
      </c>
      <c r="CP3" s="13">
        <v>3</v>
      </c>
      <c r="CQ3" s="13">
        <v>4</v>
      </c>
      <c r="CR3" s="13">
        <v>5</v>
      </c>
      <c r="CS3" s="13">
        <v>6</v>
      </c>
      <c r="CT3" s="13">
        <v>7</v>
      </c>
      <c r="CU3" s="13">
        <v>8</v>
      </c>
      <c r="CV3" s="13">
        <v>9</v>
      </c>
    </row>
    <row r="4" spans="1:100" s="13" customFormat="1">
      <c r="A4" s="13" t="s">
        <v>239</v>
      </c>
      <c r="J4" s="30"/>
      <c r="K4" s="33"/>
      <c r="S4" s="30"/>
      <c r="T4" s="13">
        <v>1</v>
      </c>
      <c r="U4" s="13">
        <v>3.6</v>
      </c>
      <c r="V4" s="13">
        <v>137</v>
      </c>
      <c r="W4" s="13">
        <v>3.6</v>
      </c>
      <c r="X4" s="13">
        <v>212</v>
      </c>
      <c r="Y4" s="13">
        <v>3.6</v>
      </c>
      <c r="Z4" s="13">
        <v>55</v>
      </c>
      <c r="AA4" s="13">
        <v>1.1000000000000001</v>
      </c>
      <c r="AB4" s="13">
        <v>50</v>
      </c>
      <c r="AC4" s="14">
        <v>1</v>
      </c>
      <c r="AD4" s="13">
        <v>1.5</v>
      </c>
      <c r="AE4" s="13">
        <v>50</v>
      </c>
      <c r="AF4" s="13">
        <v>1.3</v>
      </c>
      <c r="AG4" s="13">
        <v>50</v>
      </c>
      <c r="AH4" s="13">
        <v>1.3</v>
      </c>
      <c r="AI4" s="13">
        <v>51</v>
      </c>
      <c r="AJ4" s="13">
        <v>0.5</v>
      </c>
      <c r="AK4" s="13">
        <v>17.149999999999999</v>
      </c>
      <c r="AL4" s="14">
        <v>1.2</v>
      </c>
      <c r="AM4" s="13">
        <v>1.2</v>
      </c>
      <c r="AN4" s="13">
        <v>38</v>
      </c>
      <c r="AO4" s="13">
        <v>1.25</v>
      </c>
      <c r="AP4" s="13">
        <v>36</v>
      </c>
      <c r="AQ4" s="13">
        <v>1.25</v>
      </c>
      <c r="AR4" s="13">
        <v>49</v>
      </c>
      <c r="AS4" s="13">
        <v>0.47</v>
      </c>
      <c r="AT4" s="13">
        <v>7.2968000000000002</v>
      </c>
      <c r="AU4" s="14">
        <v>1.36</v>
      </c>
      <c r="AV4" s="13">
        <v>1.4</v>
      </c>
      <c r="AW4" s="13">
        <v>10.5</v>
      </c>
      <c r="AX4" s="13">
        <v>1.4</v>
      </c>
      <c r="AY4" s="13">
        <v>10.5</v>
      </c>
      <c r="AZ4" s="13">
        <v>1.4</v>
      </c>
      <c r="BA4" s="13">
        <v>17.7</v>
      </c>
      <c r="BB4" s="13">
        <v>0.45</v>
      </c>
      <c r="BC4" s="13">
        <v>1.8323</v>
      </c>
      <c r="BD4" s="14">
        <v>0.44067000000000001</v>
      </c>
      <c r="BE4" s="13">
        <v>0.48759999999999998</v>
      </c>
      <c r="BF4" s="13">
        <v>1.1645000000000001</v>
      </c>
      <c r="BG4" s="13">
        <v>0.48930000000000001</v>
      </c>
      <c r="BH4" s="13">
        <v>0.85229999999999995</v>
      </c>
      <c r="BI4" s="13">
        <v>0.48899999999999999</v>
      </c>
      <c r="BJ4" s="13">
        <v>2.649</v>
      </c>
      <c r="BK4" s="13">
        <v>0.505</v>
      </c>
      <c r="BL4" s="13">
        <v>0.79500000000000004</v>
      </c>
      <c r="BM4" s="14">
        <v>0.48225000000000001</v>
      </c>
      <c r="BN4" s="13">
        <v>0.53900000000000003</v>
      </c>
      <c r="BO4" s="13">
        <v>0.76700000000000002</v>
      </c>
      <c r="BP4" s="13">
        <v>0.53400000000000003</v>
      </c>
      <c r="BQ4" s="13">
        <v>0.76800000000000002</v>
      </c>
      <c r="BR4" s="13">
        <v>0.55159999999999998</v>
      </c>
      <c r="BS4" s="13">
        <v>2.048</v>
      </c>
      <c r="BT4" s="13">
        <v>0.48299999999999998</v>
      </c>
      <c r="BU4" s="13">
        <v>0.80320000000000003</v>
      </c>
      <c r="BV4" s="14">
        <v>2.2999999999999998</v>
      </c>
      <c r="BW4" s="13">
        <v>2.7</v>
      </c>
      <c r="BX4" s="13">
        <v>2.7</v>
      </c>
      <c r="BY4" s="13">
        <v>2.7</v>
      </c>
      <c r="BZ4" s="13">
        <v>2.7</v>
      </c>
      <c r="CA4" s="13">
        <v>2.7</v>
      </c>
      <c r="CB4" s="13">
        <v>2.7</v>
      </c>
      <c r="CC4" s="13">
        <v>0.5</v>
      </c>
      <c r="CD4" s="13">
        <v>0.75</v>
      </c>
      <c r="CE4" s="14"/>
      <c r="CN4" s="14">
        <v>3.5</v>
      </c>
      <c r="CO4" s="13">
        <v>2.5</v>
      </c>
      <c r="CP4" s="13">
        <v>2.5</v>
      </c>
      <c r="CQ4" s="13">
        <v>2.15</v>
      </c>
      <c r="CR4" s="13">
        <v>2.2999999999999998</v>
      </c>
      <c r="CS4" s="13">
        <v>2.5</v>
      </c>
      <c r="CT4" s="13">
        <v>2</v>
      </c>
      <c r="CU4" s="13">
        <v>0.7</v>
      </c>
      <c r="CV4" s="13">
        <v>0.75</v>
      </c>
    </row>
    <row r="5" spans="1:100" s="13" customFormat="1">
      <c r="J5" s="30"/>
      <c r="K5" s="33"/>
      <c r="S5" s="30"/>
      <c r="AA5" s="13" t="s">
        <v>240</v>
      </c>
      <c r="AC5" s="14"/>
      <c r="AJ5" s="13" t="s">
        <v>240</v>
      </c>
      <c r="AK5" s="13" t="s">
        <v>240</v>
      </c>
      <c r="AL5" s="14"/>
      <c r="AS5" s="13" t="s">
        <v>240</v>
      </c>
      <c r="AT5" s="13" t="s">
        <v>240</v>
      </c>
      <c r="AU5" s="14"/>
      <c r="BB5" s="13" t="s">
        <v>240</v>
      </c>
      <c r="BC5" s="13" t="s">
        <v>240</v>
      </c>
      <c r="BD5" s="14" t="s">
        <v>240</v>
      </c>
      <c r="BE5" s="13" t="s">
        <v>240</v>
      </c>
      <c r="BF5" s="13" t="s">
        <v>240</v>
      </c>
      <c r="BG5" s="13" t="s">
        <v>240</v>
      </c>
      <c r="BH5" s="13" t="s">
        <v>240</v>
      </c>
      <c r="BI5" s="13" t="s">
        <v>240</v>
      </c>
      <c r="BJ5" s="13" t="s">
        <v>240</v>
      </c>
      <c r="BK5" s="13" t="s">
        <v>240</v>
      </c>
      <c r="BL5" s="13" t="s">
        <v>240</v>
      </c>
      <c r="BM5" s="14" t="s">
        <v>240</v>
      </c>
      <c r="BN5" s="13" t="s">
        <v>240</v>
      </c>
      <c r="BO5" s="13" t="s">
        <v>240</v>
      </c>
      <c r="BP5" s="13" t="s">
        <v>240</v>
      </c>
      <c r="BQ5" s="13" t="s">
        <v>240</v>
      </c>
      <c r="BR5" s="13" t="s">
        <v>240</v>
      </c>
      <c r="BS5" s="13" t="s">
        <v>240</v>
      </c>
      <c r="BT5" s="13" t="s">
        <v>240</v>
      </c>
      <c r="BU5" s="13" t="s">
        <v>240</v>
      </c>
      <c r="BV5" s="14"/>
      <c r="BW5"/>
      <c r="CD5" s="13" t="s">
        <v>240</v>
      </c>
      <c r="CE5" s="14"/>
      <c r="CN5" s="14"/>
      <c r="CU5" s="13" t="s">
        <v>240</v>
      </c>
      <c r="CV5" s="13" t="s">
        <v>240</v>
      </c>
    </row>
    <row r="6" spans="1:100">
      <c r="A6" s="13" t="s">
        <v>241</v>
      </c>
      <c r="B6"/>
      <c r="C6"/>
      <c r="D6"/>
      <c r="E6"/>
      <c r="F6"/>
      <c r="G6"/>
      <c r="H6"/>
      <c r="I6"/>
      <c r="J6" s="29"/>
      <c r="K6" s="32"/>
      <c r="L6"/>
      <c r="M6"/>
      <c r="N6"/>
      <c r="O6"/>
      <c r="P6"/>
      <c r="Q6"/>
      <c r="R6"/>
      <c r="S6" s="29"/>
    </row>
    <row r="7" spans="1:100">
      <c r="A7" s="13">
        <v>1</v>
      </c>
      <c r="B7">
        <v>2</v>
      </c>
      <c r="C7" s="23"/>
      <c r="D7">
        <v>1</v>
      </c>
      <c r="E7" s="23"/>
      <c r="F7">
        <v>1</v>
      </c>
      <c r="G7" s="23"/>
      <c r="H7">
        <v>1</v>
      </c>
      <c r="I7" s="23"/>
      <c r="J7" s="29">
        <v>1</v>
      </c>
      <c r="K7" s="32">
        <v>2</v>
      </c>
      <c r="L7" s="23"/>
      <c r="M7">
        <v>1</v>
      </c>
      <c r="N7" s="23"/>
      <c r="O7">
        <v>1</v>
      </c>
      <c r="P7" s="23"/>
      <c r="Q7">
        <v>1</v>
      </c>
      <c r="R7" s="23"/>
      <c r="S7" s="29">
        <v>1</v>
      </c>
      <c r="T7">
        <v>4</v>
      </c>
      <c r="U7">
        <v>1</v>
      </c>
      <c r="V7">
        <v>1</v>
      </c>
      <c r="W7">
        <v>1</v>
      </c>
      <c r="X7">
        <v>0</v>
      </c>
      <c r="Y7">
        <v>1</v>
      </c>
      <c r="Z7">
        <v>0</v>
      </c>
      <c r="AA7">
        <v>1</v>
      </c>
      <c r="AB7">
        <v>1</v>
      </c>
      <c r="AC7" s="12">
        <v>6</v>
      </c>
      <c r="AD7">
        <v>1</v>
      </c>
      <c r="AE7">
        <v>0</v>
      </c>
      <c r="AF7">
        <v>1</v>
      </c>
      <c r="AG7">
        <v>0</v>
      </c>
      <c r="AH7">
        <v>1</v>
      </c>
      <c r="AI7">
        <v>0</v>
      </c>
      <c r="AJ7">
        <v>1</v>
      </c>
      <c r="AK7">
        <v>1</v>
      </c>
      <c r="AL7" s="12">
        <v>4</v>
      </c>
      <c r="AM7">
        <v>1</v>
      </c>
      <c r="AN7">
        <v>0</v>
      </c>
      <c r="AO7">
        <v>1</v>
      </c>
      <c r="AP7">
        <v>0</v>
      </c>
      <c r="AQ7">
        <v>1</v>
      </c>
      <c r="AR7">
        <v>0</v>
      </c>
      <c r="AS7">
        <v>1</v>
      </c>
      <c r="AT7">
        <v>0</v>
      </c>
      <c r="AU7" s="12">
        <v>2</v>
      </c>
      <c r="AV7">
        <v>1</v>
      </c>
      <c r="AW7">
        <v>0</v>
      </c>
      <c r="AX7">
        <v>1</v>
      </c>
      <c r="AY7">
        <v>0</v>
      </c>
      <c r="AZ7">
        <v>1</v>
      </c>
      <c r="BA7">
        <v>0</v>
      </c>
      <c r="BB7">
        <v>1</v>
      </c>
      <c r="BC7">
        <v>1</v>
      </c>
      <c r="BD7" s="12">
        <v>2</v>
      </c>
      <c r="BE7">
        <v>1</v>
      </c>
      <c r="BF7">
        <v>0</v>
      </c>
      <c r="BG7">
        <v>0</v>
      </c>
      <c r="BH7">
        <v>0</v>
      </c>
      <c r="BI7">
        <v>1</v>
      </c>
      <c r="BJ7">
        <v>0</v>
      </c>
      <c r="BK7">
        <v>1</v>
      </c>
      <c r="BL7">
        <v>0</v>
      </c>
      <c r="BM7" s="12">
        <v>4</v>
      </c>
      <c r="BN7">
        <v>1</v>
      </c>
      <c r="BO7">
        <v>0</v>
      </c>
      <c r="BP7">
        <v>1</v>
      </c>
      <c r="BQ7">
        <v>0</v>
      </c>
      <c r="BR7">
        <v>1</v>
      </c>
      <c r="BS7">
        <v>0</v>
      </c>
      <c r="BT7">
        <v>1</v>
      </c>
      <c r="BU7">
        <v>0</v>
      </c>
      <c r="BV7" s="12">
        <v>3</v>
      </c>
      <c r="BW7">
        <v>1</v>
      </c>
      <c r="BX7">
        <v>1</v>
      </c>
      <c r="BY7">
        <v>1</v>
      </c>
      <c r="BZ7">
        <v>0</v>
      </c>
      <c r="CA7">
        <v>1</v>
      </c>
      <c r="CB7">
        <v>1</v>
      </c>
      <c r="CC7">
        <v>1</v>
      </c>
      <c r="CD7">
        <v>0</v>
      </c>
      <c r="CE7" s="15"/>
      <c r="CF7" s="11"/>
      <c r="CG7" s="11"/>
      <c r="CH7" s="11"/>
      <c r="CI7" s="11"/>
      <c r="CJ7" s="11"/>
      <c r="CK7" s="11"/>
      <c r="CL7" s="11"/>
      <c r="CM7" s="11"/>
      <c r="CN7" s="12">
        <v>2</v>
      </c>
      <c r="CO7">
        <v>1</v>
      </c>
      <c r="CP7">
        <v>1</v>
      </c>
      <c r="CQ7">
        <v>1</v>
      </c>
      <c r="CR7">
        <v>1</v>
      </c>
      <c r="CS7">
        <v>1</v>
      </c>
      <c r="CT7">
        <v>1</v>
      </c>
      <c r="CU7">
        <v>1</v>
      </c>
      <c r="CV7">
        <v>0</v>
      </c>
    </row>
    <row r="8" spans="1:100">
      <c r="A8" s="13">
        <v>2</v>
      </c>
      <c r="B8">
        <v>48</v>
      </c>
      <c r="C8" s="23"/>
      <c r="D8">
        <v>23</v>
      </c>
      <c r="E8" s="23"/>
      <c r="F8">
        <v>19</v>
      </c>
      <c r="G8" s="23"/>
      <c r="H8">
        <v>21</v>
      </c>
      <c r="I8" s="23"/>
      <c r="J8" s="29">
        <v>9</v>
      </c>
      <c r="K8" s="32">
        <v>137</v>
      </c>
      <c r="L8" s="23"/>
      <c r="M8">
        <v>64</v>
      </c>
      <c r="N8" s="23"/>
      <c r="O8">
        <v>62</v>
      </c>
      <c r="P8" s="23"/>
      <c r="Q8">
        <v>62</v>
      </c>
      <c r="R8" s="23"/>
      <c r="S8" s="29">
        <v>20</v>
      </c>
      <c r="T8">
        <v>286</v>
      </c>
      <c r="U8">
        <v>149</v>
      </c>
      <c r="V8">
        <v>75</v>
      </c>
      <c r="W8">
        <v>131</v>
      </c>
      <c r="X8">
        <v>55</v>
      </c>
      <c r="Y8">
        <v>131</v>
      </c>
      <c r="Z8">
        <v>44</v>
      </c>
      <c r="AA8">
        <v>131</v>
      </c>
      <c r="AB8">
        <v>59</v>
      </c>
      <c r="AC8" s="12">
        <v>581</v>
      </c>
      <c r="AD8">
        <v>345</v>
      </c>
      <c r="AE8">
        <v>268</v>
      </c>
      <c r="AF8">
        <v>339</v>
      </c>
      <c r="AG8">
        <v>257</v>
      </c>
      <c r="AH8">
        <v>339</v>
      </c>
      <c r="AI8">
        <v>256</v>
      </c>
      <c r="AJ8">
        <v>241</v>
      </c>
      <c r="AK8">
        <v>160</v>
      </c>
      <c r="AL8" s="12">
        <v>985</v>
      </c>
      <c r="AM8">
        <v>654</v>
      </c>
      <c r="AN8">
        <v>630</v>
      </c>
      <c r="AO8">
        <v>654</v>
      </c>
      <c r="AP8">
        <v>576</v>
      </c>
      <c r="AQ8">
        <v>654</v>
      </c>
      <c r="AR8">
        <v>630</v>
      </c>
      <c r="AS8">
        <v>601</v>
      </c>
      <c r="AT8">
        <v>458</v>
      </c>
      <c r="AU8" s="12">
        <v>1654</v>
      </c>
      <c r="AV8">
        <v>1010</v>
      </c>
      <c r="AW8">
        <v>990</v>
      </c>
      <c r="AX8">
        <v>1010</v>
      </c>
      <c r="AY8">
        <v>990</v>
      </c>
      <c r="AZ8">
        <v>1010</v>
      </c>
      <c r="BA8">
        <v>990</v>
      </c>
      <c r="BB8">
        <v>1010</v>
      </c>
      <c r="BC8">
        <v>988</v>
      </c>
      <c r="BD8" s="12">
        <v>2298</v>
      </c>
      <c r="BE8">
        <v>1335</v>
      </c>
      <c r="BF8">
        <v>1393</v>
      </c>
      <c r="BG8">
        <v>1376</v>
      </c>
      <c r="BH8">
        <v>1376</v>
      </c>
      <c r="BI8">
        <v>1335</v>
      </c>
      <c r="BJ8">
        <v>1393</v>
      </c>
      <c r="BK8">
        <v>1283</v>
      </c>
      <c r="BL8">
        <v>1376</v>
      </c>
      <c r="BM8" s="12">
        <v>2994</v>
      </c>
      <c r="BN8">
        <v>1571</v>
      </c>
      <c r="BO8">
        <v>1631</v>
      </c>
      <c r="BP8">
        <v>1571</v>
      </c>
      <c r="BQ8">
        <v>1614</v>
      </c>
      <c r="BR8">
        <v>1571</v>
      </c>
      <c r="BS8">
        <v>1631</v>
      </c>
      <c r="BT8">
        <v>1237</v>
      </c>
      <c r="BU8">
        <v>1398</v>
      </c>
      <c r="BV8" s="12">
        <v>3781</v>
      </c>
      <c r="BW8">
        <v>1797</v>
      </c>
      <c r="BX8">
        <v>1794</v>
      </c>
      <c r="BY8">
        <v>1797</v>
      </c>
      <c r="BZ8">
        <v>1768</v>
      </c>
      <c r="CA8">
        <v>1797</v>
      </c>
      <c r="CB8">
        <v>1794</v>
      </c>
      <c r="CC8">
        <v>1690</v>
      </c>
      <c r="CD8">
        <v>1768</v>
      </c>
      <c r="CE8" s="15"/>
      <c r="CF8" s="11"/>
      <c r="CG8" s="11"/>
      <c r="CH8" s="11"/>
      <c r="CI8" s="11"/>
      <c r="CJ8" s="11"/>
      <c r="CK8" s="11"/>
      <c r="CL8" s="11"/>
      <c r="CM8" s="11"/>
      <c r="CN8" s="12">
        <v>4753</v>
      </c>
      <c r="CO8">
        <v>2019</v>
      </c>
      <c r="CP8">
        <v>2019</v>
      </c>
      <c r="CQ8">
        <v>2000</v>
      </c>
      <c r="CR8">
        <v>2000</v>
      </c>
      <c r="CS8">
        <v>2019</v>
      </c>
      <c r="CT8">
        <v>2019</v>
      </c>
      <c r="CU8">
        <v>1974</v>
      </c>
      <c r="CV8">
        <v>1985</v>
      </c>
    </row>
    <row r="9" spans="1:100">
      <c r="A9" s="13">
        <v>3</v>
      </c>
      <c r="B9">
        <v>182</v>
      </c>
      <c r="C9" s="23"/>
      <c r="D9">
        <v>86</v>
      </c>
      <c r="E9" s="23"/>
      <c r="F9">
        <v>76</v>
      </c>
      <c r="G9" s="23"/>
      <c r="H9">
        <v>82</v>
      </c>
      <c r="I9" s="23"/>
      <c r="J9" s="29">
        <v>55</v>
      </c>
      <c r="K9" s="32">
        <v>744</v>
      </c>
      <c r="L9" s="23"/>
      <c r="M9">
        <v>420</v>
      </c>
      <c r="N9" s="23"/>
      <c r="O9">
        <v>391</v>
      </c>
      <c r="P9" s="23"/>
      <c r="Q9">
        <v>405</v>
      </c>
      <c r="R9" s="23"/>
      <c r="S9" s="29">
        <v>256</v>
      </c>
      <c r="T9">
        <v>1691</v>
      </c>
      <c r="U9">
        <v>1044</v>
      </c>
      <c r="V9">
        <v>1232</v>
      </c>
      <c r="W9">
        <v>957</v>
      </c>
      <c r="X9">
        <v>1130</v>
      </c>
      <c r="Y9">
        <v>999</v>
      </c>
      <c r="Z9">
        <v>1215</v>
      </c>
      <c r="AA9">
        <v>908</v>
      </c>
      <c r="AB9">
        <v>1044</v>
      </c>
      <c r="AC9" s="12">
        <v>3041</v>
      </c>
      <c r="AD9">
        <v>1519</v>
      </c>
      <c r="AE9">
        <v>1802</v>
      </c>
      <c r="AF9">
        <v>1534</v>
      </c>
      <c r="AG9">
        <v>1776</v>
      </c>
      <c r="AH9">
        <v>1544</v>
      </c>
      <c r="AI9">
        <v>1783</v>
      </c>
      <c r="AJ9">
        <v>1449</v>
      </c>
      <c r="AK9">
        <v>1672</v>
      </c>
      <c r="AL9" s="12">
        <v>3971</v>
      </c>
      <c r="AM9">
        <v>1493</v>
      </c>
      <c r="AN9">
        <v>1602</v>
      </c>
      <c r="AO9">
        <v>1488</v>
      </c>
      <c r="AP9">
        <v>1688</v>
      </c>
      <c r="AQ9">
        <v>1491</v>
      </c>
      <c r="AR9">
        <v>1603</v>
      </c>
      <c r="AS9">
        <v>1522</v>
      </c>
      <c r="AT9">
        <v>1778</v>
      </c>
      <c r="AU9" s="12">
        <v>4255</v>
      </c>
      <c r="AV9">
        <v>1275</v>
      </c>
      <c r="AW9">
        <v>1318</v>
      </c>
      <c r="AX9">
        <v>1275</v>
      </c>
      <c r="AY9">
        <v>1318</v>
      </c>
      <c r="AZ9">
        <v>1275</v>
      </c>
      <c r="BA9">
        <v>1318</v>
      </c>
      <c r="BB9">
        <v>1275</v>
      </c>
      <c r="BC9">
        <v>1322</v>
      </c>
      <c r="BD9" s="12">
        <v>4174</v>
      </c>
      <c r="BE9">
        <v>971</v>
      </c>
      <c r="BF9">
        <v>922</v>
      </c>
      <c r="BG9">
        <v>939</v>
      </c>
      <c r="BH9">
        <v>939</v>
      </c>
      <c r="BI9">
        <v>971</v>
      </c>
      <c r="BJ9">
        <v>922</v>
      </c>
      <c r="BK9">
        <v>1027</v>
      </c>
      <c r="BL9">
        <v>939</v>
      </c>
      <c r="BM9" s="12">
        <v>3725</v>
      </c>
      <c r="BN9">
        <v>740</v>
      </c>
      <c r="BO9">
        <v>684</v>
      </c>
      <c r="BP9">
        <v>740</v>
      </c>
      <c r="BQ9">
        <v>701</v>
      </c>
      <c r="BR9">
        <v>740</v>
      </c>
      <c r="BS9">
        <v>684</v>
      </c>
      <c r="BT9">
        <v>1075</v>
      </c>
      <c r="BU9">
        <v>917</v>
      </c>
      <c r="BV9" s="12">
        <v>3033</v>
      </c>
      <c r="BW9">
        <v>514</v>
      </c>
      <c r="BX9">
        <v>520</v>
      </c>
      <c r="BY9">
        <v>514</v>
      </c>
      <c r="BZ9">
        <v>547</v>
      </c>
      <c r="CA9">
        <v>514</v>
      </c>
      <c r="CB9">
        <v>520</v>
      </c>
      <c r="CC9">
        <v>623</v>
      </c>
      <c r="CD9">
        <v>547</v>
      </c>
      <c r="CE9" s="15"/>
      <c r="CF9" s="11"/>
      <c r="CG9" s="11"/>
      <c r="CH9" s="11"/>
      <c r="CI9" s="11"/>
      <c r="CJ9" s="11"/>
      <c r="CK9" s="11"/>
      <c r="CL9" s="11"/>
      <c r="CM9" s="11"/>
      <c r="CN9" s="12">
        <v>2124</v>
      </c>
      <c r="CO9">
        <v>295</v>
      </c>
      <c r="CP9">
        <v>295</v>
      </c>
      <c r="CQ9">
        <v>314</v>
      </c>
      <c r="CR9">
        <v>314</v>
      </c>
      <c r="CS9">
        <v>295</v>
      </c>
      <c r="CT9">
        <v>295</v>
      </c>
      <c r="CU9">
        <v>340</v>
      </c>
      <c r="CV9">
        <v>330</v>
      </c>
    </row>
    <row r="10" spans="1:100">
      <c r="A10" s="13">
        <v>4</v>
      </c>
      <c r="B10">
        <v>348</v>
      </c>
      <c r="C10" s="23"/>
      <c r="D10">
        <v>141</v>
      </c>
      <c r="E10" s="23"/>
      <c r="F10">
        <v>131</v>
      </c>
      <c r="G10" s="23"/>
      <c r="H10">
        <v>144</v>
      </c>
      <c r="I10" s="23"/>
      <c r="J10" s="29">
        <v>179</v>
      </c>
      <c r="K10" s="32">
        <v>1573</v>
      </c>
      <c r="L10" s="23"/>
      <c r="M10">
        <v>750</v>
      </c>
      <c r="N10" s="23"/>
      <c r="O10">
        <v>751</v>
      </c>
      <c r="P10" s="23"/>
      <c r="Q10">
        <v>769</v>
      </c>
      <c r="R10" s="23"/>
      <c r="S10" s="29">
        <v>942</v>
      </c>
      <c r="T10">
        <v>2770</v>
      </c>
      <c r="U10">
        <v>903</v>
      </c>
      <c r="V10">
        <v>933</v>
      </c>
      <c r="W10">
        <v>945</v>
      </c>
      <c r="X10">
        <v>1090</v>
      </c>
      <c r="Y10">
        <v>918</v>
      </c>
      <c r="Z10">
        <v>993</v>
      </c>
      <c r="AA10">
        <v>992</v>
      </c>
      <c r="AB10">
        <v>1145</v>
      </c>
      <c r="AC10" s="12">
        <v>2603</v>
      </c>
      <c r="AD10">
        <v>395</v>
      </c>
      <c r="AE10">
        <v>240</v>
      </c>
      <c r="AF10">
        <v>396</v>
      </c>
      <c r="AG10">
        <v>279</v>
      </c>
      <c r="AH10">
        <v>386</v>
      </c>
      <c r="AI10">
        <v>273</v>
      </c>
      <c r="AJ10">
        <v>533</v>
      </c>
      <c r="AK10">
        <v>479</v>
      </c>
      <c r="AL10" s="12">
        <v>1662</v>
      </c>
      <c r="AM10">
        <v>148</v>
      </c>
      <c r="AN10">
        <v>83</v>
      </c>
      <c r="AO10">
        <v>159</v>
      </c>
      <c r="AP10">
        <v>51</v>
      </c>
      <c r="AQ10">
        <v>155</v>
      </c>
      <c r="AR10">
        <v>82</v>
      </c>
      <c r="AS10">
        <v>178</v>
      </c>
      <c r="AT10">
        <v>79</v>
      </c>
      <c r="AU10" s="12">
        <v>955</v>
      </c>
      <c r="AV10">
        <v>28</v>
      </c>
      <c r="AW10">
        <v>7</v>
      </c>
      <c r="AX10">
        <v>28</v>
      </c>
      <c r="AY10">
        <v>7</v>
      </c>
      <c r="AZ10">
        <v>28</v>
      </c>
      <c r="BA10">
        <v>7</v>
      </c>
      <c r="BB10">
        <v>28</v>
      </c>
      <c r="BC10">
        <v>4</v>
      </c>
      <c r="BD10" s="12">
        <v>461</v>
      </c>
      <c r="BE10">
        <v>8</v>
      </c>
      <c r="BI10">
        <v>8</v>
      </c>
      <c r="BK10">
        <v>4</v>
      </c>
      <c r="BM10" s="12">
        <v>214</v>
      </c>
      <c r="BN10">
        <v>3</v>
      </c>
      <c r="BP10">
        <v>3</v>
      </c>
      <c r="BR10">
        <v>3</v>
      </c>
      <c r="BT10">
        <v>2</v>
      </c>
      <c r="BV10" s="12">
        <v>127</v>
      </c>
      <c r="BW10">
        <v>3</v>
      </c>
      <c r="BY10">
        <v>3</v>
      </c>
      <c r="CA10">
        <v>3</v>
      </c>
      <c r="CC10">
        <v>1</v>
      </c>
      <c r="CE10" s="15"/>
      <c r="CF10" s="11"/>
      <c r="CG10" s="11"/>
      <c r="CH10" s="11"/>
      <c r="CI10" s="11"/>
      <c r="CJ10" s="11"/>
      <c r="CK10" s="11"/>
      <c r="CL10" s="11"/>
      <c r="CM10" s="11"/>
      <c r="CN10" s="12">
        <v>64</v>
      </c>
    </row>
    <row r="11" spans="1:100">
      <c r="A11" s="13">
        <v>5</v>
      </c>
      <c r="B11">
        <v>462</v>
      </c>
      <c r="C11" s="23"/>
      <c r="D11">
        <v>175</v>
      </c>
      <c r="E11" s="23"/>
      <c r="F11">
        <v>158</v>
      </c>
      <c r="G11" s="23"/>
      <c r="H11">
        <v>173</v>
      </c>
      <c r="I11" s="23"/>
      <c r="J11" s="29">
        <v>259</v>
      </c>
      <c r="K11" s="32">
        <v>1840</v>
      </c>
      <c r="L11" s="23"/>
      <c r="M11">
        <v>620</v>
      </c>
      <c r="N11" s="23"/>
      <c r="O11">
        <v>616</v>
      </c>
      <c r="P11" s="23"/>
      <c r="Q11">
        <v>607</v>
      </c>
      <c r="R11" s="23"/>
      <c r="S11" s="29">
        <v>935</v>
      </c>
      <c r="T11">
        <v>1636</v>
      </c>
      <c r="U11">
        <v>174</v>
      </c>
      <c r="V11">
        <v>73</v>
      </c>
      <c r="W11">
        <v>225</v>
      </c>
      <c r="X11">
        <v>40</v>
      </c>
      <c r="Y11">
        <v>211</v>
      </c>
      <c r="Z11">
        <v>62</v>
      </c>
      <c r="AA11">
        <v>224</v>
      </c>
      <c r="AB11">
        <v>66</v>
      </c>
      <c r="AC11" s="12">
        <v>572</v>
      </c>
      <c r="AD11">
        <v>47</v>
      </c>
      <c r="AE11">
        <v>5</v>
      </c>
      <c r="AF11">
        <v>38</v>
      </c>
      <c r="AG11">
        <v>3</v>
      </c>
      <c r="AH11">
        <v>38</v>
      </c>
      <c r="AI11">
        <v>3</v>
      </c>
      <c r="AJ11">
        <v>73</v>
      </c>
      <c r="AK11">
        <v>3</v>
      </c>
      <c r="AL11" s="12">
        <v>262</v>
      </c>
      <c r="AM11">
        <v>18</v>
      </c>
      <c r="AO11">
        <v>11</v>
      </c>
      <c r="AQ11">
        <v>12</v>
      </c>
      <c r="AS11">
        <v>12</v>
      </c>
      <c r="AU11" s="12">
        <v>75</v>
      </c>
      <c r="AV11">
        <v>1</v>
      </c>
      <c r="AX11">
        <v>1</v>
      </c>
      <c r="AZ11">
        <v>1</v>
      </c>
      <c r="BB11">
        <v>1</v>
      </c>
      <c r="BD11" s="12">
        <v>10</v>
      </c>
      <c r="BM11" s="12">
        <v>7</v>
      </c>
      <c r="BV11" s="12">
        <v>1</v>
      </c>
      <c r="CE11" s="15"/>
      <c r="CF11" s="11"/>
      <c r="CG11" s="11"/>
      <c r="CH11" s="11"/>
      <c r="CI11" s="11"/>
      <c r="CJ11" s="11"/>
      <c r="CK11" s="11"/>
      <c r="CL11" s="11"/>
      <c r="CM11" s="11"/>
      <c r="CN11" s="12">
        <v>2</v>
      </c>
    </row>
    <row r="12" spans="1:100">
      <c r="A12" s="13">
        <v>6</v>
      </c>
      <c r="B12">
        <v>493</v>
      </c>
      <c r="C12" s="23"/>
      <c r="D12">
        <v>170</v>
      </c>
      <c r="E12" s="23"/>
      <c r="F12">
        <v>154</v>
      </c>
      <c r="G12" s="23"/>
      <c r="H12">
        <v>162</v>
      </c>
      <c r="I12" s="23"/>
      <c r="J12" s="29">
        <v>280</v>
      </c>
      <c r="K12" s="32">
        <v>1443</v>
      </c>
      <c r="L12" s="23"/>
      <c r="M12">
        <v>332</v>
      </c>
      <c r="N12" s="23"/>
      <c r="O12">
        <v>347</v>
      </c>
      <c r="P12" s="23"/>
      <c r="Q12">
        <v>340</v>
      </c>
      <c r="R12" s="23"/>
      <c r="S12" s="29">
        <v>317</v>
      </c>
      <c r="T12">
        <v>412</v>
      </c>
      <c r="U12">
        <v>33</v>
      </c>
      <c r="V12">
        <v>1</v>
      </c>
      <c r="W12">
        <v>42</v>
      </c>
      <c r="Y12">
        <v>44</v>
      </c>
      <c r="Z12">
        <v>1</v>
      </c>
      <c r="AA12">
        <v>47</v>
      </c>
      <c r="AC12" s="12">
        <v>114</v>
      </c>
      <c r="AD12">
        <v>7</v>
      </c>
      <c r="AF12">
        <v>7</v>
      </c>
      <c r="AH12">
        <v>7</v>
      </c>
      <c r="AJ12">
        <v>16</v>
      </c>
      <c r="AL12" s="12">
        <v>53</v>
      </c>
      <c r="AM12">
        <v>1</v>
      </c>
      <c r="AO12">
        <v>2</v>
      </c>
      <c r="AQ12">
        <v>2</v>
      </c>
      <c r="AS12">
        <v>1</v>
      </c>
      <c r="AU12" s="12">
        <v>3</v>
      </c>
      <c r="BM12" s="12">
        <v>1</v>
      </c>
      <c r="CE12" s="15"/>
      <c r="CF12" s="11"/>
      <c r="CG12" s="11"/>
      <c r="CH12" s="11"/>
      <c r="CI12" s="11"/>
      <c r="CJ12" s="11"/>
      <c r="CK12" s="11"/>
      <c r="CL12" s="11"/>
      <c r="CM12" s="11"/>
    </row>
    <row r="13" spans="1:100">
      <c r="A13" s="13">
        <v>7</v>
      </c>
      <c r="B13">
        <v>453</v>
      </c>
      <c r="C13" s="23"/>
      <c r="D13">
        <v>159</v>
      </c>
      <c r="E13" s="23"/>
      <c r="F13">
        <v>144</v>
      </c>
      <c r="G13" s="23"/>
      <c r="H13">
        <v>148</v>
      </c>
      <c r="I13" s="23"/>
      <c r="J13" s="29">
        <v>232</v>
      </c>
      <c r="K13" s="32">
        <v>932</v>
      </c>
      <c r="L13" s="23"/>
      <c r="M13">
        <v>176</v>
      </c>
      <c r="N13" s="23"/>
      <c r="O13">
        <v>173</v>
      </c>
      <c r="P13" s="23"/>
      <c r="Q13">
        <v>163</v>
      </c>
      <c r="R13" s="23"/>
      <c r="S13" s="29">
        <v>28</v>
      </c>
      <c r="T13">
        <v>111</v>
      </c>
      <c r="U13">
        <v>9</v>
      </c>
      <c r="W13">
        <v>11</v>
      </c>
      <c r="Y13">
        <v>9</v>
      </c>
      <c r="AA13">
        <v>10</v>
      </c>
      <c r="AC13" s="12">
        <v>23</v>
      </c>
      <c r="AD13">
        <v>1</v>
      </c>
      <c r="AJ13">
        <v>2</v>
      </c>
      <c r="AL13" s="12">
        <v>8</v>
      </c>
      <c r="AU13" s="12">
        <v>1</v>
      </c>
      <c r="CE13" s="15"/>
      <c r="CF13" s="11"/>
      <c r="CG13" s="11"/>
      <c r="CH13" s="11"/>
      <c r="CI13" s="11"/>
      <c r="CJ13" s="11"/>
      <c r="CK13" s="11"/>
      <c r="CL13" s="11"/>
      <c r="CM13" s="11"/>
    </row>
    <row r="14" spans="1:100">
      <c r="A14" s="13">
        <v>8</v>
      </c>
      <c r="B14">
        <v>417</v>
      </c>
      <c r="C14" s="23"/>
      <c r="D14">
        <v>143</v>
      </c>
      <c r="E14" s="23"/>
      <c r="F14">
        <v>139</v>
      </c>
      <c r="G14" s="23"/>
      <c r="H14">
        <v>140</v>
      </c>
      <c r="I14" s="23"/>
      <c r="J14" s="29">
        <v>170</v>
      </c>
      <c r="K14" s="32">
        <v>489</v>
      </c>
      <c r="L14" s="23"/>
      <c r="M14">
        <v>85</v>
      </c>
      <c r="N14" s="23"/>
      <c r="O14">
        <v>94</v>
      </c>
      <c r="P14" s="23"/>
      <c r="Q14">
        <v>93</v>
      </c>
      <c r="R14" s="23"/>
      <c r="S14" s="29"/>
      <c r="T14">
        <v>33</v>
      </c>
      <c r="U14">
        <v>2</v>
      </c>
      <c r="W14">
        <v>3</v>
      </c>
      <c r="Y14">
        <v>2</v>
      </c>
      <c r="AA14">
        <v>2</v>
      </c>
      <c r="AC14" s="12">
        <v>4</v>
      </c>
    </row>
    <row r="15" spans="1:100">
      <c r="A15" s="13">
        <v>9</v>
      </c>
      <c r="B15">
        <v>428</v>
      </c>
      <c r="C15" s="23"/>
      <c r="D15">
        <v>119</v>
      </c>
      <c r="E15" s="23"/>
      <c r="F15">
        <v>125</v>
      </c>
      <c r="G15" s="23"/>
      <c r="H15">
        <v>121</v>
      </c>
      <c r="I15" s="23"/>
      <c r="J15" s="29">
        <v>86</v>
      </c>
      <c r="K15" s="32">
        <v>234</v>
      </c>
      <c r="L15" s="23"/>
      <c r="M15">
        <v>34</v>
      </c>
      <c r="N15" s="23"/>
      <c r="O15">
        <v>36</v>
      </c>
      <c r="P15" s="23"/>
      <c r="Q15">
        <v>34</v>
      </c>
      <c r="R15" s="23"/>
      <c r="S15" s="29"/>
      <c r="T15">
        <v>2</v>
      </c>
      <c r="AC15" s="12">
        <v>1</v>
      </c>
    </row>
    <row r="16" spans="1:100">
      <c r="A16" s="13">
        <v>10</v>
      </c>
      <c r="B16">
        <v>358</v>
      </c>
      <c r="C16" s="23"/>
      <c r="D16">
        <v>88</v>
      </c>
      <c r="E16" s="23"/>
      <c r="F16">
        <v>106</v>
      </c>
      <c r="G16" s="23"/>
      <c r="H16">
        <v>88</v>
      </c>
      <c r="I16" s="23"/>
      <c r="J16" s="29">
        <v>20</v>
      </c>
      <c r="K16" s="32">
        <v>66</v>
      </c>
      <c r="L16" s="23"/>
      <c r="M16">
        <v>14</v>
      </c>
      <c r="N16" s="23"/>
      <c r="O16">
        <v>16</v>
      </c>
      <c r="P16" s="23"/>
      <c r="Q16">
        <v>14</v>
      </c>
      <c r="R16" s="23"/>
      <c r="S16" s="29"/>
    </row>
    <row r="17" spans="1:100">
      <c r="A17" s="13">
        <v>11</v>
      </c>
      <c r="B17">
        <v>245</v>
      </c>
      <c r="C17" s="23"/>
      <c r="D17">
        <v>66</v>
      </c>
      <c r="E17" s="23"/>
      <c r="F17">
        <v>75</v>
      </c>
      <c r="G17" s="23"/>
      <c r="H17">
        <v>73</v>
      </c>
      <c r="I17" s="23"/>
      <c r="J17" s="29">
        <v>1</v>
      </c>
      <c r="K17" s="32">
        <v>26</v>
      </c>
      <c r="L17" s="23"/>
      <c r="M17">
        <v>3</v>
      </c>
      <c r="N17" s="23"/>
      <c r="O17">
        <v>8</v>
      </c>
      <c r="P17" s="23"/>
      <c r="Q17">
        <v>7</v>
      </c>
      <c r="R17" s="23"/>
      <c r="S17" s="29"/>
    </row>
    <row r="18" spans="1:100">
      <c r="A18" s="13">
        <v>12</v>
      </c>
      <c r="B18">
        <v>177</v>
      </c>
      <c r="C18" s="23"/>
      <c r="D18">
        <v>41</v>
      </c>
      <c r="E18" s="23"/>
      <c r="F18">
        <v>56</v>
      </c>
      <c r="G18" s="23"/>
      <c r="H18">
        <v>47</v>
      </c>
      <c r="I18" s="23"/>
      <c r="J18" s="29"/>
      <c r="K18" s="32">
        <v>9</v>
      </c>
      <c r="L18" s="23"/>
      <c r="M18"/>
      <c r="N18" s="23"/>
      <c r="O18">
        <v>3</v>
      </c>
      <c r="P18" s="23"/>
      <c r="Q18">
        <v>3</v>
      </c>
      <c r="R18" s="23"/>
      <c r="S18" s="29"/>
    </row>
    <row r="19" spans="1:100">
      <c r="A19" s="13">
        <v>13</v>
      </c>
      <c r="B19">
        <v>114</v>
      </c>
      <c r="C19" s="23"/>
      <c r="D19">
        <v>28</v>
      </c>
      <c r="E19" s="23"/>
      <c r="F19">
        <v>38</v>
      </c>
      <c r="G19" s="23"/>
      <c r="H19">
        <v>34</v>
      </c>
      <c r="I19" s="23"/>
      <c r="J19" s="29"/>
      <c r="K19" s="32">
        <v>2</v>
      </c>
      <c r="L19" s="23"/>
      <c r="M19"/>
      <c r="N19" s="23"/>
      <c r="O19">
        <v>1</v>
      </c>
      <c r="P19" s="23"/>
      <c r="Q19">
        <v>1</v>
      </c>
      <c r="R19" s="23"/>
      <c r="S19" s="29"/>
    </row>
    <row r="20" spans="1:100">
      <c r="A20" s="13">
        <v>14</v>
      </c>
      <c r="B20">
        <v>78</v>
      </c>
      <c r="C20" s="23"/>
      <c r="D20">
        <v>21</v>
      </c>
      <c r="E20" s="23"/>
      <c r="F20">
        <v>27</v>
      </c>
      <c r="G20" s="23"/>
      <c r="H20">
        <v>24</v>
      </c>
      <c r="I20" s="23"/>
      <c r="J20" s="29"/>
      <c r="K20" s="32"/>
      <c r="L20" s="23"/>
      <c r="M20"/>
      <c r="N20" s="23"/>
      <c r="O20"/>
      <c r="P20" s="23"/>
      <c r="Q20"/>
      <c r="R20" s="23"/>
      <c r="S20" s="29"/>
    </row>
    <row r="21" spans="1:100">
      <c r="A21" s="13">
        <v>15</v>
      </c>
      <c r="B21">
        <v>43</v>
      </c>
      <c r="C21" s="23"/>
      <c r="D21">
        <v>15</v>
      </c>
      <c r="E21" s="23"/>
      <c r="F21">
        <v>19</v>
      </c>
      <c r="G21" s="23"/>
      <c r="H21">
        <v>16</v>
      </c>
      <c r="I21" s="23"/>
      <c r="J21" s="29"/>
      <c r="K21" s="32"/>
      <c r="L21" s="23"/>
      <c r="M21"/>
      <c r="N21" s="23"/>
      <c r="O21"/>
      <c r="P21" s="23"/>
      <c r="Q21"/>
      <c r="R21" s="23"/>
      <c r="S21" s="29"/>
    </row>
    <row r="22" spans="1:100">
      <c r="A22" s="13">
        <v>16</v>
      </c>
      <c r="B22">
        <v>20</v>
      </c>
      <c r="C22" s="23"/>
      <c r="D22">
        <v>10</v>
      </c>
      <c r="E22" s="23"/>
      <c r="F22">
        <v>14</v>
      </c>
      <c r="G22" s="23"/>
      <c r="H22">
        <v>12</v>
      </c>
      <c r="I22" s="23"/>
      <c r="J22" s="29"/>
      <c r="K22" s="32"/>
      <c r="L22" s="23"/>
      <c r="M22"/>
      <c r="N22" s="23"/>
      <c r="O22"/>
      <c r="P22" s="23"/>
      <c r="Q22"/>
      <c r="R22" s="23"/>
      <c r="S22" s="29"/>
    </row>
    <row r="23" spans="1:100">
      <c r="A23" s="13">
        <v>17</v>
      </c>
      <c r="B23">
        <v>8</v>
      </c>
      <c r="C23" s="23"/>
      <c r="D23">
        <v>6</v>
      </c>
      <c r="E23" s="23"/>
      <c r="F23">
        <v>10</v>
      </c>
      <c r="G23" s="23"/>
      <c r="H23">
        <v>6</v>
      </c>
      <c r="I23" s="23"/>
      <c r="J23" s="29"/>
      <c r="K23" s="32"/>
      <c r="L23" s="23"/>
      <c r="M23"/>
      <c r="N23" s="23"/>
      <c r="O23"/>
      <c r="P23" s="23"/>
      <c r="Q23"/>
      <c r="R23" s="23"/>
      <c r="S23" s="29"/>
    </row>
    <row r="24" spans="1:100">
      <c r="A24" s="13">
        <v>18</v>
      </c>
      <c r="B24"/>
      <c r="C24" s="23"/>
      <c r="D24"/>
      <c r="E24" s="23"/>
      <c r="F24"/>
      <c r="G24" s="23"/>
      <c r="H24"/>
      <c r="I24" s="23"/>
      <c r="J24" s="29"/>
      <c r="K24" s="32"/>
      <c r="L24" s="23"/>
      <c r="M24"/>
      <c r="N24" s="23"/>
      <c r="O24"/>
      <c r="P24" s="23"/>
      <c r="Q24"/>
      <c r="R24" s="23"/>
      <c r="S24" s="29"/>
    </row>
    <row r="25" spans="1:100">
      <c r="A25" s="13">
        <v>19</v>
      </c>
      <c r="B25"/>
      <c r="C25" s="23"/>
      <c r="D25"/>
      <c r="E25" s="23"/>
      <c r="F25"/>
      <c r="G25" s="23"/>
      <c r="H25"/>
      <c r="I25" s="23"/>
      <c r="J25" s="29"/>
      <c r="K25" s="32"/>
      <c r="L25" s="23"/>
      <c r="M25"/>
      <c r="N25" s="23"/>
      <c r="O25"/>
      <c r="P25" s="23"/>
      <c r="Q25"/>
      <c r="R25" s="23"/>
      <c r="S25" s="29"/>
    </row>
    <row r="26" spans="1:100" s="19" customFormat="1" ht="15" thickBot="1">
      <c r="A26" s="18">
        <v>20</v>
      </c>
      <c r="C26" s="24"/>
      <c r="E26" s="24"/>
      <c r="G26" s="24"/>
      <c r="I26" s="24"/>
      <c r="J26" s="31"/>
      <c r="L26" s="24"/>
      <c r="N26" s="24"/>
      <c r="P26" s="24"/>
      <c r="R26" s="24"/>
      <c r="S26" s="31"/>
      <c r="AC26" s="22"/>
      <c r="AL26" s="22"/>
      <c r="AU26" s="22"/>
      <c r="BD26" s="22"/>
      <c r="BM26" s="22"/>
      <c r="BV26" s="22"/>
      <c r="CE26" s="22"/>
      <c r="CN26" s="22"/>
    </row>
    <row r="27" spans="1:100" ht="15" thickTop="1">
      <c r="B27">
        <v>3876</v>
      </c>
      <c r="C27">
        <v>0</v>
      </c>
      <c r="D27">
        <v>1292</v>
      </c>
      <c r="E27">
        <v>0</v>
      </c>
      <c r="F27">
        <v>1292</v>
      </c>
      <c r="G27">
        <v>0</v>
      </c>
      <c r="H27">
        <v>1292</v>
      </c>
      <c r="I27">
        <v>0</v>
      </c>
      <c r="J27" s="29">
        <v>1292</v>
      </c>
      <c r="K27" s="32">
        <v>7497</v>
      </c>
      <c r="L27">
        <v>0</v>
      </c>
      <c r="M27">
        <v>2499</v>
      </c>
      <c r="N27">
        <v>0</v>
      </c>
      <c r="O27">
        <v>2499</v>
      </c>
      <c r="P27">
        <v>0</v>
      </c>
      <c r="Q27">
        <v>2499</v>
      </c>
      <c r="R27">
        <v>0</v>
      </c>
      <c r="S27" s="29">
        <v>2499</v>
      </c>
      <c r="T27">
        <f>SUM(T$7:T$26)</f>
        <v>6945</v>
      </c>
      <c r="U27">
        <f t="shared" ref="U27:CF27" si="2">SUM(U$7:U$26)</f>
        <v>2315</v>
      </c>
      <c r="V27">
        <f t="shared" si="2"/>
        <v>2315</v>
      </c>
      <c r="W27">
        <f t="shared" si="2"/>
        <v>2315</v>
      </c>
      <c r="X27">
        <f t="shared" si="2"/>
        <v>2315</v>
      </c>
      <c r="Y27">
        <f t="shared" si="2"/>
        <v>2315</v>
      </c>
      <c r="Z27">
        <f t="shared" si="2"/>
        <v>2315</v>
      </c>
      <c r="AA27">
        <f t="shared" si="2"/>
        <v>2315</v>
      </c>
      <c r="AB27">
        <f t="shared" si="2"/>
        <v>2315</v>
      </c>
      <c r="AC27" s="12">
        <f t="shared" si="2"/>
        <v>6945</v>
      </c>
      <c r="AD27">
        <f t="shared" si="2"/>
        <v>2315</v>
      </c>
      <c r="AE27">
        <f t="shared" si="2"/>
        <v>2315</v>
      </c>
      <c r="AF27">
        <f t="shared" si="2"/>
        <v>2315</v>
      </c>
      <c r="AG27">
        <f t="shared" si="2"/>
        <v>2315</v>
      </c>
      <c r="AH27">
        <f t="shared" si="2"/>
        <v>2315</v>
      </c>
      <c r="AI27">
        <f t="shared" si="2"/>
        <v>2315</v>
      </c>
      <c r="AJ27">
        <f t="shared" si="2"/>
        <v>2315</v>
      </c>
      <c r="AK27">
        <f t="shared" si="2"/>
        <v>2315</v>
      </c>
      <c r="AL27" s="12">
        <f t="shared" si="2"/>
        <v>6945</v>
      </c>
      <c r="AM27">
        <f t="shared" si="2"/>
        <v>2315</v>
      </c>
      <c r="AN27">
        <f t="shared" si="2"/>
        <v>2315</v>
      </c>
      <c r="AO27">
        <f t="shared" si="2"/>
        <v>2315</v>
      </c>
      <c r="AP27">
        <f t="shared" si="2"/>
        <v>2315</v>
      </c>
      <c r="AQ27">
        <f t="shared" si="2"/>
        <v>2315</v>
      </c>
      <c r="AR27">
        <f t="shared" si="2"/>
        <v>2315</v>
      </c>
      <c r="AS27">
        <f t="shared" si="2"/>
        <v>2315</v>
      </c>
      <c r="AT27">
        <f t="shared" si="2"/>
        <v>2315</v>
      </c>
      <c r="AU27" s="12">
        <f t="shared" si="2"/>
        <v>6945</v>
      </c>
      <c r="AV27">
        <f t="shared" si="2"/>
        <v>2315</v>
      </c>
      <c r="AW27">
        <f t="shared" si="2"/>
        <v>2315</v>
      </c>
      <c r="AX27">
        <f t="shared" si="2"/>
        <v>2315</v>
      </c>
      <c r="AY27">
        <f t="shared" si="2"/>
        <v>2315</v>
      </c>
      <c r="AZ27">
        <f t="shared" si="2"/>
        <v>2315</v>
      </c>
      <c r="BA27">
        <f t="shared" si="2"/>
        <v>2315</v>
      </c>
      <c r="BB27">
        <f t="shared" si="2"/>
        <v>2315</v>
      </c>
      <c r="BC27">
        <f>SUM(BC$7:BC$26)</f>
        <v>2315</v>
      </c>
      <c r="BD27" s="12">
        <f t="shared" si="2"/>
        <v>6945</v>
      </c>
      <c r="BE27">
        <f t="shared" si="2"/>
        <v>2315</v>
      </c>
      <c r="BF27">
        <f t="shared" si="2"/>
        <v>2315</v>
      </c>
      <c r="BG27">
        <f>SUM(BG$7:BG$26)</f>
        <v>2315</v>
      </c>
      <c r="BH27">
        <f t="shared" si="2"/>
        <v>2315</v>
      </c>
      <c r="BI27">
        <f t="shared" si="2"/>
        <v>2315</v>
      </c>
      <c r="BJ27">
        <f t="shared" si="2"/>
        <v>2315</v>
      </c>
      <c r="BK27">
        <f t="shared" si="2"/>
        <v>2315</v>
      </c>
      <c r="BL27">
        <f t="shared" si="2"/>
        <v>2315</v>
      </c>
      <c r="BM27" s="12">
        <f>SUM(BM$7:BM$26)</f>
        <v>6945</v>
      </c>
      <c r="BN27">
        <f t="shared" si="2"/>
        <v>2315</v>
      </c>
      <c r="BO27">
        <f t="shared" si="2"/>
        <v>2315</v>
      </c>
      <c r="BP27">
        <f t="shared" si="2"/>
        <v>2315</v>
      </c>
      <c r="BQ27">
        <f t="shared" si="2"/>
        <v>2315</v>
      </c>
      <c r="BR27">
        <f t="shared" si="2"/>
        <v>2315</v>
      </c>
      <c r="BS27">
        <f t="shared" si="2"/>
        <v>2315</v>
      </c>
      <c r="BT27">
        <f t="shared" si="2"/>
        <v>2315</v>
      </c>
      <c r="BU27">
        <f t="shared" si="2"/>
        <v>2315</v>
      </c>
      <c r="BV27" s="12">
        <f t="shared" si="2"/>
        <v>6945</v>
      </c>
      <c r="BW27">
        <f t="shared" si="2"/>
        <v>2315</v>
      </c>
      <c r="BX27">
        <f t="shared" si="2"/>
        <v>2315</v>
      </c>
      <c r="BY27">
        <f t="shared" si="2"/>
        <v>2315</v>
      </c>
      <c r="BZ27">
        <f t="shared" si="2"/>
        <v>2315</v>
      </c>
      <c r="CA27">
        <f t="shared" si="2"/>
        <v>2315</v>
      </c>
      <c r="CB27">
        <f t="shared" si="2"/>
        <v>2315</v>
      </c>
      <c r="CC27">
        <f t="shared" si="2"/>
        <v>2315</v>
      </c>
      <c r="CD27">
        <f t="shared" si="2"/>
        <v>2315</v>
      </c>
      <c r="CE27" s="12">
        <f t="shared" si="2"/>
        <v>0</v>
      </c>
      <c r="CF27">
        <f t="shared" si="2"/>
        <v>0</v>
      </c>
      <c r="CG27">
        <f t="shared" ref="CG27:CV27" si="3">SUM(CG$7:CG$26)</f>
        <v>0</v>
      </c>
      <c r="CH27">
        <f t="shared" si="3"/>
        <v>0</v>
      </c>
      <c r="CI27">
        <f t="shared" si="3"/>
        <v>0</v>
      </c>
      <c r="CJ27">
        <f t="shared" si="3"/>
        <v>0</v>
      </c>
      <c r="CK27">
        <f t="shared" si="3"/>
        <v>0</v>
      </c>
      <c r="CL27">
        <f t="shared" si="3"/>
        <v>0</v>
      </c>
      <c r="CM27">
        <f t="shared" si="3"/>
        <v>0</v>
      </c>
      <c r="CN27" s="12">
        <f t="shared" si="3"/>
        <v>6945</v>
      </c>
      <c r="CO27">
        <f t="shared" si="3"/>
        <v>2315</v>
      </c>
      <c r="CP27">
        <f t="shared" si="3"/>
        <v>2315</v>
      </c>
      <c r="CQ27">
        <f t="shared" si="3"/>
        <v>2315</v>
      </c>
      <c r="CR27">
        <f t="shared" si="3"/>
        <v>2315</v>
      </c>
      <c r="CS27">
        <f t="shared" si="3"/>
        <v>2315</v>
      </c>
      <c r="CT27">
        <f t="shared" si="3"/>
        <v>2315</v>
      </c>
      <c r="CU27">
        <f t="shared" si="3"/>
        <v>2315</v>
      </c>
      <c r="CV27">
        <f t="shared" si="3"/>
        <v>2315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73B40-0280-4AAA-8B40-759DA68DC31F}">
  <dimension ref="A1:I23"/>
  <sheetViews>
    <sheetView zoomScale="102" zoomScaleNormal="40" workbookViewId="0"/>
  </sheetViews>
  <sheetFormatPr defaultRowHeight="14.4"/>
  <sheetData>
    <row r="1" spans="1:9" ht="25.8">
      <c r="A1" s="6" t="s">
        <v>0</v>
      </c>
    </row>
    <row r="2" spans="1:9">
      <c r="A2" s="2"/>
    </row>
    <row r="6" spans="1:9">
      <c r="B6" s="25">
        <v>1</v>
      </c>
      <c r="C6">
        <v>0.01</v>
      </c>
      <c r="D6">
        <v>0.01</v>
      </c>
      <c r="E6">
        <v>0.01</v>
      </c>
      <c r="F6">
        <v>0.01</v>
      </c>
      <c r="G6">
        <v>0.01</v>
      </c>
      <c r="H6">
        <v>0.03</v>
      </c>
      <c r="I6">
        <v>0.01</v>
      </c>
    </row>
    <row r="7" spans="1:9">
      <c r="B7" s="26">
        <v>2</v>
      </c>
      <c r="C7">
        <v>0.03</v>
      </c>
      <c r="D7">
        <v>0.03</v>
      </c>
      <c r="E7">
        <v>0.04</v>
      </c>
      <c r="F7">
        <v>0.1</v>
      </c>
      <c r="G7">
        <v>7.0000000000000007E-2</v>
      </c>
      <c r="H7">
        <v>0.13</v>
      </c>
      <c r="I7">
        <v>0.13</v>
      </c>
    </row>
    <row r="8" spans="1:9">
      <c r="B8" s="26">
        <v>3</v>
      </c>
      <c r="C8">
        <v>0.13</v>
      </c>
      <c r="D8">
        <v>0.17</v>
      </c>
      <c r="E8">
        <v>0.22</v>
      </c>
      <c r="F8">
        <v>0.28000000000000003</v>
      </c>
      <c r="G8">
        <v>0.22</v>
      </c>
      <c r="H8">
        <v>0.32</v>
      </c>
      <c r="I8">
        <v>0.34</v>
      </c>
    </row>
    <row r="9" spans="1:9">
      <c r="B9" s="26">
        <v>4</v>
      </c>
      <c r="C9">
        <v>0.24</v>
      </c>
      <c r="D9">
        <v>0.33</v>
      </c>
      <c r="E9">
        <v>0.36</v>
      </c>
      <c r="F9">
        <v>0.31</v>
      </c>
      <c r="G9">
        <v>0.28000000000000003</v>
      </c>
      <c r="H9">
        <v>0.28999999999999998</v>
      </c>
      <c r="I9">
        <v>0.3</v>
      </c>
    </row>
    <row r="10" spans="1:9">
      <c r="B10" s="26">
        <v>5</v>
      </c>
      <c r="C10">
        <v>0.3</v>
      </c>
      <c r="D10">
        <v>0.27</v>
      </c>
      <c r="E10">
        <v>0.24</v>
      </c>
      <c r="F10">
        <v>0.19</v>
      </c>
      <c r="G10">
        <v>0.25</v>
      </c>
      <c r="H10">
        <v>0.16</v>
      </c>
      <c r="I10">
        <v>0.15</v>
      </c>
    </row>
    <row r="11" spans="1:9">
      <c r="B11" s="26">
        <v>6</v>
      </c>
      <c r="C11">
        <v>0.24</v>
      </c>
      <c r="D11">
        <v>0.16</v>
      </c>
      <c r="E11">
        <v>0.11</v>
      </c>
      <c r="F11">
        <v>0.09</v>
      </c>
      <c r="G11">
        <v>0.13</v>
      </c>
      <c r="H11">
        <v>0.06</v>
      </c>
      <c r="I11">
        <v>0.06</v>
      </c>
    </row>
    <row r="12" spans="1:9">
      <c r="B12" s="4" t="s">
        <v>1</v>
      </c>
      <c r="C12">
        <v>0.05</v>
      </c>
      <c r="D12">
        <v>0.03</v>
      </c>
      <c r="E12">
        <v>0.02</v>
      </c>
      <c r="F12">
        <v>0.02</v>
      </c>
      <c r="G12">
        <v>0.04</v>
      </c>
      <c r="H12">
        <v>0.01</v>
      </c>
      <c r="I12">
        <v>0.01</v>
      </c>
    </row>
    <row r="13" spans="1:9">
      <c r="B13">
        <f>SUM(C13:I13)</f>
        <v>2350370</v>
      </c>
      <c r="C13">
        <v>288228</v>
      </c>
      <c r="D13">
        <v>311018</v>
      </c>
      <c r="E13">
        <v>319698</v>
      </c>
      <c r="F13">
        <v>359679</v>
      </c>
      <c r="G13">
        <v>358176</v>
      </c>
      <c r="H13">
        <v>361908</v>
      </c>
      <c r="I13">
        <v>351663</v>
      </c>
    </row>
    <row r="16" spans="1:9">
      <c r="B16" s="2">
        <v>1</v>
      </c>
      <c r="C16" s="5">
        <f>AVERAGE(C6:I6)</f>
        <v>1.2857142857142857E-2</v>
      </c>
      <c r="E16">
        <f>+SUMPRODUCT(B16:B21, C16:C21)+D22</f>
        <v>4.1128571428571421</v>
      </c>
    </row>
    <row r="17" spans="2:4">
      <c r="B17" s="1">
        <v>2</v>
      </c>
      <c r="C17" s="5">
        <f t="shared" ref="C17:C22" si="0">AVERAGE(C7:I7)</f>
        <v>7.571428571428572E-2</v>
      </c>
    </row>
    <row r="18" spans="2:4">
      <c r="B18" s="1">
        <v>3</v>
      </c>
      <c r="C18" s="5">
        <f t="shared" si="0"/>
        <v>0.24000000000000002</v>
      </c>
    </row>
    <row r="19" spans="2:4">
      <c r="B19" s="1">
        <v>4</v>
      </c>
      <c r="C19" s="5">
        <f t="shared" si="0"/>
        <v>0.30142857142857143</v>
      </c>
    </row>
    <row r="20" spans="2:4">
      <c r="B20" s="1">
        <v>5</v>
      </c>
      <c r="C20" s="5">
        <f t="shared" si="0"/>
        <v>0.22285714285714284</v>
      </c>
    </row>
    <row r="21" spans="2:4">
      <c r="B21" s="1">
        <v>6</v>
      </c>
      <c r="C21" s="5">
        <f t="shared" si="0"/>
        <v>0.12142857142857144</v>
      </c>
    </row>
    <row r="22" spans="2:4">
      <c r="B22" s="4" t="s">
        <v>1</v>
      </c>
      <c r="C22" s="5">
        <f t="shared" si="0"/>
        <v>2.5714285714285717E-2</v>
      </c>
      <c r="D22">
        <f>C22*7</f>
        <v>0.18000000000000002</v>
      </c>
    </row>
    <row r="23" spans="2:4">
      <c r="C23" s="27">
        <f>SUM(C16:C22)</f>
        <v>1.0000000000000002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B62B-62FD-4311-ADED-B4F51CBAE26B}">
  <dimension ref="A1:EV161"/>
  <sheetViews>
    <sheetView zoomScale="70" zoomScaleNormal="70" workbookViewId="0"/>
  </sheetViews>
  <sheetFormatPr defaultRowHeight="14.4"/>
  <sheetData>
    <row r="1" spans="1:152" ht="21">
      <c r="A1" s="28" t="s">
        <v>230</v>
      </c>
    </row>
    <row r="4" spans="1:152">
      <c r="A4" s="13" t="s">
        <v>234</v>
      </c>
      <c r="E4" s="13" t="s">
        <v>238</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row>
    <row r="5" spans="1:152">
      <c r="A5" t="s">
        <v>231</v>
      </c>
      <c r="E5" t="s">
        <v>235</v>
      </c>
    </row>
    <row r="6" spans="1:152">
      <c r="A6" t="s">
        <v>232</v>
      </c>
      <c r="E6" t="s">
        <v>236</v>
      </c>
    </row>
    <row r="7" spans="1:152">
      <c r="A7" t="s">
        <v>233</v>
      </c>
      <c r="E7" t="s">
        <v>237</v>
      </c>
    </row>
    <row r="8" spans="1:152">
      <c r="A8" t="s">
        <v>297</v>
      </c>
      <c r="E8" t="s">
        <v>298</v>
      </c>
    </row>
    <row r="11" spans="1:152">
      <c r="A11" s="3" t="s">
        <v>106</v>
      </c>
      <c r="B11" s="3" t="s">
        <v>193</v>
      </c>
      <c r="C11" s="3"/>
      <c r="D11" s="3"/>
      <c r="E11" s="3" t="s">
        <v>194</v>
      </c>
      <c r="F11" s="3" t="s">
        <v>229</v>
      </c>
    </row>
    <row r="12" spans="1:152">
      <c r="A12" t="s">
        <v>45</v>
      </c>
      <c r="B12">
        <v>246</v>
      </c>
      <c r="D12" s="10"/>
      <c r="E12" t="s">
        <v>45</v>
      </c>
      <c r="F12">
        <v>1232</v>
      </c>
    </row>
    <row r="13" spans="1:152">
      <c r="A13" t="s">
        <v>48</v>
      </c>
      <c r="B13">
        <v>127</v>
      </c>
      <c r="E13" s="10" t="s">
        <v>76</v>
      </c>
      <c r="F13" s="10">
        <v>466</v>
      </c>
    </row>
    <row r="14" spans="1:152">
      <c r="A14" t="s">
        <v>52</v>
      </c>
      <c r="B14">
        <v>123</v>
      </c>
      <c r="E14" t="s">
        <v>201</v>
      </c>
      <c r="F14">
        <v>236</v>
      </c>
    </row>
    <row r="15" spans="1:152">
      <c r="A15" t="s">
        <v>54</v>
      </c>
      <c r="B15">
        <v>113</v>
      </c>
      <c r="E15" t="s">
        <v>198</v>
      </c>
      <c r="F15">
        <v>57</v>
      </c>
    </row>
    <row r="16" spans="1:152">
      <c r="A16" t="s">
        <v>71</v>
      </c>
      <c r="B16">
        <v>113</v>
      </c>
      <c r="E16" t="s">
        <v>196</v>
      </c>
      <c r="F16">
        <v>37</v>
      </c>
    </row>
    <row r="17" spans="1:6">
      <c r="A17" t="s">
        <v>74</v>
      </c>
      <c r="B17">
        <v>104</v>
      </c>
      <c r="E17" t="s">
        <v>54</v>
      </c>
      <c r="F17">
        <v>37</v>
      </c>
    </row>
    <row r="18" spans="1:6">
      <c r="A18" t="s">
        <v>76</v>
      </c>
      <c r="B18">
        <v>64</v>
      </c>
      <c r="E18" t="s">
        <v>204</v>
      </c>
      <c r="F18">
        <v>36</v>
      </c>
    </row>
    <row r="19" spans="1:6">
      <c r="A19" t="s">
        <v>53</v>
      </c>
      <c r="B19">
        <v>61</v>
      </c>
      <c r="E19" t="s">
        <v>75</v>
      </c>
      <c r="F19">
        <v>32</v>
      </c>
    </row>
    <row r="20" spans="1:6">
      <c r="A20" t="s">
        <v>56</v>
      </c>
      <c r="B20">
        <v>58</v>
      </c>
      <c r="E20" t="s">
        <v>205</v>
      </c>
      <c r="F20">
        <v>28</v>
      </c>
    </row>
    <row r="21" spans="1:6">
      <c r="A21" t="s">
        <v>63</v>
      </c>
      <c r="B21">
        <v>53</v>
      </c>
      <c r="E21" t="s">
        <v>200</v>
      </c>
      <c r="F21">
        <v>24</v>
      </c>
    </row>
    <row r="22" spans="1:6">
      <c r="A22" t="s">
        <v>93</v>
      </c>
      <c r="B22">
        <v>49</v>
      </c>
      <c r="E22" t="s">
        <v>71</v>
      </c>
      <c r="F22">
        <v>23</v>
      </c>
    </row>
    <row r="23" spans="1:6">
      <c r="A23" t="s">
        <v>127</v>
      </c>
      <c r="B23">
        <v>49</v>
      </c>
      <c r="E23" t="s">
        <v>197</v>
      </c>
      <c r="F23">
        <v>16</v>
      </c>
    </row>
    <row r="24" spans="1:6">
      <c r="A24" t="s">
        <v>61</v>
      </c>
      <c r="B24">
        <v>48</v>
      </c>
      <c r="E24" t="s">
        <v>208</v>
      </c>
      <c r="F24">
        <v>15</v>
      </c>
    </row>
    <row r="25" spans="1:6">
      <c r="A25" t="s">
        <v>80</v>
      </c>
      <c r="B25">
        <v>48</v>
      </c>
      <c r="E25" t="s">
        <v>209</v>
      </c>
      <c r="F25">
        <v>9</v>
      </c>
    </row>
    <row r="26" spans="1:6">
      <c r="A26" t="s">
        <v>69</v>
      </c>
      <c r="B26">
        <v>45</v>
      </c>
      <c r="E26" t="s">
        <v>213</v>
      </c>
      <c r="F26">
        <v>9</v>
      </c>
    </row>
    <row r="27" spans="1:6">
      <c r="A27" t="s">
        <v>67</v>
      </c>
      <c r="B27">
        <v>41</v>
      </c>
      <c r="E27" t="s">
        <v>212</v>
      </c>
      <c r="F27">
        <v>7</v>
      </c>
    </row>
    <row r="28" spans="1:6">
      <c r="A28" t="s">
        <v>49</v>
      </c>
      <c r="B28">
        <v>40</v>
      </c>
      <c r="E28" t="s">
        <v>216</v>
      </c>
      <c r="F28">
        <v>7</v>
      </c>
    </row>
    <row r="29" spans="1:6">
      <c r="A29" t="s">
        <v>73</v>
      </c>
      <c r="B29">
        <v>38</v>
      </c>
      <c r="E29" t="s">
        <v>214</v>
      </c>
      <c r="F29">
        <v>6</v>
      </c>
    </row>
    <row r="30" spans="1:6">
      <c r="A30" t="s">
        <v>46</v>
      </c>
      <c r="B30">
        <v>35</v>
      </c>
      <c r="E30" t="s">
        <v>207</v>
      </c>
      <c r="F30">
        <v>3</v>
      </c>
    </row>
    <row r="31" spans="1:6">
      <c r="A31" t="s">
        <v>47</v>
      </c>
      <c r="B31">
        <v>32</v>
      </c>
      <c r="E31" t="s">
        <v>210</v>
      </c>
      <c r="F31">
        <v>3</v>
      </c>
    </row>
    <row r="32" spans="1:6">
      <c r="A32" t="s">
        <v>75</v>
      </c>
      <c r="B32">
        <v>32</v>
      </c>
      <c r="E32" t="s">
        <v>218</v>
      </c>
      <c r="F32">
        <v>3</v>
      </c>
    </row>
    <row r="33" spans="1:6">
      <c r="A33" t="s">
        <v>44</v>
      </c>
      <c r="B33">
        <v>29</v>
      </c>
      <c r="E33" t="s">
        <v>219</v>
      </c>
      <c r="F33">
        <v>3</v>
      </c>
    </row>
    <row r="34" spans="1:6">
      <c r="A34" t="s">
        <v>79</v>
      </c>
      <c r="B34">
        <v>25</v>
      </c>
      <c r="E34" t="s">
        <v>44</v>
      </c>
      <c r="F34">
        <v>3</v>
      </c>
    </row>
    <row r="35" spans="1:6">
      <c r="A35" t="s">
        <v>64</v>
      </c>
      <c r="B35">
        <v>23</v>
      </c>
      <c r="E35" t="s">
        <v>223</v>
      </c>
      <c r="F35">
        <v>3</v>
      </c>
    </row>
    <row r="36" spans="1:6">
      <c r="A36" t="s">
        <v>66</v>
      </c>
      <c r="B36">
        <v>21</v>
      </c>
      <c r="E36" t="s">
        <v>221</v>
      </c>
      <c r="F36">
        <v>2</v>
      </c>
    </row>
    <row r="37" spans="1:6">
      <c r="A37" t="s">
        <v>114</v>
      </c>
      <c r="B37">
        <v>21</v>
      </c>
      <c r="E37" t="s">
        <v>226</v>
      </c>
      <c r="F37">
        <v>2</v>
      </c>
    </row>
    <row r="38" spans="1:6">
      <c r="A38" t="s">
        <v>128</v>
      </c>
      <c r="B38">
        <v>20</v>
      </c>
      <c r="E38" t="s">
        <v>227</v>
      </c>
      <c r="F38">
        <v>2</v>
      </c>
    </row>
    <row r="39" spans="1:6">
      <c r="A39" t="s">
        <v>59</v>
      </c>
      <c r="B39">
        <v>19</v>
      </c>
      <c r="E39" t="s">
        <v>199</v>
      </c>
      <c r="F39">
        <v>1</v>
      </c>
    </row>
    <row r="40" spans="1:6">
      <c r="A40" t="s">
        <v>83</v>
      </c>
      <c r="B40">
        <v>19</v>
      </c>
      <c r="E40" t="s">
        <v>202</v>
      </c>
      <c r="F40">
        <v>1</v>
      </c>
    </row>
    <row r="41" spans="1:6">
      <c r="A41" t="s">
        <v>87</v>
      </c>
      <c r="B41">
        <v>19</v>
      </c>
      <c r="E41" t="s">
        <v>203</v>
      </c>
      <c r="F41">
        <v>1</v>
      </c>
    </row>
    <row r="42" spans="1:6">
      <c r="A42" t="s">
        <v>51</v>
      </c>
      <c r="B42">
        <v>17</v>
      </c>
      <c r="E42" t="s">
        <v>206</v>
      </c>
      <c r="F42">
        <v>1</v>
      </c>
    </row>
    <row r="43" spans="1:6">
      <c r="A43" t="s">
        <v>90</v>
      </c>
      <c r="B43">
        <v>17</v>
      </c>
      <c r="E43" t="s">
        <v>211</v>
      </c>
      <c r="F43">
        <v>1</v>
      </c>
    </row>
    <row r="44" spans="1:6">
      <c r="A44" t="s">
        <v>108</v>
      </c>
      <c r="B44">
        <v>17</v>
      </c>
      <c r="E44" t="s">
        <v>215</v>
      </c>
      <c r="F44">
        <v>1</v>
      </c>
    </row>
    <row r="45" spans="1:6">
      <c r="A45" t="s">
        <v>122</v>
      </c>
      <c r="B45">
        <v>16</v>
      </c>
      <c r="E45" t="s">
        <v>217</v>
      </c>
      <c r="F45">
        <v>1</v>
      </c>
    </row>
    <row r="46" spans="1:6">
      <c r="A46" t="s">
        <v>116</v>
      </c>
      <c r="B46">
        <v>15</v>
      </c>
      <c r="E46" t="s">
        <v>220</v>
      </c>
      <c r="F46">
        <v>1</v>
      </c>
    </row>
    <row r="47" spans="1:6">
      <c r="A47" t="s">
        <v>77</v>
      </c>
      <c r="B47">
        <v>14</v>
      </c>
      <c r="E47" t="s">
        <v>222</v>
      </c>
      <c r="F47">
        <v>1</v>
      </c>
    </row>
    <row r="48" spans="1:6">
      <c r="A48" t="s">
        <v>84</v>
      </c>
      <c r="B48">
        <v>14</v>
      </c>
      <c r="E48" t="s">
        <v>224</v>
      </c>
      <c r="F48">
        <v>1</v>
      </c>
    </row>
    <row r="49" spans="1:6">
      <c r="A49" t="s">
        <v>118</v>
      </c>
      <c r="B49">
        <v>14</v>
      </c>
      <c r="E49" t="s">
        <v>225</v>
      </c>
      <c r="F49">
        <v>1</v>
      </c>
    </row>
    <row r="50" spans="1:6">
      <c r="A50" t="s">
        <v>43</v>
      </c>
      <c r="B50">
        <v>13</v>
      </c>
      <c r="E50" t="s">
        <v>228</v>
      </c>
      <c r="F50">
        <v>1</v>
      </c>
    </row>
    <row r="51" spans="1:6">
      <c r="A51" t="s">
        <v>94</v>
      </c>
      <c r="B51">
        <v>13</v>
      </c>
      <c r="E51" t="s">
        <v>195</v>
      </c>
      <c r="F51">
        <v>1</v>
      </c>
    </row>
    <row r="52" spans="1:6">
      <c r="A52" t="s">
        <v>130</v>
      </c>
      <c r="B52">
        <v>13</v>
      </c>
      <c r="E52" t="s">
        <v>194</v>
      </c>
      <c r="F52">
        <v>1</v>
      </c>
    </row>
    <row r="53" spans="1:6">
      <c r="A53" t="s">
        <v>50</v>
      </c>
      <c r="B53">
        <v>12</v>
      </c>
    </row>
    <row r="54" spans="1:6">
      <c r="A54" t="s">
        <v>58</v>
      </c>
      <c r="B54">
        <v>12</v>
      </c>
    </row>
    <row r="55" spans="1:6">
      <c r="A55" t="s">
        <v>88</v>
      </c>
      <c r="B55">
        <v>12</v>
      </c>
    </row>
    <row r="56" spans="1:6">
      <c r="A56" t="s">
        <v>91</v>
      </c>
      <c r="B56">
        <v>12</v>
      </c>
    </row>
    <row r="57" spans="1:6">
      <c r="A57" t="s">
        <v>96</v>
      </c>
      <c r="B57">
        <v>12</v>
      </c>
    </row>
    <row r="58" spans="1:6">
      <c r="A58" t="s">
        <v>101</v>
      </c>
      <c r="B58">
        <v>11</v>
      </c>
    </row>
    <row r="59" spans="1:6">
      <c r="A59" t="s">
        <v>117</v>
      </c>
      <c r="B59">
        <v>11</v>
      </c>
    </row>
    <row r="60" spans="1:6">
      <c r="A60" t="s">
        <v>120</v>
      </c>
      <c r="B60">
        <v>11</v>
      </c>
    </row>
    <row r="61" spans="1:6">
      <c r="A61" t="s">
        <v>55</v>
      </c>
      <c r="B61">
        <v>10</v>
      </c>
    </row>
    <row r="62" spans="1:6">
      <c r="A62" t="s">
        <v>57</v>
      </c>
      <c r="B62">
        <v>10</v>
      </c>
    </row>
    <row r="63" spans="1:6">
      <c r="A63" t="s">
        <v>112</v>
      </c>
      <c r="B63">
        <v>10</v>
      </c>
    </row>
    <row r="64" spans="1:6">
      <c r="A64" t="s">
        <v>126</v>
      </c>
      <c r="B64">
        <v>10</v>
      </c>
    </row>
    <row r="65" spans="1:2">
      <c r="A65" t="s">
        <v>146</v>
      </c>
      <c r="B65">
        <v>10</v>
      </c>
    </row>
    <row r="66" spans="1:2">
      <c r="A66" t="s">
        <v>162</v>
      </c>
      <c r="B66">
        <v>10</v>
      </c>
    </row>
    <row r="67" spans="1:2">
      <c r="A67" t="s">
        <v>78</v>
      </c>
      <c r="B67">
        <v>9</v>
      </c>
    </row>
    <row r="68" spans="1:2">
      <c r="A68" t="s">
        <v>81</v>
      </c>
      <c r="B68">
        <v>9</v>
      </c>
    </row>
    <row r="69" spans="1:2">
      <c r="A69" t="s">
        <v>123</v>
      </c>
      <c r="B69">
        <v>8</v>
      </c>
    </row>
    <row r="70" spans="1:2">
      <c r="A70" t="s">
        <v>135</v>
      </c>
      <c r="B70">
        <v>8</v>
      </c>
    </row>
    <row r="71" spans="1:2">
      <c r="A71" t="s">
        <v>139</v>
      </c>
      <c r="B71">
        <v>8</v>
      </c>
    </row>
    <row r="72" spans="1:2">
      <c r="A72" t="s">
        <v>155</v>
      </c>
      <c r="B72">
        <v>8</v>
      </c>
    </row>
    <row r="73" spans="1:2">
      <c r="A73" t="s">
        <v>85</v>
      </c>
      <c r="B73">
        <v>7</v>
      </c>
    </row>
    <row r="74" spans="1:2">
      <c r="A74" t="s">
        <v>89</v>
      </c>
      <c r="B74">
        <v>7</v>
      </c>
    </row>
    <row r="75" spans="1:2">
      <c r="A75" t="s">
        <v>92</v>
      </c>
      <c r="B75">
        <v>7</v>
      </c>
    </row>
    <row r="76" spans="1:2">
      <c r="A76" t="s">
        <v>105</v>
      </c>
      <c r="B76">
        <v>7</v>
      </c>
    </row>
    <row r="77" spans="1:2">
      <c r="A77" t="s">
        <v>113</v>
      </c>
      <c r="B77">
        <v>7</v>
      </c>
    </row>
    <row r="78" spans="1:2">
      <c r="A78" t="s">
        <v>159</v>
      </c>
      <c r="B78">
        <v>7</v>
      </c>
    </row>
    <row r="79" spans="1:2">
      <c r="A79" t="s">
        <v>68</v>
      </c>
      <c r="B79">
        <v>6</v>
      </c>
    </row>
    <row r="80" spans="1:2">
      <c r="A80" t="s">
        <v>70</v>
      </c>
      <c r="B80">
        <v>6</v>
      </c>
    </row>
    <row r="81" spans="1:2">
      <c r="A81" t="s">
        <v>103</v>
      </c>
      <c r="B81">
        <v>5</v>
      </c>
    </row>
    <row r="82" spans="1:2">
      <c r="A82" t="s">
        <v>115</v>
      </c>
      <c r="B82">
        <v>5</v>
      </c>
    </row>
    <row r="83" spans="1:2">
      <c r="A83" t="s">
        <v>121</v>
      </c>
      <c r="B83">
        <v>5</v>
      </c>
    </row>
    <row r="84" spans="1:2">
      <c r="A84" t="s">
        <v>140</v>
      </c>
      <c r="B84">
        <v>5</v>
      </c>
    </row>
    <row r="85" spans="1:2">
      <c r="A85" t="s">
        <v>143</v>
      </c>
      <c r="B85">
        <v>5</v>
      </c>
    </row>
    <row r="86" spans="1:2">
      <c r="A86" t="s">
        <v>164</v>
      </c>
      <c r="B86">
        <v>5</v>
      </c>
    </row>
    <row r="87" spans="1:2">
      <c r="A87" t="s">
        <v>166</v>
      </c>
      <c r="B87">
        <v>5</v>
      </c>
    </row>
    <row r="88" spans="1:2">
      <c r="A88" t="s">
        <v>177</v>
      </c>
      <c r="B88">
        <v>5</v>
      </c>
    </row>
    <row r="89" spans="1:2">
      <c r="A89" t="s">
        <v>148</v>
      </c>
      <c r="B89">
        <v>4</v>
      </c>
    </row>
    <row r="90" spans="1:2">
      <c r="A90" t="s">
        <v>153</v>
      </c>
      <c r="B90">
        <v>4</v>
      </c>
    </row>
    <row r="91" spans="1:2">
      <c r="A91" t="s">
        <v>157</v>
      </c>
      <c r="B91">
        <v>4</v>
      </c>
    </row>
    <row r="92" spans="1:2">
      <c r="A92" t="s">
        <v>160</v>
      </c>
      <c r="B92">
        <v>4</v>
      </c>
    </row>
    <row r="93" spans="1:2">
      <c r="A93" t="s">
        <v>176</v>
      </c>
      <c r="B93">
        <v>4</v>
      </c>
    </row>
    <row r="94" spans="1:2">
      <c r="A94" t="s">
        <v>82</v>
      </c>
      <c r="B94">
        <v>3</v>
      </c>
    </row>
    <row r="95" spans="1:2">
      <c r="A95" t="s">
        <v>86</v>
      </c>
      <c r="B95">
        <v>3</v>
      </c>
    </row>
    <row r="96" spans="1:2">
      <c r="A96" t="s">
        <v>97</v>
      </c>
      <c r="B96">
        <v>3</v>
      </c>
    </row>
    <row r="97" spans="1:2">
      <c r="A97" t="s">
        <v>100</v>
      </c>
      <c r="B97">
        <v>3</v>
      </c>
    </row>
    <row r="98" spans="1:2">
      <c r="A98" t="s">
        <v>102</v>
      </c>
      <c r="B98">
        <v>3</v>
      </c>
    </row>
    <row r="99" spans="1:2">
      <c r="A99" t="s">
        <v>107</v>
      </c>
      <c r="B99">
        <v>3</v>
      </c>
    </row>
    <row r="100" spans="1:2">
      <c r="A100" t="s">
        <v>109</v>
      </c>
      <c r="B100">
        <v>3</v>
      </c>
    </row>
    <row r="101" spans="1:2">
      <c r="A101" t="s">
        <v>111</v>
      </c>
      <c r="B101">
        <v>3</v>
      </c>
    </row>
    <row r="102" spans="1:2">
      <c r="A102" t="s">
        <v>137</v>
      </c>
      <c r="B102">
        <v>3</v>
      </c>
    </row>
    <row r="103" spans="1:2">
      <c r="A103" t="s">
        <v>145</v>
      </c>
      <c r="B103">
        <v>3</v>
      </c>
    </row>
    <row r="104" spans="1:2">
      <c r="A104" t="s">
        <v>156</v>
      </c>
      <c r="B104">
        <v>3</v>
      </c>
    </row>
    <row r="105" spans="1:2">
      <c r="A105" t="s">
        <v>158</v>
      </c>
      <c r="B105">
        <v>3</v>
      </c>
    </row>
    <row r="106" spans="1:2">
      <c r="A106" t="s">
        <v>161</v>
      </c>
      <c r="B106">
        <v>3</v>
      </c>
    </row>
    <row r="107" spans="1:2">
      <c r="A107" t="s">
        <v>165</v>
      </c>
      <c r="B107">
        <v>3</v>
      </c>
    </row>
    <row r="108" spans="1:2">
      <c r="A108" t="s">
        <v>175</v>
      </c>
      <c r="B108">
        <v>3</v>
      </c>
    </row>
    <row r="109" spans="1:2">
      <c r="A109" t="s">
        <v>184</v>
      </c>
      <c r="B109">
        <v>3</v>
      </c>
    </row>
    <row r="110" spans="1:2">
      <c r="A110" t="s">
        <v>60</v>
      </c>
      <c r="B110">
        <v>2</v>
      </c>
    </row>
    <row r="111" spans="1:2">
      <c r="A111" t="s">
        <v>98</v>
      </c>
      <c r="B111">
        <v>2</v>
      </c>
    </row>
    <row r="112" spans="1:2">
      <c r="A112" t="s">
        <v>104</v>
      </c>
      <c r="B112">
        <v>2</v>
      </c>
    </row>
    <row r="113" spans="1:2">
      <c r="A113" t="s">
        <v>110</v>
      </c>
      <c r="B113">
        <v>2</v>
      </c>
    </row>
    <row r="114" spans="1:2">
      <c r="A114" t="s">
        <v>119</v>
      </c>
      <c r="B114">
        <v>2</v>
      </c>
    </row>
    <row r="115" spans="1:2">
      <c r="A115" t="s">
        <v>133</v>
      </c>
      <c r="B115">
        <v>2</v>
      </c>
    </row>
    <row r="116" spans="1:2">
      <c r="A116" t="s">
        <v>134</v>
      </c>
      <c r="B116">
        <v>2</v>
      </c>
    </row>
    <row r="117" spans="1:2">
      <c r="A117" t="s">
        <v>138</v>
      </c>
      <c r="B117">
        <v>2</v>
      </c>
    </row>
    <row r="118" spans="1:2">
      <c r="A118" t="s">
        <v>141</v>
      </c>
      <c r="B118">
        <v>2</v>
      </c>
    </row>
    <row r="119" spans="1:2">
      <c r="A119" t="s">
        <v>142</v>
      </c>
      <c r="B119">
        <v>2</v>
      </c>
    </row>
    <row r="120" spans="1:2">
      <c r="A120" t="s">
        <v>144</v>
      </c>
      <c r="B120">
        <v>2</v>
      </c>
    </row>
    <row r="121" spans="1:2">
      <c r="A121" t="s">
        <v>152</v>
      </c>
      <c r="B121">
        <v>2</v>
      </c>
    </row>
    <row r="122" spans="1:2">
      <c r="A122" t="s">
        <v>163</v>
      </c>
      <c r="B122">
        <v>2</v>
      </c>
    </row>
    <row r="123" spans="1:2">
      <c r="A123" t="s">
        <v>169</v>
      </c>
      <c r="B123">
        <v>2</v>
      </c>
    </row>
    <row r="124" spans="1:2">
      <c r="A124" t="s">
        <v>170</v>
      </c>
      <c r="B124">
        <v>2</v>
      </c>
    </row>
    <row r="125" spans="1:2">
      <c r="A125" t="s">
        <v>172</v>
      </c>
      <c r="B125">
        <v>2</v>
      </c>
    </row>
    <row r="126" spans="1:2">
      <c r="A126" t="s">
        <v>173</v>
      </c>
      <c r="B126">
        <v>2</v>
      </c>
    </row>
    <row r="127" spans="1:2">
      <c r="A127" t="s">
        <v>180</v>
      </c>
      <c r="B127">
        <v>2</v>
      </c>
    </row>
    <row r="128" spans="1:2">
      <c r="A128" t="s">
        <v>182</v>
      </c>
      <c r="B128">
        <v>2</v>
      </c>
    </row>
    <row r="129" spans="1:2">
      <c r="A129" t="s">
        <v>183</v>
      </c>
      <c r="B129">
        <v>2</v>
      </c>
    </row>
    <row r="130" spans="1:2">
      <c r="A130" t="s">
        <v>62</v>
      </c>
      <c r="B130">
        <v>1</v>
      </c>
    </row>
    <row r="131" spans="1:2">
      <c r="A131" t="s">
        <v>65</v>
      </c>
      <c r="B131">
        <v>1</v>
      </c>
    </row>
    <row r="132" spans="1:2">
      <c r="A132" t="s">
        <v>72</v>
      </c>
      <c r="B132">
        <v>1</v>
      </c>
    </row>
    <row r="133" spans="1:2">
      <c r="A133" t="s">
        <v>95</v>
      </c>
      <c r="B133">
        <v>1</v>
      </c>
    </row>
    <row r="134" spans="1:2">
      <c r="A134" t="s">
        <v>99</v>
      </c>
      <c r="B134">
        <v>1</v>
      </c>
    </row>
    <row r="135" spans="1:2">
      <c r="A135" t="s">
        <v>124</v>
      </c>
      <c r="B135">
        <v>1</v>
      </c>
    </row>
    <row r="136" spans="1:2">
      <c r="A136" t="s">
        <v>125</v>
      </c>
      <c r="B136">
        <v>1</v>
      </c>
    </row>
    <row r="137" spans="1:2">
      <c r="A137" t="s">
        <v>129</v>
      </c>
      <c r="B137">
        <v>1</v>
      </c>
    </row>
    <row r="138" spans="1:2">
      <c r="A138" t="s">
        <v>131</v>
      </c>
      <c r="B138">
        <v>1</v>
      </c>
    </row>
    <row r="139" spans="1:2">
      <c r="A139" t="s">
        <v>132</v>
      </c>
      <c r="B139">
        <v>1</v>
      </c>
    </row>
    <row r="140" spans="1:2">
      <c r="A140" t="s">
        <v>136</v>
      </c>
      <c r="B140">
        <v>1</v>
      </c>
    </row>
    <row r="141" spans="1:2">
      <c r="A141" t="s">
        <v>147</v>
      </c>
      <c r="B141">
        <v>1</v>
      </c>
    </row>
    <row r="142" spans="1:2">
      <c r="A142" t="s">
        <v>149</v>
      </c>
      <c r="B142">
        <v>1</v>
      </c>
    </row>
    <row r="143" spans="1:2">
      <c r="A143" t="s">
        <v>150</v>
      </c>
      <c r="B143">
        <v>1</v>
      </c>
    </row>
    <row r="144" spans="1:2">
      <c r="A144" t="s">
        <v>151</v>
      </c>
      <c r="B144">
        <v>1</v>
      </c>
    </row>
    <row r="145" spans="1:2">
      <c r="A145" t="s">
        <v>154</v>
      </c>
      <c r="B145">
        <v>1</v>
      </c>
    </row>
    <row r="146" spans="1:2">
      <c r="A146" t="s">
        <v>167</v>
      </c>
      <c r="B146">
        <v>1</v>
      </c>
    </row>
    <row r="147" spans="1:2">
      <c r="A147" t="s">
        <v>168</v>
      </c>
      <c r="B147">
        <v>1</v>
      </c>
    </row>
    <row r="148" spans="1:2">
      <c r="A148" t="s">
        <v>171</v>
      </c>
      <c r="B148">
        <v>1</v>
      </c>
    </row>
    <row r="149" spans="1:2">
      <c r="A149" t="s">
        <v>174</v>
      </c>
      <c r="B149">
        <v>1</v>
      </c>
    </row>
    <row r="150" spans="1:2">
      <c r="A150" t="s">
        <v>178</v>
      </c>
      <c r="B150">
        <v>1</v>
      </c>
    </row>
    <row r="151" spans="1:2">
      <c r="A151" t="s">
        <v>179</v>
      </c>
      <c r="B151">
        <v>1</v>
      </c>
    </row>
    <row r="152" spans="1:2">
      <c r="A152" t="s">
        <v>181</v>
      </c>
      <c r="B152">
        <v>1</v>
      </c>
    </row>
    <row r="153" spans="1:2">
      <c r="A153" t="s">
        <v>185</v>
      </c>
      <c r="B153">
        <v>1</v>
      </c>
    </row>
    <row r="154" spans="1:2">
      <c r="A154" t="s">
        <v>186</v>
      </c>
      <c r="B154">
        <v>1</v>
      </c>
    </row>
    <row r="155" spans="1:2">
      <c r="A155" t="s">
        <v>187</v>
      </c>
      <c r="B155">
        <v>1</v>
      </c>
    </row>
    <row r="156" spans="1:2">
      <c r="A156" t="s">
        <v>188</v>
      </c>
      <c r="B156">
        <v>1</v>
      </c>
    </row>
    <row r="157" spans="1:2">
      <c r="A157" t="s">
        <v>189</v>
      </c>
      <c r="B157">
        <v>1</v>
      </c>
    </row>
    <row r="158" spans="1:2">
      <c r="A158" t="s">
        <v>190</v>
      </c>
      <c r="B158">
        <v>1</v>
      </c>
    </row>
    <row r="159" spans="1:2">
      <c r="A159" t="s">
        <v>191</v>
      </c>
      <c r="B159">
        <v>1</v>
      </c>
    </row>
    <row r="160" spans="1:2">
      <c r="A160" t="s">
        <v>192</v>
      </c>
      <c r="B160">
        <v>1</v>
      </c>
    </row>
    <row r="161" spans="1:2">
      <c r="A161" t="s">
        <v>106</v>
      </c>
      <c r="B161">
        <v>1</v>
      </c>
    </row>
  </sheetData>
  <sortState xmlns:xlrd2="http://schemas.microsoft.com/office/spreadsheetml/2017/richdata2" ref="E12:F52">
    <sortCondition descending="1" ref="F12:F52"/>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Summarize</vt:lpstr>
      <vt:lpstr>RawStatistics</vt:lpstr>
      <vt:lpstr>Human Average</vt:lpstr>
      <vt:lpstr>FirstGuessDistributions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 Dudones</dc:creator>
  <cp:keywords/>
  <dc:description/>
  <cp:lastModifiedBy>Moeller, Justin</cp:lastModifiedBy>
  <cp:revision/>
  <dcterms:created xsi:type="dcterms:W3CDTF">2015-06-05T18:17:20Z</dcterms:created>
  <dcterms:modified xsi:type="dcterms:W3CDTF">2024-11-05T16:26:12Z</dcterms:modified>
  <cp:category/>
  <cp:contentStatus/>
</cp:coreProperties>
</file>