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Hoja4" sheetId="4" r:id="rId1"/>
    <sheet name="Hoja1" sheetId="1" r:id="rId2"/>
    <sheet name="2007 - 2018" sheetId="2" r:id="rId3"/>
    <sheet name="Hoja3" sheetId="3" r:id="rId4"/>
  </sheets>
  <calcPr calcId="144525"/>
</workbook>
</file>

<file path=xl/calcChain.xml><?xml version="1.0" encoding="utf-8"?>
<calcChain xmlns="http://schemas.openxmlformats.org/spreadsheetml/2006/main">
  <c r="B29" i="2" l="1"/>
  <c r="C31" i="2"/>
  <c r="D31" i="2"/>
  <c r="E31" i="2"/>
  <c r="F31" i="2"/>
  <c r="G31" i="2"/>
  <c r="H31" i="2"/>
  <c r="I31" i="2"/>
  <c r="J31" i="2"/>
  <c r="B31" i="2"/>
  <c r="C29" i="2"/>
  <c r="D29" i="2"/>
  <c r="E29" i="2"/>
  <c r="F29" i="2"/>
  <c r="G29" i="2"/>
  <c r="H29" i="2"/>
  <c r="I29" i="2"/>
  <c r="J29" i="2"/>
  <c r="C18" i="2"/>
  <c r="D18" i="2"/>
  <c r="E18" i="2"/>
  <c r="F18" i="2"/>
  <c r="G18" i="2"/>
  <c r="H18" i="2"/>
  <c r="I18" i="2"/>
  <c r="J18" i="2"/>
  <c r="C19" i="2"/>
  <c r="D19" i="2"/>
  <c r="E19" i="2"/>
  <c r="F19" i="2"/>
  <c r="G19" i="2"/>
  <c r="H19" i="2"/>
  <c r="I19" i="2"/>
  <c r="J19" i="2"/>
  <c r="C20" i="2"/>
  <c r="D20" i="2"/>
  <c r="E20" i="2"/>
  <c r="F20" i="2"/>
  <c r="G20" i="2"/>
  <c r="H20" i="2"/>
  <c r="I20" i="2"/>
  <c r="J20" i="2"/>
  <c r="C21" i="2"/>
  <c r="D21" i="2"/>
  <c r="E21" i="2"/>
  <c r="F21" i="2"/>
  <c r="G21" i="2"/>
  <c r="H21" i="2"/>
  <c r="I21" i="2"/>
  <c r="J21" i="2"/>
  <c r="C22" i="2"/>
  <c r="D22" i="2"/>
  <c r="E22" i="2"/>
  <c r="F22" i="2"/>
  <c r="G22" i="2"/>
  <c r="H22" i="2"/>
  <c r="I22" i="2"/>
  <c r="J22" i="2"/>
  <c r="C23" i="2"/>
  <c r="D23" i="2"/>
  <c r="E23" i="2"/>
  <c r="F23" i="2"/>
  <c r="G23" i="2"/>
  <c r="H23" i="2"/>
  <c r="I23" i="2"/>
  <c r="J23" i="2"/>
  <c r="C24" i="2"/>
  <c r="D24" i="2"/>
  <c r="E24" i="2"/>
  <c r="F24" i="2"/>
  <c r="G24" i="2"/>
  <c r="H24" i="2"/>
  <c r="I24" i="2"/>
  <c r="J24" i="2"/>
  <c r="C25" i="2"/>
  <c r="D25" i="2"/>
  <c r="E25" i="2"/>
  <c r="F25" i="2"/>
  <c r="G25" i="2"/>
  <c r="H25" i="2"/>
  <c r="I25" i="2"/>
  <c r="J25" i="2"/>
  <c r="C26" i="2"/>
  <c r="D26" i="2"/>
  <c r="E26" i="2"/>
  <c r="F26" i="2"/>
  <c r="G26" i="2"/>
  <c r="H26" i="2"/>
  <c r="I26" i="2"/>
  <c r="J26" i="2"/>
  <c r="C27" i="2"/>
  <c r="D27" i="2"/>
  <c r="E27" i="2"/>
  <c r="F27" i="2"/>
  <c r="G27" i="2"/>
  <c r="H27" i="2"/>
  <c r="I27" i="2"/>
  <c r="J27" i="2"/>
  <c r="C28" i="2"/>
  <c r="D28" i="2"/>
  <c r="E28" i="2"/>
  <c r="F28" i="2"/>
  <c r="G28" i="2"/>
  <c r="H28" i="2"/>
  <c r="I28" i="2"/>
  <c r="J28" i="2"/>
  <c r="B19" i="2"/>
  <c r="B20" i="2"/>
  <c r="B21" i="2"/>
  <c r="B22" i="2"/>
  <c r="B23" i="2"/>
  <c r="B24" i="2"/>
  <c r="B25" i="2"/>
  <c r="B26" i="2"/>
  <c r="B27" i="2"/>
  <c r="B28" i="2"/>
  <c r="B18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H33" i="1" l="1"/>
  <c r="C33" i="1"/>
  <c r="D33" i="1"/>
  <c r="E33" i="1"/>
  <c r="F33" i="1"/>
  <c r="G33" i="1"/>
  <c r="B3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<sst xmlns="http://schemas.openxmlformats.org/spreadsheetml/2006/main" count="50" uniqueCount="41">
  <si>
    <t>Ilife</t>
  </si>
  <si>
    <t>Ieducation</t>
  </si>
  <si>
    <t>Income</t>
  </si>
  <si>
    <t>INBpc</t>
  </si>
  <si>
    <t>IDH</t>
  </si>
  <si>
    <t>IDHCalulado</t>
  </si>
  <si>
    <t>IDHr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</si>
  <si>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</si>
  <si>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</si>
  <si>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</si>
  <si>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</si>
  <si>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</si>
  <si>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</si>
  <si>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</si>
  <si>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</si>
  <si>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</si>
  <si>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</si>
  <si>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</si>
  <si>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</si>
  <si>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</si>
  <si>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</si>
  <si>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</si>
  <si>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</si>
  <si>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</si>
  <si>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</si>
  <si>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</si>
  <si>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</si>
  <si>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</si>
  <si>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</si>
  <si>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</si>
  <si>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</si>
  <si>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</si>
  <si>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Año</t>
  </si>
  <si>
    <t>Brecha de pobreza a $1 90 por día (2011 PPA) (%) BP</t>
  </si>
  <si>
    <t>IGINI</t>
  </si>
  <si>
    <t>Pobreza</t>
  </si>
  <si>
    <t>TMC 1998-2018*</t>
  </si>
  <si>
    <t>TMC1998-2008</t>
  </si>
  <si>
    <t>TMC 2008-2018</t>
  </si>
  <si>
    <t>Promedio</t>
  </si>
  <si>
    <t>IIncome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</si>
</sst>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2" borderId="3" xfId="0" applyNumberFormat="1" applyFont="1" applyFill="1" applyBorder="1" applyAlignment="1" applyProtection="1">
      <alignment horizontal="center" vertical="center" wrapText="1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10" fontId="0" fillId="0" borderId="0" xfId="0" applyNumberFormat="1"/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3" xfId="0" applyNumberFormat="1" applyFont="1" applyFill="1" applyBorder="1" applyAlignment="1" applyProtection="1">
      <alignment horizontal="center" vertical="center" wrapText="1"/>
    </xf>
    <xf numFmtId="164" fontId="3" fillId="0" borderId="3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0"/>
            <c:trendlineLbl>
              <c:layout>
                <c:manualLayout>
                  <c:x val="-8.1447944006999132E-2"/>
                  <c:y val="-5.9584364985538284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s-VE"/>
                </a:p>
              </c:txPr>
            </c:trendlineLbl>
          </c:trendline>
          <c:xVal>
            <c:numRef>
              <c:f>Hoja1!$E$19:$E$30</c:f>
              <c:numCache>
                <c:formatCode>General</c:formatCode>
                <c:ptCount val="12"/>
                <c:pt idx="0">
                  <c:v>13269</c:v>
                </c:pt>
                <c:pt idx="1">
                  <c:v>13538</c:v>
                </c:pt>
                <c:pt idx="2">
                  <c:v>12837</c:v>
                </c:pt>
                <c:pt idx="3">
                  <c:v>13569</c:v>
                </c:pt>
                <c:pt idx="4">
                  <c:v>14428</c:v>
                </c:pt>
                <c:pt idx="5">
                  <c:v>14875</c:v>
                </c:pt>
                <c:pt idx="6">
                  <c:v>15673</c:v>
                </c:pt>
                <c:pt idx="7">
                  <c:v>16106</c:v>
                </c:pt>
                <c:pt idx="8">
                  <c:v>16406</c:v>
                </c:pt>
                <c:pt idx="9">
                  <c:v>16586</c:v>
                </c:pt>
                <c:pt idx="10">
                  <c:v>17305</c:v>
                </c:pt>
                <c:pt idx="11">
                  <c:v>17681</c:v>
                </c:pt>
              </c:numCache>
            </c:numRef>
          </c:xVal>
          <c:yVal>
            <c:numRef>
              <c:f>Hoja1!$H$19:$H$30</c:f>
              <c:numCache>
                <c:formatCode>General</c:formatCode>
                <c:ptCount val="12"/>
                <c:pt idx="0">
                  <c:v>0.71259455512935266</c:v>
                </c:pt>
                <c:pt idx="1">
                  <c:v>0.72080094339560907</c:v>
                </c:pt>
                <c:pt idx="2">
                  <c:v>0.72497310294934392</c:v>
                </c:pt>
                <c:pt idx="3">
                  <c:v>0.72742834698683556</c:v>
                </c:pt>
                <c:pt idx="4">
                  <c:v>0.73444536896899226</c:v>
                </c:pt>
                <c:pt idx="5">
                  <c:v>0.73702985014177003</c:v>
                </c:pt>
                <c:pt idx="6">
                  <c:v>0.74795721802787574</c:v>
                </c:pt>
                <c:pt idx="7">
                  <c:v>0.75321909163270628</c:v>
                </c:pt>
                <c:pt idx="8">
                  <c:v>0.75634978680502052</c:v>
                </c:pt>
                <c:pt idx="9">
                  <c:v>0.76159831932587663</c:v>
                </c:pt>
                <c:pt idx="10">
                  <c:v>0.76360984802449949</c:v>
                </c:pt>
                <c:pt idx="11">
                  <c:v>0.76551355311320257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98464"/>
        <c:axId val="113600384"/>
      </c:scatterChart>
      <c:valAx>
        <c:axId val="113598464"/>
        <c:scaling>
          <c:orientation val="minMax"/>
          <c:min val="1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INBpc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600384"/>
        <c:crosses val="autoZero"/>
        <c:crossBetween val="midCat"/>
      </c:valAx>
      <c:valAx>
        <c:axId val="113600384"/>
        <c:scaling>
          <c:orientation val="minMax"/>
        </c:scaling>
        <c:delete val="0"/>
        <c:axPos val="l"/>
        <c:majorGridlines>
          <c:spPr>
            <a:ln cmpd="sng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IDH restringido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598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14331889763779529"/>
                  <c:y val="-0.5537470836978710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/>
                      <a:t>R² = 0,9212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'2007 - 2018'!$I$2:$I$13</c:f>
              <c:numCache>
                <c:formatCode>General</c:formatCode>
                <c:ptCount val="12"/>
                <c:pt idx="0">
                  <c:v>3</c:v>
                </c:pt>
                <c:pt idx="1">
                  <c:v>2.8</c:v>
                </c:pt>
                <c:pt idx="2">
                  <c:v>2.6</c:v>
                </c:pt>
                <c:pt idx="3">
                  <c:v>2.4</c:v>
                </c:pt>
                <c:pt idx="4">
                  <c:v>2.2999999999999998</c:v>
                </c:pt>
                <c:pt idx="5">
                  <c:v>1.7</c:v>
                </c:pt>
                <c:pt idx="6">
                  <c:v>1.5</c:v>
                </c:pt>
                <c:pt idx="7">
                  <c:v>1.3</c:v>
                </c:pt>
                <c:pt idx="8">
                  <c:v>1.2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</c:numCache>
            </c:numRef>
          </c:xVal>
          <c:yVal>
            <c:numRef>
              <c:f>'2007 - 2018'!$H$2:$H$13</c:f>
              <c:numCache>
                <c:formatCode>0.000</c:formatCode>
                <c:ptCount val="12"/>
                <c:pt idx="0">
                  <c:v>0.71259455512935266</c:v>
                </c:pt>
                <c:pt idx="1">
                  <c:v>0.72080094339560907</c:v>
                </c:pt>
                <c:pt idx="2">
                  <c:v>0.72497310294934392</c:v>
                </c:pt>
                <c:pt idx="3">
                  <c:v>0.72742834698683556</c:v>
                </c:pt>
                <c:pt idx="4">
                  <c:v>0.73444536896899226</c:v>
                </c:pt>
                <c:pt idx="5">
                  <c:v>0.73702985014177003</c:v>
                </c:pt>
                <c:pt idx="6">
                  <c:v>0.74795721802787574</c:v>
                </c:pt>
                <c:pt idx="7">
                  <c:v>0.75321909163270628</c:v>
                </c:pt>
                <c:pt idx="8">
                  <c:v>0.75634978680502052</c:v>
                </c:pt>
                <c:pt idx="9">
                  <c:v>0.76159831932587663</c:v>
                </c:pt>
                <c:pt idx="10">
                  <c:v>0.76360984802449949</c:v>
                </c:pt>
                <c:pt idx="11">
                  <c:v>0.76551355311320257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86656"/>
        <c:axId val="94085120"/>
      </c:scatterChart>
      <c:valAx>
        <c:axId val="9408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Brecha de pobreza a $1 90 por día (2011 PPA) (%) BP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4085120"/>
        <c:crosses val="autoZero"/>
        <c:crossBetween val="midCat"/>
      </c:valAx>
      <c:valAx>
        <c:axId val="94085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 sz="1000" b="1" i="0" baseline="0">
                    <a:effectLst/>
                  </a:rPr>
                  <a:t>IDH restringido</a:t>
                </a:r>
                <a:endParaRPr lang="es-VE" sz="10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94086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11024912510936133"/>
                  <c:y val="-0.6115609507144940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i="0"/>
                      <a:t>R² = 0,9434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'2007 - 2018'!$J$2:$J$13</c:f>
              <c:numCache>
                <c:formatCode>General</c:formatCode>
                <c:ptCount val="12"/>
                <c:pt idx="0">
                  <c:v>0.51100000000000001</c:v>
                </c:pt>
                <c:pt idx="1">
                  <c:v>0.5</c:v>
                </c:pt>
                <c:pt idx="2">
                  <c:v>0.49199999999999999</c:v>
                </c:pt>
                <c:pt idx="3">
                  <c:v>0.48799999999999999</c:v>
                </c:pt>
                <c:pt idx="4">
                  <c:v>0.48399999999999999</c:v>
                </c:pt>
                <c:pt idx="5">
                  <c:v>0.47699999999999998</c:v>
                </c:pt>
                <c:pt idx="6">
                  <c:v>0.47799999999999998</c:v>
                </c:pt>
                <c:pt idx="7">
                  <c:v>0.47</c:v>
                </c:pt>
                <c:pt idx="8">
                  <c:v>0.46600000000000003</c:v>
                </c:pt>
                <c:pt idx="9">
                  <c:v>0.46600000000000003</c:v>
                </c:pt>
                <c:pt idx="10">
                  <c:v>0.46400000000000002</c:v>
                </c:pt>
                <c:pt idx="11">
                  <c:v>0.46200000000000002</c:v>
                </c:pt>
              </c:numCache>
            </c:numRef>
          </c:xVal>
          <c:yVal>
            <c:numRef>
              <c:f>'2007 - 2018'!$H$2:$H$13</c:f>
              <c:numCache>
                <c:formatCode>0.000</c:formatCode>
                <c:ptCount val="12"/>
                <c:pt idx="0">
                  <c:v>0.71259455512935266</c:v>
                </c:pt>
                <c:pt idx="1">
                  <c:v>0.72080094339560907</c:v>
                </c:pt>
                <c:pt idx="2">
                  <c:v>0.72497310294934392</c:v>
                </c:pt>
                <c:pt idx="3">
                  <c:v>0.72742834698683556</c:v>
                </c:pt>
                <c:pt idx="4">
                  <c:v>0.73444536896899226</c:v>
                </c:pt>
                <c:pt idx="5">
                  <c:v>0.73702985014177003</c:v>
                </c:pt>
                <c:pt idx="6">
                  <c:v>0.74795721802787574</c:v>
                </c:pt>
                <c:pt idx="7">
                  <c:v>0.75321909163270628</c:v>
                </c:pt>
                <c:pt idx="8">
                  <c:v>0.75634978680502052</c:v>
                </c:pt>
                <c:pt idx="9">
                  <c:v>0.76159831932587663</c:v>
                </c:pt>
                <c:pt idx="10">
                  <c:v>0.76360984802449949</c:v>
                </c:pt>
                <c:pt idx="11">
                  <c:v>0.76551355311320257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73056"/>
        <c:axId val="143770752"/>
      </c:scatterChart>
      <c:valAx>
        <c:axId val="14377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Índice</a:t>
                </a:r>
                <a:r>
                  <a:rPr lang="es-VE" baseline="0"/>
                  <a:t> de Gini</a:t>
                </a:r>
                <a:endParaRPr lang="es-VE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3770752"/>
        <c:crosses val="autoZero"/>
        <c:crossBetween val="midCat"/>
      </c:valAx>
      <c:valAx>
        <c:axId val="143770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VE" sz="1000" b="1" i="0" baseline="0">
                    <a:effectLst/>
                  </a:rPr>
                  <a:t>IDH restringido</a:t>
                </a:r>
                <a:endParaRPr lang="es-VE" sz="1000">
                  <a:effectLst/>
                </a:endParaRP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43773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0"/>
            <c:trendlineLbl>
              <c:layout>
                <c:manualLayout>
                  <c:x val="-8.1447944006999132E-2"/>
                  <c:y val="-5.9584364985538284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s-VE"/>
                </a:p>
              </c:txPr>
            </c:trendlineLbl>
          </c:trendline>
          <c:xVal>
            <c:numRef>
              <c:f>Hoja1!$E$19:$E$30</c:f>
              <c:numCache>
                <c:formatCode>General</c:formatCode>
                <c:ptCount val="12"/>
                <c:pt idx="0">
                  <c:v>13269</c:v>
                </c:pt>
                <c:pt idx="1">
                  <c:v>13538</c:v>
                </c:pt>
                <c:pt idx="2">
                  <c:v>12837</c:v>
                </c:pt>
                <c:pt idx="3">
                  <c:v>13569</c:v>
                </c:pt>
                <c:pt idx="4">
                  <c:v>14428</c:v>
                </c:pt>
                <c:pt idx="5">
                  <c:v>14875</c:v>
                </c:pt>
                <c:pt idx="6">
                  <c:v>15673</c:v>
                </c:pt>
                <c:pt idx="7">
                  <c:v>16106</c:v>
                </c:pt>
                <c:pt idx="8">
                  <c:v>16406</c:v>
                </c:pt>
                <c:pt idx="9">
                  <c:v>16586</c:v>
                </c:pt>
                <c:pt idx="10">
                  <c:v>17305</c:v>
                </c:pt>
                <c:pt idx="11">
                  <c:v>17681</c:v>
                </c:pt>
              </c:numCache>
            </c:numRef>
          </c:xVal>
          <c:yVal>
            <c:numRef>
              <c:f>Hoja1!$H$19:$H$30</c:f>
              <c:numCache>
                <c:formatCode>General</c:formatCode>
                <c:ptCount val="12"/>
                <c:pt idx="0">
                  <c:v>0.71259455512935266</c:v>
                </c:pt>
                <c:pt idx="1">
                  <c:v>0.72080094339560907</c:v>
                </c:pt>
                <c:pt idx="2">
                  <c:v>0.72497310294934392</c:v>
                </c:pt>
                <c:pt idx="3">
                  <c:v>0.72742834698683556</c:v>
                </c:pt>
                <c:pt idx="4">
                  <c:v>0.73444536896899226</c:v>
                </c:pt>
                <c:pt idx="5">
                  <c:v>0.73702985014177003</c:v>
                </c:pt>
                <c:pt idx="6">
                  <c:v>0.74795721802787574</c:v>
                </c:pt>
                <c:pt idx="7">
                  <c:v>0.75321909163270628</c:v>
                </c:pt>
                <c:pt idx="8">
                  <c:v>0.75634978680502052</c:v>
                </c:pt>
                <c:pt idx="9">
                  <c:v>0.76159831932587663</c:v>
                </c:pt>
                <c:pt idx="10">
                  <c:v>0.76360984802449949</c:v>
                </c:pt>
                <c:pt idx="11">
                  <c:v>0.76551355311320257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00064"/>
        <c:axId val="129810432"/>
      </c:scatterChart>
      <c:valAx>
        <c:axId val="129800064"/>
        <c:scaling>
          <c:orientation val="minMax"/>
          <c:min val="1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INBpc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9810432"/>
        <c:crosses val="autoZero"/>
        <c:crossBetween val="midCat"/>
      </c:valAx>
      <c:valAx>
        <c:axId val="129810432"/>
        <c:scaling>
          <c:orientation val="minMax"/>
        </c:scaling>
        <c:delete val="0"/>
        <c:axPos val="l"/>
        <c:majorGridlines>
          <c:spPr>
            <a:ln cmpd="sng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IDH restringido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9800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'2007 - 2018'!$F$1</c:f>
              <c:strCache>
                <c:ptCount val="1"/>
                <c:pt idx="0">
                  <c:v>IDH</c:v>
                </c:pt>
              </c:strCache>
            </c:strRef>
          </c:tx>
          <c:invertIfNegative val="0"/>
          <c:cat>
            <c:numRef>
              <c:f>'2007 - 2018'!$A$2:$A$13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'2007 - 2018'!$F$2:$F$13</c:f>
              <c:numCache>
                <c:formatCode>General</c:formatCode>
                <c:ptCount val="12"/>
                <c:pt idx="0">
                  <c:v>0.71899999999999997</c:v>
                </c:pt>
                <c:pt idx="1">
                  <c:v>0.72599999999999998</c:v>
                </c:pt>
                <c:pt idx="2">
                  <c:v>0.72699999999999998</c:v>
                </c:pt>
                <c:pt idx="3">
                  <c:v>0.73099999999999998</c:v>
                </c:pt>
                <c:pt idx="4">
                  <c:v>0.73699999999999999</c:v>
                </c:pt>
                <c:pt idx="5">
                  <c:v>0.74</c:v>
                </c:pt>
                <c:pt idx="6">
                  <c:v>0.748</c:v>
                </c:pt>
                <c:pt idx="7">
                  <c:v>0.752</c:v>
                </c:pt>
                <c:pt idx="8">
                  <c:v>0.754</c:v>
                </c:pt>
                <c:pt idx="9">
                  <c:v>0.75599999999999901</c:v>
                </c:pt>
                <c:pt idx="10">
                  <c:v>0.75800000000000001</c:v>
                </c:pt>
                <c:pt idx="11">
                  <c:v>0.75900000000000001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3390464"/>
        <c:axId val="67940352"/>
      </c:barChart>
      <c:lineChart>
        <c:grouping val="standard"/>
        <c:varyColors val="0"/>
        <c:ser>
          <c:idx val="1"/>
          <c:order val="1"/>
          <c:tx>
            <c:strRef>
              <c:f>'2007 - 2018'!$H$1</c:f>
              <c:strCache>
                <c:ptCount val="1"/>
                <c:pt idx="0">
                  <c:v>IDHr</c:v>
                </c:pt>
              </c:strCache>
            </c:strRef>
          </c:tx>
          <c:marker>
            <c:symbol val="none"/>
          </c:marker>
          <c:cat>
            <c:numRef>
              <c:f>'2007 - 2018'!$A$2:$A$13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'2007 - 2018'!$H$2:$H$13</c:f>
              <c:numCache>
                <c:formatCode>0.000</c:formatCode>
                <c:ptCount val="12"/>
                <c:pt idx="0">
                  <c:v>0.71259455512935266</c:v>
                </c:pt>
                <c:pt idx="1">
                  <c:v>0.72080094339560907</c:v>
                </c:pt>
                <c:pt idx="2">
                  <c:v>0.72497310294934392</c:v>
                </c:pt>
                <c:pt idx="3">
                  <c:v>0.72742834698683556</c:v>
                </c:pt>
                <c:pt idx="4">
                  <c:v>0.73444536896899226</c:v>
                </c:pt>
                <c:pt idx="5">
                  <c:v>0.73702985014177003</c:v>
                </c:pt>
                <c:pt idx="6">
                  <c:v>0.74795721802787574</c:v>
                </c:pt>
                <c:pt idx="7">
                  <c:v>0.75321909163270628</c:v>
                </c:pt>
                <c:pt idx="8">
                  <c:v>0.75634978680502052</c:v>
                </c:pt>
                <c:pt idx="9">
                  <c:v>0.76159831932587663</c:v>
                </c:pt>
                <c:pt idx="10">
                  <c:v>0.76360984802449949</c:v>
                </c:pt>
                <c:pt idx="11">
                  <c:v>0.76551355311320257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90464"/>
        <c:axId val="67940352"/>
      </c:lineChart>
      <c:catAx>
        <c:axId val="2339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Años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7940352"/>
        <c:crosses val="autoZero"/>
        <c:auto val="1"/>
        <c:lblAlgn val="ctr"/>
        <c:lblOffset val="100"/>
        <c:noMultiLvlLbl val="0"/>
      </c:catAx>
      <c:valAx>
        <c:axId val="67940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IDh</a:t>
                </a:r>
                <a:r>
                  <a:rPr lang="es-VE" baseline="0"/>
                  <a:t> - IDHR</a:t>
                </a:r>
                <a:endParaRPr lang="es-V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39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171450</xdr:colOff>
      <xdr:row>2</xdr:row>
      <xdr:rowOff>47624</xdr:rowOff>
    </xdr:from>
    <xdr:to>
      <xdr:col>25</xdr:col>
      <xdr:colOff>171450</xdr:colOff>
      <xdr:row>19</xdr:row>
      <xdr:rowOff>171449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</xdr:row>
      <xdr:rowOff>152400</xdr:rowOff>
    </xdr:from>
    <xdr:to>
      <xdr:col>18</xdr:col>
      <xdr:colOff>552450</xdr:colOff>
      <xdr:row>17</xdr:row>
      <xdr:rowOff>114300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8</xdr:row>
      <xdr:rowOff>171450</xdr:rowOff>
    </xdr:from>
    <xdr:to>
      <xdr:col>20</xdr:col>
      <xdr:colOff>76200</xdr:colOff>
      <xdr:row>23</xdr:row>
      <xdr:rowOff>57150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22</xdr:col>
      <xdr:colOff>0</xdr:colOff>
      <xdr:row>38</xdr:row>
      <xdr:rowOff>123825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495300</xdr:colOff>
      <xdr:row>22</xdr:row>
      <xdr:rowOff>38100</xdr:rowOff>
    </xdr:from>
    <xdr:to>
      <xdr:col>20</xdr:col>
      <xdr:colOff>533400</xdr:colOff>
      <xdr:row>38</xdr:row>
      <xdr:rowOff>57150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baseColWidth="10" defaultRowHeight="15" x14ac:dyDescent="0.25"/>
  <cols>
    <col min="1" max="1" width="45.5703125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5" t="s">
        <v>8</v>
      </c>
      <c r="B3" s="5"/>
    </row>
    <row r="4" spans="1:9" x14ac:dyDescent="0.25">
      <c r="A4" s="2" t="s">
        <v>9</v>
      </c>
      <c r="B4" s="2">
        <v>0.85553853373004007</v>
      </c>
    </row>
    <row r="5" spans="1:9" x14ac:dyDescent="0.25">
      <c r="A5" s="2" t="s">
        <v>10</v>
      </c>
      <c r="B5" s="2">
        <v>0.731946182696947</v>
      </c>
    </row>
    <row r="6" spans="1:9" x14ac:dyDescent="0.25">
      <c r="A6" s="2" t="s">
        <v>11</v>
      </c>
      <c r="B6" s="2">
        <v>0.72237283207898084</v>
      </c>
    </row>
    <row r="7" spans="1:9" x14ac:dyDescent="0.25">
      <c r="A7" s="2" t="s">
        <v>12</v>
      </c>
      <c r="B7" s="2">
        <v>2.7876282587677728E-2</v>
      </c>
    </row>
    <row r="8" spans="1:9" ht="15.75" thickBot="1" x14ac:dyDescent="0.3">
      <c r="A8" s="3" t="s">
        <v>13</v>
      </c>
      <c r="B8" s="3">
        <v>30</v>
      </c>
    </row>
    <row r="10" spans="1:9" ht="15.75" thickBot="1" x14ac:dyDescent="0.3">
      <c r="A10" t="s">
        <v>14</v>
      </c>
    </row>
    <row r="11" spans="1:9" x14ac:dyDescent="0.25">
      <c r="A11" s="4"/>
      <c r="B11" s="4" t="s">
        <v>19</v>
      </c>
      <c r="C11" s="4" t="s">
        <v>20</v>
      </c>
      <c r="D11" s="4" t="s">
        <v>21</v>
      </c>
      <c r="E11" s="4" t="s">
        <v>22</v>
      </c>
      <c r="F11" s="4" t="s">
        <v>23</v>
      </c>
    </row>
    <row r="12" spans="1:9" x14ac:dyDescent="0.25">
      <c r="A12" s="2" t="s">
        <v>15</v>
      </c>
      <c r="B12" s="2">
        <v>1</v>
      </c>
      <c r="C12" s="2">
        <v>5.9413467843081755E-2</v>
      </c>
      <c r="D12" s="2">
        <v>5.9413467843081755E-2</v>
      </c>
      <c r="E12" s="2">
        <v>76.456635916302204</v>
      </c>
      <c r="F12" s="2">
        <v>1.7068421623524698E-9</v>
      </c>
    </row>
    <row r="13" spans="1:9" x14ac:dyDescent="0.25">
      <c r="A13" s="2" t="s">
        <v>16</v>
      </c>
      <c r="B13" s="2">
        <v>28</v>
      </c>
      <c r="C13" s="2">
        <v>2.1758439665425806E-2</v>
      </c>
      <c r="D13" s="2">
        <v>7.7708713090806454E-4</v>
      </c>
      <c r="E13" s="2"/>
      <c r="F13" s="2"/>
    </row>
    <row r="14" spans="1:9" ht="15.75" thickBot="1" x14ac:dyDescent="0.3">
      <c r="A14" s="3" t="s">
        <v>17</v>
      </c>
      <c r="B14" s="3">
        <v>29</v>
      </c>
      <c r="C14" s="3">
        <v>8.1171907508507557E-2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24</v>
      </c>
      <c r="C16" s="4" t="s">
        <v>12</v>
      </c>
      <c r="D16" s="4" t="s">
        <v>25</v>
      </c>
      <c r="E16" s="4" t="s">
        <v>26</v>
      </c>
      <c r="F16" s="4" t="s">
        <v>27</v>
      </c>
      <c r="G16" s="4" t="s">
        <v>28</v>
      </c>
      <c r="H16" s="4" t="s">
        <v>29</v>
      </c>
      <c r="I16" s="4" t="s">
        <v>30</v>
      </c>
    </row>
    <row r="17" spans="1:9" x14ac:dyDescent="0.25">
      <c r="A17" s="2" t="s">
        <v>18</v>
      </c>
      <c r="B17" s="2">
        <v>0.53232747675723191</v>
      </c>
      <c r="C17" s="2">
        <v>1.9271556010070218E-2</v>
      </c>
      <c r="D17" s="2">
        <v>27.622444003954215</v>
      </c>
      <c r="E17" s="2">
        <v>7.3710040445298114E-22</v>
      </c>
      <c r="F17" s="2">
        <v>0.492851483792697</v>
      </c>
      <c r="G17" s="2">
        <v>0.57180346972176677</v>
      </c>
      <c r="H17" s="2">
        <v>0.492851483792697</v>
      </c>
      <c r="I17" s="2">
        <v>0.57180346972176677</v>
      </c>
    </row>
    <row r="18" spans="1:9" ht="15.75" thickBot="1" x14ac:dyDescent="0.3">
      <c r="A18" s="3" t="s">
        <v>31</v>
      </c>
      <c r="B18" s="3">
        <v>1.3475335736973837E-5</v>
      </c>
      <c r="C18" s="3">
        <v>1.5411041921037106E-6</v>
      </c>
      <c r="D18" s="3">
        <v>8.7439485312015783</v>
      </c>
      <c r="E18" s="3">
        <v>1.7068421623524634E-9</v>
      </c>
      <c r="F18" s="3">
        <v>1.0318526903618005E-5</v>
      </c>
      <c r="G18" s="3">
        <v>1.6632144570329669E-5</v>
      </c>
      <c r="H18" s="3">
        <v>1.0318526903618005E-5</v>
      </c>
      <c r="I18" s="3">
        <v>1.6632144570329669E-5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I1" sqref="I1"/>
    </sheetView>
  </sheetViews>
  <sheetFormatPr baseColWidth="10" defaultColWidth="9.140625" defaultRowHeight="15" x14ac:dyDescent="0.25"/>
  <cols>
    <col min="7" max="7" width="9.5703125" bestFit="1" customWidth="1"/>
    <col min="9" max="9" width="29.42578125" customWidth="1"/>
  </cols>
  <sheetData>
    <row r="1" spans="1:10" ht="25.5" customHeight="1" x14ac:dyDescent="0.2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6" t="s">
        <v>33</v>
      </c>
      <c r="J1" t="s">
        <v>34</v>
      </c>
    </row>
    <row r="2" spans="1:10" x14ac:dyDescent="0.25">
      <c r="A2">
        <v>1990</v>
      </c>
      <c r="B2">
        <v>0.74299999999999999</v>
      </c>
      <c r="C2">
        <v>0.48499999999999999</v>
      </c>
      <c r="D2">
        <v>0.68799999999999994</v>
      </c>
      <c r="E2">
        <v>11549</v>
      </c>
      <c r="F2">
        <v>0.628</v>
      </c>
      <c r="G2" s="1">
        <f>GEOMEAN(B2,C2,D2)</f>
        <v>0.62821214788782798</v>
      </c>
      <c r="H2">
        <f>GEOMEAN(B2,C2)</f>
        <v>0.60029576043813604</v>
      </c>
      <c r="I2" s="7"/>
    </row>
    <row r="3" spans="1:10" x14ac:dyDescent="0.25">
      <c r="A3">
        <v>1991</v>
      </c>
      <c r="B3">
        <v>0.748</v>
      </c>
      <c r="C3">
        <v>0.49199999999999999</v>
      </c>
      <c r="D3">
        <v>0.69099999999999995</v>
      </c>
      <c r="E3">
        <v>10710</v>
      </c>
      <c r="F3">
        <v>0.63400000000000001</v>
      </c>
      <c r="G3" s="1">
        <f t="shared" ref="G3:G31" si="0">GEOMEAN(B3,C3,D3)</f>
        <v>0.63355100280478926</v>
      </c>
      <c r="H3">
        <f t="shared" ref="H3:H31" si="1">GEOMEAN(B3,C3)</f>
        <v>0.60664322299025153</v>
      </c>
      <c r="I3" s="7"/>
    </row>
    <row r="4" spans="1:10" x14ac:dyDescent="0.25">
      <c r="A4">
        <v>1992</v>
      </c>
      <c r="B4">
        <v>0.753</v>
      </c>
      <c r="C4">
        <v>0.5</v>
      </c>
      <c r="D4">
        <v>0.69299999999999995</v>
      </c>
      <c r="E4">
        <v>9701</v>
      </c>
      <c r="F4">
        <v>0.63900000000000001</v>
      </c>
      <c r="G4" s="1">
        <f t="shared" si="0"/>
        <v>0.6389978619690857</v>
      </c>
      <c r="H4">
        <f t="shared" si="1"/>
        <v>0.61359595826569779</v>
      </c>
      <c r="I4" s="7"/>
    </row>
    <row r="5" spans="1:10" x14ac:dyDescent="0.25">
      <c r="A5">
        <v>1993</v>
      </c>
      <c r="B5">
        <v>0.75900000000000001</v>
      </c>
      <c r="C5">
        <v>0.50600000000000001</v>
      </c>
      <c r="D5">
        <v>0.69599999999999995</v>
      </c>
      <c r="E5">
        <v>8997</v>
      </c>
      <c r="F5">
        <v>0.64400000000000002</v>
      </c>
      <c r="G5" s="1">
        <f t="shared" si="0"/>
        <v>0.64417002313526905</v>
      </c>
      <c r="H5">
        <f t="shared" si="1"/>
        <v>0.61972090492414411</v>
      </c>
      <c r="I5" s="7"/>
    </row>
    <row r="6" spans="1:10" x14ac:dyDescent="0.25">
      <c r="A6">
        <v>1994</v>
      </c>
      <c r="B6">
        <v>0.76400000000000001</v>
      </c>
      <c r="C6">
        <v>0.51400000000000001</v>
      </c>
      <c r="D6">
        <v>0.7</v>
      </c>
      <c r="E6">
        <v>7900</v>
      </c>
      <c r="F6">
        <v>0.65</v>
      </c>
      <c r="G6" s="1">
        <f t="shared" si="0"/>
        <v>0.65020679810533832</v>
      </c>
      <c r="H6">
        <f t="shared" si="1"/>
        <v>0.62665460981309318</v>
      </c>
      <c r="I6" s="7"/>
    </row>
    <row r="7" spans="1:10" x14ac:dyDescent="0.25">
      <c r="A7">
        <v>1995</v>
      </c>
      <c r="B7">
        <v>0.76900000000000002</v>
      </c>
      <c r="C7">
        <v>0.52400000000000002</v>
      </c>
      <c r="D7">
        <v>0.7</v>
      </c>
      <c r="E7">
        <v>7826</v>
      </c>
      <c r="F7">
        <v>0.65599999999999903</v>
      </c>
      <c r="G7" s="1">
        <f t="shared" si="0"/>
        <v>0.65582085381812338</v>
      </c>
      <c r="H7">
        <f t="shared" si="1"/>
        <v>0.63478815363867658</v>
      </c>
      <c r="I7" s="7"/>
    </row>
    <row r="8" spans="1:10" x14ac:dyDescent="0.25">
      <c r="A8">
        <v>1996</v>
      </c>
      <c r="B8">
        <v>0.77400000000000002</v>
      </c>
      <c r="C8">
        <v>0.53299999999999903</v>
      </c>
      <c r="D8">
        <v>0.70299999999999996</v>
      </c>
      <c r="E8">
        <v>7967</v>
      </c>
      <c r="F8">
        <v>0.66200000000000003</v>
      </c>
      <c r="G8" s="1">
        <f t="shared" si="0"/>
        <v>0.661923548215548</v>
      </c>
      <c r="H8">
        <f t="shared" si="1"/>
        <v>0.64229432505666684</v>
      </c>
      <c r="I8" s="7"/>
    </row>
    <row r="9" spans="1:10" x14ac:dyDescent="0.25">
      <c r="A9">
        <v>1997</v>
      </c>
      <c r="B9">
        <v>0.78</v>
      </c>
      <c r="C9">
        <v>0.54200000000000004</v>
      </c>
      <c r="D9">
        <v>0.70799999999999996</v>
      </c>
      <c r="E9">
        <v>8321</v>
      </c>
      <c r="F9">
        <v>0.66900000000000004</v>
      </c>
      <c r="G9" s="1">
        <f t="shared" si="0"/>
        <v>0.66892236358354851</v>
      </c>
      <c r="H9">
        <f t="shared" si="1"/>
        <v>0.65019996924023304</v>
      </c>
      <c r="I9" s="7"/>
    </row>
    <row r="10" spans="1:10" x14ac:dyDescent="0.25">
      <c r="A10">
        <v>1998</v>
      </c>
      <c r="B10">
        <v>0.78500000000000003</v>
      </c>
      <c r="C10">
        <v>0.55299999999999905</v>
      </c>
      <c r="D10">
        <v>0.70899999999999996</v>
      </c>
      <c r="E10">
        <v>8483</v>
      </c>
      <c r="F10">
        <v>0.67500000000000004</v>
      </c>
      <c r="G10" s="1">
        <f t="shared" si="0"/>
        <v>0.67517083558906021</v>
      </c>
      <c r="H10">
        <f t="shared" si="1"/>
        <v>0.65886645080774853</v>
      </c>
      <c r="I10" s="7"/>
    </row>
    <row r="11" spans="1:10" x14ac:dyDescent="0.25">
      <c r="A11">
        <v>1999</v>
      </c>
      <c r="B11">
        <v>0.79</v>
      </c>
      <c r="C11">
        <v>0.56399999999999995</v>
      </c>
      <c r="D11">
        <v>0.70599999999999996</v>
      </c>
      <c r="E11">
        <v>8317</v>
      </c>
      <c r="F11">
        <v>0.68</v>
      </c>
      <c r="G11" s="1">
        <f t="shared" si="0"/>
        <v>0.68009612251330398</v>
      </c>
      <c r="H11">
        <f t="shared" si="1"/>
        <v>0.66750280898285363</v>
      </c>
      <c r="I11" s="7"/>
    </row>
    <row r="12" spans="1:10" x14ac:dyDescent="0.25">
      <c r="A12">
        <v>2000</v>
      </c>
      <c r="B12">
        <v>0.79500000000000004</v>
      </c>
      <c r="C12">
        <v>0.57399999999999995</v>
      </c>
      <c r="D12">
        <v>0.71099999999999997</v>
      </c>
      <c r="E12">
        <v>8768</v>
      </c>
      <c r="F12">
        <v>0.68700000000000006</v>
      </c>
      <c r="G12" s="1">
        <f t="shared" si="0"/>
        <v>0.68714681936742339</v>
      </c>
      <c r="H12">
        <f t="shared" si="1"/>
        <v>0.67552202036647191</v>
      </c>
      <c r="I12" s="7"/>
    </row>
    <row r="13" spans="1:10" x14ac:dyDescent="0.25">
      <c r="A13">
        <v>2001</v>
      </c>
      <c r="B13">
        <v>0.79900000000000004</v>
      </c>
      <c r="C13">
        <v>0.58499999999999996</v>
      </c>
      <c r="D13">
        <v>0.70899999999999996</v>
      </c>
      <c r="E13">
        <v>8809</v>
      </c>
      <c r="F13">
        <v>0.69199999999999995</v>
      </c>
      <c r="G13" s="1">
        <f t="shared" si="0"/>
        <v>0.69201625127504252</v>
      </c>
      <c r="H13">
        <f t="shared" si="1"/>
        <v>0.68367755557718868</v>
      </c>
      <c r="I13" s="7">
        <v>5.3</v>
      </c>
      <c r="J13" s="7">
        <v>0.53400000000000003</v>
      </c>
    </row>
    <row r="14" spans="1:10" x14ac:dyDescent="0.25">
      <c r="A14">
        <v>2002</v>
      </c>
      <c r="B14">
        <v>0.80400000000000005</v>
      </c>
      <c r="C14">
        <v>0.59399999999999997</v>
      </c>
      <c r="D14">
        <v>0.70699999999999996</v>
      </c>
      <c r="E14">
        <v>9356</v>
      </c>
      <c r="F14">
        <v>0.69599999999999995</v>
      </c>
      <c r="G14" s="1">
        <f t="shared" si="0"/>
        <v>0.69633886590302463</v>
      </c>
      <c r="H14">
        <f t="shared" si="1"/>
        <v>0.69106873753628872</v>
      </c>
      <c r="I14" s="7">
        <v>4.8</v>
      </c>
      <c r="J14" s="7">
        <v>0.53500000000000003</v>
      </c>
    </row>
    <row r="15" spans="1:10" x14ac:dyDescent="0.25">
      <c r="A15">
        <v>2003</v>
      </c>
      <c r="B15">
        <v>0.80799999999999905</v>
      </c>
      <c r="C15">
        <v>0.59299999999999997</v>
      </c>
      <c r="D15">
        <v>0.70799999999999996</v>
      </c>
      <c r="E15">
        <v>9955</v>
      </c>
      <c r="F15">
        <v>0.69699999999999995</v>
      </c>
      <c r="G15" s="1">
        <f t="shared" si="0"/>
        <v>0.69742862850607301</v>
      </c>
      <c r="H15">
        <f t="shared" si="1"/>
        <v>0.6922022825735259</v>
      </c>
      <c r="I15" s="7">
        <v>4.5999999999999996</v>
      </c>
      <c r="J15" s="7">
        <v>0.53200000000000003</v>
      </c>
    </row>
    <row r="16" spans="1:10" x14ac:dyDescent="0.25">
      <c r="A16">
        <v>2004</v>
      </c>
      <c r="B16">
        <v>0.81200000000000006</v>
      </c>
      <c r="C16">
        <v>0.59799999999999998</v>
      </c>
      <c r="D16">
        <v>0.71399999999999997</v>
      </c>
      <c r="E16">
        <v>10888</v>
      </c>
      <c r="F16">
        <v>0.70299999999999996</v>
      </c>
      <c r="G16" s="1">
        <f t="shared" si="0"/>
        <v>0.70250886392652223</v>
      </c>
      <c r="H16">
        <f t="shared" si="1"/>
        <v>0.69683283504725868</v>
      </c>
      <c r="I16" s="7">
        <v>4.0999999999999996</v>
      </c>
      <c r="J16" s="7">
        <v>0.52400000000000002</v>
      </c>
    </row>
    <row r="17" spans="1:10" x14ac:dyDescent="0.25">
      <c r="A17">
        <v>2005</v>
      </c>
      <c r="B17">
        <v>0.81599999999999995</v>
      </c>
      <c r="C17">
        <v>0.60299999999999998</v>
      </c>
      <c r="D17">
        <v>0.71799999999999997</v>
      </c>
      <c r="E17">
        <v>11620</v>
      </c>
      <c r="F17">
        <v>0.70699999999999996</v>
      </c>
      <c r="G17" s="1">
        <f t="shared" si="0"/>
        <v>0.70693145332189755</v>
      </c>
      <c r="H17">
        <f t="shared" si="1"/>
        <v>0.7014613317924232</v>
      </c>
      <c r="I17" s="7">
        <v>3.9</v>
      </c>
      <c r="J17" s="7">
        <v>0.52300000000000002</v>
      </c>
    </row>
    <row r="18" spans="1:10" x14ac:dyDescent="0.25">
      <c r="A18">
        <v>2006</v>
      </c>
      <c r="B18">
        <v>0.81899999999999995</v>
      </c>
      <c r="C18">
        <v>0.61</v>
      </c>
      <c r="D18">
        <v>0.72599999999999998</v>
      </c>
      <c r="E18">
        <v>12453</v>
      </c>
      <c r="F18">
        <v>0.71299999999999997</v>
      </c>
      <c r="G18" s="1">
        <f t="shared" si="0"/>
        <v>0.71315421352537089</v>
      </c>
      <c r="H18">
        <f t="shared" si="1"/>
        <v>0.70681680794955637</v>
      </c>
      <c r="I18" s="7">
        <v>3.1</v>
      </c>
      <c r="J18" s="7">
        <v>0.51500000000000001</v>
      </c>
    </row>
    <row r="19" spans="1:10" x14ac:dyDescent="0.25">
      <c r="A19">
        <v>2007</v>
      </c>
      <c r="B19">
        <v>0.82299999999999995</v>
      </c>
      <c r="C19">
        <v>0.61699999999999999</v>
      </c>
      <c r="D19">
        <v>0.73299999999999998</v>
      </c>
      <c r="E19">
        <v>13269</v>
      </c>
      <c r="F19">
        <v>0.71899999999999997</v>
      </c>
      <c r="G19" s="1">
        <f t="shared" si="0"/>
        <v>0.71933245934846757</v>
      </c>
      <c r="H19">
        <f t="shared" si="1"/>
        <v>0.71259455512935266</v>
      </c>
      <c r="I19" s="7">
        <v>3</v>
      </c>
      <c r="J19" s="7">
        <v>0.51100000000000001</v>
      </c>
    </row>
    <row r="20" spans="1:10" x14ac:dyDescent="0.25">
      <c r="A20">
        <v>2008</v>
      </c>
      <c r="B20">
        <v>0.82599999999999996</v>
      </c>
      <c r="C20">
        <v>0.629</v>
      </c>
      <c r="D20">
        <v>0.73699999999999999</v>
      </c>
      <c r="E20">
        <v>13538</v>
      </c>
      <c r="F20">
        <v>0.72599999999999998</v>
      </c>
      <c r="G20" s="1">
        <f t="shared" si="0"/>
        <v>0.72616067623818004</v>
      </c>
      <c r="H20">
        <f t="shared" si="1"/>
        <v>0.72080094339560907</v>
      </c>
      <c r="I20" s="7">
        <v>2.8</v>
      </c>
      <c r="J20" s="7">
        <v>0.5</v>
      </c>
    </row>
    <row r="21" spans="1:10" x14ac:dyDescent="0.25">
      <c r="A21">
        <v>2009</v>
      </c>
      <c r="B21">
        <v>0.82899999999999996</v>
      </c>
      <c r="C21">
        <v>0.63400000000000001</v>
      </c>
      <c r="D21">
        <v>0.73199999999999998</v>
      </c>
      <c r="E21">
        <v>12837</v>
      </c>
      <c r="F21">
        <v>0.72699999999999998</v>
      </c>
      <c r="G21" s="1">
        <f t="shared" si="0"/>
        <v>0.72730787477485548</v>
      </c>
      <c r="H21">
        <f t="shared" si="1"/>
        <v>0.72497310294934392</v>
      </c>
      <c r="I21" s="7">
        <v>2.6</v>
      </c>
      <c r="J21" s="7">
        <v>0.49199999999999999</v>
      </c>
    </row>
    <row r="22" spans="1:10" x14ac:dyDescent="0.25">
      <c r="A22">
        <v>2010</v>
      </c>
      <c r="B22">
        <v>0.83199999999999996</v>
      </c>
      <c r="C22">
        <v>0.63600000000000001</v>
      </c>
      <c r="D22">
        <v>0.73799999999999999</v>
      </c>
      <c r="E22">
        <v>13569</v>
      </c>
      <c r="F22">
        <v>0.73099999999999998</v>
      </c>
      <c r="G22" s="1">
        <f t="shared" si="0"/>
        <v>0.73093529706156302</v>
      </c>
      <c r="H22">
        <f t="shared" si="1"/>
        <v>0.72742834698683556</v>
      </c>
      <c r="I22" s="7">
        <v>2.4</v>
      </c>
      <c r="J22" s="7">
        <v>0.48799999999999999</v>
      </c>
    </row>
    <row r="23" spans="1:10" x14ac:dyDescent="0.25">
      <c r="A23">
        <v>2011</v>
      </c>
      <c r="B23">
        <v>0.83499999999999996</v>
      </c>
      <c r="C23">
        <v>0.64599999999999902</v>
      </c>
      <c r="D23">
        <v>0.74299999999999999</v>
      </c>
      <c r="E23">
        <v>14428</v>
      </c>
      <c r="F23">
        <v>0.73699999999999999</v>
      </c>
      <c r="G23" s="1">
        <f t="shared" si="0"/>
        <v>0.7372859123872787</v>
      </c>
      <c r="H23">
        <f t="shared" si="1"/>
        <v>0.73444536896899226</v>
      </c>
      <c r="I23" s="7">
        <v>2.2999999999999998</v>
      </c>
      <c r="J23" s="7">
        <v>0.48399999999999999</v>
      </c>
    </row>
    <row r="24" spans="1:10" x14ac:dyDescent="0.25">
      <c r="A24">
        <v>2012</v>
      </c>
      <c r="B24">
        <v>0.83699999999999997</v>
      </c>
      <c r="C24">
        <v>0.64900000000000002</v>
      </c>
      <c r="D24">
        <v>0.746</v>
      </c>
      <c r="E24">
        <v>14875</v>
      </c>
      <c r="F24">
        <v>0.74</v>
      </c>
      <c r="G24" s="1">
        <f t="shared" si="0"/>
        <v>0.74000785114630974</v>
      </c>
      <c r="H24">
        <f t="shared" si="1"/>
        <v>0.73702985014177003</v>
      </c>
      <c r="I24" s="7">
        <v>1.7</v>
      </c>
      <c r="J24" s="7">
        <v>0.47699999999999998</v>
      </c>
    </row>
    <row r="25" spans="1:10" x14ac:dyDescent="0.25">
      <c r="A25">
        <v>2013</v>
      </c>
      <c r="B25">
        <v>0.84</v>
      </c>
      <c r="C25">
        <v>0.66599999999999904</v>
      </c>
      <c r="D25">
        <v>0.749</v>
      </c>
      <c r="E25">
        <v>15673</v>
      </c>
      <c r="F25">
        <v>0.748</v>
      </c>
      <c r="G25" s="1">
        <f t="shared" si="0"/>
        <v>0.74830465060816476</v>
      </c>
      <c r="H25">
        <f t="shared" si="1"/>
        <v>0.74795721802787574</v>
      </c>
      <c r="I25" s="7">
        <v>1.5</v>
      </c>
      <c r="J25" s="7">
        <v>0.47799999999999998</v>
      </c>
    </row>
    <row r="26" spans="1:10" x14ac:dyDescent="0.25">
      <c r="A26">
        <v>2014</v>
      </c>
      <c r="B26">
        <v>0.84299999999999997</v>
      </c>
      <c r="C26">
        <v>0.67299999999999904</v>
      </c>
      <c r="D26">
        <v>0.75</v>
      </c>
      <c r="E26">
        <v>16106</v>
      </c>
      <c r="F26">
        <v>0.752</v>
      </c>
      <c r="G26" s="1">
        <f t="shared" si="0"/>
        <v>0.75214452881697647</v>
      </c>
      <c r="H26">
        <f t="shared" si="1"/>
        <v>0.75321909163270628</v>
      </c>
      <c r="I26" s="7">
        <v>1.3</v>
      </c>
      <c r="J26" s="7">
        <v>0.47</v>
      </c>
    </row>
    <row r="27" spans="1:10" x14ac:dyDescent="0.25">
      <c r="A27">
        <v>2015</v>
      </c>
      <c r="B27">
        <v>0.84499999999999997</v>
      </c>
      <c r="C27">
        <v>0.67700000000000005</v>
      </c>
      <c r="D27">
        <v>0.748</v>
      </c>
      <c r="E27">
        <v>16406</v>
      </c>
      <c r="F27">
        <v>0.754</v>
      </c>
      <c r="G27" s="1">
        <f t="shared" si="0"/>
        <v>0.75355621923629734</v>
      </c>
      <c r="H27">
        <f t="shared" si="1"/>
        <v>0.75634978680502052</v>
      </c>
      <c r="I27" s="7">
        <v>1.2</v>
      </c>
      <c r="J27" s="7">
        <v>0.46600000000000003</v>
      </c>
    </row>
    <row r="28" spans="1:10" x14ac:dyDescent="0.25">
      <c r="A28">
        <v>2016</v>
      </c>
      <c r="B28">
        <v>0.84799999999999998</v>
      </c>
      <c r="C28">
        <v>0.68400000000000005</v>
      </c>
      <c r="D28">
        <v>0.745</v>
      </c>
      <c r="E28">
        <v>16586</v>
      </c>
      <c r="F28">
        <v>0.75599999999999901</v>
      </c>
      <c r="G28" s="1">
        <f t="shared" si="0"/>
        <v>0.75602485850904955</v>
      </c>
      <c r="H28">
        <f t="shared" si="1"/>
        <v>0.76159831932587663</v>
      </c>
      <c r="I28" s="7">
        <v>1.3</v>
      </c>
      <c r="J28" s="7">
        <v>0.46600000000000003</v>
      </c>
    </row>
    <row r="29" spans="1:10" x14ac:dyDescent="0.25">
      <c r="A29">
        <v>2017</v>
      </c>
      <c r="B29">
        <v>0.85</v>
      </c>
      <c r="C29">
        <v>0.68599999999999905</v>
      </c>
      <c r="D29">
        <v>0.745</v>
      </c>
      <c r="E29">
        <v>17305</v>
      </c>
      <c r="F29">
        <v>0.75800000000000001</v>
      </c>
      <c r="G29" s="1">
        <f t="shared" si="0"/>
        <v>0.75735547860658459</v>
      </c>
      <c r="H29">
        <f t="shared" si="1"/>
        <v>0.76360984802449949</v>
      </c>
      <c r="I29" s="7">
        <v>1.3</v>
      </c>
      <c r="J29" s="7">
        <v>0.46400000000000002</v>
      </c>
    </row>
    <row r="30" spans="1:10" x14ac:dyDescent="0.25">
      <c r="A30">
        <v>2018</v>
      </c>
      <c r="B30">
        <v>0.85299999999999998</v>
      </c>
      <c r="C30">
        <v>0.68700000000000006</v>
      </c>
      <c r="D30">
        <v>0.745</v>
      </c>
      <c r="E30">
        <v>17681</v>
      </c>
      <c r="F30">
        <v>0.75900000000000001</v>
      </c>
      <c r="G30" s="1">
        <f t="shared" si="0"/>
        <v>0.75861369799424561</v>
      </c>
      <c r="H30">
        <f t="shared" si="1"/>
        <v>0.76551355311320257</v>
      </c>
      <c r="I30" s="8">
        <v>1.3</v>
      </c>
      <c r="J30" s="7">
        <v>0.46200000000000002</v>
      </c>
    </row>
    <row r="31" spans="1:10" x14ac:dyDescent="0.25">
      <c r="A31">
        <v>2019</v>
      </c>
      <c r="B31">
        <v>0.85499999999999998</v>
      </c>
      <c r="C31">
        <v>0.69699999999999995</v>
      </c>
      <c r="D31">
        <v>0.755</v>
      </c>
      <c r="E31">
        <v>17939</v>
      </c>
      <c r="F31">
        <v>0.76599999999999902</v>
      </c>
      <c r="G31" s="1">
        <f t="shared" si="0"/>
        <v>0.76627022088787178</v>
      </c>
      <c r="H31">
        <f t="shared" si="1"/>
        <v>0.77196826359637349</v>
      </c>
      <c r="I31" s="8">
        <v>1.3</v>
      </c>
      <c r="J31" s="8">
        <v>0.46200000000000002</v>
      </c>
    </row>
    <row r="33" spans="2:8" x14ac:dyDescent="0.25">
      <c r="B33">
        <f>((B30-B19)/B19)*100</f>
        <v>3.6452004860267349</v>
      </c>
      <c r="C33">
        <f t="shared" ref="C33:G33" si="2">((C30-C19)/C19)*100</f>
        <v>11.345218800648309</v>
      </c>
      <c r="D33">
        <f t="shared" si="2"/>
        <v>1.6371077762619388</v>
      </c>
      <c r="E33">
        <f t="shared" si="2"/>
        <v>33.250433340869698</v>
      </c>
      <c r="F33">
        <f t="shared" si="2"/>
        <v>5.5632823365785864</v>
      </c>
      <c r="G33">
        <f t="shared" si="2"/>
        <v>5.4607905058749688</v>
      </c>
      <c r="H33">
        <f>((H30-H19)/H19)*100</f>
        <v>7.4262422583686272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J14" sqref="A1:J14"/>
    </sheetView>
  </sheetViews>
  <sheetFormatPr baseColWidth="10" defaultColWidth="9.140625" defaultRowHeight="15" x14ac:dyDescent="0.25"/>
  <cols>
    <col min="1" max="1" width="14.28515625" customWidth="1"/>
  </cols>
  <sheetData>
    <row r="1" spans="1:10" x14ac:dyDescent="0.25">
      <c r="A1" s="15" t="s">
        <v>32</v>
      </c>
      <c r="B1" s="15" t="s">
        <v>0</v>
      </c>
      <c r="C1" s="15" t="s">
        <v>1</v>
      </c>
      <c r="D1" s="15" t="s">
        <v>40</v>
      </c>
      <c r="E1" s="15" t="s">
        <v>3</v>
      </c>
      <c r="F1" s="15" t="s">
        <v>4</v>
      </c>
      <c r="G1" s="15" t="s">
        <v>5</v>
      </c>
      <c r="H1" s="15" t="s">
        <v>6</v>
      </c>
      <c r="I1" s="16" t="s">
        <v>35</v>
      </c>
      <c r="J1" s="15" t="s">
        <v>34</v>
      </c>
    </row>
    <row r="2" spans="1:10" x14ac:dyDescent="0.25">
      <c r="A2" s="12">
        <v>2007</v>
      </c>
      <c r="B2" s="12">
        <v>0.82299999999999995</v>
      </c>
      <c r="C2" s="12">
        <v>0.61699999999999999</v>
      </c>
      <c r="D2" s="12">
        <v>0.73299999999999998</v>
      </c>
      <c r="E2" s="12">
        <v>13269</v>
      </c>
      <c r="F2" s="12">
        <v>0.71899999999999997</v>
      </c>
      <c r="G2" s="13">
        <f t="shared" ref="G2:G13" si="0">GEOMEAN(B2,C2,D2)</f>
        <v>0.71933245934846757</v>
      </c>
      <c r="H2" s="13">
        <f t="shared" ref="H2:H13" si="1">GEOMEAN(B2,C2)</f>
        <v>0.71259455512935266</v>
      </c>
      <c r="I2" s="14">
        <v>3</v>
      </c>
      <c r="J2" s="14">
        <v>0.51100000000000001</v>
      </c>
    </row>
    <row r="3" spans="1:10" x14ac:dyDescent="0.25">
      <c r="A3" s="12">
        <v>2008</v>
      </c>
      <c r="B3" s="12">
        <v>0.82599999999999996</v>
      </c>
      <c r="C3" s="12">
        <v>0.629</v>
      </c>
      <c r="D3" s="12">
        <v>0.73699999999999999</v>
      </c>
      <c r="E3" s="12">
        <v>13538</v>
      </c>
      <c r="F3" s="12">
        <v>0.72599999999999998</v>
      </c>
      <c r="G3" s="13">
        <f t="shared" si="0"/>
        <v>0.72616067623818004</v>
      </c>
      <c r="H3" s="13">
        <f t="shared" si="1"/>
        <v>0.72080094339560907</v>
      </c>
      <c r="I3" s="14">
        <v>2.8</v>
      </c>
      <c r="J3" s="14">
        <v>0.5</v>
      </c>
    </row>
    <row r="4" spans="1:10" x14ac:dyDescent="0.25">
      <c r="A4" s="12">
        <v>2009</v>
      </c>
      <c r="B4" s="12">
        <v>0.82899999999999996</v>
      </c>
      <c r="C4" s="12">
        <v>0.63400000000000001</v>
      </c>
      <c r="D4" s="12">
        <v>0.73199999999999998</v>
      </c>
      <c r="E4" s="12">
        <v>12837</v>
      </c>
      <c r="F4" s="12">
        <v>0.72699999999999998</v>
      </c>
      <c r="G4" s="13">
        <f t="shared" si="0"/>
        <v>0.72730787477485548</v>
      </c>
      <c r="H4" s="13">
        <f t="shared" si="1"/>
        <v>0.72497310294934392</v>
      </c>
      <c r="I4" s="14">
        <v>2.6</v>
      </c>
      <c r="J4" s="14">
        <v>0.49199999999999999</v>
      </c>
    </row>
    <row r="5" spans="1:10" x14ac:dyDescent="0.25">
      <c r="A5" s="12">
        <v>2010</v>
      </c>
      <c r="B5" s="12">
        <v>0.83199999999999996</v>
      </c>
      <c r="C5" s="12">
        <v>0.63600000000000001</v>
      </c>
      <c r="D5" s="12">
        <v>0.73799999999999999</v>
      </c>
      <c r="E5" s="12">
        <v>13569</v>
      </c>
      <c r="F5" s="12">
        <v>0.73099999999999998</v>
      </c>
      <c r="G5" s="13">
        <f t="shared" si="0"/>
        <v>0.73093529706156302</v>
      </c>
      <c r="H5" s="13">
        <f t="shared" si="1"/>
        <v>0.72742834698683556</v>
      </c>
      <c r="I5" s="14">
        <v>2.4</v>
      </c>
      <c r="J5" s="14">
        <v>0.48799999999999999</v>
      </c>
    </row>
    <row r="6" spans="1:10" x14ac:dyDescent="0.25">
      <c r="A6" s="12">
        <v>2011</v>
      </c>
      <c r="B6" s="12">
        <v>0.83499999999999996</v>
      </c>
      <c r="C6" s="12">
        <v>0.64599999999999902</v>
      </c>
      <c r="D6" s="12">
        <v>0.74299999999999999</v>
      </c>
      <c r="E6" s="12">
        <v>14428</v>
      </c>
      <c r="F6" s="12">
        <v>0.73699999999999999</v>
      </c>
      <c r="G6" s="13">
        <f t="shared" si="0"/>
        <v>0.7372859123872787</v>
      </c>
      <c r="H6" s="13">
        <f t="shared" si="1"/>
        <v>0.73444536896899226</v>
      </c>
      <c r="I6" s="14">
        <v>2.2999999999999998</v>
      </c>
      <c r="J6" s="14">
        <v>0.48399999999999999</v>
      </c>
    </row>
    <row r="7" spans="1:10" x14ac:dyDescent="0.25">
      <c r="A7" s="12">
        <v>2012</v>
      </c>
      <c r="B7" s="12">
        <v>0.83699999999999997</v>
      </c>
      <c r="C7" s="12">
        <v>0.64900000000000002</v>
      </c>
      <c r="D7" s="12">
        <v>0.746</v>
      </c>
      <c r="E7" s="12">
        <v>14875</v>
      </c>
      <c r="F7" s="12">
        <v>0.74</v>
      </c>
      <c r="G7" s="13">
        <f t="shared" si="0"/>
        <v>0.74000785114630974</v>
      </c>
      <c r="H7" s="13">
        <f t="shared" si="1"/>
        <v>0.73702985014177003</v>
      </c>
      <c r="I7" s="14">
        <v>1.7</v>
      </c>
      <c r="J7" s="14">
        <v>0.47699999999999998</v>
      </c>
    </row>
    <row r="8" spans="1:10" x14ac:dyDescent="0.25">
      <c r="A8" s="12">
        <v>2013</v>
      </c>
      <c r="B8" s="12">
        <v>0.84</v>
      </c>
      <c r="C8" s="12">
        <v>0.66599999999999904</v>
      </c>
      <c r="D8" s="12">
        <v>0.749</v>
      </c>
      <c r="E8" s="12">
        <v>15673</v>
      </c>
      <c r="F8" s="12">
        <v>0.748</v>
      </c>
      <c r="G8" s="13">
        <f t="shared" si="0"/>
        <v>0.74830465060816476</v>
      </c>
      <c r="H8" s="13">
        <f t="shared" si="1"/>
        <v>0.74795721802787574</v>
      </c>
      <c r="I8" s="14">
        <v>1.5</v>
      </c>
      <c r="J8" s="14">
        <v>0.47799999999999998</v>
      </c>
    </row>
    <row r="9" spans="1:10" x14ac:dyDescent="0.25">
      <c r="A9" s="12">
        <v>2014</v>
      </c>
      <c r="B9" s="12">
        <v>0.84299999999999997</v>
      </c>
      <c r="C9" s="12">
        <v>0.67299999999999904</v>
      </c>
      <c r="D9" s="12">
        <v>0.75</v>
      </c>
      <c r="E9" s="12">
        <v>16106</v>
      </c>
      <c r="F9" s="12">
        <v>0.752</v>
      </c>
      <c r="G9" s="13">
        <f t="shared" si="0"/>
        <v>0.75214452881697647</v>
      </c>
      <c r="H9" s="13">
        <f t="shared" si="1"/>
        <v>0.75321909163270628</v>
      </c>
      <c r="I9" s="14">
        <v>1.3</v>
      </c>
      <c r="J9" s="14">
        <v>0.47</v>
      </c>
    </row>
    <row r="10" spans="1:10" x14ac:dyDescent="0.25">
      <c r="A10" s="12">
        <v>2015</v>
      </c>
      <c r="B10" s="12">
        <v>0.84499999999999997</v>
      </c>
      <c r="C10" s="12">
        <v>0.67700000000000005</v>
      </c>
      <c r="D10" s="12">
        <v>0.748</v>
      </c>
      <c r="E10" s="12">
        <v>16406</v>
      </c>
      <c r="F10" s="12">
        <v>0.754</v>
      </c>
      <c r="G10" s="13">
        <f t="shared" si="0"/>
        <v>0.75355621923629734</v>
      </c>
      <c r="H10" s="13">
        <f t="shared" si="1"/>
        <v>0.75634978680502052</v>
      </c>
      <c r="I10" s="14">
        <v>1.2</v>
      </c>
      <c r="J10" s="14">
        <v>0.46600000000000003</v>
      </c>
    </row>
    <row r="11" spans="1:10" x14ac:dyDescent="0.25">
      <c r="A11" s="12">
        <v>2016</v>
      </c>
      <c r="B11" s="12">
        <v>0.84799999999999998</v>
      </c>
      <c r="C11" s="12">
        <v>0.68400000000000005</v>
      </c>
      <c r="D11" s="12">
        <v>0.745</v>
      </c>
      <c r="E11" s="12">
        <v>16586</v>
      </c>
      <c r="F11" s="12">
        <v>0.75599999999999901</v>
      </c>
      <c r="G11" s="13">
        <f t="shared" si="0"/>
        <v>0.75602485850904955</v>
      </c>
      <c r="H11" s="13">
        <f t="shared" si="1"/>
        <v>0.76159831932587663</v>
      </c>
      <c r="I11" s="14">
        <v>1.3</v>
      </c>
      <c r="J11" s="14">
        <v>0.46600000000000003</v>
      </c>
    </row>
    <row r="12" spans="1:10" x14ac:dyDescent="0.25">
      <c r="A12" s="12">
        <v>2017</v>
      </c>
      <c r="B12" s="12">
        <v>0.85</v>
      </c>
      <c r="C12" s="12">
        <v>0.68599999999999905</v>
      </c>
      <c r="D12" s="12">
        <v>0.745</v>
      </c>
      <c r="E12" s="12">
        <v>17305</v>
      </c>
      <c r="F12" s="12">
        <v>0.75800000000000001</v>
      </c>
      <c r="G12" s="13">
        <f t="shared" si="0"/>
        <v>0.75735547860658459</v>
      </c>
      <c r="H12" s="13">
        <f t="shared" si="1"/>
        <v>0.76360984802449949</v>
      </c>
      <c r="I12" s="14">
        <v>1.3</v>
      </c>
      <c r="J12" s="14">
        <v>0.46400000000000002</v>
      </c>
    </row>
    <row r="13" spans="1:10" x14ac:dyDescent="0.25">
      <c r="A13" s="15">
        <v>2018</v>
      </c>
      <c r="B13" s="15">
        <v>0.85299999999999998</v>
      </c>
      <c r="C13" s="15">
        <v>0.68700000000000006</v>
      </c>
      <c r="D13" s="15">
        <v>0.745</v>
      </c>
      <c r="E13" s="15">
        <v>17681</v>
      </c>
      <c r="F13" s="15">
        <v>0.75900000000000001</v>
      </c>
      <c r="G13" s="17">
        <f t="shared" si="0"/>
        <v>0.75861369799424561</v>
      </c>
      <c r="H13" s="17">
        <f t="shared" si="1"/>
        <v>0.76551355311320257</v>
      </c>
      <c r="I13" s="18">
        <v>1.3</v>
      </c>
      <c r="J13" s="18">
        <v>0.46200000000000002</v>
      </c>
    </row>
    <row r="14" spans="1:10" x14ac:dyDescent="0.25">
      <c r="A14" s="19" t="s">
        <v>36</v>
      </c>
      <c r="B14" s="20">
        <v>3.2601524854258793E-3</v>
      </c>
      <c r="C14" s="20">
        <v>9.8174478834163088E-3</v>
      </c>
      <c r="D14" s="20">
        <v>1.4773189341594746E-3</v>
      </c>
      <c r="E14" s="20">
        <v>2.6439867235372769E-2</v>
      </c>
      <c r="F14" s="20">
        <v>4.9339885651413654E-3</v>
      </c>
      <c r="G14" s="20">
        <v>4.8452498872405972E-3</v>
      </c>
      <c r="H14" s="20">
        <v>6.5334603210955586E-3</v>
      </c>
      <c r="I14" s="20">
        <v>-7.3204690735584416E-2</v>
      </c>
      <c r="J14" s="20">
        <v>-9.1222014991036732E-3</v>
      </c>
    </row>
    <row r="15" spans="1:10" x14ac:dyDescent="0.25">
      <c r="A15" s="9" t="s">
        <v>37</v>
      </c>
    </row>
    <row r="16" spans="1:10" ht="15.75" thickBot="1" x14ac:dyDescent="0.3">
      <c r="A16" s="10" t="s">
        <v>38</v>
      </c>
    </row>
    <row r="18" spans="1:10" x14ac:dyDescent="0.25">
      <c r="B18" s="11">
        <f>(B3-B2)/B2</f>
        <v>3.6452004860267348E-3</v>
      </c>
      <c r="C18" s="11">
        <f t="shared" ref="C18:J18" si="2">(C3-C2)/C2</f>
        <v>1.9448946515397102E-2</v>
      </c>
      <c r="D18" s="11">
        <f t="shared" si="2"/>
        <v>5.4570259208731294E-3</v>
      </c>
      <c r="E18" s="11">
        <f t="shared" si="2"/>
        <v>2.0272816338834879E-2</v>
      </c>
      <c r="F18" s="11">
        <f t="shared" si="2"/>
        <v>9.7357440890125258E-3</v>
      </c>
      <c r="G18" s="11">
        <f t="shared" si="2"/>
        <v>9.492435383629285E-3</v>
      </c>
      <c r="H18" s="11">
        <f t="shared" si="2"/>
        <v>1.1516209613427038E-2</v>
      </c>
      <c r="I18" s="11">
        <f t="shared" si="2"/>
        <v>-6.6666666666666721E-2</v>
      </c>
      <c r="J18" s="11">
        <f t="shared" si="2"/>
        <v>-2.1526418786692779E-2</v>
      </c>
    </row>
    <row r="19" spans="1:10" x14ac:dyDescent="0.25">
      <c r="B19" s="11">
        <f t="shared" ref="B19:J32" si="3">(B4-B3)/B3</f>
        <v>3.6319612590799064E-3</v>
      </c>
      <c r="C19" s="11">
        <f t="shared" si="3"/>
        <v>7.9491255961844261E-3</v>
      </c>
      <c r="D19" s="11">
        <f t="shared" si="3"/>
        <v>-6.7842605156038056E-3</v>
      </c>
      <c r="E19" s="11">
        <f t="shared" si="3"/>
        <v>-5.1780174324124684E-2</v>
      </c>
      <c r="F19" s="11">
        <f t="shared" si="3"/>
        <v>1.3774104683195606E-3</v>
      </c>
      <c r="G19" s="11">
        <f t="shared" si="3"/>
        <v>1.5798136338343418E-3</v>
      </c>
      <c r="H19" s="11">
        <f t="shared" si="3"/>
        <v>5.7882270992602866E-3</v>
      </c>
      <c r="I19" s="11">
        <f t="shared" si="3"/>
        <v>-7.1428571428571341E-2</v>
      </c>
      <c r="J19" s="11">
        <f t="shared" si="3"/>
        <v>-1.6000000000000014E-2</v>
      </c>
    </row>
    <row r="20" spans="1:10" x14ac:dyDescent="0.25">
      <c r="B20" s="11">
        <f t="shared" si="3"/>
        <v>3.6188178528347441E-3</v>
      </c>
      <c r="C20" s="11">
        <f t="shared" si="3"/>
        <v>3.1545741324921165E-3</v>
      </c>
      <c r="D20" s="11">
        <f t="shared" si="3"/>
        <v>8.1967213114754172E-3</v>
      </c>
      <c r="E20" s="11">
        <f t="shared" si="3"/>
        <v>5.7022668847861648E-2</v>
      </c>
      <c r="F20" s="11">
        <f t="shared" si="3"/>
        <v>5.5020632737276531E-3</v>
      </c>
      <c r="G20" s="11">
        <f t="shared" si="3"/>
        <v>4.9874646109537013E-3</v>
      </c>
      <c r="H20" s="11">
        <f t="shared" si="3"/>
        <v>3.3866691433146858E-3</v>
      </c>
      <c r="I20" s="11">
        <f t="shared" si="3"/>
        <v>-7.6923076923076983E-2</v>
      </c>
      <c r="J20" s="11">
        <f t="shared" si="3"/>
        <v>-8.1300813008130159E-3</v>
      </c>
    </row>
    <row r="21" spans="1:10" x14ac:dyDescent="0.25">
      <c r="B21" s="11">
        <f t="shared" si="3"/>
        <v>3.605769230769234E-3</v>
      </c>
      <c r="C21" s="11">
        <f t="shared" si="3"/>
        <v>1.5723270440250015E-2</v>
      </c>
      <c r="D21" s="11">
        <f t="shared" si="3"/>
        <v>6.7750677506775133E-3</v>
      </c>
      <c r="E21" s="11">
        <f t="shared" si="3"/>
        <v>6.3306065295895053E-2</v>
      </c>
      <c r="F21" s="11">
        <f t="shared" si="3"/>
        <v>8.2079343365253146E-3</v>
      </c>
      <c r="G21" s="11">
        <f t="shared" si="3"/>
        <v>8.6883412953866427E-3</v>
      </c>
      <c r="H21" s="11">
        <f t="shared" si="3"/>
        <v>9.6463411292984566E-3</v>
      </c>
      <c r="I21" s="11">
        <f t="shared" si="3"/>
        <v>-4.1666666666666706E-2</v>
      </c>
      <c r="J21" s="11">
        <f t="shared" si="3"/>
        <v>-8.1967213114754172E-3</v>
      </c>
    </row>
    <row r="22" spans="1:10" x14ac:dyDescent="0.25">
      <c r="B22" s="11">
        <f t="shared" si="3"/>
        <v>2.3952095808383255E-3</v>
      </c>
      <c r="C22" s="11">
        <f t="shared" si="3"/>
        <v>4.6439628482987712E-3</v>
      </c>
      <c r="D22" s="11">
        <f t="shared" si="3"/>
        <v>4.0376850605652794E-3</v>
      </c>
      <c r="E22" s="11">
        <f t="shared" si="3"/>
        <v>3.0981425006930966E-2</v>
      </c>
      <c r="F22" s="11">
        <f t="shared" si="3"/>
        <v>4.0705563093622835E-3</v>
      </c>
      <c r="G22" s="11">
        <f t="shared" si="3"/>
        <v>3.6918361158123827E-3</v>
      </c>
      <c r="H22" s="11">
        <f t="shared" si="3"/>
        <v>3.5189563199313724E-3</v>
      </c>
      <c r="I22" s="11">
        <f t="shared" si="3"/>
        <v>-0.26086956521739124</v>
      </c>
      <c r="J22" s="11">
        <f t="shared" si="3"/>
        <v>-1.4462809917355384E-2</v>
      </c>
    </row>
    <row r="23" spans="1:10" x14ac:dyDescent="0.25">
      <c r="B23" s="11">
        <f t="shared" si="3"/>
        <v>3.5842293906810071E-3</v>
      </c>
      <c r="C23" s="11">
        <f t="shared" si="3"/>
        <v>2.6194144838211118E-2</v>
      </c>
      <c r="D23" s="11">
        <f t="shared" si="3"/>
        <v>4.0214477211796282E-3</v>
      </c>
      <c r="E23" s="11">
        <f t="shared" si="3"/>
        <v>5.3647058823529409E-2</v>
      </c>
      <c r="F23" s="11">
        <f t="shared" si="3"/>
        <v>1.081081081081082E-2</v>
      </c>
      <c r="G23" s="11">
        <f t="shared" si="3"/>
        <v>1.1211772211609452E-2</v>
      </c>
      <c r="H23" s="11">
        <f t="shared" si="3"/>
        <v>1.4826221602834398E-2</v>
      </c>
      <c r="I23" s="11">
        <f t="shared" si="3"/>
        <v>-0.11764705882352938</v>
      </c>
      <c r="J23" s="11">
        <f t="shared" si="3"/>
        <v>2.0964360587002115E-3</v>
      </c>
    </row>
    <row r="24" spans="1:10" x14ac:dyDescent="0.25">
      <c r="B24" s="11">
        <f t="shared" si="3"/>
        <v>3.5714285714285748E-3</v>
      </c>
      <c r="C24" s="11">
        <f t="shared" si="3"/>
        <v>1.0510510510510536E-2</v>
      </c>
      <c r="D24" s="11">
        <f t="shared" si="3"/>
        <v>1.3351134846461962E-3</v>
      </c>
      <c r="E24" s="11">
        <f t="shared" si="3"/>
        <v>2.7627129458304089E-2</v>
      </c>
      <c r="F24" s="11">
        <f t="shared" si="3"/>
        <v>5.3475935828877054E-3</v>
      </c>
      <c r="G24" s="11">
        <f t="shared" si="3"/>
        <v>5.1314370499915369E-3</v>
      </c>
      <c r="H24" s="11">
        <f t="shared" si="3"/>
        <v>7.034992748254274E-3</v>
      </c>
      <c r="I24" s="11">
        <f t="shared" si="3"/>
        <v>-0.1333333333333333</v>
      </c>
      <c r="J24" s="11">
        <f t="shared" si="3"/>
        <v>-1.6736401673640183E-2</v>
      </c>
    </row>
    <row r="25" spans="1:10" x14ac:dyDescent="0.25">
      <c r="B25" s="11">
        <f t="shared" si="3"/>
        <v>2.3724792408066453E-3</v>
      </c>
      <c r="C25" s="11">
        <f t="shared" si="3"/>
        <v>5.943536404161974E-3</v>
      </c>
      <c r="D25" s="11">
        <f t="shared" si="3"/>
        <v>-2.6666666666666692E-3</v>
      </c>
      <c r="E25" s="11">
        <f t="shared" si="3"/>
        <v>1.8626598783062213E-2</v>
      </c>
      <c r="F25" s="11">
        <f t="shared" si="3"/>
        <v>2.6595744680851089E-3</v>
      </c>
      <c r="G25" s="11">
        <f t="shared" si="3"/>
        <v>1.876887174252638E-3</v>
      </c>
      <c r="H25" s="11">
        <f t="shared" si="3"/>
        <v>4.1564203657238974E-3</v>
      </c>
      <c r="I25" s="11">
        <f t="shared" si="3"/>
        <v>-7.6923076923076983E-2</v>
      </c>
      <c r="J25" s="11">
        <f t="shared" si="3"/>
        <v>-8.5106382978722295E-3</v>
      </c>
    </row>
    <row r="26" spans="1:10" x14ac:dyDescent="0.25">
      <c r="B26" s="11">
        <f t="shared" si="3"/>
        <v>3.550295857988169E-3</v>
      </c>
      <c r="C26" s="11">
        <f t="shared" si="3"/>
        <v>1.0339734121122608E-2</v>
      </c>
      <c r="D26" s="11">
        <f t="shared" si="3"/>
        <v>-4.0106951871657793E-3</v>
      </c>
      <c r="E26" s="11">
        <f t="shared" si="3"/>
        <v>1.097159575764964E-2</v>
      </c>
      <c r="F26" s="11">
        <f t="shared" si="3"/>
        <v>2.6525198938978814E-3</v>
      </c>
      <c r="G26" s="11">
        <f t="shared" si="3"/>
        <v>3.2759855333077646E-3</v>
      </c>
      <c r="H26" s="11">
        <f t="shared" si="3"/>
        <v>6.9392926558847941E-3</v>
      </c>
      <c r="I26" s="11">
        <f t="shared" si="3"/>
        <v>8.3333333333333412E-2</v>
      </c>
      <c r="J26" s="11">
        <f t="shared" si="3"/>
        <v>0</v>
      </c>
    </row>
    <row r="27" spans="1:10" x14ac:dyDescent="0.25">
      <c r="B27" s="11">
        <f t="shared" si="3"/>
        <v>2.3584905660377379E-3</v>
      </c>
      <c r="C27" s="11">
        <f t="shared" si="3"/>
        <v>2.9239766081856759E-3</v>
      </c>
      <c r="D27" s="11">
        <f t="shared" si="3"/>
        <v>0</v>
      </c>
      <c r="E27" s="11">
        <f t="shared" si="3"/>
        <v>4.3349813095381648E-2</v>
      </c>
      <c r="F27" s="11">
        <f t="shared" si="3"/>
        <v>2.6455026455039729E-3</v>
      </c>
      <c r="G27" s="11">
        <f t="shared" si="3"/>
        <v>1.7600216217217317E-3</v>
      </c>
      <c r="H27" s="11">
        <f t="shared" si="3"/>
        <v>2.6411937205997999E-3</v>
      </c>
      <c r="I27" s="11">
        <f t="shared" si="3"/>
        <v>0</v>
      </c>
      <c r="J27" s="11">
        <f t="shared" si="3"/>
        <v>-4.2918454935622352E-3</v>
      </c>
    </row>
    <row r="28" spans="1:10" x14ac:dyDescent="0.25">
      <c r="B28" s="11">
        <f t="shared" si="3"/>
        <v>3.5294117647058855E-3</v>
      </c>
      <c r="C28" s="11">
        <f t="shared" si="3"/>
        <v>1.4577259475233259E-3</v>
      </c>
      <c r="D28" s="11">
        <f t="shared" si="3"/>
        <v>0</v>
      </c>
      <c r="E28" s="11">
        <f t="shared" si="3"/>
        <v>2.1727824328228836E-2</v>
      </c>
      <c r="F28" s="11">
        <f t="shared" si="3"/>
        <v>1.3192612137203179E-3</v>
      </c>
      <c r="G28" s="11">
        <f t="shared" si="3"/>
        <v>1.661332654483395E-3</v>
      </c>
      <c r="H28" s="11">
        <f t="shared" si="3"/>
        <v>2.4930337051415293E-3</v>
      </c>
      <c r="I28" s="11">
        <f t="shared" si="3"/>
        <v>0</v>
      </c>
      <c r="J28" s="11">
        <f t="shared" si="3"/>
        <v>-4.3103448275862103E-3</v>
      </c>
    </row>
    <row r="29" spans="1:10" x14ac:dyDescent="0.25">
      <c r="A29" t="s">
        <v>39</v>
      </c>
      <c r="B29" s="11">
        <f t="shared" ref="B29:J29" si="4">AVERAGE(B18:B28)</f>
        <v>3.260299436472451E-3</v>
      </c>
      <c r="C29" s="11">
        <f t="shared" si="4"/>
        <v>9.8445007238488792E-3</v>
      </c>
      <c r="D29" s="11">
        <f t="shared" si="4"/>
        <v>1.4874035345437187E-3</v>
      </c>
      <c r="E29" s="11">
        <f t="shared" si="4"/>
        <v>2.688662012832306E-2</v>
      </c>
      <c r="F29" s="11">
        <f t="shared" si="4"/>
        <v>4.9389973719866495E-3</v>
      </c>
      <c r="G29" s="11">
        <f t="shared" si="4"/>
        <v>4.850666116816625E-3</v>
      </c>
      <c r="H29" s="11">
        <f t="shared" si="4"/>
        <v>6.5406871003336857E-3</v>
      </c>
      <c r="I29" s="11">
        <f t="shared" si="4"/>
        <v>-6.9284062058998119E-2</v>
      </c>
      <c r="J29" s="11">
        <f t="shared" si="4"/>
        <v>-9.0971659591179335E-3</v>
      </c>
    </row>
    <row r="31" spans="1:10" x14ac:dyDescent="0.25">
      <c r="B31" s="11">
        <f>RATE(11,,-B2,B13)</f>
        <v>3.2601524854258793E-3</v>
      </c>
      <c r="C31" s="11">
        <f t="shared" ref="C31:J31" si="5">RATE(11,,-C2,C13)</f>
        <v>9.8174478834163088E-3</v>
      </c>
      <c r="D31" s="11">
        <f t="shared" si="5"/>
        <v>1.4773189341594746E-3</v>
      </c>
      <c r="E31" s="11">
        <f t="shared" si="5"/>
        <v>2.6439867235372769E-2</v>
      </c>
      <c r="F31" s="11">
        <f t="shared" si="5"/>
        <v>4.9339885651413654E-3</v>
      </c>
      <c r="G31" s="11">
        <f t="shared" si="5"/>
        <v>4.8452498872405972E-3</v>
      </c>
      <c r="H31" s="11">
        <f t="shared" si="5"/>
        <v>6.5334603210955586E-3</v>
      </c>
      <c r="I31" s="11">
        <f t="shared" si="5"/>
        <v>-7.3204690735584416E-2</v>
      </c>
      <c r="J31" s="11">
        <f t="shared" si="5"/>
        <v>-9.1222014991036732E-3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Hoja1</vt:lpstr>
      <vt:lpstr>2007 - 2018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2021-06-27T00:22:10Z</dcterms:modified>
</cp:coreProperties>
</file>