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VISI EKSIS\BPP\analisis merit 2020\Uji Heat Rate Unit #2 Pusertif 6-10 Juli 2020\"/>
    </mc:Choice>
  </mc:AlternateContent>
  <xr:revisionPtr revIDLastSave="0" documentId="8_{3BAC7DEC-577A-44A4-B8AB-D14F4431314E}" xr6:coauthVersionLast="45" xr6:coauthVersionMax="45" xr10:uidLastSave="{00000000-0000-0000-0000-000000000000}"/>
  <bookViews>
    <workbookView xWindow="-96" yWindow="-96" windowWidth="23232" windowHeight="12696" xr2:uid="{E5D45883-5CE4-4244-9E66-44F390C2AA31}"/>
  </bookViews>
  <sheets>
    <sheet name="2019 I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3" i="1"/>
  <c r="M3" i="1" s="1"/>
  <c r="K6" i="1"/>
  <c r="J6" i="1"/>
  <c r="H6" i="1"/>
  <c r="I6" i="1" s="1"/>
  <c r="M5" i="1"/>
  <c r="K5" i="1"/>
  <c r="J5" i="1"/>
  <c r="H5" i="1"/>
  <c r="I5" i="1" s="1"/>
  <c r="K4" i="1"/>
  <c r="M4" i="1" s="1"/>
  <c r="J4" i="1"/>
  <c r="H4" i="1"/>
  <c r="I4" i="1" s="1"/>
  <c r="K3" i="1"/>
  <c r="J3" i="1"/>
  <c r="H3" i="1"/>
  <c r="I3" i="1" s="1"/>
  <c r="M6" i="1" l="1"/>
  <c r="P2" i="1" s="1"/>
</calcChain>
</file>

<file path=xl/sharedStrings.xml><?xml version="1.0" encoding="utf-8"?>
<sst xmlns="http://schemas.openxmlformats.org/spreadsheetml/2006/main" count="16" uniqueCount="14">
  <si>
    <t>UJI PUSERTIF - Unit #3, 29-30 Januari 2019</t>
  </si>
  <si>
    <t>Gross</t>
  </si>
  <si>
    <t>PS</t>
  </si>
  <si>
    <t>Nett</t>
  </si>
  <si>
    <t>NPHR</t>
  </si>
  <si>
    <t>NPHR IO</t>
  </si>
  <si>
    <t>HHV</t>
  </si>
  <si>
    <t>SFC NETT</t>
  </si>
  <si>
    <t>BPP PENJUALAN KOMP. C (Rp/kWh)</t>
  </si>
  <si>
    <t>Rp/kcal</t>
  </si>
  <si>
    <t>Biaya Operasi</t>
  </si>
  <si>
    <t>Asumsi Merit</t>
  </si>
  <si>
    <t>Rp/kWh</t>
  </si>
  <si>
    <t>harga realisasi penerimaan per akhir bulan (Rp/kg)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</si>
</sst>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IDR]\ #,##0.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2" fillId="2" borderId="0" xfId="0" applyFont="1" applyFill="1" applyAlignment="1">
      <alignment horizontal="center" vertical="center" wrapText="1"/>
    </xf>
    <xf numFmtId="0" fontId="1" fillId="0" borderId="0" xfId="0" applyFont="1"/>
    <xf numFmtId="0" fontId="0" fillId="3" borderId="0" xfId="0" applyFill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Kurva NPHR Unit 3, coal mix 4400an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 IO'!$D$3:$D$6</c:f>
              <c:numCache>
                <c:formatCode>General</c:formatCode>
                <c:ptCount val="4"/>
                <c:pt idx="0">
                  <c:v>159.25</c:v>
                </c:pt>
                <c:pt idx="1">
                  <c:v>212.93</c:v>
                </c:pt>
                <c:pt idx="2">
                  <c:v>242.19</c:v>
                </c:pt>
                <c:pt idx="3">
                  <c:v>276.44</c:v>
                </c:pt>
              </c:numCache>
            </c:numRef>
          </c:xVal>
          <c:yVal>
            <c:numRef>
              <c:f>'2019 IO'!$F$3:$F$6</c:f>
              <c:numCache>
                <c:formatCode>General</c:formatCode>
                <c:ptCount val="4"/>
                <c:pt idx="0">
                  <c:v>2879.57</c:v>
                </c:pt>
                <c:pt idx="1">
                  <c:v>2661.75</c:v>
                </c:pt>
                <c:pt idx="2">
                  <c:v>2645.12</c:v>
                </c:pt>
                <c:pt idx="3">
                  <c:v>2536.4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53-418A-B91A-F53219D55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93119"/>
        <c:axId val="1072535103"/>
      </c:scatterChart>
      <c:valAx>
        <c:axId val="48169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35103"/>
        <c:crosses val="autoZero"/>
        <c:crossBetween val="midCat"/>
      </c:valAx>
      <c:valAx>
        <c:axId val="10725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9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Kurva Incremental</a:t>
            </a:r>
            <a:r>
              <a:rPr lang="en-US" sz="800" baseline="0"/>
              <a:t> Cost Unit</a:t>
            </a:r>
            <a:endParaRPr lang="en-US" sz="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 IO'!$K$3:$K$6</c:f>
              <c:numCache>
                <c:formatCode>General</c:formatCode>
                <c:ptCount val="4"/>
                <c:pt idx="0">
                  <c:v>159.25</c:v>
                </c:pt>
                <c:pt idx="1">
                  <c:v>212.93</c:v>
                </c:pt>
                <c:pt idx="2">
                  <c:v>242.19</c:v>
                </c:pt>
                <c:pt idx="3">
                  <c:v>276.44</c:v>
                </c:pt>
              </c:numCache>
            </c:numRef>
          </c:xVal>
          <c:yVal>
            <c:numRef>
              <c:f>'2019 IO'!$M$3:$M$6</c:f>
              <c:numCache>
                <c:formatCode>[$IDR]\ #,##0.00</c:formatCode>
                <c:ptCount val="4"/>
                <c:pt idx="0">
                  <c:v>68598.641171804178</c:v>
                </c:pt>
                <c:pt idx="1">
                  <c:v>84783.735754759749</c:v>
                </c:pt>
                <c:pt idx="2">
                  <c:v>95831.882241160478</c:v>
                </c:pt>
                <c:pt idx="3">
                  <c:v>104888.3033907525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F-456F-9293-0D859E9D4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12991"/>
        <c:axId val="1072555487"/>
      </c:scatterChart>
      <c:valAx>
        <c:axId val="133451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55487"/>
        <c:crosses val="autoZero"/>
        <c:crossBetween val="midCat"/>
      </c:valAx>
      <c:valAx>
        <c:axId val="10725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[$IDR]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1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19050</xdr:rowOff>
    </xdr:from>
    <xdr:to>
      <xdr:col>9</xdr:col>
      <xdr:colOff>434340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97A10-E2B7-4B76-9EC0-C1B88250A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634365</xdr:colOff>
      <xdr:row>9</xdr:row>
      <xdr:rowOff>7620</xdr:rowOff>
    </xdr:from>
    <xdr:to>
      <xdr:col>15</xdr:col>
      <xdr:colOff>590550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4D710A-E201-4278-89FB-E4F651E6E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is%20BPP,%20Merit%20utk%203%20kategori%20coal%20mixing%20(50LRC%20-%2075LRC%20-%20100LRC)%20hasil%20Pusertif%20202009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50LRC(PLNBB) - 50MRC(BA)"/>
      <sheetName val="75LRC(PLNBB) - 25MRC(BA) IO"/>
      <sheetName val="75LRC(PLNBB) - 25MRC(BA) HL"/>
      <sheetName val="100LRC(EEI) IO"/>
      <sheetName val="100LRC(EEI) HL"/>
      <sheetName val="2019 IO"/>
      <sheetName val="2019 HL"/>
      <sheetName val="100LRC(ARUTMIN)"/>
      <sheetName val="100LRC(PLNBB)"/>
      <sheetName val="harga bb after agst 2020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D3">
            <v>159.25</v>
          </cell>
          <cell r="F3">
            <v>2879.57</v>
          </cell>
          <cell r="K3">
            <v>159.25</v>
          </cell>
          <cell r="M3">
            <v>68598.641171804178</v>
          </cell>
        </row>
        <row r="4">
          <cell r="D4">
            <v>212.93</v>
          </cell>
          <cell r="F4">
            <v>2661.75</v>
          </cell>
          <cell r="K4">
            <v>212.93</v>
          </cell>
          <cell r="M4">
            <v>84783.735754759749</v>
          </cell>
        </row>
        <row r="5">
          <cell r="D5">
            <v>242.19</v>
          </cell>
          <cell r="F5">
            <v>2645.12</v>
          </cell>
          <cell r="K5">
            <v>242.19</v>
          </cell>
          <cell r="M5">
            <v>95831.882241160478</v>
          </cell>
        </row>
        <row r="6">
          <cell r="D6">
            <v>276.44</v>
          </cell>
          <cell r="F6">
            <v>2536.4</v>
          </cell>
          <cell r="K6">
            <v>276.44</v>
          </cell>
          <cell r="M6">
            <v>104888.3033907525</v>
          </cell>
        </row>
      </sheetData>
      <sheetData sheetId="7"/>
      <sheetData sheetId="8"/>
      <sheetData sheetId="9"/>
      <sheetData sheetId="10">
        <row r="4">
          <cell r="E4">
            <v>780038</v>
          </cell>
        </row>
        <row r="8">
          <cell r="K8">
            <v>599178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A871-94B5-4FBC-B226-0675709F8615}">
  <sheetPr>
    <tabColor rgb="FF92D050"/>
  </sheetPr>
  <dimension ref="B1:T6"/>
  <sheetViews>
    <sheetView tabSelected="1" zoomScale="90" zoomScaleNormal="90" workbookViewId="0">
      <selection activeCell="D2" sqref="D2"/>
    </sheetView>
  </sheetViews>
  <sheetFormatPr defaultRowHeight="14.4" x14ac:dyDescent="0.55000000000000004"/>
  <cols>
    <col min="2" max="3" width="0" hidden="1" customWidth="1"/>
    <col min="5" max="5" width="8.83984375" hidden="1" customWidth="1"/>
    <col min="9" max="9" width="17" customWidth="1"/>
    <col min="13" max="13" width="13.41796875" bestFit="1" customWidth="1"/>
    <col min="15" max="15" width="10.1015625" bestFit="1" customWidth="1"/>
    <col min="19" max="19" width="25.5234375" customWidth="1"/>
  </cols>
  <sheetData>
    <row r="1" spans="2:20" ht="30.6" x14ac:dyDescent="1.1000000000000001">
      <c r="B1" s="1"/>
      <c r="D1" s="1" t="s">
        <v>0</v>
      </c>
    </row>
    <row r="2" spans="2:20" s="11" customFormat="1" ht="28.8" x14ac:dyDescent="0.55000000000000004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4</v>
      </c>
      <c r="K2" s="2" t="s">
        <v>3</v>
      </c>
      <c r="L2" s="2" t="s">
        <v>9</v>
      </c>
      <c r="M2" s="2" t="s">
        <v>10</v>
      </c>
      <c r="N2" s="7"/>
      <c r="O2" s="8" t="s">
        <v>11</v>
      </c>
      <c r="P2" s="9">
        <f>SLOPE(M3:M6,K3:K6)</f>
        <v>314.33087552785696</v>
      </c>
      <c r="Q2" s="10" t="s">
        <v>12</v>
      </c>
      <c r="S2" s="7" t="s">
        <v>13</v>
      </c>
      <c r="T2" s="11">
        <v>660</v>
      </c>
    </row>
    <row r="3" spans="2:20" x14ac:dyDescent="0.55000000000000004">
      <c r="B3" s="3">
        <v>197.17</v>
      </c>
      <c r="C3" s="3">
        <v>14.74</v>
      </c>
      <c r="D3">
        <v>159.25</v>
      </c>
      <c r="E3" s="3">
        <v>2838.28</v>
      </c>
      <c r="F3" s="4">
        <v>2879.57</v>
      </c>
      <c r="G3">
        <v>4412</v>
      </c>
      <c r="H3">
        <f>F3/G3</f>
        <v>0.65266772438803267</v>
      </c>
      <c r="I3" s="5">
        <f>H3*(((75/100)*'[1]harga bb after agst 2020'!$K$8)+((25/100)*'[1]harga bb after agst 2020'!$E$4))/1000</f>
        <v>420.57451292157754</v>
      </c>
      <c r="J3" s="4">
        <f>F3</f>
        <v>2879.57</v>
      </c>
      <c r="K3">
        <f>D3</f>
        <v>159.25</v>
      </c>
      <c r="L3">
        <f>$T$2*1000/(G3*1000)</f>
        <v>0.14959202175883954</v>
      </c>
      <c r="M3" s="6">
        <f>K3*J3*L3</f>
        <v>68598.641171804178</v>
      </c>
    </row>
    <row r="4" spans="2:20" x14ac:dyDescent="0.55000000000000004">
      <c r="B4" s="3">
        <v>220.29</v>
      </c>
      <c r="C4" s="3">
        <v>15.33</v>
      </c>
      <c r="D4">
        <v>212.93</v>
      </c>
      <c r="E4" s="3">
        <v>2703.94</v>
      </c>
      <c r="F4" s="4">
        <v>2661.75</v>
      </c>
      <c r="G4">
        <v>4412</v>
      </c>
      <c r="H4">
        <f t="shared" ref="H4:H6" si="0">F4/G4</f>
        <v>0.60329782411604715</v>
      </c>
      <c r="I4" s="5">
        <f>H4*(((75/100)*'[1]harga bb after agst 2020'!$K$8)+((25/100)*'[1]harga bb after agst 2020'!$E$4))/1000</f>
        <v>388.76089477561197</v>
      </c>
      <c r="J4" s="4">
        <f t="shared" ref="J4:J6" si="1">F4</f>
        <v>2661.75</v>
      </c>
      <c r="K4">
        <f t="shared" ref="K4:K6" si="2">D4</f>
        <v>212.93</v>
      </c>
      <c r="L4">
        <f t="shared" ref="L4:L6" si="3">$T$2*1000/(G4*1000)</f>
        <v>0.14959202175883954</v>
      </c>
      <c r="M4" s="6">
        <f t="shared" ref="M4:M6" si="4">K4*J4*L4</f>
        <v>84783.735754759749</v>
      </c>
    </row>
    <row r="5" spans="2:20" x14ac:dyDescent="0.55000000000000004">
      <c r="B5" s="3">
        <v>258.10000000000002</v>
      </c>
      <c r="C5" s="3">
        <v>16.190000000000001</v>
      </c>
      <c r="D5">
        <v>242.19</v>
      </c>
      <c r="E5" s="3">
        <v>2592.44</v>
      </c>
      <c r="F5" s="4">
        <v>2645.12</v>
      </c>
      <c r="G5">
        <v>4412</v>
      </c>
      <c r="H5">
        <f t="shared" si="0"/>
        <v>0.59952855847688125</v>
      </c>
      <c r="I5" s="5">
        <f>H5*(((75/100)*'[1]harga bb after agst 2020'!$K$8)+((25/100)*'[1]harga bb after agst 2020'!$E$4))/1000</f>
        <v>386.33200638259297</v>
      </c>
      <c r="J5" s="4">
        <f t="shared" si="1"/>
        <v>2645.12</v>
      </c>
      <c r="K5">
        <f t="shared" si="2"/>
        <v>242.19</v>
      </c>
      <c r="L5">
        <f t="shared" si="3"/>
        <v>0.14959202175883954</v>
      </c>
      <c r="M5" s="6">
        <f t="shared" si="4"/>
        <v>95831.882241160478</v>
      </c>
    </row>
    <row r="6" spans="2:20" x14ac:dyDescent="0.55000000000000004">
      <c r="B6" s="3">
        <v>300.39</v>
      </c>
      <c r="C6" s="3">
        <v>15.85</v>
      </c>
      <c r="D6">
        <v>276.44</v>
      </c>
      <c r="E6" s="3">
        <v>2630.69</v>
      </c>
      <c r="F6" s="4">
        <v>2536.4</v>
      </c>
      <c r="G6">
        <v>4412</v>
      </c>
      <c r="H6">
        <f t="shared" si="0"/>
        <v>0.57488667271078875</v>
      </c>
      <c r="I6" s="5">
        <f>H6*(((75/100)*'[1]harga bb after agst 2020'!$K$8)+((25/100)*'[1]harga bb after agst 2020'!$E$4))/1000</f>
        <v>370.45294768812329</v>
      </c>
      <c r="J6" s="4">
        <f t="shared" si="1"/>
        <v>2536.4</v>
      </c>
      <c r="K6">
        <f t="shared" si="2"/>
        <v>276.44</v>
      </c>
      <c r="L6">
        <f t="shared" si="3"/>
        <v>0.14959202175883954</v>
      </c>
      <c r="M6" s="6">
        <f t="shared" si="4"/>
        <v>104888.3033907525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 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</dc:creator>
  <cp:lastModifiedBy>fox</cp:lastModifiedBy>
  <dcterms:created xsi:type="dcterms:W3CDTF">2020-10-14T01:31:39Z</dcterms:created>
  <dcterms:modified xsi:type="dcterms:W3CDTF">2020-10-14T01:40:18Z</dcterms:modified>
</cp:coreProperties>
</file>