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herme/Repositories/BISEN/results/wiki/"/>
    </mc:Choice>
  </mc:AlternateContent>
  <xr:revisionPtr revIDLastSave="0" documentId="13_ncr:1_{0D75F40D-4D0F-AF4D-8674-5CDDCC209085}" xr6:coauthVersionLast="33" xr6:coauthVersionMax="33" xr10:uidLastSave="{00000000-0000-0000-0000-000000000000}"/>
  <bookViews>
    <workbookView xWindow="-38400" yWindow="-13760" windowWidth="38400" windowHeight="21140" xr2:uid="{2185AC26-22C2-4943-8CB8-79B3CF762B4D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4" l="1"/>
  <c r="D38" i="4"/>
  <c r="D31" i="4"/>
  <c r="D45" i="4"/>
  <c r="D37" i="4"/>
  <c r="D43" i="4"/>
  <c r="D41" i="4"/>
  <c r="D35" i="4"/>
  <c r="D36" i="4"/>
  <c r="D42" i="4"/>
  <c r="D34" i="4"/>
  <c r="D39" i="4"/>
  <c r="D33" i="4"/>
  <c r="D47" i="4"/>
  <c r="D40" i="4"/>
  <c r="D44" i="4"/>
  <c r="D46" i="4"/>
  <c r="H25" i="1"/>
  <c r="H26" i="1"/>
  <c r="J26" i="1" s="1"/>
  <c r="H27" i="1"/>
  <c r="J27" i="1" s="1"/>
  <c r="H28" i="1"/>
  <c r="J28" i="1" s="1"/>
  <c r="H29" i="1"/>
  <c r="J29" i="1" s="1"/>
  <c r="H24" i="1"/>
  <c r="J24" i="1" s="1"/>
  <c r="J25" i="1"/>
  <c r="H17" i="1"/>
  <c r="H12" i="1"/>
  <c r="H13" i="1"/>
  <c r="H14" i="1"/>
  <c r="H15" i="1"/>
  <c r="J15" i="1" s="1"/>
  <c r="H16" i="1"/>
  <c r="J16" i="1" s="1"/>
  <c r="J12" i="1" l="1"/>
  <c r="J13" i="1"/>
  <c r="J14" i="1"/>
  <c r="J17" i="1"/>
</calcChain>
</file>

<file path=xl/sharedStrings.xml><?xml version="1.0" encoding="utf-8"?>
<sst xmlns="http://schemas.openxmlformats.org/spreadsheetml/2006/main" count="99" uniqueCount="53">
  <si>
    <t>add</t>
  </si>
  <si>
    <t>500k</t>
  </si>
  <si>
    <t>1M</t>
  </si>
  <si>
    <t>2.5M</t>
  </si>
  <si>
    <t>seconds</t>
  </si>
  <si>
    <t>100k</t>
  </si>
  <si>
    <t>search</t>
  </si>
  <si>
    <t>Client</t>
  </si>
  <si>
    <t>Iee</t>
  </si>
  <si>
    <t>sparse-hash</t>
  </si>
  <si>
    <t>Server</t>
  </si>
  <si>
    <t>Total</t>
  </si>
  <si>
    <t>dbsize</t>
  </si>
  <si>
    <t>cnf vs dnf</t>
  </si>
  <si>
    <t>query 19</t>
  </si>
  <si>
    <t>1.5M</t>
  </si>
  <si>
    <t>2M</t>
  </si>
  <si>
    <t>remove?</t>
  </si>
  <si>
    <t>iee+sv+net</t>
  </si>
  <si>
    <t>net</t>
  </si>
  <si>
    <t>One Conjunction</t>
  </si>
  <si>
    <t>One Disjunction</t>
  </si>
  <si>
    <t>Three Disjunctions</t>
  </si>
  <si>
    <t>Three Conjunctions</t>
  </si>
  <si>
    <t>nr words</t>
  </si>
  <si>
    <t>selectivity</t>
  </si>
  <si>
    <t>portugal</t>
  </si>
  <si>
    <t>time</t>
  </si>
  <si>
    <t>person</t>
  </si>
  <si>
    <t>year</t>
  </si>
  <si>
    <t>way</t>
  </si>
  <si>
    <t>day</t>
  </si>
  <si>
    <t>thing</t>
  </si>
  <si>
    <t>man</t>
  </si>
  <si>
    <t>world</t>
  </si>
  <si>
    <t>life</t>
  </si>
  <si>
    <t>hand</t>
  </si>
  <si>
    <t>history</t>
  </si>
  <si>
    <t>country</t>
  </si>
  <si>
    <t>born</t>
  </si>
  <si>
    <t>lisbon</t>
  </si>
  <si>
    <t>york</t>
  </si>
  <si>
    <t>paris</t>
  </si>
  <si>
    <t>frequency</t>
  </si>
  <si>
    <t>id</t>
  </si>
  <si>
    <t>word</t>
  </si>
  <si>
    <t>2 Keywords</t>
  </si>
  <si>
    <t>5 Keywords</t>
  </si>
  <si>
    <t>10 Keywords</t>
  </si>
  <si>
    <t>1 Neg.</t>
  </si>
  <si>
    <t>5 Negs.</t>
  </si>
  <si>
    <t>10 Negs.</t>
  </si>
  <si>
    <t>Full Neg.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</si>
</sst>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/>
    <xf numFmtId="20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3C3525-963B-FB45-8E88-3B7AD471918F}" name="Table1" displayName="Table1" ref="A30:D47" totalsRowShown="0">
  <autoFilter ref="A30:D47" xr:uid="{5034EADA-69CF-1D46-8E7B-8CF451C5BE36}"/>
  <sortState ref="A31:D47">
    <sortCondition descending="1" ref="D30:D47"/>
  </sortState>
  <tableColumns count="4">
    <tableColumn id="1" xr3:uid="{1346FBC0-A116-E54D-AE96-D8E5F4436B3E}" name="id"/>
    <tableColumn id="2" xr3:uid="{DE0FEE4C-17DA-374C-A69C-3C3449E615FD}" name="word"/>
    <tableColumn id="3" xr3:uid="{5CBD673A-E3FF-EA4F-8DA4-64C1391AF604}" name="frequency"/>
    <tableColumn id="4" xr3:uid="{4CDD5B15-BDBB-6E44-BAB7-6E6BD5D64F3D}" name="selectivity">
      <calculatedColumnFormula>C31/$C$20*100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6F649-3260-BE46-B89E-701EBB92FC82}">
  <dimension ref="C5:P53"/>
  <sheetViews>
    <sheetView tabSelected="1" topLeftCell="A4" workbookViewId="0">
      <selection activeCell="G41" sqref="G41"/>
    </sheetView>
  </sheetViews>
  <sheetFormatPr baseColWidth="10" defaultRowHeight="16" x14ac:dyDescent="0.2"/>
  <sheetData>
    <row r="5" spans="3:13" x14ac:dyDescent="0.2">
      <c r="F5" t="s">
        <v>4</v>
      </c>
    </row>
    <row r="9" spans="3:13" x14ac:dyDescent="0.2">
      <c r="E9" t="s">
        <v>0</v>
      </c>
      <c r="F9" t="s">
        <v>9</v>
      </c>
    </row>
    <row r="11" spans="3:13" x14ac:dyDescent="0.2">
      <c r="F11" t="s">
        <v>12</v>
      </c>
      <c r="G11" t="s">
        <v>7</v>
      </c>
      <c r="H11" t="s">
        <v>8</v>
      </c>
      <c r="I11" t="s">
        <v>10</v>
      </c>
      <c r="J11" t="s">
        <v>11</v>
      </c>
      <c r="L11" t="s">
        <v>18</v>
      </c>
      <c r="M11" t="s">
        <v>19</v>
      </c>
    </row>
    <row r="12" spans="3:13" x14ac:dyDescent="0.2">
      <c r="E12" t="s">
        <v>5</v>
      </c>
      <c r="F12">
        <v>10305667</v>
      </c>
      <c r="G12" s="2">
        <v>106.06</v>
      </c>
      <c r="H12">
        <f>L12-I12-M12</f>
        <v>68.813999999999993</v>
      </c>
      <c r="I12" s="2">
        <v>35.363999999999997</v>
      </c>
      <c r="J12">
        <f t="shared" ref="J12:J16" si="0">G12+H12+I12</f>
        <v>210.238</v>
      </c>
      <c r="L12" s="2">
        <v>104.178</v>
      </c>
      <c r="M12" s="2"/>
    </row>
    <row r="13" spans="3:13" x14ac:dyDescent="0.2">
      <c r="E13" t="s">
        <v>1</v>
      </c>
      <c r="F13">
        <v>53444941</v>
      </c>
      <c r="G13" s="2">
        <v>583.55499999999995</v>
      </c>
      <c r="H13">
        <f t="shared" ref="H13:H17" si="1">L13-I13-M13</f>
        <v>362.73399999999998</v>
      </c>
      <c r="I13" s="2">
        <v>179.32400000000001</v>
      </c>
      <c r="J13">
        <f t="shared" si="0"/>
        <v>1125.6130000000001</v>
      </c>
      <c r="L13" s="2">
        <v>542.05799999999999</v>
      </c>
      <c r="M13" s="2"/>
    </row>
    <row r="14" spans="3:13" x14ac:dyDescent="0.2">
      <c r="E14" t="s">
        <v>2</v>
      </c>
      <c r="F14">
        <v>107479195</v>
      </c>
      <c r="G14" s="2">
        <v>1194.787</v>
      </c>
      <c r="H14">
        <f t="shared" si="1"/>
        <v>691.21300000000008</v>
      </c>
      <c r="I14" s="2">
        <v>423.96699999999998</v>
      </c>
      <c r="J14">
        <f t="shared" si="0"/>
        <v>2309.9670000000001</v>
      </c>
      <c r="L14" s="2">
        <v>1115.18</v>
      </c>
      <c r="M14" s="2"/>
    </row>
    <row r="15" spans="3:13" x14ac:dyDescent="0.2">
      <c r="E15" t="s">
        <v>15</v>
      </c>
      <c r="F15">
        <v>163217947</v>
      </c>
      <c r="G15" s="2">
        <v>1825.729</v>
      </c>
      <c r="H15">
        <f t="shared" si="1"/>
        <v>1062.83</v>
      </c>
      <c r="I15" s="2">
        <v>678.48400000000004</v>
      </c>
      <c r="J15">
        <f t="shared" si="0"/>
        <v>3567.0430000000001</v>
      </c>
      <c r="L15" s="2">
        <v>1741.3140000000001</v>
      </c>
      <c r="M15" s="2"/>
    </row>
    <row r="16" spans="3:13" x14ac:dyDescent="0.2">
      <c r="C16" t="s">
        <v>17</v>
      </c>
      <c r="E16" t="s">
        <v>16</v>
      </c>
      <c r="F16">
        <v>217892563</v>
      </c>
      <c r="G16" s="2">
        <v>2468.3029999999999</v>
      </c>
      <c r="H16">
        <f t="shared" si="1"/>
        <v>1369.1550000000002</v>
      </c>
      <c r="I16" s="2">
        <v>877.44600000000003</v>
      </c>
      <c r="J16">
        <f t="shared" si="0"/>
        <v>4714.9040000000005</v>
      </c>
      <c r="L16" s="2">
        <v>2246.6010000000001</v>
      </c>
      <c r="M16" s="2"/>
    </row>
    <row r="17" spans="4:13" x14ac:dyDescent="0.2">
      <c r="E17" t="s">
        <v>3</v>
      </c>
      <c r="F17">
        <v>273489025</v>
      </c>
      <c r="G17" s="2">
        <v>3097.1669999999999</v>
      </c>
      <c r="H17">
        <f t="shared" si="1"/>
        <v>1504.6410000000001</v>
      </c>
      <c r="I17" s="2">
        <v>1632.6289999999999</v>
      </c>
      <c r="J17">
        <f>G17+H17+I17</f>
        <v>6234.4369999999999</v>
      </c>
      <c r="L17" s="2">
        <v>3137.27</v>
      </c>
      <c r="M17" s="2"/>
    </row>
    <row r="21" spans="4:13" x14ac:dyDescent="0.2">
      <c r="D21" t="s">
        <v>14</v>
      </c>
      <c r="F21" t="s">
        <v>6</v>
      </c>
    </row>
    <row r="23" spans="4:13" x14ac:dyDescent="0.2">
      <c r="F23" t="s">
        <v>12</v>
      </c>
      <c r="G23" t="s">
        <v>7</v>
      </c>
      <c r="H23" t="s">
        <v>8</v>
      </c>
      <c r="I23" t="s">
        <v>10</v>
      </c>
      <c r="J23" t="s">
        <v>11</v>
      </c>
      <c r="L23" t="s">
        <v>18</v>
      </c>
      <c r="M23" t="s">
        <v>19</v>
      </c>
    </row>
    <row r="24" spans="4:13" x14ac:dyDescent="0.2">
      <c r="E24" t="s">
        <v>5</v>
      </c>
      <c r="F24">
        <v>10305667</v>
      </c>
      <c r="G24" s="2">
        <v>1E-4</v>
      </c>
      <c r="H24">
        <f>L24-I24</f>
        <v>1.4039999999999999</v>
      </c>
      <c r="I24" s="2">
        <v>0.17100000000000001</v>
      </c>
      <c r="J24">
        <f t="shared" ref="J24:J27" si="2">G24+H24+I24</f>
        <v>1.5750999999999999</v>
      </c>
      <c r="L24" s="2">
        <v>1.575</v>
      </c>
      <c r="M24" s="2"/>
    </row>
    <row r="25" spans="4:13" x14ac:dyDescent="0.2">
      <c r="E25" t="s">
        <v>1</v>
      </c>
      <c r="F25">
        <v>53444941</v>
      </c>
      <c r="G25" s="2">
        <v>1E-4</v>
      </c>
      <c r="H25">
        <f t="shared" ref="H25:H27" si="3">L25-I25</f>
        <v>5.78</v>
      </c>
      <c r="I25" s="2">
        <v>0.878</v>
      </c>
      <c r="J25">
        <f t="shared" si="2"/>
        <v>6.6581000000000001</v>
      </c>
      <c r="L25" s="2">
        <v>6.6580000000000004</v>
      </c>
      <c r="M25" s="2"/>
    </row>
    <row r="26" spans="4:13" x14ac:dyDescent="0.2">
      <c r="E26" t="s">
        <v>2</v>
      </c>
      <c r="F26">
        <v>107479195</v>
      </c>
      <c r="G26" s="2">
        <v>1E-4</v>
      </c>
      <c r="H26">
        <f t="shared" si="3"/>
        <v>14.293000000000001</v>
      </c>
      <c r="I26" s="2">
        <v>2.1240000000000001</v>
      </c>
      <c r="J26">
        <f t="shared" si="2"/>
        <v>16.417100000000001</v>
      </c>
      <c r="L26" s="2">
        <v>16.417000000000002</v>
      </c>
      <c r="M26" s="2"/>
    </row>
    <row r="27" spans="4:13" x14ac:dyDescent="0.2">
      <c r="E27" t="s">
        <v>15</v>
      </c>
      <c r="F27">
        <v>163217947</v>
      </c>
      <c r="G27" s="2">
        <v>1E-4</v>
      </c>
      <c r="H27">
        <f t="shared" si="3"/>
        <v>20.795999999999999</v>
      </c>
      <c r="I27" s="2">
        <v>3.1989999999999998</v>
      </c>
      <c r="J27">
        <f t="shared" si="2"/>
        <v>23.995100000000001</v>
      </c>
      <c r="L27" s="2">
        <v>23.995000000000001</v>
      </c>
      <c r="M27" s="2"/>
    </row>
    <row r="28" spans="4:13" x14ac:dyDescent="0.2">
      <c r="E28" t="s">
        <v>16</v>
      </c>
      <c r="F28">
        <v>217892563</v>
      </c>
      <c r="G28" s="2">
        <v>1E-4</v>
      </c>
      <c r="H28">
        <f>L28-I28</f>
        <v>24.803999999999998</v>
      </c>
      <c r="I28" s="2">
        <v>4.3689999999999998</v>
      </c>
      <c r="J28">
        <f>G28+H28+I28</f>
        <v>29.173099999999998</v>
      </c>
      <c r="L28" s="2">
        <v>29.172999999999998</v>
      </c>
      <c r="M28" s="2"/>
    </row>
    <row r="29" spans="4:13" x14ac:dyDescent="0.2">
      <c r="E29" t="s">
        <v>3</v>
      </c>
      <c r="F29">
        <v>273489025</v>
      </c>
      <c r="G29" s="2">
        <v>1E-4</v>
      </c>
      <c r="H29">
        <f>L29-I29</f>
        <v>42.628</v>
      </c>
      <c r="I29" s="2">
        <v>11.894</v>
      </c>
      <c r="J29">
        <f>G29+H29+I29</f>
        <v>54.522100000000002</v>
      </c>
      <c r="L29" s="2">
        <v>54.521999999999998</v>
      </c>
      <c r="M29" s="2"/>
    </row>
    <row r="41" spans="16:16" x14ac:dyDescent="0.2">
      <c r="P41" s="1"/>
    </row>
    <row r="42" spans="16:16" x14ac:dyDescent="0.2">
      <c r="P42" s="1"/>
    </row>
    <row r="43" spans="16:16" x14ac:dyDescent="0.2">
      <c r="P43" s="1"/>
    </row>
    <row r="44" spans="16:16" x14ac:dyDescent="0.2">
      <c r="P44" s="1"/>
    </row>
    <row r="45" spans="16:16" x14ac:dyDescent="0.2">
      <c r="P45" s="1"/>
    </row>
    <row r="49" spans="16:16" x14ac:dyDescent="0.2">
      <c r="P49" s="1"/>
    </row>
    <row r="50" spans="16:16" x14ac:dyDescent="0.2">
      <c r="P50" s="1"/>
    </row>
    <row r="51" spans="16:16" x14ac:dyDescent="0.2">
      <c r="P51" s="1"/>
    </row>
    <row r="52" spans="16:16" x14ac:dyDescent="0.2">
      <c r="P52" s="1"/>
    </row>
    <row r="53" spans="16:16" x14ac:dyDescent="0.2">
      <c r="P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83113-3E2B-634A-93DE-A29759B2C5AD}">
  <dimension ref="E3:W14"/>
  <sheetViews>
    <sheetView workbookViewId="0">
      <selection activeCell="H29" sqref="H29"/>
    </sheetView>
  </sheetViews>
  <sheetFormatPr baseColWidth="10" defaultRowHeight="16" x14ac:dyDescent="0.2"/>
  <sheetData>
    <row r="3" spans="5:23" x14ac:dyDescent="0.2">
      <c r="E3" t="s">
        <v>13</v>
      </c>
    </row>
    <row r="6" spans="5:23" x14ac:dyDescent="0.2">
      <c r="H6">
        <v>30</v>
      </c>
      <c r="I6">
        <v>28</v>
      </c>
      <c r="J6">
        <v>31</v>
      </c>
      <c r="K6">
        <v>29</v>
      </c>
    </row>
    <row r="8" spans="5:23" x14ac:dyDescent="0.2">
      <c r="G8" t="s">
        <v>12</v>
      </c>
      <c r="H8" t="s">
        <v>20</v>
      </c>
      <c r="I8" t="s">
        <v>21</v>
      </c>
      <c r="J8" t="s">
        <v>23</v>
      </c>
      <c r="K8" t="s">
        <v>22</v>
      </c>
      <c r="O8" s="4"/>
      <c r="Q8" s="4"/>
      <c r="S8" s="4"/>
      <c r="U8" s="4"/>
      <c r="W8" s="4"/>
    </row>
    <row r="9" spans="5:23" x14ac:dyDescent="0.2">
      <c r="F9" t="s">
        <v>5</v>
      </c>
      <c r="G9">
        <v>10305667</v>
      </c>
      <c r="H9" s="3">
        <v>1.127</v>
      </c>
      <c r="I9" s="3">
        <v>0.99399999999999999</v>
      </c>
      <c r="J9" s="3">
        <v>1.651</v>
      </c>
      <c r="K9" s="3">
        <v>1.6220000000000001</v>
      </c>
      <c r="L9" s="3"/>
      <c r="M9" s="3"/>
      <c r="N9" s="3"/>
      <c r="O9" s="4"/>
      <c r="Q9" s="4"/>
      <c r="S9" s="4"/>
      <c r="U9" s="4"/>
      <c r="W9" s="4"/>
    </row>
    <row r="10" spans="5:23" x14ac:dyDescent="0.2">
      <c r="F10" t="s">
        <v>1</v>
      </c>
      <c r="G10">
        <v>53444941</v>
      </c>
      <c r="H10" s="3">
        <v>5.7009999999999996</v>
      </c>
      <c r="I10" s="3">
        <v>5.3490000000000002</v>
      </c>
      <c r="J10" s="3">
        <v>8.7330000000000005</v>
      </c>
      <c r="K10" s="3">
        <v>8.6579999999999995</v>
      </c>
      <c r="L10" s="3"/>
      <c r="M10" s="3"/>
      <c r="N10" s="3"/>
      <c r="O10" s="4"/>
      <c r="Q10" s="4"/>
      <c r="S10" s="4"/>
      <c r="U10" s="4"/>
      <c r="W10" s="4"/>
    </row>
    <row r="11" spans="5:23" x14ac:dyDescent="0.2">
      <c r="F11" t="s">
        <v>2</v>
      </c>
      <c r="G11">
        <v>107479195</v>
      </c>
      <c r="H11" s="3">
        <v>12.833</v>
      </c>
      <c r="I11" s="3">
        <v>11.692</v>
      </c>
      <c r="J11" s="3">
        <v>21.442</v>
      </c>
      <c r="K11" s="3">
        <v>18.308</v>
      </c>
      <c r="L11" s="3"/>
      <c r="M11" s="3"/>
      <c r="N11" s="3"/>
      <c r="O11" s="4"/>
      <c r="Q11" s="4"/>
      <c r="S11" s="4"/>
      <c r="U11" s="4"/>
      <c r="W11" s="4"/>
    </row>
    <row r="12" spans="5:23" x14ac:dyDescent="0.2">
      <c r="F12" t="s">
        <v>15</v>
      </c>
      <c r="G12">
        <v>163217947</v>
      </c>
      <c r="H12" s="3">
        <v>17.867999999999999</v>
      </c>
      <c r="I12" s="3">
        <v>17.742999999999999</v>
      </c>
      <c r="J12" s="3">
        <v>27.446999999999999</v>
      </c>
      <c r="K12" s="3">
        <v>27.507000000000001</v>
      </c>
      <c r="L12" s="3"/>
      <c r="M12" s="3"/>
      <c r="N12" s="3"/>
      <c r="O12" s="4"/>
      <c r="Q12" s="4"/>
      <c r="S12" s="4"/>
      <c r="U12" s="4"/>
      <c r="W12" s="4"/>
    </row>
    <row r="13" spans="5:23" x14ac:dyDescent="0.2">
      <c r="F13" t="s">
        <v>16</v>
      </c>
      <c r="G13">
        <v>217892563</v>
      </c>
      <c r="H13" s="3">
        <v>23.238</v>
      </c>
      <c r="I13" s="3">
        <v>23.71</v>
      </c>
      <c r="J13" s="3">
        <v>37.024999999999999</v>
      </c>
      <c r="K13" s="3">
        <v>37.331000000000003</v>
      </c>
      <c r="L13" s="3"/>
      <c r="M13" s="3"/>
      <c r="N13" s="3"/>
      <c r="O13" s="4"/>
      <c r="Q13" s="4"/>
      <c r="S13" s="4"/>
      <c r="U13" s="4"/>
      <c r="W13" s="4"/>
    </row>
    <row r="14" spans="5:23" x14ac:dyDescent="0.2">
      <c r="F14" t="s">
        <v>3</v>
      </c>
      <c r="G14">
        <v>273489025</v>
      </c>
      <c r="H14" s="3">
        <v>39.25</v>
      </c>
      <c r="I14" s="3">
        <v>45.106999999999999</v>
      </c>
      <c r="J14" s="3">
        <v>62.631999999999998</v>
      </c>
      <c r="K14" s="3">
        <v>67.521000000000001</v>
      </c>
      <c r="L14" s="3"/>
      <c r="M14" s="3"/>
      <c r="N14" s="3"/>
      <c r="O14" s="4"/>
      <c r="Q14" s="4"/>
      <c r="S14" s="4"/>
      <c r="U14" s="4"/>
      <c r="W1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19EE1-2F61-314E-B90A-663EC6F96E9D}">
  <dimension ref="E4:I15"/>
  <sheetViews>
    <sheetView workbookViewId="0">
      <selection activeCell="G20" sqref="G20"/>
    </sheetView>
  </sheetViews>
  <sheetFormatPr baseColWidth="10" defaultRowHeight="16" x14ac:dyDescent="0.2"/>
  <sheetData>
    <row r="4" spans="5:9" x14ac:dyDescent="0.2">
      <c r="E4" t="s">
        <v>24</v>
      </c>
    </row>
    <row r="8" spans="5:9" x14ac:dyDescent="0.2">
      <c r="G8">
        <v>21</v>
      </c>
      <c r="H8">
        <v>22</v>
      </c>
      <c r="I8">
        <v>23</v>
      </c>
    </row>
    <row r="9" spans="5:9" x14ac:dyDescent="0.2">
      <c r="F9" t="s">
        <v>12</v>
      </c>
      <c r="G9" t="s">
        <v>46</v>
      </c>
      <c r="H9" t="s">
        <v>47</v>
      </c>
      <c r="I9" t="s">
        <v>48</v>
      </c>
    </row>
    <row r="10" spans="5:9" x14ac:dyDescent="0.2">
      <c r="E10" t="s">
        <v>5</v>
      </c>
      <c r="F10">
        <v>10305667</v>
      </c>
      <c r="G10">
        <v>0.71799999999999997</v>
      </c>
      <c r="H10">
        <v>1.5780000000000001</v>
      </c>
      <c r="I10">
        <v>2.4990000000000001</v>
      </c>
    </row>
    <row r="11" spans="5:9" x14ac:dyDescent="0.2">
      <c r="E11" t="s">
        <v>1</v>
      </c>
      <c r="F11">
        <v>53444941</v>
      </c>
      <c r="G11">
        <v>3.2879999999999998</v>
      </c>
      <c r="H11">
        <v>8.2569999999999997</v>
      </c>
      <c r="I11">
        <v>10.669</v>
      </c>
    </row>
    <row r="12" spans="5:9" x14ac:dyDescent="0.2">
      <c r="E12" t="s">
        <v>2</v>
      </c>
      <c r="F12">
        <v>107479195</v>
      </c>
      <c r="G12">
        <v>5.899</v>
      </c>
      <c r="H12">
        <v>13.756</v>
      </c>
      <c r="I12">
        <v>21.922999999999998</v>
      </c>
    </row>
    <row r="13" spans="5:9" x14ac:dyDescent="0.2">
      <c r="E13" t="s">
        <v>15</v>
      </c>
      <c r="F13">
        <v>163217947</v>
      </c>
      <c r="G13">
        <v>11.433999999999999</v>
      </c>
      <c r="H13">
        <v>23.302</v>
      </c>
      <c r="I13">
        <v>33.018000000000001</v>
      </c>
    </row>
    <row r="14" spans="5:9" x14ac:dyDescent="0.2">
      <c r="E14" t="s">
        <v>16</v>
      </c>
      <c r="F14">
        <v>217892563</v>
      </c>
      <c r="G14">
        <v>12.451000000000001</v>
      </c>
      <c r="H14">
        <v>33.35</v>
      </c>
      <c r="I14">
        <v>45.174999999999997</v>
      </c>
    </row>
    <row r="15" spans="5:9" x14ac:dyDescent="0.2">
      <c r="E15" t="s">
        <v>3</v>
      </c>
      <c r="F15">
        <v>273489025</v>
      </c>
      <c r="G15">
        <v>19.620999999999999</v>
      </c>
      <c r="H15">
        <v>44.372</v>
      </c>
      <c r="I15">
        <v>71.885000000000005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CD5E5-9BCE-BD4D-BCFB-F0CB69990667}">
  <dimension ref="A9:N49"/>
  <sheetViews>
    <sheetView topLeftCell="A8" workbookViewId="0">
      <selection activeCell="J28" sqref="J28"/>
    </sheetView>
  </sheetViews>
  <sheetFormatPr baseColWidth="10" defaultRowHeight="16" x14ac:dyDescent="0.2"/>
  <cols>
    <col min="3" max="3" width="11.6640625" customWidth="1"/>
    <col min="4" max="4" width="12" customWidth="1"/>
  </cols>
  <sheetData>
    <row r="9" spans="7:14" x14ac:dyDescent="0.2">
      <c r="G9" t="s">
        <v>25</v>
      </c>
    </row>
    <row r="11" spans="7:14" x14ac:dyDescent="0.2">
      <c r="I11">
        <v>15</v>
      </c>
      <c r="J11">
        <v>17</v>
      </c>
      <c r="K11">
        <v>11</v>
      </c>
      <c r="L11">
        <v>3</v>
      </c>
      <c r="M11">
        <v>14</v>
      </c>
      <c r="N11">
        <v>4</v>
      </c>
    </row>
    <row r="12" spans="7:14" x14ac:dyDescent="0.2">
      <c r="I12" t="s">
        <v>40</v>
      </c>
      <c r="J12" t="s">
        <v>42</v>
      </c>
      <c r="K12" t="s">
        <v>36</v>
      </c>
      <c r="L12" t="s">
        <v>28</v>
      </c>
      <c r="M12" t="s">
        <v>39</v>
      </c>
      <c r="N12" t="s">
        <v>29</v>
      </c>
    </row>
    <row r="13" spans="7:14" x14ac:dyDescent="0.2">
      <c r="H13" t="s">
        <v>12</v>
      </c>
      <c r="I13" s="6">
        <v>2E-3</v>
      </c>
      <c r="J13" s="6">
        <v>2.5000000000000001E-2</v>
      </c>
      <c r="K13" s="7">
        <v>0.05</v>
      </c>
      <c r="L13" s="7">
        <v>0.1</v>
      </c>
      <c r="M13" s="7">
        <v>0.2</v>
      </c>
      <c r="N13" s="7">
        <v>0.3</v>
      </c>
    </row>
    <row r="14" spans="7:14" x14ac:dyDescent="0.2">
      <c r="G14" t="s">
        <v>5</v>
      </c>
      <c r="H14">
        <v>10305667</v>
      </c>
      <c r="I14">
        <v>0.05</v>
      </c>
      <c r="J14">
        <v>8.6999999999999994E-2</v>
      </c>
      <c r="K14">
        <v>0.153</v>
      </c>
      <c r="L14">
        <v>0.22</v>
      </c>
      <c r="M14">
        <v>0.497</v>
      </c>
      <c r="N14">
        <v>0.64200000000000002</v>
      </c>
    </row>
    <row r="15" spans="7:14" x14ac:dyDescent="0.2">
      <c r="G15" t="s">
        <v>1</v>
      </c>
      <c r="H15">
        <v>53444941</v>
      </c>
      <c r="I15">
        <v>6.0999999999999999E-2</v>
      </c>
      <c r="J15">
        <v>0.26600000000000001</v>
      </c>
      <c r="K15">
        <v>0.53800000000000003</v>
      </c>
      <c r="L15">
        <v>0.84</v>
      </c>
      <c r="M15">
        <v>1.806</v>
      </c>
      <c r="N15">
        <v>2.48</v>
      </c>
    </row>
    <row r="16" spans="7:14" x14ac:dyDescent="0.2">
      <c r="G16" t="s">
        <v>2</v>
      </c>
      <c r="H16">
        <v>107479195</v>
      </c>
      <c r="I16">
        <v>7.1999999999999995E-2</v>
      </c>
      <c r="J16">
        <v>0.48099999999999998</v>
      </c>
      <c r="K16">
        <v>1.0009999999999999</v>
      </c>
      <c r="L16">
        <v>1.6439999999999999</v>
      </c>
      <c r="M16">
        <v>3.915</v>
      </c>
      <c r="N16">
        <v>5.2720000000000002</v>
      </c>
    </row>
    <row r="17" spans="1:14" x14ac:dyDescent="0.2">
      <c r="G17" t="s">
        <v>15</v>
      </c>
      <c r="H17">
        <v>163217947</v>
      </c>
      <c r="I17">
        <v>9.2999999999999999E-2</v>
      </c>
      <c r="J17">
        <v>0.85699999999999998</v>
      </c>
      <c r="K17">
        <v>1.9770000000000001</v>
      </c>
      <c r="L17">
        <v>2.6850000000000001</v>
      </c>
      <c r="M17">
        <v>7.7809999999999997</v>
      </c>
      <c r="N17">
        <v>9.1229999999999993</v>
      </c>
    </row>
    <row r="18" spans="1:14" x14ac:dyDescent="0.2">
      <c r="G18" t="s">
        <v>16</v>
      </c>
      <c r="H18">
        <v>217892563</v>
      </c>
      <c r="I18">
        <v>0.108</v>
      </c>
      <c r="J18">
        <v>0.95299999999999996</v>
      </c>
      <c r="K18">
        <v>2.1440000000000001</v>
      </c>
      <c r="L18">
        <v>3.6709999999999998</v>
      </c>
      <c r="M18">
        <v>10.084</v>
      </c>
      <c r="N18">
        <v>10.465999999999999</v>
      </c>
    </row>
    <row r="19" spans="1:14" x14ac:dyDescent="0.2">
      <c r="G19" t="s">
        <v>3</v>
      </c>
      <c r="H19">
        <v>273489025</v>
      </c>
      <c r="I19">
        <v>0.13200000000000001</v>
      </c>
      <c r="J19">
        <v>1.792</v>
      </c>
      <c r="K19">
        <v>4.0759999999999996</v>
      </c>
      <c r="L19">
        <v>6.7389999999999999</v>
      </c>
      <c r="M19">
        <v>13.127000000000001</v>
      </c>
      <c r="N19">
        <v>20.100000000000001</v>
      </c>
    </row>
    <row r="20" spans="1:14" x14ac:dyDescent="0.2">
      <c r="C20">
        <v>2500432</v>
      </c>
    </row>
    <row r="30" spans="1:14" x14ac:dyDescent="0.2">
      <c r="A30" t="s">
        <v>44</v>
      </c>
      <c r="B30" t="s">
        <v>45</v>
      </c>
      <c r="C30" t="s">
        <v>43</v>
      </c>
      <c r="D30" t="s">
        <v>25</v>
      </c>
    </row>
    <row r="31" spans="1:14" x14ac:dyDescent="0.2">
      <c r="A31">
        <v>4</v>
      </c>
      <c r="B31" t="s">
        <v>29</v>
      </c>
      <c r="C31">
        <v>698906</v>
      </c>
      <c r="D31">
        <f t="shared" ref="D31:D47" si="0">C31/$C$20*100</f>
        <v>27.951409996352634</v>
      </c>
    </row>
    <row r="32" spans="1:14" x14ac:dyDescent="0.2">
      <c r="A32">
        <v>2</v>
      </c>
      <c r="B32" t="s">
        <v>27</v>
      </c>
      <c r="C32">
        <v>597788</v>
      </c>
      <c r="D32">
        <f t="shared" si="0"/>
        <v>23.907388803214804</v>
      </c>
    </row>
    <row r="33" spans="1:4" x14ac:dyDescent="0.2">
      <c r="A33">
        <v>14</v>
      </c>
      <c r="B33" t="s">
        <v>39</v>
      </c>
      <c r="C33">
        <v>537939</v>
      </c>
      <c r="D33">
        <f t="shared" si="0"/>
        <v>21.513842408031891</v>
      </c>
    </row>
    <row r="34" spans="1:4" x14ac:dyDescent="0.2">
      <c r="A34">
        <v>12</v>
      </c>
      <c r="B34" t="s">
        <v>37</v>
      </c>
      <c r="C34">
        <v>427165</v>
      </c>
      <c r="D34">
        <f t="shared" si="0"/>
        <v>17.083647945634993</v>
      </c>
    </row>
    <row r="35" spans="1:4" x14ac:dyDescent="0.2">
      <c r="A35">
        <v>9</v>
      </c>
      <c r="B35" t="s">
        <v>34</v>
      </c>
      <c r="C35">
        <v>388656</v>
      </c>
      <c r="D35">
        <f t="shared" si="0"/>
        <v>15.54355407385604</v>
      </c>
    </row>
    <row r="36" spans="1:4" x14ac:dyDescent="0.2">
      <c r="A36">
        <v>10</v>
      </c>
      <c r="B36" t="s">
        <v>35</v>
      </c>
      <c r="C36">
        <v>332246</v>
      </c>
      <c r="D36">
        <f t="shared" si="0"/>
        <v>13.287543912411937</v>
      </c>
    </row>
    <row r="37" spans="1:4" x14ac:dyDescent="0.2">
      <c r="A37">
        <v>6</v>
      </c>
      <c r="B37" t="s">
        <v>31</v>
      </c>
      <c r="C37">
        <v>316859</v>
      </c>
      <c r="D37">
        <f t="shared" si="0"/>
        <v>12.672170248980978</v>
      </c>
    </row>
    <row r="38" spans="1:4" x14ac:dyDescent="0.2">
      <c r="A38">
        <v>3</v>
      </c>
      <c r="B38" t="s">
        <v>28</v>
      </c>
      <c r="C38">
        <v>227968</v>
      </c>
      <c r="D38">
        <f t="shared" si="0"/>
        <v>9.1171445574204775</v>
      </c>
    </row>
    <row r="39" spans="1:4" x14ac:dyDescent="0.2">
      <c r="A39">
        <v>13</v>
      </c>
      <c r="B39" t="s">
        <v>38</v>
      </c>
      <c r="C39">
        <v>217687</v>
      </c>
      <c r="D39">
        <f t="shared" si="0"/>
        <v>8.7059756074150378</v>
      </c>
    </row>
    <row r="40" spans="1:4" x14ac:dyDescent="0.2">
      <c r="A40">
        <v>16</v>
      </c>
      <c r="B40" t="s">
        <v>41</v>
      </c>
      <c r="C40">
        <v>170543</v>
      </c>
      <c r="D40">
        <f t="shared" si="0"/>
        <v>6.8205414104442754</v>
      </c>
    </row>
    <row r="41" spans="1:4" x14ac:dyDescent="0.2">
      <c r="A41">
        <v>8</v>
      </c>
      <c r="B41" t="s">
        <v>33</v>
      </c>
      <c r="C41">
        <v>145139</v>
      </c>
      <c r="D41">
        <f t="shared" si="0"/>
        <v>5.804556972555142</v>
      </c>
    </row>
    <row r="42" spans="1:4" x14ac:dyDescent="0.2">
      <c r="A42">
        <v>11</v>
      </c>
      <c r="B42" t="s">
        <v>36</v>
      </c>
      <c r="C42">
        <v>135937</v>
      </c>
      <c r="D42">
        <f t="shared" si="0"/>
        <v>5.4365405657902315</v>
      </c>
    </row>
    <row r="43" spans="1:4" x14ac:dyDescent="0.2">
      <c r="A43">
        <v>7</v>
      </c>
      <c r="B43" t="s">
        <v>32</v>
      </c>
      <c r="C43">
        <v>66919</v>
      </c>
      <c r="D43">
        <f t="shared" si="0"/>
        <v>2.6762975357858161</v>
      </c>
    </row>
    <row r="44" spans="1:4" x14ac:dyDescent="0.2">
      <c r="A44">
        <v>17</v>
      </c>
      <c r="B44" t="s">
        <v>42</v>
      </c>
      <c r="C44">
        <v>59241</v>
      </c>
      <c r="D44">
        <f t="shared" si="0"/>
        <v>2.3692305969528467</v>
      </c>
    </row>
    <row r="45" spans="1:4" x14ac:dyDescent="0.2">
      <c r="A45">
        <v>5</v>
      </c>
      <c r="B45" t="s">
        <v>30</v>
      </c>
      <c r="C45">
        <v>42427</v>
      </c>
      <c r="D45">
        <f t="shared" si="0"/>
        <v>1.6967867952417823</v>
      </c>
    </row>
    <row r="46" spans="1:4" x14ac:dyDescent="0.2">
      <c r="A46">
        <v>0</v>
      </c>
      <c r="B46" t="s">
        <v>26</v>
      </c>
      <c r="C46">
        <v>16696</v>
      </c>
      <c r="D46">
        <f t="shared" si="0"/>
        <v>0.66772461718615017</v>
      </c>
    </row>
    <row r="47" spans="1:4" x14ac:dyDescent="0.2">
      <c r="A47">
        <v>15</v>
      </c>
      <c r="B47" t="s">
        <v>40</v>
      </c>
      <c r="C47">
        <v>5198</v>
      </c>
      <c r="D47">
        <f t="shared" si="0"/>
        <v>0.20788407763138528</v>
      </c>
    </row>
    <row r="49" spans="3:3" x14ac:dyDescent="0.2">
      <c r="C49" s="5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865F-845E-C64B-86AB-C5D8634B4552}">
  <dimension ref="F11:K15"/>
  <sheetViews>
    <sheetView topLeftCell="A2" workbookViewId="0">
      <selection activeCell="G22" sqref="G22"/>
    </sheetView>
  </sheetViews>
  <sheetFormatPr baseColWidth="10" defaultRowHeight="16" x14ac:dyDescent="0.2"/>
  <sheetData>
    <row r="11" spans="6:11" x14ac:dyDescent="0.2">
      <c r="G11" t="s">
        <v>12</v>
      </c>
      <c r="H11" t="s">
        <v>49</v>
      </c>
      <c r="I11" t="s">
        <v>50</v>
      </c>
      <c r="J11" t="s">
        <v>51</v>
      </c>
      <c r="K11" t="s">
        <v>52</v>
      </c>
    </row>
    <row r="12" spans="6:11" x14ac:dyDescent="0.2">
      <c r="F12" t="s">
        <v>1</v>
      </c>
      <c r="G12">
        <v>53444941</v>
      </c>
      <c r="H12">
        <v>10.537000000000001</v>
      </c>
      <c r="I12">
        <v>9.8070000000000004</v>
      </c>
      <c r="J12">
        <v>9.8019999999999996</v>
      </c>
      <c r="K12">
        <v>9.8689999999999998</v>
      </c>
    </row>
    <row r="13" spans="6:11" x14ac:dyDescent="0.2">
      <c r="F13" t="s">
        <v>2</v>
      </c>
      <c r="G13">
        <v>107479195</v>
      </c>
      <c r="H13">
        <v>20.123999999999999</v>
      </c>
      <c r="I13">
        <v>19.526</v>
      </c>
      <c r="J13">
        <v>19.678000000000001</v>
      </c>
      <c r="K13">
        <v>19.449000000000002</v>
      </c>
    </row>
    <row r="14" spans="6:11" x14ac:dyDescent="0.2">
      <c r="F14" t="s">
        <v>15</v>
      </c>
      <c r="G14">
        <v>163217947</v>
      </c>
      <c r="H14">
        <v>31.481000000000002</v>
      </c>
      <c r="I14">
        <v>30.402999999999999</v>
      </c>
      <c r="J14">
        <v>31.064</v>
      </c>
      <c r="K14">
        <v>30.402999999999999</v>
      </c>
    </row>
    <row r="15" spans="6:11" x14ac:dyDescent="0.2">
      <c r="F15" t="s">
        <v>16</v>
      </c>
      <c r="G15">
        <v>217892563</v>
      </c>
      <c r="H15">
        <v>58.045999999999999</v>
      </c>
      <c r="I15">
        <v>52.948</v>
      </c>
      <c r="J15">
        <v>52.557000000000002</v>
      </c>
      <c r="K15">
        <v>47.826000000000001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Borges</dc:creator>
  <cp:lastModifiedBy>Guilherme Borges</cp:lastModifiedBy>
  <dcterms:created xsi:type="dcterms:W3CDTF">2018-05-13T23:04:07Z</dcterms:created>
  <dcterms:modified xsi:type="dcterms:W3CDTF">2018-05-17T10:26:23Z</dcterms:modified>
</cp:coreProperties>
</file>