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hidePivotFieldList="1"/>
  <mc:AlternateContent xmlns:mc="http://schemas.openxmlformats.org/markup-compatibility/2006">
    <mc:Choice Requires="x15">
      <x15ac:absPath xmlns:x15ac="http://schemas.microsoft.com/office/spreadsheetml/2010/11/ac" url="C:\Users\ahmed\Desktop\Practice\"/>
    </mc:Choice>
  </mc:AlternateContent>
  <xr:revisionPtr revIDLastSave="0" documentId="13_ncr:1_{49BE2847-770B-4724-BA46-4C91CA2C14A7}" xr6:coauthVersionLast="47" xr6:coauthVersionMax="47" xr10:uidLastSave="{00000000-0000-0000-0000-000000000000}"/>
  <bookViews>
    <workbookView xWindow="-96" yWindow="-96" windowWidth="23232" windowHeight="12432" xr2:uid="{00000000-000D-0000-FFFF-FFFF00000000}"/>
  </bookViews>
  <sheets>
    <sheet name="DASHBOARD" sheetId="5" r:id="rId1"/>
    <sheet name="PIVOT (Q)" sheetId="1" r:id="rId2"/>
    <sheet name="PIVOT (M)" sheetId="3" r:id="rId3"/>
    <sheet name="NasdaqGS" sheetId="2" r:id="rId4"/>
  </sheets>
  <definedNames>
    <definedName name="_xlcn.WorksheetConnection_StockForecast.xlsxNasdaqGS1" hidden="1">NasdaqGS[]</definedName>
    <definedName name="CLOSE_PRICE">'PIVOT (Q)'!$C$4:$C$44</definedName>
    <definedName name="ExternalData_1" localSheetId="3" hidden="1">NasdaqGS!$A$1:$C$17507</definedName>
    <definedName name="PERIOD">'PIVOT (Q)'!$D$4:$D$44</definedName>
    <definedName name="Slicer_TICKER">#N/A</definedName>
    <definedName name="Slicer_TICKER1">#N/A</definedName>
    <definedName name="Slicer_Years">#N/A</definedName>
  </definedNames>
  <calcPr calcId="191029"/>
  <pivotCaches>
    <pivotCache cacheId="0" r:id="rId5"/>
    <pivotCache cacheId="49" r:id="rId6"/>
    <pivotCache cacheId="142" r:id="rId7"/>
    <pivotCache cacheId="145"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asdaqGS" name="NasdaqGS" connection="WorksheetConnection_Stock Forecast.xlsx!NasdaqGS"/>
        </x15:modelTables>
        <x15:extLst>
          <ext xmlns:x16="http://schemas.microsoft.com/office/spreadsheetml/2014/11/main" uri="{9835A34E-60A6-4A7C-AAB8-D5F71C897F49}">
            <x16:modelTimeGroupings>
              <x16:modelTimeGrouping tableName="NasdaqG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25" i="3" l="1"/>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4" i="3"/>
  <c r="D5" i="1"/>
  <c r="D6" i="1" s="1"/>
  <c r="D7" i="1" s="1"/>
  <c r="D8" i="1" s="1"/>
  <c r="D9" i="1" s="1"/>
  <c r="D10" i="1" s="1"/>
  <c r="D11" i="1" s="1"/>
  <c r="D12" i="1" s="1"/>
  <c r="D13" i="1" s="1"/>
  <c r="D14" i="1" s="1"/>
  <c r="D15" i="1" s="1"/>
  <c r="D16" i="1" s="1"/>
  <c r="D17" i="1" s="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A122" i="3"/>
  <c r="A118" i="3"/>
  <c r="A114" i="3"/>
  <c r="A110" i="3"/>
  <c r="A106" i="3"/>
  <c r="A102" i="3"/>
  <c r="A98" i="3"/>
  <c r="A94" i="3"/>
  <c r="A90" i="3"/>
  <c r="A86" i="3"/>
  <c r="A82" i="3"/>
  <c r="A78" i="3"/>
  <c r="A74" i="3"/>
  <c r="A70" i="3"/>
  <c r="A66" i="3"/>
  <c r="A62" i="3"/>
  <c r="A58" i="3"/>
  <c r="A54" i="3"/>
  <c r="A50" i="3"/>
  <c r="A46" i="3"/>
  <c r="A42" i="3"/>
  <c r="A38" i="3"/>
  <c r="A34" i="3"/>
  <c r="A30" i="3"/>
  <c r="A26" i="3"/>
  <c r="A22" i="3"/>
  <c r="A18" i="3"/>
  <c r="A14" i="3"/>
  <c r="A10" i="3"/>
  <c r="A6" i="3"/>
  <c r="B33" i="3"/>
  <c r="B5" i="3"/>
  <c r="B124" i="3"/>
  <c r="B108" i="3"/>
  <c r="B96" i="3"/>
  <c r="B84" i="3"/>
  <c r="B72" i="3"/>
  <c r="B60" i="3"/>
  <c r="B52" i="3"/>
  <c r="B40" i="3"/>
  <c r="B32" i="3"/>
  <c r="B12" i="3"/>
  <c r="A116" i="3"/>
  <c r="A100" i="3"/>
  <c r="A88" i="3"/>
  <c r="A76" i="3"/>
  <c r="A64" i="3"/>
  <c r="A48" i="3"/>
  <c r="A36" i="3"/>
  <c r="A20" i="3"/>
  <c r="A8" i="3"/>
  <c r="B83" i="3"/>
  <c r="B67" i="3"/>
  <c r="B55" i="3"/>
  <c r="B43" i="3"/>
  <c r="B27" i="3"/>
  <c r="B11" i="3"/>
  <c r="A123" i="3"/>
  <c r="A107" i="3"/>
  <c r="A95" i="3"/>
  <c r="A79" i="3"/>
  <c r="A51" i="3"/>
  <c r="A31" i="3"/>
  <c r="A19" i="3"/>
  <c r="A11" i="3"/>
  <c r="B114" i="3"/>
  <c r="B98" i="3"/>
  <c r="B74" i="3"/>
  <c r="B58" i="3"/>
  <c r="B42" i="3"/>
  <c r="B30" i="3"/>
  <c r="B14" i="3"/>
  <c r="B121" i="3"/>
  <c r="B117" i="3"/>
  <c r="B113" i="3"/>
  <c r="B109" i="3"/>
  <c r="B105" i="3"/>
  <c r="B101" i="3"/>
  <c r="B97" i="3"/>
  <c r="B93" i="3"/>
  <c r="B89" i="3"/>
  <c r="B85" i="3"/>
  <c r="B81" i="3"/>
  <c r="B77" i="3"/>
  <c r="B73" i="3"/>
  <c r="B69" i="3"/>
  <c r="B65" i="3"/>
  <c r="B61" i="3"/>
  <c r="B57" i="3"/>
  <c r="B53" i="3"/>
  <c r="B49" i="3"/>
  <c r="B45" i="3"/>
  <c r="B41" i="3"/>
  <c r="B37" i="3"/>
  <c r="B29" i="3"/>
  <c r="B25" i="3"/>
  <c r="B21" i="3"/>
  <c r="B17" i="3"/>
  <c r="B13" i="3"/>
  <c r="B9" i="3"/>
  <c r="B120" i="3"/>
  <c r="B112" i="3"/>
  <c r="B104" i="3"/>
  <c r="B92" i="3"/>
  <c r="B80" i="3"/>
  <c r="B64" i="3"/>
  <c r="B56" i="3"/>
  <c r="B44" i="3"/>
  <c r="B28" i="3"/>
  <c r="B16" i="3"/>
  <c r="B8" i="3"/>
  <c r="A120" i="3"/>
  <c r="A108" i="3"/>
  <c r="A96" i="3"/>
  <c r="A84" i="3"/>
  <c r="A72" i="3"/>
  <c r="A56" i="3"/>
  <c r="A44" i="3"/>
  <c r="A32" i="3"/>
  <c r="A16" i="3"/>
  <c r="A4" i="3"/>
  <c r="B79" i="3"/>
  <c r="B59" i="3"/>
  <c r="B39" i="3"/>
  <c r="B31" i="3"/>
  <c r="B15" i="3"/>
  <c r="C3" i="3"/>
  <c r="A119" i="3"/>
  <c r="A111" i="3"/>
  <c r="A99" i="3"/>
  <c r="A87" i="3"/>
  <c r="A71" i="3"/>
  <c r="A63" i="3"/>
  <c r="A43" i="3"/>
  <c r="A35" i="3"/>
  <c r="A23" i="3"/>
  <c r="A15" i="3"/>
  <c r="A7" i="3"/>
  <c r="B122" i="3"/>
  <c r="B110" i="3"/>
  <c r="B102" i="3"/>
  <c r="B86" i="3"/>
  <c r="B78" i="3"/>
  <c r="B70" i="3"/>
  <c r="B62" i="3"/>
  <c r="B50" i="3"/>
  <c r="B34" i="3"/>
  <c r="B22" i="3"/>
  <c r="B10" i="3"/>
  <c r="A121" i="3"/>
  <c r="A117" i="3"/>
  <c r="A113" i="3"/>
  <c r="A109" i="3"/>
  <c r="A105" i="3"/>
  <c r="A101" i="3"/>
  <c r="A97" i="3"/>
  <c r="A93" i="3"/>
  <c r="A89" i="3"/>
  <c r="A85" i="3"/>
  <c r="A81" i="3"/>
  <c r="A77" i="3"/>
  <c r="A73" i="3"/>
  <c r="A69" i="3"/>
  <c r="A65" i="3"/>
  <c r="A61" i="3"/>
  <c r="A57" i="3"/>
  <c r="A53" i="3"/>
  <c r="A49" i="3"/>
  <c r="A45" i="3"/>
  <c r="A41" i="3"/>
  <c r="A37" i="3"/>
  <c r="A33" i="3"/>
  <c r="A29" i="3"/>
  <c r="A25" i="3"/>
  <c r="A21" i="3"/>
  <c r="A17" i="3"/>
  <c r="A13" i="3"/>
  <c r="A9" i="3"/>
  <c r="A5" i="3"/>
  <c r="B116" i="3"/>
  <c r="B100" i="3"/>
  <c r="B88" i="3"/>
  <c r="B76" i="3"/>
  <c r="B68" i="3"/>
  <c r="B48" i="3"/>
  <c r="B36" i="3"/>
  <c r="B24" i="3"/>
  <c r="B20" i="3"/>
  <c r="B4" i="3"/>
  <c r="A124" i="3"/>
  <c r="A112" i="3"/>
  <c r="A104" i="3"/>
  <c r="A92" i="3"/>
  <c r="A80" i="3"/>
  <c r="A68" i="3"/>
  <c r="A60" i="3"/>
  <c r="A52" i="3"/>
  <c r="A40" i="3"/>
  <c r="A28" i="3"/>
  <c r="A24" i="3"/>
  <c r="A12" i="3"/>
  <c r="B87" i="3"/>
  <c r="B71" i="3"/>
  <c r="B63" i="3"/>
  <c r="B47" i="3"/>
  <c r="B35" i="3"/>
  <c r="B23" i="3"/>
  <c r="B7" i="3"/>
  <c r="A115" i="3"/>
  <c r="A103" i="3"/>
  <c r="A91" i="3"/>
  <c r="A83" i="3"/>
  <c r="A75" i="3"/>
  <c r="A67" i="3"/>
  <c r="A59" i="3"/>
  <c r="A47" i="3"/>
  <c r="A39" i="3"/>
  <c r="A27" i="3"/>
  <c r="B118" i="3"/>
  <c r="B106" i="3"/>
  <c r="B90" i="3"/>
  <c r="B82" i="3"/>
  <c r="B66" i="3"/>
  <c r="B54" i="3"/>
  <c r="B38" i="3"/>
  <c r="B26" i="3"/>
  <c r="B18" i="3"/>
  <c r="B6" i="3"/>
  <c r="B123" i="3"/>
  <c r="B119" i="3"/>
  <c r="B115" i="3"/>
  <c r="B111" i="3"/>
  <c r="B107" i="3"/>
  <c r="B103" i="3"/>
  <c r="B99" i="3"/>
  <c r="B95" i="3"/>
  <c r="B91" i="3"/>
  <c r="B75" i="3"/>
  <c r="B51" i="3"/>
  <c r="B19" i="3"/>
  <c r="A55" i="3"/>
  <c r="B94" i="3"/>
  <c r="B46" i="3"/>
  <c r="B5" i="1"/>
  <c r="A10" i="1"/>
  <c r="A16" i="1"/>
  <c r="B44" i="1"/>
  <c r="B25" i="1"/>
  <c r="A35" i="1"/>
  <c r="B41" i="1"/>
  <c r="B23" i="1"/>
  <c r="B24" i="1"/>
  <c r="A27" i="1"/>
  <c r="B14" i="1"/>
  <c r="A29" i="1"/>
  <c r="A40" i="1"/>
  <c r="C3" i="1"/>
  <c r="B33" i="1"/>
  <c r="A41" i="1"/>
  <c r="A12" i="1"/>
  <c r="A13" i="1"/>
  <c r="A28" i="1"/>
  <c r="B35" i="1"/>
  <c r="B11" i="1"/>
  <c r="A38" i="1"/>
  <c r="A15" i="1"/>
  <c r="B22" i="1"/>
  <c r="B10" i="1"/>
  <c r="B40" i="1"/>
  <c r="B8" i="1"/>
  <c r="A36" i="1"/>
  <c r="B42" i="1"/>
  <c r="B6" i="1"/>
  <c r="A20" i="1"/>
  <c r="B34" i="1"/>
  <c r="A17" i="1"/>
  <c r="B12" i="1"/>
  <c r="B39" i="1"/>
  <c r="A21" i="1"/>
  <c r="B18" i="1"/>
  <c r="A23" i="1"/>
  <c r="A11" i="1"/>
  <c r="A25" i="1"/>
  <c r="A9" i="1"/>
  <c r="B4" i="1"/>
  <c r="A5" i="1"/>
  <c r="A14" i="1"/>
  <c r="B36" i="1"/>
  <c r="B32" i="1"/>
  <c r="A31" i="1"/>
  <c r="A44" i="1"/>
  <c r="B20" i="1"/>
  <c r="A42" i="1"/>
  <c r="A34" i="1"/>
  <c r="A18" i="1"/>
  <c r="B7" i="1"/>
  <c r="B16" i="1"/>
  <c r="A30" i="1"/>
  <c r="A8" i="1"/>
  <c r="B43" i="1"/>
  <c r="A39" i="1"/>
  <c r="A37" i="1"/>
  <c r="B29" i="1"/>
  <c r="B17" i="1"/>
  <c r="A43" i="1"/>
  <c r="A19" i="1"/>
  <c r="B19" i="1"/>
  <c r="A26" i="1"/>
  <c r="B27" i="1"/>
  <c r="A24" i="1"/>
  <c r="A22" i="1"/>
  <c r="B15" i="1"/>
  <c r="B21" i="1"/>
  <c r="B13" i="1"/>
  <c r="B31" i="1"/>
  <c r="B26" i="1"/>
  <c r="A6" i="1"/>
  <c r="B9" i="1"/>
  <c r="B38" i="1"/>
  <c r="B28" i="1"/>
  <c r="B30" i="1"/>
  <c r="A4" i="1"/>
  <c r="A33" i="1"/>
  <c r="B37" i="1"/>
  <c r="A32" i="1"/>
  <c r="A7" i="1"/>
  <c r="C34" i="3"/>
  <c r="C11" i="3"/>
  <c r="C114" i="3"/>
  <c r="C68" i="3"/>
  <c r="C81" i="3"/>
  <c r="C71" i="3"/>
  <c r="C106" i="3"/>
  <c r="C6" i="3"/>
  <c r="C64" i="3"/>
  <c r="C123" i="3"/>
  <c r="C91" i="3"/>
  <c r="C43" i="1"/>
  <c r="C26" i="1"/>
  <c r="C13" i="1"/>
  <c r="C19" i="1"/>
  <c r="C37" i="1"/>
  <c r="C23" i="1"/>
  <c r="C28" i="3"/>
  <c r="C37" i="3"/>
  <c r="C93" i="3"/>
  <c r="C84" i="3"/>
  <c r="C4" i="3"/>
  <c r="C22" i="3"/>
  <c r="C98" i="3"/>
  <c r="C65" i="3"/>
  <c r="C47" i="3"/>
  <c r="C90" i="3"/>
  <c r="C120" i="3"/>
  <c r="C56" i="3"/>
  <c r="C119" i="3"/>
  <c r="C75" i="3"/>
  <c r="C5" i="1"/>
  <c r="C12" i="1"/>
  <c r="C108" i="3"/>
  <c r="C51" i="3"/>
  <c r="C34" i="1"/>
  <c r="C110" i="3"/>
  <c r="C39" i="3"/>
  <c r="C102" i="3"/>
  <c r="C10" i="3"/>
  <c r="C50" i="3"/>
  <c r="C36" i="3"/>
  <c r="C49" i="3"/>
  <c r="C63" i="3"/>
  <c r="C31" i="3"/>
  <c r="C112" i="3"/>
  <c r="C15" i="1"/>
  <c r="C15" i="3"/>
  <c r="C86" i="3"/>
  <c r="C83" i="3"/>
  <c r="C42" i="3"/>
  <c r="C17" i="3"/>
  <c r="C7" i="3"/>
  <c r="C66" i="3"/>
  <c r="C104" i="3"/>
  <c r="C40" i="3"/>
  <c r="C111" i="3"/>
  <c r="C19" i="3"/>
  <c r="C41" i="1"/>
  <c r="C40" i="1"/>
  <c r="C36" i="1"/>
  <c r="C38" i="1"/>
  <c r="C25" i="3"/>
  <c r="C74" i="3"/>
  <c r="C61" i="3"/>
  <c r="C117" i="3"/>
  <c r="C14" i="3"/>
  <c r="C121" i="3"/>
  <c r="C59" i="3"/>
  <c r="C100" i="3"/>
  <c r="C38" i="3"/>
  <c r="C24" i="3"/>
  <c r="C31" i="1"/>
  <c r="C16" i="1"/>
  <c r="C25" i="1"/>
  <c r="C57" i="3"/>
  <c r="C13" i="3"/>
  <c r="C12" i="3"/>
  <c r="C55" i="3"/>
  <c r="C11" i="1"/>
  <c r="C44" i="3"/>
  <c r="C48" i="3"/>
  <c r="C8" i="1"/>
  <c r="C124" i="3"/>
  <c r="C67" i="3"/>
  <c r="C116" i="3"/>
  <c r="C20" i="3"/>
  <c r="C35" i="3"/>
  <c r="C54" i="3"/>
  <c r="C96" i="3"/>
  <c r="C32" i="3"/>
  <c r="C107" i="3"/>
  <c r="C79" i="3"/>
  <c r="C9" i="1"/>
  <c r="C27" i="1"/>
  <c r="C20" i="1"/>
  <c r="C39" i="1"/>
  <c r="C33" i="1"/>
  <c r="C41" i="3"/>
  <c r="C9" i="3"/>
  <c r="C69" i="3"/>
  <c r="C58" i="3"/>
  <c r="C23" i="3"/>
  <c r="C88" i="3"/>
  <c r="C103" i="3"/>
  <c r="C10" i="1"/>
  <c r="C30" i="1"/>
  <c r="C73" i="3"/>
  <c r="C28" i="1"/>
  <c r="C6" i="1"/>
  <c r="C53" i="3"/>
  <c r="C70" i="3"/>
  <c r="C62" i="3"/>
  <c r="C43" i="3"/>
  <c r="C105" i="3"/>
  <c r="C78" i="3"/>
  <c r="C26" i="3"/>
  <c r="C80" i="3"/>
  <c r="C16" i="3"/>
  <c r="C99" i="3"/>
  <c r="C94" i="3"/>
  <c r="C21" i="1"/>
  <c r="C35" i="1"/>
  <c r="C24" i="1"/>
  <c r="C4" i="1"/>
  <c r="C42" i="1"/>
  <c r="C89" i="3"/>
  <c r="C21" i="3"/>
  <c r="C77" i="3"/>
  <c r="C52" i="3"/>
  <c r="C33" i="3"/>
  <c r="C72" i="3"/>
  <c r="C95" i="3"/>
  <c r="C46" i="3"/>
  <c r="C7" i="1"/>
  <c r="C14" i="1"/>
  <c r="C17" i="1"/>
  <c r="C29" i="1"/>
  <c r="C29" i="3"/>
  <c r="C85" i="3"/>
  <c r="C60" i="3"/>
  <c r="C32" i="1"/>
  <c r="C101" i="3"/>
  <c r="C115" i="3"/>
  <c r="C18" i="1"/>
  <c r="C109" i="3"/>
  <c r="C30" i="3"/>
  <c r="C27" i="3"/>
  <c r="C122" i="3"/>
  <c r="C76" i="3"/>
  <c r="C97" i="3"/>
  <c r="C87" i="3"/>
  <c r="C118" i="3"/>
  <c r="C18" i="3"/>
  <c r="C8" i="3"/>
  <c r="C22" i="1"/>
  <c r="C113" i="3"/>
  <c r="C5" i="3"/>
  <c r="C45" i="3"/>
  <c r="C82" i="3"/>
  <c r="C92" i="3"/>
  <c r="M15" i="5" l="1"/>
  <c r="C11" i="5"/>
  <c r="C12" i="5"/>
  <c r="M21" i="5"/>
  <c r="M16" i="5"/>
  <c r="M17" i="5"/>
  <c r="C13" i="5"/>
  <c r="M19" i="5"/>
  <c r="M20" i="5"/>
  <c r="M18" i="5"/>
  <c r="C10" i="5"/>
  <c r="K9" i="3" a="1"/>
  <c r="K9" i="3" s="1"/>
  <c r="L9" i="3" s="1"/>
  <c r="L5" i="3"/>
  <c r="L4" i="3"/>
  <c r="J9" i="1" a="1"/>
  <c r="C44" i="1"/>
  <c r="L16" i="3" l="1"/>
  <c r="L10" i="3"/>
  <c r="L20" i="3"/>
  <c r="L13" i="3"/>
  <c r="L15" i="3"/>
  <c r="L19" i="3"/>
  <c r="L18" i="3"/>
  <c r="L12" i="3"/>
  <c r="L17" i="3"/>
  <c r="L14" i="3"/>
  <c r="L11" i="3"/>
  <c r="E12" i="3"/>
  <c r="E20" i="3"/>
  <c r="E28" i="3"/>
  <c r="E36" i="3"/>
  <c r="E44" i="3"/>
  <c r="E52" i="3"/>
  <c r="E60" i="3"/>
  <c r="E68" i="3"/>
  <c r="E76" i="3"/>
  <c r="E84" i="3"/>
  <c r="E92" i="3"/>
  <c r="E100" i="3"/>
  <c r="E108" i="3"/>
  <c r="E116" i="3"/>
  <c r="E5" i="3"/>
  <c r="E13" i="3"/>
  <c r="E21" i="3"/>
  <c r="E29" i="3"/>
  <c r="E37" i="3"/>
  <c r="E45" i="3"/>
  <c r="E53" i="3"/>
  <c r="E61" i="3"/>
  <c r="E69" i="3"/>
  <c r="E77" i="3"/>
  <c r="E85" i="3"/>
  <c r="E93" i="3"/>
  <c r="E101" i="3"/>
  <c r="E109" i="3"/>
  <c r="E117" i="3"/>
  <c r="E4" i="3"/>
  <c r="E125" i="3"/>
  <c r="E6" i="3"/>
  <c r="E14" i="3"/>
  <c r="E22" i="3"/>
  <c r="E30" i="3"/>
  <c r="E38" i="3"/>
  <c r="E46" i="3"/>
  <c r="E54" i="3"/>
  <c r="E62" i="3"/>
  <c r="E70" i="3"/>
  <c r="E78" i="3"/>
  <c r="E86" i="3"/>
  <c r="E94" i="3"/>
  <c r="E102" i="3"/>
  <c r="E110" i="3"/>
  <c r="E118" i="3"/>
  <c r="E23" i="3"/>
  <c r="E39" i="3"/>
  <c r="E55" i="3"/>
  <c r="E63" i="3"/>
  <c r="E79" i="3"/>
  <c r="E87" i="3"/>
  <c r="E103" i="3"/>
  <c r="E111" i="3"/>
  <c r="E124" i="3"/>
  <c r="E7" i="3"/>
  <c r="E15" i="3"/>
  <c r="E31" i="3"/>
  <c r="E47" i="3"/>
  <c r="E71" i="3"/>
  <c r="E95" i="3"/>
  <c r="E119" i="3"/>
  <c r="E8" i="3"/>
  <c r="E16" i="3"/>
  <c r="E24" i="3"/>
  <c r="E32" i="3"/>
  <c r="E40" i="3"/>
  <c r="E48" i="3"/>
  <c r="E56" i="3"/>
  <c r="E64" i="3"/>
  <c r="E72" i="3"/>
  <c r="E80" i="3"/>
  <c r="E88" i="3"/>
  <c r="E96" i="3"/>
  <c r="E104" i="3"/>
  <c r="E112" i="3"/>
  <c r="E120" i="3"/>
  <c r="E9" i="3"/>
  <c r="E17" i="3"/>
  <c r="E25" i="3"/>
  <c r="E33" i="3"/>
  <c r="E41" i="3"/>
  <c r="E49" i="3"/>
  <c r="E57" i="3"/>
  <c r="E65" i="3"/>
  <c r="E73" i="3"/>
  <c r="E81" i="3"/>
  <c r="E89" i="3"/>
  <c r="E97" i="3"/>
  <c r="E105" i="3"/>
  <c r="E113" i="3"/>
  <c r="E121" i="3"/>
  <c r="E10" i="3"/>
  <c r="E42" i="3"/>
  <c r="E74" i="3"/>
  <c r="E106" i="3"/>
  <c r="E19" i="3"/>
  <c r="E115" i="3"/>
  <c r="E90" i="3"/>
  <c r="E11" i="3"/>
  <c r="E43" i="3"/>
  <c r="E75" i="3"/>
  <c r="E107" i="3"/>
  <c r="E83" i="3"/>
  <c r="E58" i="3"/>
  <c r="E18" i="3"/>
  <c r="E50" i="3"/>
  <c r="E82" i="3"/>
  <c r="E114" i="3"/>
  <c r="E51" i="3"/>
  <c r="E26" i="3"/>
  <c r="E122" i="3"/>
  <c r="E27" i="3"/>
  <c r="E59" i="3"/>
  <c r="E91" i="3"/>
  <c r="E123" i="3"/>
  <c r="E34" i="3"/>
  <c r="E66" i="3"/>
  <c r="E98" i="3"/>
  <c r="E35" i="3"/>
  <c r="E67" i="3"/>
  <c r="E99" i="3"/>
  <c r="K5" i="1"/>
  <c r="K4" i="1"/>
  <c r="K10" i="1"/>
  <c r="K11" i="1"/>
  <c r="K12" i="1"/>
  <c r="J9" i="1"/>
  <c r="K9" i="1" s="1"/>
  <c r="E8" i="1" l="1"/>
  <c r="F8" i="1" s="1"/>
  <c r="E4" i="1"/>
  <c r="F4" i="1" s="1"/>
  <c r="G125" i="3"/>
  <c r="G99" i="3"/>
  <c r="F99" i="3"/>
  <c r="G115" i="3"/>
  <c r="F115" i="3"/>
  <c r="G41" i="3"/>
  <c r="F41" i="3"/>
  <c r="G31" i="3"/>
  <c r="F31" i="3"/>
  <c r="G22" i="3"/>
  <c r="F22" i="3"/>
  <c r="G29" i="3"/>
  <c r="F29" i="3"/>
  <c r="G67" i="3"/>
  <c r="F67" i="3"/>
  <c r="G58" i="3"/>
  <c r="F58" i="3"/>
  <c r="G97" i="3"/>
  <c r="F97" i="3"/>
  <c r="G88" i="3"/>
  <c r="F88" i="3"/>
  <c r="G15" i="3"/>
  <c r="H15" i="3" s="1"/>
  <c r="F15" i="3"/>
  <c r="G78" i="3"/>
  <c r="F78" i="3"/>
  <c r="G85" i="3"/>
  <c r="F85" i="3"/>
  <c r="G21" i="3"/>
  <c r="F21" i="3"/>
  <c r="G12" i="3"/>
  <c r="H12" i="3" s="1"/>
  <c r="F12" i="3"/>
  <c r="G122" i="3"/>
  <c r="F122" i="3"/>
  <c r="G89" i="3"/>
  <c r="F89" i="3"/>
  <c r="G16" i="3"/>
  <c r="F16" i="3"/>
  <c r="G39" i="3"/>
  <c r="F39" i="3"/>
  <c r="G6" i="3"/>
  <c r="H6" i="3" s="1"/>
  <c r="F6" i="3"/>
  <c r="G13" i="3"/>
  <c r="H13" i="3" s="1"/>
  <c r="F13" i="3"/>
  <c r="G68" i="3"/>
  <c r="F68" i="3"/>
  <c r="G98" i="3"/>
  <c r="F98" i="3"/>
  <c r="G26" i="3"/>
  <c r="F26" i="3"/>
  <c r="G107" i="3"/>
  <c r="F107" i="3"/>
  <c r="G74" i="3"/>
  <c r="F74" i="3"/>
  <c r="G81" i="3"/>
  <c r="F81" i="3"/>
  <c r="G17" i="3"/>
  <c r="F17" i="3"/>
  <c r="G72" i="3"/>
  <c r="H72" i="3" s="1"/>
  <c r="F72" i="3"/>
  <c r="G8" i="3"/>
  <c r="H8" i="3" s="1"/>
  <c r="F8" i="3"/>
  <c r="G124" i="3"/>
  <c r="F124" i="3"/>
  <c r="G23" i="3"/>
  <c r="F23" i="3"/>
  <c r="G62" i="3"/>
  <c r="F62" i="3"/>
  <c r="G69" i="3"/>
  <c r="F69" i="3"/>
  <c r="G5" i="3"/>
  <c r="H5" i="3" s="1"/>
  <c r="F5" i="3"/>
  <c r="G60" i="3"/>
  <c r="H60" i="3" s="1"/>
  <c r="F60" i="3"/>
  <c r="G18" i="3"/>
  <c r="F18" i="3"/>
  <c r="G105" i="3"/>
  <c r="F105" i="3"/>
  <c r="G96" i="3"/>
  <c r="H96" i="3" s="1"/>
  <c r="F96" i="3"/>
  <c r="G86" i="3"/>
  <c r="F86" i="3"/>
  <c r="G84" i="3"/>
  <c r="H84" i="3" s="1"/>
  <c r="F84" i="3"/>
  <c r="G83" i="3"/>
  <c r="F83" i="3"/>
  <c r="G25" i="3"/>
  <c r="F25" i="3"/>
  <c r="G7" i="3"/>
  <c r="H7" i="3" s="1"/>
  <c r="F7" i="3"/>
  <c r="G77" i="3"/>
  <c r="F77" i="3"/>
  <c r="G51" i="3"/>
  <c r="F51" i="3"/>
  <c r="G42" i="3"/>
  <c r="F42" i="3"/>
  <c r="G9" i="3"/>
  <c r="H9" i="3" s="1"/>
  <c r="F9" i="3"/>
  <c r="G119" i="3"/>
  <c r="F119" i="3"/>
  <c r="G118" i="3"/>
  <c r="F118" i="3"/>
  <c r="G54" i="3"/>
  <c r="F54" i="3"/>
  <c r="G61" i="3"/>
  <c r="F61" i="3"/>
  <c r="G52" i="3"/>
  <c r="F52" i="3"/>
  <c r="G114" i="3"/>
  <c r="F114" i="3"/>
  <c r="G10" i="3"/>
  <c r="H10" i="3" s="1"/>
  <c r="F10" i="3"/>
  <c r="G120" i="3"/>
  <c r="H120" i="3" s="1"/>
  <c r="F120" i="3"/>
  <c r="G95" i="3"/>
  <c r="F95" i="3"/>
  <c r="G110" i="3"/>
  <c r="F110" i="3"/>
  <c r="G117" i="3"/>
  <c r="F117" i="3"/>
  <c r="G108" i="3"/>
  <c r="H108" i="3" s="1"/>
  <c r="F108" i="3"/>
  <c r="G82" i="3"/>
  <c r="F82" i="3"/>
  <c r="G57" i="3"/>
  <c r="F57" i="3"/>
  <c r="G48" i="3"/>
  <c r="H48" i="3" s="1"/>
  <c r="F48" i="3"/>
  <c r="G71" i="3"/>
  <c r="F71" i="3"/>
  <c r="G87" i="3"/>
  <c r="F87" i="3"/>
  <c r="G102" i="3"/>
  <c r="F102" i="3"/>
  <c r="G38" i="3"/>
  <c r="F38" i="3"/>
  <c r="G109" i="3"/>
  <c r="F109" i="3"/>
  <c r="G45" i="3"/>
  <c r="F45" i="3"/>
  <c r="G100" i="3"/>
  <c r="F100" i="3"/>
  <c r="G36" i="3"/>
  <c r="H36" i="3" s="1"/>
  <c r="F36" i="3"/>
  <c r="G32" i="3"/>
  <c r="F32" i="3"/>
  <c r="G93" i="3"/>
  <c r="F93" i="3"/>
  <c r="G20" i="3"/>
  <c r="F20" i="3"/>
  <c r="G27" i="3"/>
  <c r="F27" i="3"/>
  <c r="G19" i="3"/>
  <c r="F19" i="3"/>
  <c r="G33" i="3"/>
  <c r="F33" i="3"/>
  <c r="G24" i="3"/>
  <c r="H24" i="3" s="1"/>
  <c r="F24" i="3"/>
  <c r="G55" i="3"/>
  <c r="F55" i="3"/>
  <c r="G14" i="3"/>
  <c r="H14" i="3" s="1"/>
  <c r="F14" i="3"/>
  <c r="G76" i="3"/>
  <c r="F76" i="3"/>
  <c r="G35" i="3"/>
  <c r="F35" i="3"/>
  <c r="G106" i="3"/>
  <c r="F106" i="3"/>
  <c r="G80" i="3"/>
  <c r="F80" i="3"/>
  <c r="G70" i="3"/>
  <c r="F70" i="3"/>
  <c r="G66" i="3"/>
  <c r="F66" i="3"/>
  <c r="G75" i="3"/>
  <c r="F75" i="3"/>
  <c r="G73" i="3"/>
  <c r="F73" i="3"/>
  <c r="G64" i="3"/>
  <c r="F64" i="3"/>
  <c r="G111" i="3"/>
  <c r="F111" i="3"/>
  <c r="G4" i="3"/>
  <c r="H4" i="3" s="1"/>
  <c r="F4" i="3"/>
  <c r="G116" i="3"/>
  <c r="F116" i="3"/>
  <c r="G34" i="3"/>
  <c r="F34" i="3"/>
  <c r="G43" i="3"/>
  <c r="F43" i="3"/>
  <c r="G65" i="3"/>
  <c r="F65" i="3"/>
  <c r="G56" i="3"/>
  <c r="F56" i="3"/>
  <c r="G103" i="3"/>
  <c r="F103" i="3"/>
  <c r="G46" i="3"/>
  <c r="F46" i="3"/>
  <c r="G53" i="3"/>
  <c r="F53" i="3"/>
  <c r="G44" i="3"/>
  <c r="F44" i="3"/>
  <c r="G123" i="3"/>
  <c r="F123" i="3"/>
  <c r="G11" i="3"/>
  <c r="H11" i="3" s="1"/>
  <c r="F11" i="3"/>
  <c r="G121" i="3"/>
  <c r="F121" i="3"/>
  <c r="G112" i="3"/>
  <c r="F112" i="3"/>
  <c r="G91" i="3"/>
  <c r="F91" i="3"/>
  <c r="G50" i="3"/>
  <c r="F50" i="3"/>
  <c r="G90" i="3"/>
  <c r="F90" i="3"/>
  <c r="G113" i="3"/>
  <c r="F113" i="3"/>
  <c r="G49" i="3"/>
  <c r="F49" i="3"/>
  <c r="G104" i="3"/>
  <c r="F104" i="3"/>
  <c r="G40" i="3"/>
  <c r="F40" i="3"/>
  <c r="G47" i="3"/>
  <c r="F47" i="3"/>
  <c r="G79" i="3"/>
  <c r="F79" i="3"/>
  <c r="G94" i="3"/>
  <c r="F94" i="3"/>
  <c r="G30" i="3"/>
  <c r="F30" i="3"/>
  <c r="G101" i="3"/>
  <c r="F101" i="3"/>
  <c r="G37" i="3"/>
  <c r="F37" i="3"/>
  <c r="G92" i="3"/>
  <c r="F92" i="3"/>
  <c r="G28" i="3"/>
  <c r="F28" i="3"/>
  <c r="G63" i="3"/>
  <c r="F63" i="3"/>
  <c r="G59" i="3"/>
  <c r="F59" i="3"/>
  <c r="E42" i="1"/>
  <c r="F42" i="1" s="1"/>
  <c r="E17" i="1"/>
  <c r="F17" i="1" s="1"/>
  <c r="E9" i="1"/>
  <c r="F9" i="1" s="1"/>
  <c r="E13" i="1"/>
  <c r="F13" i="1" s="1"/>
  <c r="E39" i="1"/>
  <c r="F39" i="1" s="1"/>
  <c r="E20" i="1"/>
  <c r="F20" i="1" s="1"/>
  <c r="E11" i="1"/>
  <c r="F11" i="1" s="1"/>
  <c r="E31" i="1"/>
  <c r="F31" i="1" s="1"/>
  <c r="E26" i="1"/>
  <c r="F26" i="1" s="1"/>
  <c r="E21" i="1"/>
  <c r="F21" i="1" s="1"/>
  <c r="E30" i="1"/>
  <c r="F30" i="1" s="1"/>
  <c r="E38" i="1"/>
  <c r="F38" i="1" s="1"/>
  <c r="E45" i="1"/>
  <c r="G45" i="1" s="1"/>
  <c r="E5" i="1"/>
  <c r="F5" i="1" s="1"/>
  <c r="E34" i="1"/>
  <c r="F34" i="1" s="1"/>
  <c r="E36" i="1"/>
  <c r="F36" i="1" s="1"/>
  <c r="E16" i="1"/>
  <c r="F16" i="1" s="1"/>
  <c r="E28" i="1"/>
  <c r="F28" i="1" s="1"/>
  <c r="E22" i="1"/>
  <c r="F22" i="1" s="1"/>
  <c r="E12" i="1"/>
  <c r="F12" i="1" s="1"/>
  <c r="E10" i="1"/>
  <c r="F10" i="1" s="1"/>
  <c r="E18" i="1"/>
  <c r="F18" i="1" s="1"/>
  <c r="E23" i="1"/>
  <c r="F23" i="1" s="1"/>
  <c r="E14" i="1"/>
  <c r="F14" i="1" s="1"/>
  <c r="E43" i="1"/>
  <c r="F43" i="1" s="1"/>
  <c r="E41" i="1"/>
  <c r="F41" i="1" s="1"/>
  <c r="E15" i="1"/>
  <c r="F15" i="1" s="1"/>
  <c r="E33" i="1"/>
  <c r="F33" i="1" s="1"/>
  <c r="E37" i="1"/>
  <c r="F37" i="1" s="1"/>
  <c r="E44" i="1"/>
  <c r="F44" i="1" s="1"/>
  <c r="E40" i="1"/>
  <c r="F40" i="1" s="1"/>
  <c r="E6" i="1"/>
  <c r="F6" i="1" s="1"/>
  <c r="E35" i="1"/>
  <c r="F35" i="1" s="1"/>
  <c r="E32" i="1"/>
  <c r="F32" i="1" s="1"/>
  <c r="E7" i="1"/>
  <c r="F7" i="1" s="1"/>
  <c r="E27" i="1"/>
  <c r="F27" i="1" s="1"/>
  <c r="E25" i="1"/>
  <c r="F25" i="1" s="1"/>
  <c r="E24" i="1"/>
  <c r="F24" i="1" s="1"/>
  <c r="E29" i="1"/>
  <c r="F29" i="1" s="1"/>
  <c r="E19" i="1"/>
  <c r="F19" i="1" s="1"/>
  <c r="G42" i="1"/>
  <c r="H42" i="1" s="1"/>
  <c r="H101" i="3" l="1"/>
  <c r="K15" i="5" s="1"/>
  <c r="H30" i="3"/>
  <c r="E16" i="5" s="1"/>
  <c r="H40" i="3"/>
  <c r="F14" i="5" s="1"/>
  <c r="H90" i="3"/>
  <c r="J16" i="5" s="1"/>
  <c r="H121" i="3"/>
  <c r="M11" i="5" s="1"/>
  <c r="H53" i="3"/>
  <c r="G15" i="5" s="1"/>
  <c r="H65" i="3"/>
  <c r="H15" i="5" s="1"/>
  <c r="H75" i="3"/>
  <c r="I13" i="5" s="1"/>
  <c r="H55" i="3"/>
  <c r="G17" i="5" s="1"/>
  <c r="H27" i="3"/>
  <c r="E13" i="5" s="1"/>
  <c r="H38" i="3"/>
  <c r="F12" i="5" s="1"/>
  <c r="H25" i="3"/>
  <c r="E11" i="5" s="1"/>
  <c r="H81" i="3"/>
  <c r="I19" i="5" s="1"/>
  <c r="H98" i="3"/>
  <c r="K12" i="5" s="1"/>
  <c r="H39" i="3"/>
  <c r="F13" i="5" s="1"/>
  <c r="H67" i="3"/>
  <c r="H17" i="5" s="1"/>
  <c r="H41" i="3"/>
  <c r="F15" i="5" s="1"/>
  <c r="H112" i="3"/>
  <c r="L14" i="5" s="1"/>
  <c r="H28" i="3"/>
  <c r="E14" i="5" s="1"/>
  <c r="H106" i="3"/>
  <c r="K20" i="5" s="1"/>
  <c r="H117" i="3"/>
  <c r="L19" i="5" s="1"/>
  <c r="H54" i="3"/>
  <c r="G16" i="5" s="1"/>
  <c r="H42" i="3"/>
  <c r="F16" i="5" s="1"/>
  <c r="H124" i="3"/>
  <c r="M14" i="5" s="1"/>
  <c r="H92" i="3"/>
  <c r="J18" i="5" s="1"/>
  <c r="H104" i="3"/>
  <c r="K18" i="5" s="1"/>
  <c r="H46" i="3"/>
  <c r="F20" i="5" s="1"/>
  <c r="H43" i="3"/>
  <c r="F17" i="5" s="1"/>
  <c r="H111" i="3"/>
  <c r="L13" i="5" s="1"/>
  <c r="H66" i="3"/>
  <c r="H16" i="5" s="1"/>
  <c r="H35" i="3"/>
  <c r="E21" i="5" s="1"/>
  <c r="H20" i="3"/>
  <c r="D18" i="5" s="1"/>
  <c r="H100" i="3"/>
  <c r="K14" i="5" s="1"/>
  <c r="H102" i="3"/>
  <c r="K16" i="5" s="1"/>
  <c r="H57" i="3"/>
  <c r="G19" i="5" s="1"/>
  <c r="H110" i="3"/>
  <c r="L12" i="5" s="1"/>
  <c r="H114" i="3"/>
  <c r="L16" i="5" s="1"/>
  <c r="H118" i="3"/>
  <c r="L20" i="5" s="1"/>
  <c r="H51" i="3"/>
  <c r="G13" i="5" s="1"/>
  <c r="H83" i="3"/>
  <c r="I21" i="5" s="1"/>
  <c r="H105" i="3"/>
  <c r="K19" i="5" s="1"/>
  <c r="H69" i="3"/>
  <c r="H19" i="5" s="1"/>
  <c r="H74" i="3"/>
  <c r="I12" i="5" s="1"/>
  <c r="H68" i="3"/>
  <c r="H18" i="5" s="1"/>
  <c r="H16" i="3"/>
  <c r="H21" i="3"/>
  <c r="D19" i="5" s="1"/>
  <c r="H88" i="3"/>
  <c r="J14" i="5" s="1"/>
  <c r="H29" i="3"/>
  <c r="E15" i="5" s="1"/>
  <c r="H115" i="3"/>
  <c r="L17" i="5" s="1"/>
  <c r="H94" i="3"/>
  <c r="J20" i="5" s="1"/>
  <c r="H50" i="3"/>
  <c r="G12" i="5" s="1"/>
  <c r="H59" i="3"/>
  <c r="G21" i="5" s="1"/>
  <c r="H79" i="3"/>
  <c r="I17" i="5" s="1"/>
  <c r="H123" i="3"/>
  <c r="M13" i="5" s="1"/>
  <c r="H34" i="3"/>
  <c r="E20" i="5" s="1"/>
  <c r="H70" i="3"/>
  <c r="H20" i="5" s="1"/>
  <c r="H33" i="3"/>
  <c r="E19" i="5" s="1"/>
  <c r="H45" i="3"/>
  <c r="F19" i="5" s="1"/>
  <c r="H95" i="3"/>
  <c r="J21" i="5" s="1"/>
  <c r="H85" i="3"/>
  <c r="J11" i="5" s="1"/>
  <c r="H97" i="3"/>
  <c r="K11" i="5" s="1"/>
  <c r="H22" i="3"/>
  <c r="D20" i="5" s="1"/>
  <c r="H99" i="3"/>
  <c r="K13" i="5" s="1"/>
  <c r="H37" i="3"/>
  <c r="H49" i="3"/>
  <c r="G11" i="5" s="1"/>
  <c r="H91" i="3"/>
  <c r="J17" i="5" s="1"/>
  <c r="H103" i="3"/>
  <c r="K17" i="5" s="1"/>
  <c r="H64" i="3"/>
  <c r="H14" i="5" s="1"/>
  <c r="H76" i="3"/>
  <c r="I14" i="5" s="1"/>
  <c r="H93" i="3"/>
  <c r="J19" i="5" s="1"/>
  <c r="H87" i="3"/>
  <c r="J13" i="5" s="1"/>
  <c r="H82" i="3"/>
  <c r="H52" i="3"/>
  <c r="G14" i="5" s="1"/>
  <c r="H119" i="3"/>
  <c r="L21" i="5" s="1"/>
  <c r="H77" i="3"/>
  <c r="H18" i="3"/>
  <c r="H62" i="3"/>
  <c r="H12" i="5" s="1"/>
  <c r="H107" i="3"/>
  <c r="K21" i="5" s="1"/>
  <c r="H89" i="3"/>
  <c r="J15" i="5" s="1"/>
  <c r="H63" i="3"/>
  <c r="H113" i="3"/>
  <c r="L15" i="5" s="1"/>
  <c r="H44" i="3"/>
  <c r="F18" i="5" s="1"/>
  <c r="H56" i="3"/>
  <c r="G18" i="5" s="1"/>
  <c r="H116" i="3"/>
  <c r="L18" i="5" s="1"/>
  <c r="H73" i="3"/>
  <c r="I11" i="5" s="1"/>
  <c r="H80" i="3"/>
  <c r="I18" i="5" s="1"/>
  <c r="H19" i="3"/>
  <c r="D17" i="5" s="1"/>
  <c r="H32" i="3"/>
  <c r="H109" i="3"/>
  <c r="L11" i="5" s="1"/>
  <c r="H71" i="3"/>
  <c r="H21" i="5" s="1"/>
  <c r="H61" i="3"/>
  <c r="H11" i="5" s="1"/>
  <c r="H86" i="3"/>
  <c r="J12" i="5" s="1"/>
  <c r="H23" i="3"/>
  <c r="D21" i="5" s="1"/>
  <c r="H17" i="3"/>
  <c r="D15" i="5" s="1"/>
  <c r="H26" i="3"/>
  <c r="E12" i="5" s="1"/>
  <c r="H122" i="3"/>
  <c r="H78" i="3"/>
  <c r="I16" i="5" s="1"/>
  <c r="H58" i="3"/>
  <c r="G20" i="5" s="1"/>
  <c r="H31" i="3"/>
  <c r="E17" i="5" s="1"/>
  <c r="H47" i="3"/>
  <c r="C22" i="5"/>
  <c r="N10" i="5"/>
  <c r="C18" i="5"/>
  <c r="C14" i="5"/>
  <c r="F10" i="5"/>
  <c r="D10" i="5"/>
  <c r="D13" i="5"/>
  <c r="C21" i="5"/>
  <c r="E10" i="5"/>
  <c r="G10" i="5"/>
  <c r="J10" i="5"/>
  <c r="D11" i="5"/>
  <c r="C20" i="5"/>
  <c r="I10" i="5"/>
  <c r="C15" i="5"/>
  <c r="D12" i="5"/>
  <c r="C19" i="5"/>
  <c r="C17" i="5"/>
  <c r="H10" i="5"/>
  <c r="K10" i="5"/>
  <c r="L10" i="5"/>
  <c r="M10" i="5"/>
  <c r="C16" i="5"/>
  <c r="G13" i="1"/>
  <c r="H13" i="1" s="1"/>
  <c r="G9" i="1"/>
  <c r="H9" i="1" s="1"/>
  <c r="G17" i="1"/>
  <c r="H17" i="1" s="1"/>
  <c r="G30" i="1"/>
  <c r="H30" i="1" s="1"/>
  <c r="G21" i="1"/>
  <c r="H21" i="1" s="1"/>
  <c r="F2" i="3"/>
  <c r="G35" i="1"/>
  <c r="H35" i="1" s="1"/>
  <c r="G11" i="1"/>
  <c r="H11" i="1" s="1"/>
  <c r="G23" i="1"/>
  <c r="H23" i="1" s="1"/>
  <c r="G10" i="1"/>
  <c r="H10" i="1" s="1"/>
  <c r="G25" i="1"/>
  <c r="H25" i="1" s="1"/>
  <c r="G31" i="1"/>
  <c r="H31" i="1" s="1"/>
  <c r="G18" i="1"/>
  <c r="H18" i="1" s="1"/>
  <c r="G26" i="1"/>
  <c r="H26" i="1" s="1"/>
  <c r="G39" i="1"/>
  <c r="H39" i="1" s="1"/>
  <c r="G44" i="1"/>
  <c r="H44" i="1" s="1"/>
  <c r="G38" i="1"/>
  <c r="H38" i="1" s="1"/>
  <c r="G5" i="1"/>
  <c r="H5" i="1" s="1"/>
  <c r="G27" i="1"/>
  <c r="H27" i="1" s="1"/>
  <c r="G37" i="1"/>
  <c r="H37" i="1" s="1"/>
  <c r="G43" i="1"/>
  <c r="H43" i="1" s="1"/>
  <c r="G34" i="1"/>
  <c r="H34" i="1" s="1"/>
  <c r="G15" i="1"/>
  <c r="H15" i="1" s="1"/>
  <c r="G22" i="1"/>
  <c r="H22" i="1" s="1"/>
  <c r="G33" i="1"/>
  <c r="H33" i="1" s="1"/>
  <c r="F2" i="1"/>
  <c r="G41" i="1"/>
  <c r="H41" i="1" s="1"/>
  <c r="G7" i="1"/>
  <c r="H7" i="1" s="1"/>
  <c r="G29" i="1"/>
  <c r="H29" i="1" s="1"/>
  <c r="G14" i="1"/>
  <c r="H14" i="1" s="1"/>
  <c r="G19" i="1"/>
  <c r="H19" i="1" s="1"/>
  <c r="G6" i="1"/>
  <c r="H6" i="1" s="1"/>
  <c r="G16" i="1"/>
  <c r="H16" i="1" s="1"/>
  <c r="G32" i="1"/>
  <c r="H32" i="1" s="1"/>
  <c r="G12" i="1"/>
  <c r="H12" i="1" s="1"/>
  <c r="G4" i="1"/>
  <c r="H4" i="1" s="1"/>
  <c r="G36" i="1"/>
  <c r="H36" i="1" s="1"/>
  <c r="G20" i="1"/>
  <c r="H20" i="1" s="1"/>
  <c r="G24" i="1"/>
  <c r="H24" i="1" s="1"/>
  <c r="G8" i="1"/>
  <c r="H8" i="1" s="1"/>
  <c r="G40" i="1"/>
  <c r="H40" i="1" s="1"/>
  <c r="G28" i="1"/>
  <c r="H28" i="1" s="1"/>
  <c r="M22" i="5" l="1"/>
  <c r="G22" i="5"/>
  <c r="N14" i="5"/>
  <c r="K22" i="5"/>
  <c r="N12" i="5"/>
  <c r="H22" i="5"/>
  <c r="I22" i="5"/>
  <c r="N21" i="5"/>
  <c r="N11" i="5"/>
  <c r="N16" i="5"/>
  <c r="N13" i="5"/>
  <c r="N17" i="5"/>
  <c r="E22" i="5"/>
  <c r="H2" i="3"/>
  <c r="M12" i="5"/>
  <c r="E18" i="5"/>
  <c r="H13" i="5"/>
  <c r="D16" i="5"/>
  <c r="I20" i="5"/>
  <c r="F11" i="5"/>
  <c r="F21" i="5"/>
  <c r="N15" i="5"/>
  <c r="I15" i="5"/>
  <c r="N18" i="5"/>
  <c r="N20" i="5"/>
  <c r="D22" i="5"/>
  <c r="L22" i="5"/>
  <c r="F22" i="5"/>
  <c r="J22" i="5"/>
  <c r="N22" i="5"/>
  <c r="D14" i="5"/>
  <c r="N19" i="5"/>
  <c r="H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tc={2DE040E0-9823-4924-A3F9-29A9E1A09B26}</author>
  </authors>
  <commentList>
    <comment ref="N22" authorId="0" shapeId="0" xr:uid="{2DE040E0-9823-4924-A3F9-29A9E1A09B26}">
      <text>
        <t>[Threaded comment]
Your version of Excel allows you to read this threaded comment; however, any edits to it will get removed if the file is opened in a newer version of Excel. Learn more: https://go.microsoft.com/fwlink/?linkid=870924
Comment:
    Overall accuracy of the forecasting model.</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B641C7-DD9D-4608-BB87-1543C956E0B5}" keepAlive="1" name="Query - NasdaqGS" description="Connection to the 'NasdaqGS' query in the workbook." type="5" refreshedVersion="7" background="1" saveData="1">
    <dbPr connection="Provider=Microsoft.Mashup.OleDb.1;Data Source=$Workbook$;Location=NasdaqGS;Extended Properties=&quot;&quot;" command="SELECT * FROM [NasdaqGS]"/>
  </connection>
  <connection id="2" xr16:uid="{6B74644E-B129-4C91-9D95-9D585163C4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D7A43294-0256-4C5E-861B-1EA2D1A22A80}"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D95D6FEA-80D8-4A38-92A4-A425395F862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15E7843B-BFF3-4976-B4AD-1A5C83791F7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6" xr16:uid="{3F51759B-A1D4-412F-BC7E-C3E2D564240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D396B30B-5DD8-43ED-A20E-6E23DAF415FC}" name="WorksheetConnection_Stock Forecast.xlsx!NasdaqGS" type="102" refreshedVersion="7" minRefreshableVersion="5">
    <extLst>
      <ext xmlns:x15="http://schemas.microsoft.com/office/spreadsheetml/2010/11/main" uri="{DE250136-89BD-433C-8126-D09CA5730AF9}">
        <x15:connection id="NasdaqGS">
          <x15:rangePr sourceName="_xlcn.WorksheetConnection_StockForecast.xlsxNasdaqG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0">
    <s v="ThisWorkbookDataModel"/>
    <s v="[Measures].[Average of Adj Close]"/>
    <s v="[NasdaqGS].[Date (Year)].&amp;[2012]"/>
    <s v="[NasdaqGS].[Date (Quarter)].&amp;[Qtr2]"/>
    <s v="[NasdaqGS].[Date (Quarter)].&amp;[Qtr3]"/>
    <s v="[NasdaqGS].[Date (Quarter)].&amp;[Qtr4]"/>
    <s v="[NasdaqGS].[Date (Year)].&amp;[2013]"/>
    <s v="[NasdaqGS].[Date (Quarter)].&amp;[Qtr1]"/>
    <s v="[NasdaqGS].[Date (Year)].&amp;[2014]"/>
    <s v="[NasdaqGS].[Date (Year)].&amp;[2015]"/>
    <s v="[NasdaqGS].[Date (Year)].&amp;[2016]"/>
    <s v="[NasdaqGS].[Date (Year)].&amp;[2017]"/>
    <s v="[NasdaqGS].[Date (Year)].&amp;[2018]"/>
    <s v="[NasdaqGS].[Date (Year)].&amp;[2019]"/>
    <s v="[NasdaqGS].[Date (Year)].&amp;[2020]"/>
    <s v="[NasdaqGS].[Date (Year)].&amp;[2021]"/>
    <s v="[NasdaqGS].[Date (Year)].&amp;[2022]"/>
    <s v="{[NasdaqGS].[TICKER].&amp;[GOOG]}"/>
    <s v="[NasdaqGS].[Date (Month)].&amp;[Oct]"/>
    <s v="[NasdaqGS].[Date (Month)].&amp;[Jun]"/>
    <s v="[NasdaqGS].[Date (Month)].&amp;[May]"/>
    <s v="[NasdaqGS].[Date (Month)].&amp;[Jan]"/>
    <s v="[NasdaqGS].[Date (Month)].&amp;[Sep]"/>
    <s v="[NasdaqGS].[Date (Month)].&amp;[Dec]"/>
    <s v="[NasdaqGS].[Date (Month)].&amp;[Aug]"/>
    <s v="[NasdaqGS].[Date (Month)].&amp;[Apr]"/>
    <s v="[NasdaqGS].[Date (Month)].&amp;[Jul]"/>
    <s v="[NasdaqGS].[Date (Month)].&amp;[Mar]"/>
    <s v="[NasdaqGS].[Date (Month)].&amp;[Nov]"/>
    <s v="[NasdaqGS].[Date (Month)].&amp;[Feb]"/>
  </metadataStrings>
  <mdxMetadata count="337">
    <mdx n="0" f="m">
      <t c="1">
        <n x="1"/>
      </t>
    </mdx>
    <mdx n="0" f="m">
      <t c="1">
        <n x="2"/>
      </t>
    </mdx>
    <mdx n="0" f="m">
      <t c="2">
        <n x="2"/>
        <n x="3"/>
      </t>
    </mdx>
    <mdx n="0" f="m">
      <t c="2">
        <n x="2"/>
        <n x="4"/>
      </t>
    </mdx>
    <mdx n="0" f="m">
      <t c="2">
        <n x="2"/>
        <n x="5"/>
      </t>
    </mdx>
    <mdx n="0" f="m">
      <t c="1">
        <n x="6"/>
      </t>
    </mdx>
    <mdx n="0" f="m">
      <t c="2">
        <n x="6"/>
        <n x="7"/>
      </t>
    </mdx>
    <mdx n="0" f="m">
      <t c="2">
        <n x="6"/>
        <n x="3"/>
      </t>
    </mdx>
    <mdx n="0" f="m">
      <t c="2">
        <n x="6"/>
        <n x="4"/>
      </t>
    </mdx>
    <mdx n="0" f="m">
      <t c="2">
        <n x="6"/>
        <n x="5"/>
      </t>
    </mdx>
    <mdx n="0" f="m">
      <t c="1">
        <n x="8"/>
      </t>
    </mdx>
    <mdx n="0" f="m">
      <t c="2">
        <n x="8"/>
        <n x="7"/>
      </t>
    </mdx>
    <mdx n="0" f="m">
      <t c="2">
        <n x="8"/>
        <n x="3"/>
      </t>
    </mdx>
    <mdx n="0" f="m">
      <t c="2">
        <n x="8"/>
        <n x="4"/>
      </t>
    </mdx>
    <mdx n="0" f="m">
      <t c="2">
        <n x="8"/>
        <n x="5"/>
      </t>
    </mdx>
    <mdx n="0" f="m">
      <t c="1">
        <n x="9"/>
      </t>
    </mdx>
    <mdx n="0" f="m">
      <t c="2">
        <n x="9"/>
        <n x="7"/>
      </t>
    </mdx>
    <mdx n="0" f="m">
      <t c="2">
        <n x="9"/>
        <n x="3"/>
      </t>
    </mdx>
    <mdx n="0" f="m">
      <t c="2">
        <n x="9"/>
        <n x="4"/>
      </t>
    </mdx>
    <mdx n="0" f="m">
      <t c="2">
        <n x="9"/>
        <n x="5"/>
      </t>
    </mdx>
    <mdx n="0" f="m">
      <t c="1">
        <n x="10"/>
      </t>
    </mdx>
    <mdx n="0" f="m">
      <t c="2">
        <n x="10"/>
        <n x="7"/>
      </t>
    </mdx>
    <mdx n="0" f="m">
      <t c="2">
        <n x="10"/>
        <n x="3"/>
      </t>
    </mdx>
    <mdx n="0" f="m">
      <t c="2">
        <n x="10"/>
        <n x="4"/>
      </t>
    </mdx>
    <mdx n="0" f="m">
      <t c="2">
        <n x="10"/>
        <n x="5"/>
      </t>
    </mdx>
    <mdx n="0" f="m">
      <t c="1">
        <n x="11"/>
      </t>
    </mdx>
    <mdx n="0" f="m">
      <t c="2">
        <n x="11"/>
        <n x="7"/>
      </t>
    </mdx>
    <mdx n="0" f="m">
      <t c="2">
        <n x="11"/>
        <n x="3"/>
      </t>
    </mdx>
    <mdx n="0" f="m">
      <t c="2">
        <n x="11"/>
        <n x="4"/>
      </t>
    </mdx>
    <mdx n="0" f="m">
      <t c="2">
        <n x="11"/>
        <n x="5"/>
      </t>
    </mdx>
    <mdx n="0" f="m">
      <t c="1">
        <n x="12"/>
      </t>
    </mdx>
    <mdx n="0" f="m">
      <t c="2">
        <n x="12"/>
        <n x="7"/>
      </t>
    </mdx>
    <mdx n="0" f="m">
      <t c="2">
        <n x="12"/>
        <n x="3"/>
      </t>
    </mdx>
    <mdx n="0" f="m">
      <t c="2">
        <n x="12"/>
        <n x="4"/>
      </t>
    </mdx>
    <mdx n="0" f="m">
      <t c="2">
        <n x="12"/>
        <n x="5"/>
      </t>
    </mdx>
    <mdx n="0" f="m">
      <t c="1">
        <n x="13"/>
      </t>
    </mdx>
    <mdx n="0" f="m">
      <t c="2">
        <n x="13"/>
        <n x="7"/>
      </t>
    </mdx>
    <mdx n="0" f="m">
      <t c="2">
        <n x="13"/>
        <n x="3"/>
      </t>
    </mdx>
    <mdx n="0" f="m">
      <t c="2">
        <n x="13"/>
        <n x="4"/>
      </t>
    </mdx>
    <mdx n="0" f="m">
      <t c="2">
        <n x="13"/>
        <n x="5"/>
      </t>
    </mdx>
    <mdx n="0" f="m">
      <t c="1">
        <n x="14"/>
      </t>
    </mdx>
    <mdx n="0" f="m">
      <t c="2">
        <n x="14"/>
        <n x="7"/>
      </t>
    </mdx>
    <mdx n="0" f="m">
      <t c="2">
        <n x="14"/>
        <n x="3"/>
      </t>
    </mdx>
    <mdx n="0" f="m">
      <t c="2">
        <n x="14"/>
        <n x="4"/>
      </t>
    </mdx>
    <mdx n="0" f="m">
      <t c="2">
        <n x="14"/>
        <n x="5"/>
      </t>
    </mdx>
    <mdx n="0" f="m">
      <t c="1">
        <n x="15"/>
      </t>
    </mdx>
    <mdx n="0" f="m">
      <t c="2">
        <n x="15"/>
        <n x="7"/>
      </t>
    </mdx>
    <mdx n="0" f="m">
      <t c="2">
        <n x="15"/>
        <n x="3"/>
      </t>
    </mdx>
    <mdx n="0" f="m">
      <t c="2">
        <n x="15"/>
        <n x="4"/>
      </t>
    </mdx>
    <mdx n="0" f="m">
      <t c="2">
        <n x="15"/>
        <n x="5"/>
      </t>
    </mdx>
    <mdx n="0" f="m">
      <t c="1">
        <n x="16"/>
      </t>
    </mdx>
    <mdx n="0" f="m">
      <t c="2">
        <n x="16"/>
        <n x="7"/>
      </t>
    </mdx>
    <mdx n="0" f="m">
      <t c="2">
        <n x="16"/>
        <n x="3"/>
      </t>
    </mdx>
    <mdx n="0" f="s">
      <ms ns="17" c="0"/>
    </mdx>
    <mdx n="0" f="v">
      <t c="4">
        <n x="17" s="1"/>
        <n x="2"/>
        <n x="3"/>
        <n x="1"/>
      </t>
    </mdx>
    <mdx n="0" f="v">
      <t c="4">
        <n x="17" s="1"/>
        <n x="12"/>
        <n x="3"/>
        <n x="1"/>
      </t>
    </mdx>
    <mdx n="0" f="v">
      <t c="4">
        <n x="17" s="1"/>
        <n x="13"/>
        <n x="4"/>
        <n x="1"/>
      </t>
    </mdx>
    <mdx n="0" f="v">
      <t c="4">
        <n x="17" s="1"/>
        <n x="6"/>
        <n x="4"/>
        <n x="1"/>
      </t>
    </mdx>
    <mdx n="0" f="v">
      <t c="4">
        <n x="17" s="1"/>
        <n x="9"/>
        <n x="3"/>
        <n x="1"/>
      </t>
    </mdx>
    <mdx n="0" f="v">
      <t c="4">
        <n x="17" s="1"/>
        <n x="16"/>
        <n x="7"/>
        <n x="1"/>
      </t>
    </mdx>
    <mdx n="0" f="v">
      <t c="4">
        <n x="17" s="1"/>
        <n x="14"/>
        <n x="7"/>
        <n x="1"/>
      </t>
    </mdx>
    <mdx n="0" f="v">
      <t c="4">
        <n x="17" s="1"/>
        <n x="10"/>
        <n x="7"/>
        <n x="1"/>
      </t>
    </mdx>
    <mdx n="0" f="v">
      <t c="4">
        <n x="17" s="1"/>
        <n x="8"/>
        <n x="7"/>
        <n x="1"/>
      </t>
    </mdx>
    <mdx n="0" f="v">
      <t c="4">
        <n x="17" s="1"/>
        <n x="15"/>
        <n x="5"/>
        <n x="1"/>
      </t>
    </mdx>
    <mdx n="0" f="v">
      <t c="4">
        <n x="17" s="1"/>
        <n x="6"/>
        <n x="5"/>
        <n x="1"/>
      </t>
    </mdx>
    <mdx n="0" f="v">
      <t c="4">
        <n x="17" s="1"/>
        <n x="15"/>
        <n x="4"/>
        <n x="1"/>
      </t>
    </mdx>
    <mdx n="0" f="v">
      <t c="4">
        <n x="17" s="1"/>
        <n x="9"/>
        <n x="4"/>
        <n x="1"/>
      </t>
    </mdx>
    <mdx n="0" f="v">
      <t c="4">
        <n x="17" s="1"/>
        <n x="15"/>
        <n x="3"/>
        <n x="1"/>
      </t>
    </mdx>
    <mdx n="0" f="v">
      <t c="4">
        <n x="17" s="1"/>
        <n x="6"/>
        <n x="3"/>
        <n x="1"/>
      </t>
    </mdx>
    <mdx n="0" f="v">
      <t c="4">
        <n x="17" s="1"/>
        <n x="13"/>
        <n x="7"/>
        <n x="1"/>
      </t>
    </mdx>
    <mdx n="0" f="v">
      <t c="4">
        <n x="17" s="1"/>
        <n x="6"/>
        <n x="7"/>
        <n x="1"/>
      </t>
    </mdx>
    <mdx n="0" f="v">
      <t c="4">
        <n x="17" s="1"/>
        <n x="8"/>
        <n x="5"/>
        <n x="1"/>
      </t>
    </mdx>
    <mdx n="0" f="v">
      <t c="4">
        <n x="17" s="1"/>
        <n x="14"/>
        <n x="4"/>
        <n x="1"/>
      </t>
    </mdx>
    <mdx n="0" f="v">
      <t c="4">
        <n x="17" s="1"/>
        <n x="12"/>
        <n x="4"/>
        <n x="1"/>
      </t>
    </mdx>
    <mdx n="0" f="v">
      <t c="4">
        <n x="17" s="1"/>
        <n x="11"/>
        <n x="4"/>
        <n x="1"/>
      </t>
    </mdx>
    <mdx n="0" f="v">
      <t c="4">
        <n x="17" s="1"/>
        <n x="10"/>
        <n x="4"/>
        <n x="1"/>
      </t>
    </mdx>
    <mdx n="0" f="v">
      <t c="4">
        <n x="17" s="1"/>
        <n x="8"/>
        <n x="4"/>
        <n x="1"/>
      </t>
    </mdx>
    <mdx n="0" f="v">
      <t c="4">
        <n x="17" s="1"/>
        <n x="2"/>
        <n x="4"/>
        <n x="1"/>
      </t>
    </mdx>
    <mdx n="0" f="v">
      <t c="4">
        <n x="17" s="1"/>
        <n x="16"/>
        <n x="3"/>
        <n x="1"/>
      </t>
    </mdx>
    <mdx n="0" f="v">
      <t c="4">
        <n x="17" s="1"/>
        <n x="14"/>
        <n x="3"/>
        <n x="1"/>
      </t>
    </mdx>
    <mdx n="0" f="v">
      <t c="4">
        <n x="17" s="1"/>
        <n x="11"/>
        <n x="3"/>
        <n x="1"/>
      </t>
    </mdx>
    <mdx n="0" f="v">
      <t c="4">
        <n x="17" s="1"/>
        <n x="8"/>
        <n x="3"/>
        <n x="1"/>
      </t>
    </mdx>
    <mdx n="0" f="v">
      <t c="4">
        <n x="17" s="1"/>
        <n x="11"/>
        <n x="7"/>
        <n x="1"/>
      </t>
    </mdx>
    <mdx n="0" f="v">
      <t c="4">
        <n x="17" s="1"/>
        <n x="13"/>
        <n x="5"/>
        <n x="1"/>
      </t>
    </mdx>
    <mdx n="0" f="v">
      <t c="4">
        <n x="17" s="1"/>
        <n x="10"/>
        <n x="5"/>
        <n x="1"/>
      </t>
    </mdx>
    <mdx n="0" f="v">
      <t c="4">
        <n x="17" s="1"/>
        <n x="13"/>
        <n x="3"/>
        <n x="1"/>
      </t>
    </mdx>
    <mdx n="0" f="v">
      <t c="4">
        <n x="17" s="1"/>
        <n x="10"/>
        <n x="3"/>
        <n x="1"/>
      </t>
    </mdx>
    <mdx n="0" f="v">
      <t c="4">
        <n x="17" s="1"/>
        <n x="15"/>
        <n x="7"/>
        <n x="1"/>
      </t>
    </mdx>
    <mdx n="0" f="v">
      <t c="4">
        <n x="17" s="1"/>
        <n x="12"/>
        <n x="7"/>
        <n x="1"/>
      </t>
    </mdx>
    <mdx n="0" f="v">
      <t c="4">
        <n x="17" s="1"/>
        <n x="9"/>
        <n x="7"/>
        <n x="1"/>
      </t>
    </mdx>
    <mdx n="0" f="v">
      <t c="4">
        <n x="17" s="1"/>
        <n x="14"/>
        <n x="5"/>
        <n x="1"/>
      </t>
    </mdx>
    <mdx n="0" f="v">
      <t c="4">
        <n x="17" s="1"/>
        <n x="12"/>
        <n x="5"/>
        <n x="1"/>
      </t>
    </mdx>
    <mdx n="0" f="v">
      <t c="4">
        <n x="17" s="1"/>
        <n x="11"/>
        <n x="5"/>
        <n x="1"/>
      </t>
    </mdx>
    <mdx n="0" f="v">
      <t c="4">
        <n x="17" s="1"/>
        <n x="9"/>
        <n x="5"/>
        <n x="1"/>
      </t>
    </mdx>
    <mdx n="0" f="v">
      <t c="4">
        <n x="17" s="1"/>
        <n x="2"/>
        <n x="5"/>
        <n x="1"/>
      </t>
    </mdx>
    <mdx n="0" f="m">
      <t c="2">
        <n x="8"/>
        <n x="18"/>
      </t>
    </mdx>
    <mdx n="0" f="m">
      <t c="2">
        <n x="2"/>
        <n x="19"/>
      </t>
    </mdx>
    <mdx n="0" f="m">
      <t c="2">
        <n x="16"/>
        <n x="20"/>
      </t>
    </mdx>
    <mdx n="0" f="m">
      <t c="2">
        <n x="15"/>
        <n x="21"/>
      </t>
    </mdx>
    <mdx n="0" f="m">
      <t c="2">
        <n x="14"/>
        <n x="21"/>
      </t>
    </mdx>
    <mdx n="0" f="m">
      <t c="2">
        <n x="13"/>
        <n x="21"/>
      </t>
    </mdx>
    <mdx n="0" f="m">
      <t c="2">
        <n x="12"/>
        <n x="21"/>
      </t>
    </mdx>
    <mdx n="0" f="m">
      <t c="2">
        <n x="11"/>
        <n x="21"/>
      </t>
    </mdx>
    <mdx n="0" f="m">
      <t c="2">
        <n x="10"/>
        <n x="20"/>
      </t>
    </mdx>
    <mdx n="0" f="m">
      <t c="2">
        <n x="9"/>
        <n x="20"/>
      </t>
    </mdx>
    <mdx n="0" f="m">
      <t c="2">
        <n x="8"/>
        <n x="22"/>
      </t>
    </mdx>
    <mdx n="0" f="m">
      <t c="2">
        <n x="6"/>
        <n x="21"/>
      </t>
    </mdx>
    <mdx n="0" f="m">
      <t c="2">
        <n x="12"/>
        <n x="23"/>
      </t>
    </mdx>
    <mdx n="0" f="m">
      <t c="2">
        <n x="11"/>
        <n x="24"/>
      </t>
    </mdx>
    <mdx n="0" f="m">
      <t c="2">
        <n x="10"/>
        <n x="24"/>
      </t>
    </mdx>
    <mdx n="0" f="m">
      <t c="2">
        <n x="9"/>
        <n x="24"/>
      </t>
    </mdx>
    <mdx n="0" f="m">
      <t c="2">
        <n x="8"/>
        <n x="25"/>
      </t>
    </mdx>
    <mdx n="0" f="m">
      <t c="2">
        <n x="2"/>
        <n x="23"/>
      </t>
    </mdx>
    <mdx n="0" f="m">
      <t c="2">
        <n x="15"/>
        <n x="26"/>
      </t>
    </mdx>
    <mdx n="0" f="m">
      <t c="2">
        <n x="14"/>
        <n x="27"/>
      </t>
    </mdx>
    <mdx n="0" f="m">
      <t c="2">
        <n x="12"/>
        <n x="27"/>
      </t>
    </mdx>
    <mdx n="0" f="m">
      <t c="2">
        <n x="10"/>
        <n x="28"/>
      </t>
    </mdx>
    <mdx n="0" f="m">
      <t c="2">
        <n x="9"/>
        <n x="26"/>
      </t>
    </mdx>
    <mdx n="0" f="m">
      <t c="2">
        <n x="8"/>
        <n x="26"/>
      </t>
    </mdx>
    <mdx n="0" f="m">
      <t c="2">
        <n x="6"/>
        <n x="27"/>
      </t>
    </mdx>
    <mdx n="0" f="m">
      <t c="2">
        <n x="16"/>
        <n x="29"/>
      </t>
    </mdx>
    <mdx n="0" f="m">
      <t c="2">
        <n x="15"/>
        <n x="18"/>
      </t>
    </mdx>
    <mdx n="0" f="m">
      <t c="2">
        <n x="15"/>
        <n x="19"/>
      </t>
    </mdx>
    <mdx n="0" f="m">
      <t c="2">
        <n x="15"/>
        <n x="29"/>
      </t>
    </mdx>
    <mdx n="0" f="m">
      <t c="2">
        <n x="14"/>
        <n x="18"/>
      </t>
    </mdx>
    <mdx n="0" f="m">
      <t c="2">
        <n x="14"/>
        <n x="19"/>
      </t>
    </mdx>
    <mdx n="0" f="m">
      <t c="2">
        <n x="14"/>
        <n x="29"/>
      </t>
    </mdx>
    <mdx n="0" f="m">
      <t c="2">
        <n x="13"/>
        <n x="18"/>
      </t>
    </mdx>
    <mdx n="0" f="m">
      <t c="2">
        <n x="13"/>
        <n x="19"/>
      </t>
    </mdx>
    <mdx n="0" f="m">
      <t c="2">
        <n x="13"/>
        <n x="29"/>
      </t>
    </mdx>
    <mdx n="0" f="m">
      <t c="2">
        <n x="12"/>
        <n x="18"/>
      </t>
    </mdx>
    <mdx n="0" f="m">
      <t c="2">
        <n x="12"/>
        <n x="19"/>
      </t>
    </mdx>
    <mdx n="0" f="m">
      <t c="2">
        <n x="12"/>
        <n x="29"/>
      </t>
    </mdx>
    <mdx n="0" f="m">
      <t c="2">
        <n x="11"/>
        <n x="18"/>
      </t>
    </mdx>
    <mdx n="0" f="m">
      <t c="2">
        <n x="11"/>
        <n x="19"/>
      </t>
    </mdx>
    <mdx n="0" f="m">
      <t c="2">
        <n x="11"/>
        <n x="29"/>
      </t>
    </mdx>
    <mdx n="0" f="m">
      <t c="2">
        <n x="10"/>
        <n x="18"/>
      </t>
    </mdx>
    <mdx n="0" f="m">
      <t c="2">
        <n x="10"/>
        <n x="19"/>
      </t>
    </mdx>
    <mdx n="0" f="m">
      <t c="2">
        <n x="10"/>
        <n x="29"/>
      </t>
    </mdx>
    <mdx n="0" f="m">
      <t c="2">
        <n x="9"/>
        <n x="18"/>
      </t>
    </mdx>
    <mdx n="0" f="m">
      <t c="2">
        <n x="9"/>
        <n x="19"/>
      </t>
    </mdx>
    <mdx n="0" f="m">
      <t c="2">
        <n x="9"/>
        <n x="29"/>
      </t>
    </mdx>
    <mdx n="0" f="m">
      <t c="2">
        <n x="8"/>
        <n x="19"/>
      </t>
    </mdx>
    <mdx n="0" f="m">
      <t c="2">
        <n x="8"/>
        <n x="29"/>
      </t>
    </mdx>
    <mdx n="0" f="m">
      <t c="2">
        <n x="6"/>
        <n x="18"/>
      </t>
    </mdx>
    <mdx n="0" f="m">
      <t c="2">
        <n x="6"/>
        <n x="19"/>
      </t>
    </mdx>
    <mdx n="0" f="m">
      <t c="2">
        <n x="6"/>
        <n x="29"/>
      </t>
    </mdx>
    <mdx n="0" f="m">
      <t c="2">
        <n x="2"/>
        <n x="18"/>
      </t>
    </mdx>
    <mdx n="0" f="m">
      <t c="2">
        <n x="16"/>
        <n x="21"/>
      </t>
    </mdx>
    <mdx n="0" f="m">
      <t c="2">
        <n x="15"/>
        <n x="20"/>
      </t>
    </mdx>
    <mdx n="0" f="m">
      <t c="2">
        <n x="14"/>
        <n x="22"/>
      </t>
    </mdx>
    <mdx n="0" f="m">
      <t c="2">
        <n x="13"/>
        <n x="22"/>
      </t>
    </mdx>
    <mdx n="0" f="m">
      <t c="2">
        <n x="12"/>
        <n x="22"/>
      </t>
    </mdx>
    <mdx n="0" f="m">
      <t c="2">
        <n x="11"/>
        <n x="20"/>
      </t>
    </mdx>
    <mdx n="0" f="m">
      <t c="2">
        <n x="10"/>
        <n x="22"/>
      </t>
    </mdx>
    <mdx n="0" f="m">
      <t c="2">
        <n x="9"/>
        <n x="22"/>
      </t>
    </mdx>
    <mdx n="0" f="m">
      <t c="2">
        <n x="8"/>
        <n x="20"/>
      </t>
    </mdx>
    <mdx n="0" f="m">
      <t c="2">
        <n x="6"/>
        <n x="20"/>
      </t>
    </mdx>
    <mdx n="0" f="m">
      <t c="2">
        <n x="2"/>
        <n x="22"/>
      </t>
    </mdx>
    <mdx n="0" f="m">
      <t c="2">
        <n x="12"/>
        <n x="24"/>
      </t>
    </mdx>
    <mdx n="0" f="m">
      <t c="2">
        <n x="10"/>
        <n x="23"/>
      </t>
    </mdx>
    <mdx n="0" f="m">
      <t c="2">
        <n x="9"/>
        <n x="25"/>
      </t>
    </mdx>
    <mdx n="0" f="m">
      <t c="2">
        <n x="8"/>
        <n x="24"/>
      </t>
    </mdx>
    <mdx n="0" f="m">
      <t c="2">
        <n x="6"/>
        <n x="25"/>
      </t>
    </mdx>
    <mdx n="0" f="m">
      <t c="2">
        <n x="16"/>
        <n x="27"/>
      </t>
    </mdx>
    <mdx n="0" f="m">
      <t c="2">
        <n x="15"/>
        <n x="27"/>
      </t>
    </mdx>
    <mdx n="0" f="m">
      <t c="2">
        <n x="14"/>
        <n x="26"/>
      </t>
    </mdx>
    <mdx n="0" f="m">
      <t c="2">
        <n x="13"/>
        <n x="27"/>
      </t>
    </mdx>
    <mdx n="0" f="m">
      <t c="2">
        <n x="12"/>
        <n x="26"/>
      </t>
    </mdx>
    <mdx n="0" f="m">
      <t c="2">
        <n x="11"/>
        <n x="28"/>
      </t>
    </mdx>
    <mdx n="0" f="m">
      <t c="2">
        <n x="11"/>
        <n x="27"/>
      </t>
    </mdx>
    <mdx n="0" f="m">
      <t c="2">
        <n x="10"/>
        <n x="27"/>
      </t>
    </mdx>
    <mdx n="0" f="m">
      <t c="2">
        <n x="8"/>
        <n x="28"/>
      </t>
    </mdx>
    <mdx n="0" f="m">
      <t c="2">
        <n x="6"/>
        <n x="28"/>
      </t>
    </mdx>
    <mdx n="0" f="m">
      <t c="2">
        <n x="2"/>
        <n x="28"/>
      </t>
    </mdx>
    <mdx n="0" f="m">
      <t c="2">
        <n x="15"/>
        <n x="22"/>
      </t>
    </mdx>
    <mdx n="0" f="m">
      <t c="2">
        <n x="14"/>
        <n x="20"/>
      </t>
    </mdx>
    <mdx n="0" f="m">
      <t c="2">
        <n x="13"/>
        <n x="20"/>
      </t>
    </mdx>
    <mdx n="0" f="m">
      <t c="2">
        <n x="12"/>
        <n x="20"/>
      </t>
    </mdx>
    <mdx n="0" f="m">
      <t c="2">
        <n x="11"/>
        <n x="22"/>
      </t>
    </mdx>
    <mdx n="0" f="m">
      <t c="2">
        <n x="10"/>
        <n x="21"/>
      </t>
    </mdx>
    <mdx n="0" f="m">
      <t c="2">
        <n x="9"/>
        <n x="21"/>
      </t>
    </mdx>
    <mdx n="0" f="m">
      <t c="2">
        <n x="8"/>
        <n x="21"/>
      </t>
    </mdx>
    <mdx n="0" f="m">
      <t c="2">
        <n x="6"/>
        <n x="22"/>
      </t>
    </mdx>
    <mdx n="0" f="m">
      <t c="2">
        <n x="2"/>
        <n x="20"/>
      </t>
    </mdx>
    <mdx n="0" f="m">
      <t c="2">
        <n x="13"/>
        <n x="25"/>
      </t>
    </mdx>
    <mdx n="0" f="m">
      <t c="2">
        <n x="11"/>
        <n x="23"/>
      </t>
    </mdx>
    <mdx n="0" f="m">
      <t c="2">
        <n x="11"/>
        <n x="25"/>
      </t>
    </mdx>
    <mdx n="0" f="m">
      <t c="2">
        <n x="9"/>
        <n x="23"/>
      </t>
    </mdx>
    <mdx n="0" f="m">
      <t c="2">
        <n x="8"/>
        <n x="23"/>
      </t>
    </mdx>
    <mdx n="0" f="m">
      <t c="2">
        <n x="6"/>
        <n x="23"/>
      </t>
    </mdx>
    <mdx n="0" f="m">
      <t c="2">
        <n x="2"/>
        <n x="24"/>
      </t>
    </mdx>
    <mdx n="0" f="m">
      <t c="2">
        <n x="15"/>
        <n x="28"/>
      </t>
    </mdx>
    <mdx n="0" f="m">
      <t c="2">
        <n x="14"/>
        <n x="28"/>
      </t>
    </mdx>
    <mdx n="0" f="m">
      <t c="2">
        <n x="13"/>
        <n x="26"/>
      </t>
    </mdx>
    <mdx n="0" f="m">
      <t c="2">
        <n x="12"/>
        <n x="28"/>
      </t>
    </mdx>
    <mdx n="0" f="m">
      <t c="2">
        <n x="11"/>
        <n x="26"/>
      </t>
    </mdx>
    <mdx n="0" f="m">
      <t c="2">
        <n x="10"/>
        <n x="26"/>
      </t>
    </mdx>
    <mdx n="0" f="m">
      <t c="2">
        <n x="9"/>
        <n x="27"/>
      </t>
    </mdx>
    <mdx n="0" f="m">
      <t c="2">
        <n x="8"/>
        <n x="27"/>
      </t>
    </mdx>
    <mdx n="0" f="m">
      <t c="2">
        <n x="6"/>
        <n x="26"/>
      </t>
    </mdx>
    <mdx n="0" f="m">
      <t c="2">
        <n x="2"/>
        <n x="26"/>
      </t>
    </mdx>
    <mdx n="0" f="m">
      <t c="2">
        <n x="16"/>
        <n x="25"/>
      </t>
    </mdx>
    <mdx n="0" f="m">
      <t c="2">
        <n x="15"/>
        <n x="23"/>
      </t>
    </mdx>
    <mdx n="0" f="m">
      <t c="2">
        <n x="15"/>
        <n x="24"/>
      </t>
    </mdx>
    <mdx n="0" f="m">
      <t c="2">
        <n x="15"/>
        <n x="25"/>
      </t>
    </mdx>
    <mdx n="0" f="m">
      <t c="2">
        <n x="14"/>
        <n x="23"/>
      </t>
    </mdx>
    <mdx n="0" f="m">
      <t c="2">
        <n x="14"/>
        <n x="24"/>
      </t>
    </mdx>
    <mdx n="0" f="m">
      <t c="2">
        <n x="14"/>
        <n x="25"/>
      </t>
    </mdx>
    <mdx n="0" f="m">
      <t c="2">
        <n x="13"/>
        <n x="23"/>
      </t>
    </mdx>
    <mdx n="0" f="m">
      <t c="2">
        <n x="13"/>
        <n x="24"/>
      </t>
    </mdx>
    <mdx n="0" f="m">
      <t c="2">
        <n x="12"/>
        <n x="25"/>
      </t>
    </mdx>
    <mdx n="0" f="m">
      <t c="2">
        <n x="10"/>
        <n x="25"/>
      </t>
    </mdx>
    <mdx n="0" f="m">
      <t c="2">
        <n x="6"/>
        <n x="24"/>
      </t>
    </mdx>
    <mdx n="0" f="m">
      <t c="2">
        <n x="13"/>
        <n x="28"/>
      </t>
    </mdx>
    <mdx n="0" f="m">
      <t c="2">
        <n x="9"/>
        <n x="28"/>
      </t>
    </mdx>
    <mdx n="0" f="v">
      <t c="4">
        <n x="17" s="1"/>
        <n x="2"/>
        <n x="19"/>
        <n x="1"/>
      </t>
    </mdx>
    <mdx n="0" f="v">
      <t c="4">
        <n x="17" s="1"/>
        <n x="8"/>
        <n x="18"/>
        <n x="1"/>
      </t>
    </mdx>
    <mdx n="0" f="v">
      <t c="4">
        <n x="17" s="1"/>
        <n x="10"/>
        <n x="24"/>
        <n x="1"/>
      </t>
    </mdx>
    <mdx n="0" f="v">
      <t c="4">
        <n x="17" s="1"/>
        <n x="10"/>
        <n x="28"/>
        <n x="1"/>
      </t>
    </mdx>
    <mdx n="0" f="v">
      <t c="4">
        <n x="17" s="1"/>
        <n x="6"/>
        <n x="27"/>
        <n x="1"/>
      </t>
    </mdx>
    <mdx n="0" f="v">
      <t c="4">
        <n x="17" s="1"/>
        <n x="16"/>
        <n x="20"/>
        <n x="1"/>
      </t>
    </mdx>
    <mdx n="0" f="v">
      <t c="4">
        <n x="17" s="1"/>
        <n x="15"/>
        <n x="21"/>
        <n x="1"/>
      </t>
    </mdx>
    <mdx n="0" f="v">
      <t c="4">
        <n x="17" s="1"/>
        <n x="13"/>
        <n x="21"/>
        <n x="1"/>
      </t>
    </mdx>
    <mdx n="0" f="v">
      <t c="4">
        <n x="17" s="1"/>
        <n x="11"/>
        <n x="21"/>
        <n x="1"/>
      </t>
    </mdx>
    <mdx n="0" f="v">
      <t c="4">
        <n x="17" s="1"/>
        <n x="10"/>
        <n x="20"/>
        <n x="1"/>
      </t>
    </mdx>
    <mdx n="0" f="v">
      <t c="4">
        <n x="17" s="1"/>
        <n x="6"/>
        <n x="21"/>
        <n x="1"/>
      </t>
    </mdx>
    <mdx n="0" f="v">
      <t c="4">
        <n x="17" s="1"/>
        <n x="16"/>
        <n x="29"/>
        <n x="1"/>
      </t>
    </mdx>
    <mdx n="0" f="v">
      <t c="4">
        <n x="17" s="1"/>
        <n x="15"/>
        <n x="18"/>
        <n x="1"/>
      </t>
    </mdx>
    <mdx n="0" f="v">
      <t c="4">
        <n x="17" s="1"/>
        <n x="15"/>
        <n x="29"/>
        <n x="1"/>
      </t>
    </mdx>
    <mdx n="0" f="v">
      <t c="4">
        <n x="17" s="1"/>
        <n x="14"/>
        <n x="19"/>
        <n x="1"/>
      </t>
    </mdx>
    <mdx n="0" f="v">
      <t c="4">
        <n x="17" s="1"/>
        <n x="13"/>
        <n x="18"/>
        <n x="1"/>
      </t>
    </mdx>
    <mdx n="0" f="v">
      <t c="4">
        <n x="17" s="1"/>
        <n x="13"/>
        <n x="29"/>
        <n x="1"/>
      </t>
    </mdx>
    <mdx n="0" f="v">
      <t c="4">
        <n x="17" s="1"/>
        <n x="12"/>
        <n x="19"/>
        <n x="1"/>
      </t>
    </mdx>
    <mdx n="0" f="v">
      <t c="4">
        <n x="17" s="1"/>
        <n x="12"/>
        <n x="29"/>
        <n x="1"/>
      </t>
    </mdx>
    <mdx n="0" f="v">
      <t c="4">
        <n x="17" s="1"/>
        <n x="11"/>
        <n x="18"/>
        <n x="1"/>
      </t>
    </mdx>
    <mdx n="0" f="v">
      <t c="4">
        <n x="17" s="1"/>
        <n x="11"/>
        <n x="29"/>
        <n x="1"/>
      </t>
    </mdx>
    <mdx n="0" f="v">
      <t c="4">
        <n x="17" s="1"/>
        <n x="10"/>
        <n x="19"/>
        <n x="1"/>
      </t>
    </mdx>
    <mdx n="0" f="v">
      <t c="4">
        <n x="17" s="1"/>
        <n x="9"/>
        <n x="18"/>
        <n x="1"/>
      </t>
    </mdx>
    <mdx n="0" f="v">
      <t c="4">
        <n x="17" s="1"/>
        <n x="9"/>
        <n x="29"/>
        <n x="1"/>
      </t>
    </mdx>
    <mdx n="0" f="v">
      <t c="4">
        <n x="17" s="1"/>
        <n x="8"/>
        <n x="19"/>
        <n x="1"/>
      </t>
    </mdx>
    <mdx n="0" f="v">
      <t c="4">
        <n x="17" s="1"/>
        <n x="6"/>
        <n x="18"/>
        <n x="1"/>
      </t>
    </mdx>
    <mdx n="0" f="v">
      <t c="4">
        <n x="17" s="1"/>
        <n x="6"/>
        <n x="29"/>
        <n x="1"/>
      </t>
    </mdx>
    <mdx n="0" f="v">
      <t c="4">
        <n x="17" s="1"/>
        <n x="2"/>
        <n x="18"/>
        <n x="1"/>
      </t>
    </mdx>
    <mdx n="0" f="v">
      <t c="4">
        <n x="17" s="1"/>
        <n x="12"/>
        <n x="27"/>
        <n x="1"/>
      </t>
    </mdx>
    <mdx n="0" f="v">
      <t c="4">
        <n x="17" s="1"/>
        <n x="13"/>
        <n x="22"/>
        <n x="1"/>
      </t>
    </mdx>
    <mdx n="0" f="v">
      <t c="4">
        <n x="17" s="1"/>
        <n x="9"/>
        <n x="22"/>
        <n x="1"/>
      </t>
    </mdx>
    <mdx n="0" f="v">
      <t c="4">
        <n x="17" s="1"/>
        <n x="8"/>
        <n x="20"/>
        <n x="1"/>
      </t>
    </mdx>
    <mdx n="0" f="v">
      <t c="4">
        <n x="17" s="1"/>
        <n x="15"/>
        <n x="19"/>
        <n x="1"/>
      </t>
    </mdx>
    <mdx n="0" f="v">
      <t c="4">
        <n x="17" s="1"/>
        <n x="13"/>
        <n x="19"/>
        <n x="1"/>
      </t>
    </mdx>
    <mdx n="0" f="v">
      <t c="4">
        <n x="17" s="1"/>
        <n x="10"/>
        <n x="18"/>
        <n x="1"/>
      </t>
    </mdx>
    <mdx n="0" f="v">
      <t c="4">
        <n x="17" s="1"/>
        <n x="9"/>
        <n x="19"/>
        <n x="1"/>
      </t>
    </mdx>
    <mdx n="0" f="v">
      <t c="4">
        <n x="17" s="1"/>
        <n x="8"/>
        <n x="29"/>
        <n x="1"/>
      </t>
    </mdx>
    <mdx n="0" f="v">
      <t c="4">
        <n x="17" s="1"/>
        <n x="9"/>
        <n x="25"/>
        <n x="1"/>
      </t>
    </mdx>
    <mdx n="0" f="v">
      <t c="4">
        <n x="17" s="1"/>
        <n x="6"/>
        <n x="25"/>
        <n x="1"/>
      </t>
    </mdx>
    <mdx n="0" f="v">
      <t c="4">
        <n x="17" s="1"/>
        <n x="8"/>
        <n x="26"/>
        <n x="1"/>
      </t>
    </mdx>
    <mdx n="0" f="v">
      <t c="4">
        <n x="17" s="1"/>
        <n x="15"/>
        <n x="27"/>
        <n x="1"/>
      </t>
    </mdx>
    <mdx n="0" f="v">
      <t c="4">
        <n x="17" s="1"/>
        <n x="14"/>
        <n x="26"/>
        <n x="1"/>
      </t>
    </mdx>
    <mdx n="0" f="v">
      <t c="4">
        <n x="17" s="1"/>
        <n x="13"/>
        <n x="27"/>
        <n x="1"/>
      </t>
    </mdx>
    <mdx n="0" f="v">
      <t c="4">
        <n x="17" s="1"/>
        <n x="11"/>
        <n x="28"/>
        <n x="1"/>
      </t>
    </mdx>
    <mdx n="0" f="v">
      <t c="4">
        <n x="17" s="1"/>
        <n x="11"/>
        <n x="27"/>
        <n x="1"/>
      </t>
    </mdx>
    <mdx n="0" f="v">
      <t c="4">
        <n x="17" s="1"/>
        <n x="8"/>
        <n x="28"/>
        <n x="1"/>
      </t>
    </mdx>
    <mdx n="0" f="v">
      <t c="4">
        <n x="17" s="1"/>
        <n x="6"/>
        <n x="28"/>
        <n x="1"/>
      </t>
    </mdx>
    <mdx n="0" f="v">
      <t c="4">
        <n x="17" s="1"/>
        <n x="2"/>
        <n x="28"/>
        <n x="1"/>
      </t>
    </mdx>
    <mdx n="0" f="v">
      <t c="4">
        <n x="17" s="1"/>
        <n x="12"/>
        <n x="23"/>
        <n x="1"/>
      </t>
    </mdx>
    <mdx n="0" f="v">
      <t c="4">
        <n x="17" s="1"/>
        <n x="11"/>
        <n x="24"/>
        <n x="1"/>
      </t>
    </mdx>
    <mdx n="0" f="v">
      <t c="4">
        <n x="17" s="1"/>
        <n x="10"/>
        <n x="23"/>
        <n x="1"/>
      </t>
    </mdx>
    <mdx n="0" f="v">
      <t c="4">
        <n x="17" s="1"/>
        <n x="9"/>
        <n x="24"/>
        <n x="1"/>
      </t>
    </mdx>
    <mdx n="0" f="v">
      <t c="4">
        <n x="17" s="1"/>
        <n x="8"/>
        <n x="25"/>
        <n x="1"/>
      </t>
    </mdx>
    <mdx n="0" f="v">
      <t c="4">
        <n x="17" s="1"/>
        <n x="2"/>
        <n x="23"/>
        <n x="1"/>
      </t>
    </mdx>
    <mdx n="0" f="v">
      <t c="4">
        <n x="17" s="1"/>
        <n x="16"/>
        <n x="27"/>
        <n x="1"/>
      </t>
    </mdx>
    <mdx n="0" f="v">
      <t c="4">
        <n x="17" s="1"/>
        <n x="15"/>
        <n x="26"/>
        <n x="1"/>
      </t>
    </mdx>
    <mdx n="0" f="v">
      <t c="4">
        <n x="17" s="1"/>
        <n x="14"/>
        <n x="27"/>
        <n x="1"/>
      </t>
    </mdx>
    <mdx n="0" f="v">
      <t c="4">
        <n x="17" s="1"/>
        <n x="10"/>
        <n x="27"/>
        <n x="1"/>
      </t>
    </mdx>
    <mdx n="0" f="v">
      <t c="4">
        <n x="17" s="1"/>
        <n x="9"/>
        <n x="26"/>
        <n x="1"/>
      </t>
    </mdx>
    <mdx n="0" f="v">
      <t c="4">
        <n x="17" s="1"/>
        <n x="15"/>
        <n x="22"/>
        <n x="1"/>
      </t>
    </mdx>
    <mdx n="0" f="v">
      <t c="4">
        <n x="17" s="1"/>
        <n x="14"/>
        <n x="20"/>
        <n x="1"/>
      </t>
    </mdx>
    <mdx n="0" f="v">
      <t c="4">
        <n x="17" s="1"/>
        <n x="12"/>
        <n x="20"/>
        <n x="1"/>
      </t>
    </mdx>
    <mdx n="0" f="v">
      <t c="4">
        <n x="17" s="1"/>
        <n x="11"/>
        <n x="22"/>
        <n x="1"/>
      </t>
    </mdx>
    <mdx n="0" f="v">
      <t c="4">
        <n x="17" s="1"/>
        <n x="9"/>
        <n x="21"/>
        <n x="1"/>
      </t>
    </mdx>
    <mdx n="0" f="v">
      <t c="4">
        <n x="17" s="1"/>
        <n x="6"/>
        <n x="22"/>
        <n x="1"/>
      </t>
    </mdx>
    <mdx n="0" f="v">
      <t c="4">
        <n x="17" s="1"/>
        <n x="2"/>
        <n x="20"/>
        <n x="1"/>
      </t>
    </mdx>
    <mdx n="0" f="v">
      <t c="4">
        <n x="17" s="1"/>
        <n x="14"/>
        <n x="18"/>
        <n x="1"/>
      </t>
    </mdx>
    <mdx n="0" f="v">
      <t c="4">
        <n x="17" s="1"/>
        <n x="14"/>
        <n x="29"/>
        <n x="1"/>
      </t>
    </mdx>
    <mdx n="0" f="v">
      <t c="4">
        <n x="17" s="1"/>
        <n x="12"/>
        <n x="18"/>
        <n x="1"/>
      </t>
    </mdx>
    <mdx n="0" f="v">
      <t c="4">
        <n x="17" s="1"/>
        <n x="11"/>
        <n x="19"/>
        <n x="1"/>
      </t>
    </mdx>
    <mdx n="0" f="v">
      <t c="4">
        <n x="17" s="1"/>
        <n x="10"/>
        <n x="29"/>
        <n x="1"/>
      </t>
    </mdx>
    <mdx n="0" f="v">
      <t c="4">
        <n x="17" s="1"/>
        <n x="6"/>
        <n x="19"/>
        <n x="1"/>
      </t>
    </mdx>
    <mdx n="0" f="v">
      <t c="4">
        <n x="17" s="1"/>
        <n x="11"/>
        <n x="25"/>
        <n x="1"/>
      </t>
    </mdx>
    <mdx n="0" f="v">
      <t c="4">
        <n x="17" s="1"/>
        <n x="8"/>
        <n x="23"/>
        <n x="1"/>
      </t>
    </mdx>
    <mdx n="0" f="v">
      <t c="4">
        <n x="17" s="1"/>
        <n x="6"/>
        <n x="23"/>
        <n x="1"/>
      </t>
    </mdx>
    <mdx n="0" f="v">
      <t c="4">
        <n x="17" s="1"/>
        <n x="13"/>
        <n x="25"/>
        <n x="1"/>
      </t>
    </mdx>
    <mdx n="0" f="v">
      <t c="4">
        <n x="17" s="1"/>
        <n x="11"/>
        <n x="23"/>
        <n x="1"/>
      </t>
    </mdx>
    <mdx n="0" f="v">
      <t c="4">
        <n x="17" s="1"/>
        <n x="9"/>
        <n x="23"/>
        <n x="1"/>
      </t>
    </mdx>
    <mdx n="0" f="v">
      <t c="4">
        <n x="17" s="1"/>
        <n x="8"/>
        <n x="24"/>
        <n x="1"/>
      </t>
    </mdx>
    <mdx n="0" f="v">
      <t c="4">
        <n x="17" s="1"/>
        <n x="2"/>
        <n x="24"/>
        <n x="1"/>
      </t>
    </mdx>
    <mdx n="0" f="v">
      <t c="4">
        <n x="17" s="1"/>
        <n x="12"/>
        <n x="26"/>
        <n x="1"/>
      </t>
    </mdx>
    <mdx n="0" f="v">
      <t c="4">
        <n x="17" s="1"/>
        <n x="15"/>
        <n x="28"/>
        <n x="1"/>
      </t>
    </mdx>
    <mdx n="0" f="v">
      <t c="4">
        <n x="17" s="1"/>
        <n x="14"/>
        <n x="28"/>
        <n x="1"/>
      </t>
    </mdx>
    <mdx n="0" f="v">
      <t c="4">
        <n x="17" s="1"/>
        <n x="13"/>
        <n x="26"/>
        <n x="1"/>
      </t>
    </mdx>
    <mdx n="0" f="v">
      <t c="4">
        <n x="17" s="1"/>
        <n x="12"/>
        <n x="28"/>
        <n x="1"/>
      </t>
    </mdx>
    <mdx n="0" f="v">
      <t c="4">
        <n x="17" s="1"/>
        <n x="11"/>
        <n x="26"/>
        <n x="1"/>
      </t>
    </mdx>
    <mdx n="0" f="v">
      <t c="4">
        <n x="17" s="1"/>
        <n x="10"/>
        <n x="26"/>
        <n x="1"/>
      </t>
    </mdx>
    <mdx n="0" f="v">
      <t c="4">
        <n x="17" s="1"/>
        <n x="9"/>
        <n x="27"/>
        <n x="1"/>
      </t>
    </mdx>
    <mdx n="0" f="v">
      <t c="4">
        <n x="17" s="1"/>
        <n x="8"/>
        <n x="27"/>
        <n x="1"/>
      </t>
    </mdx>
    <mdx n="0" f="v">
      <t c="4">
        <n x="17" s="1"/>
        <n x="6"/>
        <n x="26"/>
        <n x="1"/>
      </t>
    </mdx>
    <mdx n="0" f="v">
      <t c="4">
        <n x="17" s="1"/>
        <n x="2"/>
        <n x="26"/>
        <n x="1"/>
      </t>
    </mdx>
    <mdx n="0" f="v">
      <t c="4">
        <n x="17" s="1"/>
        <n x="16"/>
        <n x="21"/>
        <n x="1"/>
      </t>
    </mdx>
    <mdx n="0" f="v">
      <t c="4">
        <n x="17" s="1"/>
        <n x="15"/>
        <n x="20"/>
        <n x="1"/>
      </t>
    </mdx>
    <mdx n="0" f="v">
      <t c="4">
        <n x="17" s="1"/>
        <n x="14"/>
        <n x="22"/>
        <n x="1"/>
      </t>
    </mdx>
    <mdx n="0" f="v">
      <t c="4">
        <n x="17" s="1"/>
        <n x="14"/>
        <n x="21"/>
        <n x="1"/>
      </t>
    </mdx>
    <mdx n="0" f="v">
      <t c="4">
        <n x="17" s="1"/>
        <n x="13"/>
        <n x="20"/>
        <n x="1"/>
      </t>
    </mdx>
    <mdx n="0" f="v">
      <t c="4">
        <n x="17" s="1"/>
        <n x="12"/>
        <n x="22"/>
        <n x="1"/>
      </t>
    </mdx>
    <mdx n="0" f="v">
      <t c="4">
        <n x="17" s="1"/>
        <n x="12"/>
        <n x="21"/>
        <n x="1"/>
      </t>
    </mdx>
    <mdx n="0" f="v">
      <t c="4">
        <n x="17" s="1"/>
        <n x="11"/>
        <n x="20"/>
        <n x="1"/>
      </t>
    </mdx>
    <mdx n="0" f="v">
      <t c="4">
        <n x="17" s="1"/>
        <n x="10"/>
        <n x="22"/>
        <n x="1"/>
      </t>
    </mdx>
    <mdx n="0" f="v">
      <t c="4">
        <n x="17" s="1"/>
        <n x="10"/>
        <n x="21"/>
        <n x="1"/>
      </t>
    </mdx>
    <mdx n="0" f="v">
      <t c="4">
        <n x="17" s="1"/>
        <n x="9"/>
        <n x="20"/>
        <n x="1"/>
      </t>
    </mdx>
    <mdx n="0" f="v">
      <t c="4">
        <n x="17" s="1"/>
        <n x="8"/>
        <n x="22"/>
        <n x="1"/>
      </t>
    </mdx>
    <mdx n="0" f="v">
      <t c="4">
        <n x="17" s="1"/>
        <n x="8"/>
        <n x="21"/>
        <n x="1"/>
      </t>
    </mdx>
    <mdx n="0" f="v">
      <t c="4">
        <n x="17" s="1"/>
        <n x="6"/>
        <n x="20"/>
        <n x="1"/>
      </t>
    </mdx>
    <mdx n="0" f="v">
      <t c="4">
        <n x="17" s="1"/>
        <n x="2"/>
        <n x="22"/>
        <n x="1"/>
      </t>
    </mdx>
    <mdx n="0" f="v">
      <t c="4">
        <n x="17" s="1"/>
        <n x="16"/>
        <n x="25"/>
        <n x="1"/>
      </t>
    </mdx>
    <mdx n="0" f="v">
      <t c="4">
        <n x="17" s="1"/>
        <n x="15"/>
        <n x="23"/>
        <n x="1"/>
      </t>
    </mdx>
    <mdx n="0" f="v">
      <t c="4">
        <n x="17" s="1"/>
        <n x="15"/>
        <n x="24"/>
        <n x="1"/>
      </t>
    </mdx>
    <mdx n="0" f="v">
      <t c="4">
        <n x="17" s="1"/>
        <n x="15"/>
        <n x="25"/>
        <n x="1"/>
      </t>
    </mdx>
    <mdx n="0" f="v">
      <t c="4">
        <n x="17" s="1"/>
        <n x="14"/>
        <n x="23"/>
        <n x="1"/>
      </t>
    </mdx>
    <mdx n="0" f="v">
      <t c="4">
        <n x="17" s="1"/>
        <n x="14"/>
        <n x="24"/>
        <n x="1"/>
      </t>
    </mdx>
    <mdx n="0" f="v">
      <t c="4">
        <n x="17" s="1"/>
        <n x="14"/>
        <n x="25"/>
        <n x="1"/>
      </t>
    </mdx>
    <mdx n="0" f="v">
      <t c="4">
        <n x="17" s="1"/>
        <n x="13"/>
        <n x="23"/>
        <n x="1"/>
      </t>
    </mdx>
    <mdx n="0" f="v">
      <t c="4">
        <n x="17" s="1"/>
        <n x="13"/>
        <n x="24"/>
        <n x="1"/>
      </t>
    </mdx>
    <mdx n="0" f="v">
      <t c="4">
        <n x="17" s="1"/>
        <n x="12"/>
        <n x="25"/>
        <n x="1"/>
      </t>
    </mdx>
    <mdx n="0" f="v">
      <t c="4">
        <n x="17" s="1"/>
        <n x="10"/>
        <n x="25"/>
        <n x="1"/>
      </t>
    </mdx>
    <mdx n="0" f="v">
      <t c="4">
        <n x="17" s="1"/>
        <n x="6"/>
        <n x="24"/>
        <n x="1"/>
      </t>
    </mdx>
    <mdx n="0" f="v">
      <t c="4">
        <n x="17" s="1"/>
        <n x="12"/>
        <n x="24"/>
        <n x="1"/>
      </t>
    </mdx>
    <mdx n="0" f="v">
      <t c="4">
        <n x="17" s="1"/>
        <n x="13"/>
        <n x="28"/>
        <n x="1"/>
      </t>
    </mdx>
    <mdx n="0" f="v">
      <t c="4">
        <n x="17" s="1"/>
        <n x="9"/>
        <n x="28"/>
        <n x="1"/>
      </t>
    </mdx>
  </mdxMetadata>
  <futureMetadata name="XLDAPR" count="1">
    <bk>
      <extLst>
        <ext uri="{bdbb8cdc-fa1e-496e-a857-3c3f30c029c3}">
          <xda:dynamicArrayProperties fDynamic="1" fCollapsed="0"/>
        </ext>
      </extLst>
    </bk>
  </futureMetadata>
  <cellMetadata count="1">
    <bk>
      <rc t="2" v="0"/>
    </bk>
  </cellMetadata>
  <valueMetadata count="33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valueMetadata>
</metadata>
</file>

<file path=xl/sharedStrings.xml><?xml version="1.0" encoding="utf-8"?>
<sst xmlns="http://schemas.openxmlformats.org/spreadsheetml/2006/main" count="17659" uniqueCount="53">
  <si>
    <t>TICKER</t>
  </si>
  <si>
    <t>Date</t>
  </si>
  <si>
    <t>Adj Close</t>
  </si>
  <si>
    <t>AAPL</t>
  </si>
  <si>
    <t>AMZN</t>
  </si>
  <si>
    <t>Qtr3</t>
  </si>
  <si>
    <t>Date (Year)</t>
  </si>
  <si>
    <t>Date (Quarter)</t>
  </si>
  <si>
    <t>Period</t>
  </si>
  <si>
    <t>Intercept</t>
  </si>
  <si>
    <t>Slope</t>
  </si>
  <si>
    <t>LTF</t>
  </si>
  <si>
    <t>Seasonality Index</t>
  </si>
  <si>
    <t>Quarter</t>
  </si>
  <si>
    <t>Index</t>
  </si>
  <si>
    <t>SFWT</t>
  </si>
  <si>
    <t>Accuracy (LTF)</t>
  </si>
  <si>
    <t>Accuracy (SFWT)</t>
  </si>
  <si>
    <t>TSLA</t>
  </si>
  <si>
    <t>GOOG</t>
  </si>
  <si>
    <t>KKR</t>
  </si>
  <si>
    <t>MSFT</t>
  </si>
  <si>
    <t>NVDA</t>
  </si>
  <si>
    <t>Overall Accuracy</t>
  </si>
  <si>
    <t>May</t>
  </si>
  <si>
    <t>Jun</t>
  </si>
  <si>
    <t>Jul</t>
  </si>
  <si>
    <t>Aug</t>
  </si>
  <si>
    <t>Sep</t>
  </si>
  <si>
    <t>Oct</t>
  </si>
  <si>
    <t>Nov</t>
  </si>
  <si>
    <t>Dec</t>
  </si>
  <si>
    <t>Jan</t>
  </si>
  <si>
    <t>Feb</t>
  </si>
  <si>
    <t>Mar</t>
  </si>
  <si>
    <t>Apr</t>
  </si>
  <si>
    <t>Date (Month)</t>
  </si>
  <si>
    <t>Month</t>
  </si>
  <si>
    <t>Total</t>
  </si>
  <si>
    <t>SFWT: Average of Monthly Forecast</t>
  </si>
  <si>
    <t>Qtr2</t>
  </si>
  <si>
    <t>Qtr4</t>
  </si>
  <si>
    <t>Qtr1</t>
  </si>
  <si>
    <t>2017</t>
  </si>
  <si>
    <t>2018</t>
  </si>
  <si>
    <t>2019</t>
  </si>
  <si>
    <t>2020</t>
  </si>
  <si>
    <t>2021</t>
  </si>
  <si>
    <t>2022</t>
  </si>
  <si>
    <t>Average of Adj Close</t>
  </si>
  <si>
    <t>Years</t>
  </si>
  <si>
    <t>Quarters</t>
  </si>
  <si>
    <t>Time Series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</si>
</sst>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quot;$&quot;#,##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sz val="9"/>
      <color indexed="81"/>
      <name val="Tahoma"/>
      <family val="2"/>
    </font>
  </fonts>
  <fills count="7">
    <fill>
      <patternFill patternType="none"/>
    </fill>
    <fill>
      <patternFill patternType="gray125"/>
    </fill>
    <fill>
      <patternFill patternType="solid">
        <fgColor theme="4" tint="0.79998168889431442"/>
        <bgColor indexed="64"/>
      </patternFill>
    </fill>
    <fill>
      <patternFill patternType="gray125">
        <fgColor theme="0"/>
        <bgColor theme="9" tint="0.59996337778862885"/>
      </patternFill>
    </fill>
    <fill>
      <patternFill patternType="solid">
        <fgColor theme="2" tint="-9.9978637043366805E-2"/>
        <bgColor indexed="64"/>
      </patternFill>
    </fill>
    <fill>
      <patternFill patternType="lightGray">
        <fgColor theme="0"/>
        <bgColor theme="2" tint="-9.9978637043366805E-2"/>
      </patternFill>
    </fill>
    <fill>
      <gradientFill degree="180">
        <stop position="0">
          <color theme="0"/>
        </stop>
        <stop position="1">
          <color theme="4"/>
        </stop>
      </gradientFill>
    </fill>
  </fills>
  <borders count="18">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ck">
        <color theme="6"/>
      </left>
      <right/>
      <top style="thick">
        <color theme="6"/>
      </top>
      <bottom style="thin">
        <color theme="6"/>
      </bottom>
      <diagonal/>
    </border>
    <border>
      <left/>
      <right/>
      <top style="thick">
        <color theme="6"/>
      </top>
      <bottom style="thin">
        <color theme="6"/>
      </bottom>
      <diagonal/>
    </border>
    <border>
      <left/>
      <right style="medium">
        <color theme="6"/>
      </right>
      <top style="thick">
        <color theme="6"/>
      </top>
      <bottom style="thin">
        <color theme="6"/>
      </bottom>
      <diagonal/>
    </border>
    <border>
      <left/>
      <right/>
      <top style="thin">
        <color theme="6"/>
      </top>
      <bottom style="thin">
        <color theme="6"/>
      </bottom>
      <diagonal/>
    </border>
    <border>
      <left/>
      <right style="medium">
        <color theme="6"/>
      </right>
      <top style="thin">
        <color theme="6"/>
      </top>
      <bottom style="thin">
        <color theme="6"/>
      </bottom>
      <diagonal/>
    </border>
    <border>
      <left/>
      <right/>
      <top style="thin">
        <color theme="6"/>
      </top>
      <bottom style="medium">
        <color theme="6"/>
      </bottom>
      <diagonal/>
    </border>
    <border>
      <left/>
      <right style="medium">
        <color theme="6"/>
      </right>
      <top style="thin">
        <color theme="6"/>
      </top>
      <bottom style="medium">
        <color theme="6"/>
      </bottom>
      <diagonal/>
    </border>
    <border>
      <left style="thin">
        <color indexed="64"/>
      </left>
      <right style="medium">
        <color theme="6"/>
      </right>
      <top style="thin">
        <color theme="6"/>
      </top>
      <bottom style="thin">
        <color theme="6"/>
      </bottom>
      <diagonal/>
    </border>
    <border>
      <left style="thick">
        <color theme="6"/>
      </left>
      <right style="thin">
        <color theme="6"/>
      </right>
      <top style="thin">
        <color theme="6"/>
      </top>
      <bottom style="medium">
        <color theme="6"/>
      </bottom>
      <diagonal/>
    </border>
    <border>
      <left style="thick">
        <color theme="6"/>
      </left>
      <right style="thin">
        <color theme="6"/>
      </right>
      <top style="thin">
        <color theme="6"/>
      </top>
      <bottom style="thin">
        <color theme="6"/>
      </bottom>
      <diagonal/>
    </border>
  </borders>
  <cellStyleXfs count="2">
    <xf numFmtId="0" fontId="0" fillId="0" borderId="0"/>
    <xf numFmtId="9" fontId="1" fillId="0" borderId="0" applyFont="0" applyFill="0" applyBorder="0" applyAlignment="0" applyProtection="0"/>
  </cellStyleXfs>
  <cellXfs count="42">
    <xf numFmtId="0" fontId="0" fillId="0" borderId="0" xfId="0"/>
    <xf numFmtId="0" fontId="0" fillId="0" borderId="0" xfId="0" applyNumberFormat="1"/>
    <xf numFmtId="14" fontId="0" fillId="0" borderId="0" xfId="0" applyNumberFormat="1"/>
    <xf numFmtId="0" fontId="0" fillId="0" borderId="0" xfId="0" pivotButton="1"/>
    <xf numFmtId="164"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0" borderId="3" xfId="0" applyBorder="1"/>
    <xf numFmtId="0" fontId="0" fillId="0" borderId="5" xfId="0" applyBorder="1"/>
    <xf numFmtId="2" fontId="0" fillId="0" borderId="2" xfId="0" applyNumberFormat="1" applyBorder="1"/>
    <xf numFmtId="0" fontId="0" fillId="2" borderId="5" xfId="0" applyFill="1" applyBorder="1"/>
    <xf numFmtId="2" fontId="0" fillId="0" borderId="6" xfId="0" applyNumberFormat="1" applyBorder="1"/>
    <xf numFmtId="2" fontId="0" fillId="0" borderId="4" xfId="0" applyNumberFormat="1" applyBorder="1"/>
    <xf numFmtId="9" fontId="0" fillId="0" borderId="0" xfId="1" applyFont="1"/>
    <xf numFmtId="164" fontId="0" fillId="3" borderId="0" xfId="0" applyNumberFormat="1" applyFill="1"/>
    <xf numFmtId="0" fontId="0" fillId="2" borderId="0" xfId="0" applyFont="1" applyFill="1"/>
    <xf numFmtId="164" fontId="0" fillId="2" borderId="0" xfId="0" applyNumberFormat="1" applyFont="1" applyFill="1"/>
    <xf numFmtId="0" fontId="3" fillId="4" borderId="0" xfId="0" applyFont="1" applyFill="1"/>
    <xf numFmtId="10" fontId="4" fillId="5" borderId="0" xfId="0" applyNumberFormat="1" applyFont="1" applyFill="1"/>
    <xf numFmtId="0" fontId="3" fillId="4" borderId="0" xfId="0" applyFont="1" applyFill="1" applyBorder="1"/>
    <xf numFmtId="10" fontId="4" fillId="5" borderId="0" xfId="1" applyNumberFormat="1" applyFont="1" applyFill="1" applyBorder="1"/>
    <xf numFmtId="0" fontId="0" fillId="2" borderId="0" xfId="0" applyFill="1"/>
    <xf numFmtId="0" fontId="0" fillId="0" borderId="7" xfId="0" applyBorder="1"/>
    <xf numFmtId="0" fontId="0" fillId="2" borderId="7" xfId="0" applyFill="1" applyBorder="1"/>
    <xf numFmtId="165" fontId="0" fillId="0" borderId="7" xfId="0" applyNumberFormat="1" applyBorder="1"/>
    <xf numFmtId="164" fontId="0" fillId="2" borderId="0" xfId="0" applyNumberFormat="1" applyFill="1"/>
    <xf numFmtId="9" fontId="0" fillId="0" borderId="11" xfId="1" applyNumberFormat="1" applyFont="1" applyBorder="1"/>
    <xf numFmtId="9" fontId="0" fillId="0" borderId="11" xfId="1" applyFont="1" applyBorder="1"/>
    <xf numFmtId="0" fontId="3" fillId="2" borderId="12" xfId="0" applyFont="1" applyFill="1" applyBorder="1"/>
    <xf numFmtId="9" fontId="3" fillId="2" borderId="13" xfId="1" applyFont="1" applyFill="1" applyBorder="1"/>
    <xf numFmtId="9" fontId="3" fillId="2" borderId="15" xfId="1" applyFont="1" applyFill="1" applyBorder="1"/>
    <xf numFmtId="0" fontId="3" fillId="2" borderId="17" xfId="0" applyFont="1" applyFill="1" applyBorder="1"/>
    <xf numFmtId="0" fontId="0" fillId="2" borderId="17" xfId="0" applyFill="1" applyBorder="1"/>
    <xf numFmtId="0" fontId="3" fillId="2" borderId="16" xfId="0" applyFont="1" applyFill="1" applyBorder="1"/>
    <xf numFmtId="9" fontId="4" fillId="2" borderId="14" xfId="0" applyNumberFormat="1" applyFont="1" applyFill="1" applyBorder="1"/>
    <xf numFmtId="0" fontId="3" fillId="2" borderId="11" xfId="0" applyNumberFormat="1" applyFont="1" applyFill="1" applyBorder="1"/>
    <xf numFmtId="0" fontId="2" fillId="6" borderId="8" xfId="0" applyFont="1" applyFill="1" applyBorder="1"/>
    <xf numFmtId="0" fontId="2" fillId="6" borderId="9" xfId="0" applyFont="1" applyFill="1" applyBorder="1"/>
    <xf numFmtId="0" fontId="2" fillId="6" borderId="10" xfId="0" applyFont="1" applyFill="1" applyBorder="1"/>
    <xf numFmtId="0" fontId="3" fillId="0" borderId="0" xfId="0" applyFont="1"/>
  </cellXfs>
  <cellStyles count="2">
    <cellStyle name="Normal" xfId="0" builtinId="0"/>
    <cellStyle name="Percent" xfId="1" builtinId="5"/>
  </cellStyles>
  <dxfs count="2">
    <dxf>
      <numFmt numFmtId="19" formatCode="m/d/yyyy"/>
    </dxf>
    <dxf>
      <numFmt numFmtId="0" formatCode="General"/>
    </dxf>
  </dxfs>
  <tableStyles count="1" defaultTableStyle="TableStyleMedium2" defaultPivotStyle="PivotStyleLight16">
    <tableStyle name="Invisible" pivot="0" table="0" count="0" xr9:uid="{6BEEE69B-99E8-42E9-A3EE-0B6EDF9CCCE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C44" s="1"/>
        <tr r="C92" s="3"/>
        <tr r="C82" s="3"/>
        <tr r="C45" s="3"/>
        <tr r="C5" s="3"/>
        <tr r="C113" s="3"/>
        <tr r="C22" s="1"/>
        <tr r="C8" s="3"/>
        <tr r="C18" s="3"/>
        <tr r="C118" s="3"/>
        <tr r="C87" s="3"/>
        <tr r="C97" s="3"/>
        <tr r="C76" s="3"/>
        <tr r="C122" s="3"/>
        <tr r="C27" s="3"/>
        <tr r="C30" s="3"/>
        <tr r="C109" s="3"/>
        <tr r="C18" s="1"/>
        <tr r="C115" s="3"/>
        <tr r="C101" s="3"/>
        <tr r="C32" s="1"/>
        <tr r="C60" s="3"/>
        <tr r="C85" s="3"/>
        <tr r="C29" s="3"/>
        <tr r="C29" s="1"/>
        <tr r="C17" s="1"/>
        <tr r="C14" s="1"/>
        <tr r="C7" s="1"/>
        <tr r="C46" s="3"/>
        <tr r="C95" s="3"/>
        <tr r="C72" s="3"/>
        <tr r="C33" s="3"/>
        <tr r="C52" s="3"/>
        <tr r="C77" s="3"/>
        <tr r="C21" s="3"/>
        <tr r="C89" s="3"/>
        <tr r="C42" s="1"/>
        <tr r="C4" s="1"/>
        <tr r="C24" s="1"/>
        <tr r="C35" s="1"/>
        <tr r="C21" s="1"/>
        <tr r="C94" s="3"/>
        <tr r="C99" s="3"/>
        <tr r="C16" s="3"/>
        <tr r="C80" s="3"/>
        <tr r="C26" s="3"/>
        <tr r="C78" s="3"/>
        <tr r="C105" s="3"/>
        <tr r="C43" s="3"/>
        <tr r="C62" s="3"/>
        <tr r="C70" s="3"/>
        <tr r="C53" s="3"/>
        <tr r="C6" s="1"/>
        <tr r="C28" s="1"/>
        <tr r="C73" s="3"/>
        <tr r="C30" s="1"/>
        <tr r="C10" s="1"/>
        <tr r="C103" s="3"/>
        <tr r="C88" s="3"/>
        <tr r="C23" s="3"/>
        <tr r="C58" s="3"/>
        <tr r="C69" s="3"/>
        <tr r="C9" s="3"/>
        <tr r="C41" s="3"/>
        <tr r="C33" s="1"/>
        <tr r="C39" s="1"/>
        <tr r="C20" s="1"/>
        <tr r="C27" s="1"/>
        <tr r="C9" s="1"/>
        <tr r="C79" s="3"/>
        <tr r="C107" s="3"/>
        <tr r="C32" s="3"/>
        <tr r="C96" s="3"/>
        <tr r="C54" s="3"/>
        <tr r="C35" s="3"/>
        <tr r="C20" s="3"/>
        <tr r="C116" s="3"/>
        <tr r="C67" s="3"/>
        <tr r="C124" s="3"/>
        <tr r="C8" s="1"/>
        <tr r="C48" s="3"/>
        <tr r="C44" s="3"/>
        <tr r="C11" s="1"/>
        <tr r="C55" s="3"/>
        <tr r="C12" s="3"/>
        <tr r="C13" s="3"/>
        <tr r="C57" s="3"/>
        <tr r="C25" s="1"/>
        <tr r="C16" s="1"/>
        <tr r="C31" s="1"/>
        <tr r="C24" s="3"/>
        <tr r="C38" s="3"/>
        <tr r="C100" s="3"/>
        <tr r="C59" s="3"/>
        <tr r="C121" s="3"/>
        <tr r="C14" s="3"/>
        <tr r="C117" s="3"/>
        <tr r="C61" s="3"/>
        <tr r="C74" s="3"/>
        <tr r="C25" s="3"/>
        <tr r="C38" s="1"/>
        <tr r="C36" s="1"/>
        <tr r="C40" s="1"/>
        <tr r="C41" s="1"/>
        <tr r="C19" s="3"/>
        <tr r="C111" s="3"/>
        <tr r="C40" s="3"/>
        <tr r="C104" s="3"/>
        <tr r="C66" s="3"/>
        <tr r="C7" s="3"/>
        <tr r="C17" s="3"/>
        <tr r="C42" s="3"/>
        <tr r="C83" s="3"/>
        <tr r="C86" s="3"/>
        <tr r="C15" s="3"/>
        <tr r="C15" s="1"/>
        <tr r="C112" s="3"/>
        <tr r="C31" s="3"/>
        <tr r="C63" s="3"/>
        <tr r="C49" s="3"/>
        <tr r="C36" s="3"/>
        <tr r="C50" s="3"/>
        <tr r="C10" s="3"/>
        <tr r="C102" s="3"/>
        <tr r="C39" s="3"/>
        <tr r="C110" s="3"/>
        <tr r="C34" s="1"/>
        <tr r="C51" s="3"/>
        <tr r="C108" s="3"/>
        <tr r="C12" s="1"/>
        <tr r="C5" s="1"/>
        <tr r="C75" s="3"/>
        <tr r="C119" s="3"/>
        <tr r="C56" s="3"/>
        <tr r="C120" s="3"/>
        <tr r="C90" s="3"/>
        <tr r="C47" s="3"/>
        <tr r="C65" s="3"/>
        <tr r="C98" s="3"/>
        <tr r="C22" s="3"/>
        <tr r="C4" s="3"/>
        <tr r="C84" s="3"/>
        <tr r="C93" s="3"/>
        <tr r="C37" s="3"/>
        <tr r="C28" s="3"/>
        <tr r="C23" s="1"/>
        <tr r="C37" s="1"/>
        <tr r="C19" s="1"/>
        <tr r="C13" s="1"/>
        <tr r="C26" s="1"/>
        <tr r="C43" s="1"/>
        <tr r="C91" s="3"/>
        <tr r="C123" s="3"/>
        <tr r="C64" s="3"/>
        <tr r="C6" s="3"/>
        <tr r="C106" s="3"/>
        <tr r="C71" s="3"/>
        <tr r="C81" s="3"/>
        <tr r="C68" s="3"/>
        <tr r="C114" s="3"/>
        <tr r="C11" s="3"/>
        <tr r="C34" s="3"/>
        <tr r="A7" s="1"/>
        <tr r="A32" s="1"/>
        <tr r="B37" s="1"/>
        <tr r="A33" s="1"/>
        <tr r="A4" s="1"/>
        <tr r="B30" s="1"/>
        <tr r="B28" s="1"/>
        <tr r="B38" s="1"/>
        <tr r="B9" s="1"/>
        <tr r="A6" s="1"/>
        <tr r="B26" s="1"/>
        <tr r="B31" s="1"/>
        <tr r="B13" s="1"/>
        <tr r="B21" s="1"/>
        <tr r="B15" s="1"/>
        <tr r="A22" s="1"/>
        <tr r="A24" s="1"/>
        <tr r="B27" s="1"/>
        <tr r="A26" s="1"/>
        <tr r="B19" s="1"/>
        <tr r="A19" s="1"/>
        <tr r="A43" s="1"/>
        <tr r="B17" s="1"/>
        <tr r="B29" s="1"/>
        <tr r="A37" s="1"/>
        <tr r="A39" s="1"/>
        <tr r="B43" s="1"/>
        <tr r="A8" s="1"/>
        <tr r="A30" s="1"/>
        <tr r="B16" s="1"/>
        <tr r="B7" s="1"/>
        <tr r="A18" s="1"/>
        <tr r="A34" s="1"/>
        <tr r="A42" s="1"/>
        <tr r="B20" s="1"/>
        <tr r="A44" s="1"/>
        <tr r="A31" s="1"/>
        <tr r="B32" s="1"/>
        <tr r="B36" s="1"/>
        <tr r="A14" s="1"/>
        <tr r="A5" s="1"/>
        <tr r="B4" s="1"/>
        <tr r="A9" s="1"/>
        <tr r="A25" s="1"/>
        <tr r="A11" s="1"/>
        <tr r="A23" s="1"/>
        <tr r="B18" s="1"/>
        <tr r="A21" s="1"/>
        <tr r="B39" s="1"/>
        <tr r="B12" s="1"/>
        <tr r="A17" s="1"/>
        <tr r="B34" s="1"/>
        <tr r="A20" s="1"/>
        <tr r="B6" s="1"/>
        <tr r="B42" s="1"/>
        <tr r="A36" s="1"/>
        <tr r="B8" s="1"/>
        <tr r="B40" s="1"/>
        <tr r="B10" s="1"/>
        <tr r="B22" s="1"/>
        <tr r="A15" s="1"/>
        <tr r="A38" s="1"/>
        <tr r="B11" s="1"/>
        <tr r="B35" s="1"/>
        <tr r="A28" s="1"/>
        <tr r="A13" s="1"/>
        <tr r="A12" s="1"/>
        <tr r="A41" s="1"/>
        <tr r="B33" s="1"/>
        <tr r="C3" s="1"/>
        <tr r="A40" s="1"/>
        <tr r="A29" s="1"/>
        <tr r="B14" s="1"/>
        <tr r="A27" s="1"/>
        <tr r="B24" s="1"/>
        <tr r="B23" s="1"/>
        <tr r="B41" s="1"/>
        <tr r="A35" s="1"/>
        <tr r="B25" s="1"/>
        <tr r="B44" s="1"/>
        <tr r="A16" s="1"/>
        <tr r="A10" s="1"/>
        <tr r="B5" s="1"/>
        <tr r="A122" s="3"/>
        <tr r="A118" s="3"/>
        <tr r="A114" s="3"/>
        <tr r="A110" s="3"/>
        <tr r="A106" s="3"/>
        <tr r="A102" s="3"/>
        <tr r="A98" s="3"/>
        <tr r="A94" s="3"/>
        <tr r="A90" s="3"/>
        <tr r="A86" s="3"/>
        <tr r="A82" s="3"/>
        <tr r="A78" s="3"/>
        <tr r="A74" s="3"/>
        <tr r="A70" s="3"/>
        <tr r="A66" s="3"/>
        <tr r="A62" s="3"/>
        <tr r="A58" s="3"/>
        <tr r="A54" s="3"/>
        <tr r="A50" s="3"/>
        <tr r="A46" s="3"/>
        <tr r="A42" s="3"/>
        <tr r="A38" s="3"/>
        <tr r="A34" s="3"/>
        <tr r="A30" s="3"/>
        <tr r="A26" s="3"/>
        <tr r="A22" s="3"/>
        <tr r="A18" s="3"/>
        <tr r="A14" s="3"/>
        <tr r="A10" s="3"/>
        <tr r="A6" s="3"/>
        <tr r="B33" s="3"/>
        <tr r="B5" s="3"/>
        <tr r="B124" s="3"/>
        <tr r="B108" s="3"/>
        <tr r="B96" s="3"/>
        <tr r="B84" s="3"/>
        <tr r="B72" s="3"/>
        <tr r="B60" s="3"/>
        <tr r="B52" s="3"/>
        <tr r="B40" s="3"/>
        <tr r="B32" s="3"/>
        <tr r="B12" s="3"/>
        <tr r="A116" s="3"/>
        <tr r="A100" s="3"/>
        <tr r="A88" s="3"/>
        <tr r="A76" s="3"/>
        <tr r="A64" s="3"/>
        <tr r="A48" s="3"/>
        <tr r="A36" s="3"/>
        <tr r="A20" s="3"/>
        <tr r="A8" s="3"/>
        <tr r="B83" s="3"/>
        <tr r="B67" s="3"/>
        <tr r="B55" s="3"/>
        <tr r="B43" s="3"/>
        <tr r="B27" s="3"/>
        <tr r="B11" s="3"/>
        <tr r="A123" s="3"/>
        <tr r="A107" s="3"/>
        <tr r="A95" s="3"/>
        <tr r="A79" s="3"/>
        <tr r="A51" s="3"/>
        <tr r="A31" s="3"/>
        <tr r="A19" s="3"/>
        <tr r="A11" s="3"/>
        <tr r="B114" s="3"/>
        <tr r="B98" s="3"/>
        <tr r="B74" s="3"/>
        <tr r="B58" s="3"/>
        <tr r="B42" s="3"/>
        <tr r="B30" s="3"/>
        <tr r="B14" s="3"/>
        <tr r="B121" s="3"/>
        <tr r="B117" s="3"/>
        <tr r="B113" s="3"/>
        <tr r="B109" s="3"/>
        <tr r="B105" s="3"/>
        <tr r="B101" s="3"/>
        <tr r="B97" s="3"/>
        <tr r="B93" s="3"/>
        <tr r="B89" s="3"/>
        <tr r="B85" s="3"/>
        <tr r="B81" s="3"/>
        <tr r="B77" s="3"/>
        <tr r="B73" s="3"/>
        <tr r="B69" s="3"/>
        <tr r="B65" s="3"/>
        <tr r="B61" s="3"/>
        <tr r="B57" s="3"/>
        <tr r="B53" s="3"/>
        <tr r="B49" s="3"/>
        <tr r="B45" s="3"/>
        <tr r="B41" s="3"/>
        <tr r="B37" s="3"/>
        <tr r="B29" s="3"/>
        <tr r="B25" s="3"/>
        <tr r="B21" s="3"/>
        <tr r="B17" s="3"/>
        <tr r="B13" s="3"/>
        <tr r="B9" s="3"/>
        <tr r="B120" s="3"/>
        <tr r="B112" s="3"/>
        <tr r="B104" s="3"/>
        <tr r="B92" s="3"/>
        <tr r="B80" s="3"/>
        <tr r="B64" s="3"/>
        <tr r="B56" s="3"/>
        <tr r="B44" s="3"/>
        <tr r="B28" s="3"/>
        <tr r="B16" s="3"/>
        <tr r="B8" s="3"/>
        <tr r="A120" s="3"/>
        <tr r="A108" s="3"/>
        <tr r="A96" s="3"/>
        <tr r="A84" s="3"/>
        <tr r="A72" s="3"/>
        <tr r="A56" s="3"/>
        <tr r="A44" s="3"/>
        <tr r="A32" s="3"/>
        <tr r="A16" s="3"/>
        <tr r="A4" s="3"/>
        <tr r="B79" s="3"/>
        <tr r="B59" s="3"/>
        <tr r="B39" s="3"/>
        <tr r="B31" s="3"/>
        <tr r="B15" s="3"/>
        <tr r="C3" s="3"/>
        <tr r="A119" s="3"/>
        <tr r="A111" s="3"/>
        <tr r="A99" s="3"/>
        <tr r="A87" s="3"/>
        <tr r="A71" s="3"/>
        <tr r="A63" s="3"/>
        <tr r="A43" s="3"/>
        <tr r="A35" s="3"/>
        <tr r="A23" s="3"/>
        <tr r="A15" s="3"/>
        <tr r="A7" s="3"/>
        <tr r="B122" s="3"/>
        <tr r="B110" s="3"/>
        <tr r="B102" s="3"/>
        <tr r="B86" s="3"/>
        <tr r="B78" s="3"/>
        <tr r="B70" s="3"/>
        <tr r="B62" s="3"/>
        <tr r="B50" s="3"/>
        <tr r="B34" s="3"/>
        <tr r="B22" s="3"/>
        <tr r="B10" s="3"/>
        <tr r="A121" s="3"/>
        <tr r="A117" s="3"/>
        <tr r="A113" s="3"/>
        <tr r="A109" s="3"/>
        <tr r="A105" s="3"/>
        <tr r="A101" s="3"/>
        <tr r="A97" s="3"/>
        <tr r="A93" s="3"/>
        <tr r="A89" s="3"/>
        <tr r="A85" s="3"/>
        <tr r="A81" s="3"/>
        <tr r="A77" s="3"/>
        <tr r="A73" s="3"/>
        <tr r="A69" s="3"/>
        <tr r="A65" s="3"/>
        <tr r="A61" s="3"/>
        <tr r="A57" s="3"/>
        <tr r="A53" s="3"/>
        <tr r="A49" s="3"/>
        <tr r="A45" s="3"/>
        <tr r="A41" s="3"/>
        <tr r="A37" s="3"/>
        <tr r="A33" s="3"/>
        <tr r="A29" s="3"/>
        <tr r="A25" s="3"/>
        <tr r="A21" s="3"/>
        <tr r="A17" s="3"/>
        <tr r="A13" s="3"/>
        <tr r="A9" s="3"/>
        <tr r="A5" s="3"/>
        <tr r="B116" s="3"/>
        <tr r="B100" s="3"/>
        <tr r="B88" s="3"/>
        <tr r="B76" s="3"/>
        <tr r="B68" s="3"/>
        <tr r="B48" s="3"/>
        <tr r="B36" s="3"/>
        <tr r="B24" s="3"/>
        <tr r="B20" s="3"/>
        <tr r="B4" s="3"/>
        <tr r="A124" s="3"/>
        <tr r="A112" s="3"/>
        <tr r="A104" s="3"/>
        <tr r="A92" s="3"/>
        <tr r="A80" s="3"/>
        <tr r="A68" s="3"/>
        <tr r="A60" s="3"/>
        <tr r="A52" s="3"/>
        <tr r="A40" s="3"/>
        <tr r="A28" s="3"/>
        <tr r="A24" s="3"/>
        <tr r="A12" s="3"/>
        <tr r="B87" s="3"/>
        <tr r="B71" s="3"/>
        <tr r="B63" s="3"/>
        <tr r="B47" s="3"/>
        <tr r="B35" s="3"/>
        <tr r="B23" s="3"/>
        <tr r="B7" s="3"/>
        <tr r="A115" s="3"/>
        <tr r="A103" s="3"/>
        <tr r="A91" s="3"/>
        <tr r="A83" s="3"/>
        <tr r="A75" s="3"/>
        <tr r="A67" s="3"/>
        <tr r="A59" s="3"/>
        <tr r="A47" s="3"/>
        <tr r="A39" s="3"/>
        <tr r="A27" s="3"/>
        <tr r="B118" s="3"/>
        <tr r="B106" s="3"/>
        <tr r="B90" s="3"/>
        <tr r="B82" s="3"/>
        <tr r="B66" s="3"/>
        <tr r="B54" s="3"/>
        <tr r="B38" s="3"/>
        <tr r="B26" s="3"/>
        <tr r="B18" s="3"/>
        <tr r="B6" s="3"/>
        <tr r="B123" s="3"/>
        <tr r="B119" s="3"/>
        <tr r="B115" s="3"/>
        <tr r="B111" s="3"/>
        <tr r="B107" s="3"/>
        <tr r="B103" s="3"/>
        <tr r="B99" s="3"/>
        <tr r="B95" s="3"/>
        <tr r="B91" s="3"/>
        <tr r="B75" s="3"/>
        <tr r="B51" s="3"/>
        <tr r="B19" s="3"/>
        <tr r="A55" s="3"/>
        <tr r="B94" s="3"/>
        <tr r="B46" s="3"/>
      </tp>
    </main>
  </volType>
</volTypes>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3.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volatileDependencies" Target="volatileDependenci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Forecast.xlsx]DASHBOARD!PivotTable1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DASHBOARD!$T$8:$T$9</c:f>
              <c:strCache>
                <c:ptCount val="1"/>
                <c:pt idx="0">
                  <c:v>GOOG</c:v>
                </c:pt>
              </c:strCache>
            </c:strRef>
          </c:tx>
          <c:spPr>
            <a:ln w="28575" cap="rnd">
              <a:solidFill>
                <a:schemeClr val="accent1"/>
              </a:solidFill>
              <a:round/>
            </a:ln>
            <a:effectLst/>
          </c:spPr>
          <c:marker>
            <c:symbol val="none"/>
          </c:marker>
          <c:cat>
            <c:multiLvlStrRef>
              <c:f>DASHBOARD!$Q$10:$S$74</c:f>
              <c:multiLvlStrCache>
                <c:ptCount val="6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pt idx="48">
                    <c:v>Qtr1</c:v>
                  </c:pt>
                  <c:pt idx="51">
                    <c:v>Qtr2</c:v>
                  </c:pt>
                  <c:pt idx="54">
                    <c:v>Qtr3</c:v>
                  </c:pt>
                  <c:pt idx="57">
                    <c:v>Qtr4</c:v>
                  </c:pt>
                  <c:pt idx="60">
                    <c:v>Qtr1</c:v>
                  </c:pt>
                  <c:pt idx="63">
                    <c:v>Qtr2</c:v>
                  </c:pt>
                </c:lvl>
                <c:lvl>
                  <c:pt idx="0">
                    <c:v>2017</c:v>
                  </c:pt>
                  <c:pt idx="12">
                    <c:v>2018</c:v>
                  </c:pt>
                  <c:pt idx="24">
                    <c:v>2019</c:v>
                  </c:pt>
                  <c:pt idx="36">
                    <c:v>2020</c:v>
                  </c:pt>
                  <c:pt idx="48">
                    <c:v>2021</c:v>
                  </c:pt>
                  <c:pt idx="60">
                    <c:v>2022</c:v>
                  </c:pt>
                </c:lvl>
              </c:multiLvlStrCache>
            </c:multiLvlStrRef>
          </c:cat>
          <c:val>
            <c:numRef>
              <c:f>DASHBOARD!$T$10:$T$74</c:f>
              <c:numCache>
                <c:formatCode>"$"#,##0</c:formatCode>
                <c:ptCount val="65"/>
                <c:pt idx="0">
                  <c:v>807.90474999999992</c:v>
                </c:pt>
                <c:pt idx="1">
                  <c:v>816.91657894736841</c:v>
                </c:pt>
                <c:pt idx="2">
                  <c:v>834.11130434782649</c:v>
                </c:pt>
                <c:pt idx="3">
                  <c:v>844.05684210526294</c:v>
                </c:pt>
                <c:pt idx="4">
                  <c:v>939.28409090909088</c:v>
                </c:pt>
                <c:pt idx="5">
                  <c:v>953.76681818181817</c:v>
                </c:pt>
                <c:pt idx="6">
                  <c:v>942.86500000000001</c:v>
                </c:pt>
                <c:pt idx="7">
                  <c:v>922.023043478261</c:v>
                </c:pt>
                <c:pt idx="8">
                  <c:v>931.29950000000008</c:v>
                </c:pt>
                <c:pt idx="9">
                  <c:v>982.52227272727282</c:v>
                </c:pt>
                <c:pt idx="10">
                  <c:v>1030.4928523809524</c:v>
                </c:pt>
                <c:pt idx="11">
                  <c:v>1043.6530049999999</c:v>
                </c:pt>
                <c:pt idx="12">
                  <c:v>1130.7704666666668</c:v>
                </c:pt>
                <c:pt idx="13">
                  <c:v>1088.2068368421053</c:v>
                </c:pt>
                <c:pt idx="14">
                  <c:v>1091.4904809523807</c:v>
                </c:pt>
                <c:pt idx="15">
                  <c:v>1035.6961952380952</c:v>
                </c:pt>
                <c:pt idx="16">
                  <c:v>1069.2759000000001</c:v>
                </c:pt>
                <c:pt idx="17">
                  <c:v>1137.6266714285716</c:v>
                </c:pt>
                <c:pt idx="18">
                  <c:v>1187.5904714285714</c:v>
                </c:pt>
                <c:pt idx="19">
                  <c:v>1225.6717304347826</c:v>
                </c:pt>
                <c:pt idx="20">
                  <c:v>1175.8089368421054</c:v>
                </c:pt>
                <c:pt idx="21">
                  <c:v>1110.9404130434782</c:v>
                </c:pt>
                <c:pt idx="22">
                  <c:v>1056.1623904761905</c:v>
                </c:pt>
                <c:pt idx="23">
                  <c:v>1037.4205315789472</c:v>
                </c:pt>
                <c:pt idx="24">
                  <c:v>1072.264276190476</c:v>
                </c:pt>
                <c:pt idx="25">
                  <c:v>1114.2421157894737</c:v>
                </c:pt>
                <c:pt idx="26">
                  <c:v>1179.1976142857141</c:v>
                </c:pt>
                <c:pt idx="27">
                  <c:v>1226.2262000000001</c:v>
                </c:pt>
                <c:pt idx="28">
                  <c:v>1150.7631772727275</c:v>
                </c:pt>
                <c:pt idx="29">
                  <c:v>1081.1225000000002</c:v>
                </c:pt>
                <c:pt idx="30">
                  <c:v>1152.0768227272727</c:v>
                </c:pt>
                <c:pt idx="31">
                  <c:v>1180.686809090909</c:v>
                </c:pt>
                <c:pt idx="32">
                  <c:v>1220.8395150000001</c:v>
                </c:pt>
                <c:pt idx="33">
                  <c:v>1232.7117434782608</c:v>
                </c:pt>
                <c:pt idx="34">
                  <c:v>1304.2789899999998</c:v>
                </c:pt>
                <c:pt idx="35">
                  <c:v>1340.8676285714284</c:v>
                </c:pt>
                <c:pt idx="36">
                  <c:v>1436.6538095238093</c:v>
                </c:pt>
                <c:pt idx="37">
                  <c:v>1464.1105210526316</c:v>
                </c:pt>
                <c:pt idx="38">
                  <c:v>1188.3940909090909</c:v>
                </c:pt>
                <c:pt idx="39">
                  <c:v>1234.1404904761901</c:v>
                </c:pt>
                <c:pt idx="40">
                  <c:v>1381.1137449999999</c:v>
                </c:pt>
                <c:pt idx="41">
                  <c:v>1431.0477318181818</c:v>
                </c:pt>
                <c:pt idx="42">
                  <c:v>1513.573190909091</c:v>
                </c:pt>
                <c:pt idx="43">
                  <c:v>1545.9447619047619</c:v>
                </c:pt>
                <c:pt idx="44">
                  <c:v>1518.5538047619045</c:v>
                </c:pt>
                <c:pt idx="45">
                  <c:v>1546.8281954545455</c:v>
                </c:pt>
                <c:pt idx="46">
                  <c:v>1748.3484949999997</c:v>
                </c:pt>
                <c:pt idx="47">
                  <c:v>1772.278186363636</c:v>
                </c:pt>
                <c:pt idx="48">
                  <c:v>1808.3836842105263</c:v>
                </c:pt>
                <c:pt idx="49">
                  <c:v>2068.3568315789471</c:v>
                </c:pt>
                <c:pt idx="50">
                  <c:v>2059.8447913043478</c:v>
                </c:pt>
                <c:pt idx="51">
                  <c:v>2289.8423523809524</c:v>
                </c:pt>
                <c:pt idx="52">
                  <c:v>2352.595495</c:v>
                </c:pt>
                <c:pt idx="53">
                  <c:v>2501.3940954545455</c:v>
                </c:pt>
                <c:pt idx="54">
                  <c:v>2646.7856999999995</c:v>
                </c:pt>
                <c:pt idx="55">
                  <c:v>2786.4068227272733</c:v>
                </c:pt>
                <c:pt idx="56">
                  <c:v>2837.6380809523812</c:v>
                </c:pt>
                <c:pt idx="57">
                  <c:v>2808.9738142857145</c:v>
                </c:pt>
                <c:pt idx="58">
                  <c:v>2948.6504761904762</c:v>
                </c:pt>
                <c:pt idx="59">
                  <c:v>2913.0422863636363</c:v>
                </c:pt>
                <c:pt idx="60">
                  <c:v>2720.8545199999999</c:v>
                </c:pt>
                <c:pt idx="61">
                  <c:v>2731.5563368421053</c:v>
                </c:pt>
                <c:pt idx="62">
                  <c:v>2707.1278347826083</c:v>
                </c:pt>
                <c:pt idx="63">
                  <c:v>2572.2105100000003</c:v>
                </c:pt>
                <c:pt idx="64">
                  <c:v>2385.7433333333333</c:v>
                </c:pt>
              </c:numCache>
            </c:numRef>
          </c:val>
          <c:smooth val="0"/>
          <c:extLst>
            <c:ext xmlns:c16="http://schemas.microsoft.com/office/drawing/2014/chart" uri="{C3380CC4-5D6E-409C-BE32-E72D297353CC}">
              <c16:uniqueId val="{00000000-8A82-4E34-AA44-72E3BDCE5AFF}"/>
            </c:ext>
          </c:extLst>
        </c:ser>
        <c:dLbls>
          <c:showLegendKey val="0"/>
          <c:showVal val="0"/>
          <c:showCatName val="0"/>
          <c:showSerName val="0"/>
          <c:showPercent val="0"/>
          <c:showBubbleSize val="0"/>
        </c:dLbls>
        <c:smooth val="0"/>
        <c:axId val="1833121952"/>
        <c:axId val="1833120704"/>
      </c:lineChart>
      <c:catAx>
        <c:axId val="183312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120704"/>
        <c:crosses val="autoZero"/>
        <c:auto val="1"/>
        <c:lblAlgn val="ctr"/>
        <c:lblOffset val="100"/>
        <c:noMultiLvlLbl val="0"/>
      </c:catAx>
      <c:valAx>
        <c:axId val="1833120704"/>
        <c:scaling>
          <c:orientation val="minMax"/>
        </c:scaling>
        <c:delete val="0"/>
        <c:axPos val="l"/>
        <c:majorGridlines>
          <c:spPr>
            <a:ln w="9525" cap="flat" cmpd="sng" algn="ctr">
              <a:solidFill>
                <a:schemeClr val="bg1">
                  <a:lumMod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12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636270</xdr:colOff>
      <xdr:row>0</xdr:row>
      <xdr:rowOff>87630</xdr:rowOff>
    </xdr:from>
    <xdr:to>
      <xdr:col>2</xdr:col>
      <xdr:colOff>560070</xdr:colOff>
      <xdr:row>6</xdr:row>
      <xdr:rowOff>129539</xdr:rowOff>
    </xdr:to>
    <mc:AlternateContent xmlns:mc="http://schemas.openxmlformats.org/markup-compatibility/2006" xmlns:a14="http://schemas.microsoft.com/office/drawing/2010/main">
      <mc:Choice Requires="a14">
        <xdr:graphicFrame macro="">
          <xdr:nvGraphicFramePr>
            <xdr:cNvPr id="2" name="TICKER">
              <a:extLst>
                <a:ext uri="{FF2B5EF4-FFF2-40B4-BE49-F238E27FC236}">
                  <a16:creationId xmlns:a16="http://schemas.microsoft.com/office/drawing/2014/main" id="{ED6D19AE-DBE0-4EBE-8BF7-ABFA15DDF474}"/>
                </a:ext>
              </a:extLst>
            </xdr:cNvPr>
            <xdr:cNvGraphicFramePr/>
          </xdr:nvGraphicFramePr>
          <xdr:xfrm>
            <a:off x="0" y="0"/>
            <a:ext cx="0" cy="0"/>
          </xdr:xfrm>
          <a:graphic>
            <a:graphicData uri="http://schemas.microsoft.com/office/drawing/2010/slicer">
              <sle:slicer xmlns:sle="http://schemas.microsoft.com/office/drawing/2010/slicer" name="TICKER"/>
            </a:graphicData>
          </a:graphic>
        </xdr:graphicFrame>
      </mc:Choice>
      <mc:Fallback xmlns="">
        <xdr:sp macro="" textlink="">
          <xdr:nvSpPr>
            <xdr:cNvPr id="0" name=""/>
            <xdr:cNvSpPr>
              <a:spLocks noTextEdit="1"/>
            </xdr:cNvSpPr>
          </xdr:nvSpPr>
          <xdr:spPr>
            <a:xfrm>
              <a:off x="636270" y="87630"/>
              <a:ext cx="1828800" cy="11391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636270</xdr:colOff>
      <xdr:row>22</xdr:row>
      <xdr:rowOff>127634</xdr:rowOff>
    </xdr:from>
    <xdr:to>
      <xdr:col>13</xdr:col>
      <xdr:colOff>727709</xdr:colOff>
      <xdr:row>41</xdr:row>
      <xdr:rowOff>87630</xdr:rowOff>
    </xdr:to>
    <xdr:graphicFrame macro="">
      <xdr:nvGraphicFramePr>
        <xdr:cNvPr id="3" name="Chart 2">
          <a:extLst>
            <a:ext uri="{FF2B5EF4-FFF2-40B4-BE49-F238E27FC236}">
              <a16:creationId xmlns:a16="http://schemas.microsoft.com/office/drawing/2014/main" id="{E4E86E69-4FFB-BFC2-7BE4-CE8515A3D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45720</xdr:colOff>
      <xdr:row>22</xdr:row>
      <xdr:rowOff>125731</xdr:rowOff>
    </xdr:from>
    <xdr:to>
      <xdr:col>26</xdr:col>
      <xdr:colOff>419100</xdr:colOff>
      <xdr:row>28</xdr:row>
      <xdr:rowOff>179071</xdr:rowOff>
    </xdr:to>
    <mc:AlternateContent xmlns:mc="http://schemas.openxmlformats.org/markup-compatibility/2006">
      <mc:Choice xmlns:a14="http://schemas.microsoft.com/office/drawing/2010/main" Requires="a14">
        <xdr:graphicFrame macro="">
          <xdr:nvGraphicFramePr>
            <xdr:cNvPr id="4" name="TICKER 1">
              <a:extLst>
                <a:ext uri="{FF2B5EF4-FFF2-40B4-BE49-F238E27FC236}">
                  <a16:creationId xmlns:a16="http://schemas.microsoft.com/office/drawing/2014/main" id="{E6A3E15F-3895-7051-3C97-B785B2746C11}"/>
                </a:ext>
              </a:extLst>
            </xdr:cNvPr>
            <xdr:cNvGraphicFramePr/>
          </xdr:nvGraphicFramePr>
          <xdr:xfrm>
            <a:off x="0" y="0"/>
            <a:ext cx="0" cy="0"/>
          </xdr:xfrm>
          <a:graphic>
            <a:graphicData uri="http://schemas.microsoft.com/office/drawing/2010/slicer">
              <sle:slicer xmlns:sle="http://schemas.microsoft.com/office/drawing/2010/slicer" name="TICKER 1"/>
            </a:graphicData>
          </a:graphic>
        </xdr:graphicFrame>
      </mc:Choice>
      <mc:Fallback>
        <xdr:sp macro="" textlink="">
          <xdr:nvSpPr>
            <xdr:cNvPr id="0" name=""/>
            <xdr:cNvSpPr>
              <a:spLocks noTextEdit="1"/>
            </xdr:cNvSpPr>
          </xdr:nvSpPr>
          <xdr:spPr>
            <a:xfrm>
              <a:off x="10683240" y="4160521"/>
              <a:ext cx="182880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49530</xdr:colOff>
      <xdr:row>29</xdr:row>
      <xdr:rowOff>11430</xdr:rowOff>
    </xdr:from>
    <xdr:to>
      <xdr:col>26</xdr:col>
      <xdr:colOff>422910</xdr:colOff>
      <xdr:row>41</xdr:row>
      <xdr:rowOff>87630</xdr:rowOff>
    </xdr:to>
    <mc:AlternateContent xmlns:mc="http://schemas.openxmlformats.org/markup-compatibility/2006">
      <mc:Choice xmlns:a14="http://schemas.microsoft.com/office/drawing/2010/main" Requires="a14">
        <xdr:graphicFrame macro="">
          <xdr:nvGraphicFramePr>
            <xdr:cNvPr id="5" name="Years">
              <a:extLst>
                <a:ext uri="{FF2B5EF4-FFF2-40B4-BE49-F238E27FC236}">
                  <a16:creationId xmlns:a16="http://schemas.microsoft.com/office/drawing/2014/main" id="{8177A2B3-0BC7-CC76-AC6D-532BA64697F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687050" y="5326380"/>
              <a:ext cx="1828800" cy="2270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Md Mohaimin Ahmed" id="{7093B96E-64E5-4D88-8A94-23371BC7C284}" userId="Md Mohaimin Ahmed" providerId="None"/>
</personList>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Md Mohaimin Ahmed" refreshedDate="44689.056491203701" backgroundQuery="1" createdVersion="3" refreshedVersion="7" minRefreshableVersion="3" recordCount="0" tupleCache="1" xr:uid="{EC0640D3-E2FD-417E-8DD7-DBB30FB86905}">
  <cacheSource type="external" connectionId="6"/>
  <cacheFields count="5">
    <cacheField name="[NasdaqGS].[TICKER].[TICKER]" caption="TICKER" numFmtId="0" hierarchy="1" level="1">
      <sharedItems count="7">
        <s v="[NasdaqGS].[TICKER].&amp;[GOOG]" c="GOOG"/>
        <s v="[NasdaqGS].[TICKER].&amp;[AMZN]" c="AMZN"/>
        <s v="[NasdaqGS].[TICKER].&amp;[TSLA]" c="TSLA"/>
        <s v="[NasdaqGS].[TICKER].&amp;[AAPL]" c="AAPL"/>
        <s v="[NasdaqGS].[TICKER].&amp;[MSFT]" c="MSFT"/>
        <s v="[NasdaqGS].[TICKER].&amp;[KKR]" c="KKR"/>
        <s v="[NasdaqGS].[TICKER].&amp;[NVDA]" c="NVDA"/>
      </sharedItems>
    </cacheField>
    <cacheField name="[NasdaqGS].[Date (Year)].[Date (Year)]" caption="Date (Year)" numFmtId="0" hierarchy="4" level="1">
      <sharedItems count="11">
        <s v="[NasdaqGS].[Date (Year)].&amp;[2017]" c="2017"/>
        <s v="[NasdaqGS].[Date (Year)].&amp;[2013]" c="2013"/>
        <s v="[NasdaqGS].[Date (Year)].&amp;[2020]" c="2020"/>
        <s v="[NasdaqGS].[Date (Year)].&amp;[2012]" c="2012"/>
        <s v="[NasdaqGS].[Date (Year)].&amp;[2014]" c="2014"/>
        <s v="[NasdaqGS].[Date (Year)].&amp;[2021]" c="2021"/>
        <s v="[NasdaqGS].[Date (Year)].&amp;[2018]" c="2018"/>
        <s v="[NasdaqGS].[Date (Year)].&amp;[2019]" c="2019"/>
        <s v="[NasdaqGS].[Date (Year)].&amp;[2022]" c="2022"/>
        <s v="[NasdaqGS].[Date (Year)].&amp;[2015]" c="2015"/>
        <s v="[NasdaqGS].[Date (Year)].&amp;[2016]" c="2016"/>
      </sharedItems>
    </cacheField>
    <cacheField name="[NasdaqGS].[Date (Quarter)].[Date (Quarter)]" caption="Date (Quarter)" numFmtId="0" hierarchy="5" level="1">
      <sharedItems count="4">
        <s v="[NasdaqGS].[Date (Quarter)].&amp;[Qtr3]" c="Qtr3"/>
        <s v="[NasdaqGS].[Date (Quarter)].&amp;[Qtr4]" c="Qtr4"/>
        <s v="[NasdaqGS].[Date (Quarter)].&amp;[Qtr2]" c="Qtr2"/>
        <s v="[NasdaqGS].[Date (Quarter)].&amp;[Qtr1]" c="Qtr1"/>
      </sharedItems>
    </cacheField>
    <cacheField name="[Measures].[MeasuresLevel]" caption="MeasuresLevel" numFmtId="0">
      <sharedItems count="1">
        <s v="[Measures].[Average of Adj Close]" c="Average of Adj Close"/>
      </sharedItems>
    </cacheField>
    <cacheField name="[NasdaqGS].[Date (Month)].[Date (Month)]" caption="Date (Month)" numFmtId="0" hierarchy="6" level="1">
      <sharedItems count="12">
        <s v="[NasdaqGS].[Date (Month)].&amp;[May]" c="May"/>
        <s v="[NasdaqGS].[Date (Month)].&amp;[Jun]" c="Jun"/>
        <s v="[NasdaqGS].[Date (Month)].&amp;[Jul]" c="Jul"/>
        <s v="[NasdaqGS].[Date (Month)].&amp;[Aug]" c="Aug"/>
        <s v="[NasdaqGS].[Date (Month)].&amp;[Sep]" c="Sep"/>
        <s v="[NasdaqGS].[Date (Month)].&amp;[Oct]" c="Oct"/>
        <s v="[NasdaqGS].[Date (Month)].&amp;[Nov]" c="Nov"/>
        <s v="[NasdaqGS].[Date (Month)].&amp;[Dec]" c="Dec"/>
        <s v="[NasdaqGS].[Date (Month)].&amp;[Jan]" c="Jan"/>
        <s v="[NasdaqGS].[Date (Month)].&amp;[Feb]" c="Feb"/>
        <s v="[NasdaqGS].[Date (Month)].&amp;[Mar]" c="Mar"/>
        <s v="[NasdaqGS].[Date (Month)].&amp;[Apr]" c="Apr"/>
      </sharedItems>
    </cacheField>
  </cacheFields>
  <cacheHierarchies count="12">
    <cacheHierarchy uniqueName="[Measures]" caption="Measures" attribute="1" keyAttribute="1" defaultMemberUniqueName="[Measures].[__No measures defined]" dimensionUniqueName="[Measures]" displayFolder="" measures="1" count="1" memberValueDatatype="130" unbalanced="0">
      <fieldsUsage count="1">
        <fieldUsage x="3"/>
      </fieldsUsage>
    </cacheHierarchy>
    <cacheHierarchy uniqueName="[NasdaqGS].[TICKER]" caption="TICKER" attribute="1" defaultMemberUniqueName="[NasdaqGS].[TICKER].[All]" allUniqueName="[NasdaqGS].[TICKER].[All]" allCaption="All" dimensionUniqueName="[NasdaqGS]" displayFolder="" count="2" memberValueDatatype="130" unbalanced="0">
      <fieldsUsage count="2">
        <fieldUsage x="-1"/>
        <fieldUsage x="0"/>
      </fieldsUsage>
    </cacheHierarchy>
    <cacheHierarchy uniqueName="[NasdaqGS].[Date]" caption="Date" attribute="1" time="1" defaultMemberUniqueName="[NasdaqGS].[Date].[All]" allUniqueName="[NasdaqGS].[Date].[All]" dimensionUniqueName="[NasdaqGS]" displayFolder="" count="2" memberValueDatatype="7" unbalanced="0"/>
    <cacheHierarchy uniqueName="[NasdaqGS].[Adj Close]" caption="Adj Close" attribute="1" defaultMemberUniqueName="[NasdaqGS].[Adj Close].[All]" allUniqueName="[NasdaqGS].[Adj Close].[All]" dimensionUniqueName="[NasdaqGS]" displayFolder="" count="2" memberValueDatatype="5" unbalanced="0"/>
    <cacheHierarchy uniqueName="[NasdaqGS].[Date (Year)]" caption="Date (Year)" attribute="1" defaultMemberUniqueName="[NasdaqGS].[Date (Year)].[All]" allUniqueName="[NasdaqGS].[Date (Year)].[All]" allCaption="All" dimensionUniqueName="[NasdaqGS]" displayFolder="" count="2" memberValueDatatype="130" unbalanced="0">
      <fieldsUsage count="2">
        <fieldUsage x="-1"/>
        <fieldUsage x="1"/>
      </fieldsUsage>
    </cacheHierarchy>
    <cacheHierarchy uniqueName="[NasdaqGS].[Date (Quarter)]" caption="Date (Quarter)" attribute="1" defaultMemberUniqueName="[NasdaqGS].[Date (Quarter)].[All]" allUniqueName="[NasdaqGS].[Date (Quarter)].[All]" dimensionUniqueName="[NasdaqGS]" displayFolder="" count="2" memberValueDatatype="130" unbalanced="0">
      <fieldsUsage count="2">
        <fieldUsage x="-1"/>
        <fieldUsage x="2"/>
      </fieldsUsage>
    </cacheHierarchy>
    <cacheHierarchy uniqueName="[NasdaqGS].[Date (Month)]" caption="Date (Month)" attribute="1" defaultMemberUniqueName="[NasdaqGS].[Date (Month)].[All]" allUniqueName="[NasdaqGS].[Date (Month)].[All]" dimensionUniqueName="[NasdaqGS]" displayFolder="" count="2" memberValueDatatype="130" unbalanced="0">
      <fieldsUsage count="2">
        <fieldUsage x="-1"/>
        <fieldUsage x="4"/>
      </fieldsUsage>
    </cacheHierarchy>
    <cacheHierarchy uniqueName="[NasdaqGS].[Date (Month Index)]" caption="Date (Month Index)" attribute="1" defaultMemberUniqueName="[NasdaqGS].[Date (Month Index)].[All]" allUniqueName="[NasdaqGS].[Date (Month Index)].[All]" dimensionUniqueName="[NasdaqGS]" displayFolder="" count="2" memberValueDatatype="20" unbalanced="0" hidden="1"/>
    <cacheHierarchy uniqueName="[Measures].[__XL_Count NasdaqGS]" caption="__XL_Count NasdaqGS" measure="1" displayFolder="" measureGroup="NasdaqGS" count="0" hidden="1"/>
    <cacheHierarchy uniqueName="[Measures].[__No measures defined]" caption="__No measures defined" measure="1" displayFolder="" count="0" hidden="1"/>
    <cacheHierarchy uniqueName="[Measures].[Sum of Adj Close]" caption="Sum of Adj Close" measure="1" displayFolder="" measureGroup="NasdaqGS" count="0" hidden="1">
      <extLst>
        <ext xmlns:x15="http://schemas.microsoft.com/office/spreadsheetml/2010/11/main" uri="{B97F6D7D-B522-45F9-BDA1-12C45D357490}">
          <x15:cacheHierarchy aggregatedColumn="3"/>
        </ext>
      </extLst>
    </cacheHierarchy>
    <cacheHierarchy uniqueName="[Measures].[Average of Adj Close]" caption="Average of Adj Close" measure="1" displayFolder="" measureGroup="NasdaqGS" count="0" hidden="1">
      <extLst>
        <ext xmlns:x15="http://schemas.microsoft.com/office/spreadsheetml/2010/11/main" uri="{B97F6D7D-B522-45F9-BDA1-12C45D357490}">
          <x15:cacheHierarchy aggregatedColumn="3"/>
        </ext>
      </extLst>
    </cacheHierarchy>
  </cacheHierarchies>
  <kpis count="0"/>
  <tupleCache>
    <entries count="1297">
      <n v="2719.0419516129032">
        <tpls c="4">
          <tpl fld="3" item="0"/>
          <tpl hier="1" item="0"/>
          <tpl fld="1" item="8"/>
          <tpl fld="2" item="3"/>
        </tpls>
      </n>
      <n v="442.00006875000003">
        <tpls c="4">
          <tpl fld="3" item="0"/>
          <tpl hier="1" item="0"/>
          <tpl fld="1" item="1"/>
          <tpl fld="2" item="0"/>
        </tpls>
      </n>
      <n v="1122.1524573770491">
        <tpls c="4">
          <tpl fld="3" item="0"/>
          <tpl hier="1" item="0"/>
          <tpl fld="1" item="7"/>
          <tpl fld="2" item="3"/>
        </tpls>
      </n>
      <n v="759.43203125000002">
        <tpls c="4">
          <tpl fld="3" item="0"/>
          <tpl hier="1" item="0"/>
          <tpl fld="1" item="10"/>
          <tpl fld="2" item="0"/>
        </tpls>
      </n>
      <n v="779.08730158730157">
        <tpls c="4">
          <tpl fld="3" item="0"/>
          <tpl hier="1" item="0"/>
          <tpl fld="1" item="10"/>
          <tpl fld="2" item="1"/>
        </tpls>
      </n>
      <n v="1017.9190476190477">
        <tpls c="4">
          <tpl fld="3" item="0"/>
          <tpl hier="1" item="0"/>
          <tpl fld="1" item="0"/>
          <tpl fld="2" item="1"/>
        </tpls>
      </n>
      <n v="327.36517777777777">
        <tpls c="4">
          <tpl fld="3" item="0"/>
          <tpl hier="1" item="0"/>
          <tpl fld="1" item="3"/>
          <tpl fld="2" item="0"/>
        </tpls>
      </n>
      <n v="348.57667580645159">
        <tpls c="4">
          <tpl fld="3" item="0"/>
          <tpl hier="1" item="0"/>
          <tpl fld="1" item="3"/>
          <tpl fld="2" item="1"/>
        </tpls>
      </n>
      <n v="2757.4038984375002">
        <tpls c="4">
          <tpl fld="3" item="0"/>
          <tpl hier="1" item="0"/>
          <tpl fld="1" item="5"/>
          <tpl fld="2" item="0"/>
        </tpls>
      </n>
      <n v="1103.9903245901639">
        <tpls c="4">
          <tpl fld="3" item="0"/>
          <tpl hier="1" item="0"/>
          <tpl fld="1" item="6"/>
          <tpl fld="2" item="3"/>
        </tpls>
      </n>
      <n v="505.74839531250001">
        <tpls c="4">
          <tpl fld="3" item="0"/>
          <tpl hier="1" item="0"/>
          <tpl fld="1" item="1"/>
          <tpl fld="2" item="1"/>
        </tpls>
      </n>
      <n v="1356.9758048387096">
        <tpls c="4">
          <tpl fld="3" item="0"/>
          <tpl hier="1" item="0"/>
          <tpl fld="1" item="2"/>
          <tpl fld="2" item="3"/>
        </tpls>
      </n>
      <n v="387.80100500000003">
        <tpls c="4">
          <tpl fld="3" item="0"/>
          <tpl hier="1" item="0"/>
          <tpl fld="1" item="1"/>
          <tpl fld="2" item="3"/>
        </tpls>
      </n>
      <n v="578.3126890625">
        <tpls c="4">
          <tpl fld="3" item="0"/>
          <tpl hier="1" item="0"/>
          <tpl fld="1" item="4"/>
          <tpl fld="2" item="0"/>
        </tpls>
      </n>
      <n v="1153.8093666666666">
        <tpls c="4">
          <tpl fld="3" item="0"/>
          <tpl hier="1" item="0"/>
          <tpl fld="1" item="7"/>
          <tpl fld="2" item="2"/>
        </tpls>
      </n>
      <n v="717.57203125000001">
        <tpls c="4">
          <tpl fld="3" item="0"/>
          <tpl hier="1" item="0"/>
          <tpl fld="1" item="9"/>
          <tpl fld="2" item="1"/>
        </tpls>
      </n>
      <n v="2383.6391968253965">
        <tpls c="4">
          <tpl fld="3" item="0"/>
          <tpl hier="1" item="0"/>
          <tpl fld="1" item="5"/>
          <tpl fld="2" item="2"/>
        </tpls>
      </n>
      <n v="718.31328125000005">
        <tpls c="4">
          <tpl fld="3" item="0"/>
          <tpl hier="1" item="0"/>
          <tpl fld="1" item="10"/>
          <tpl fld="2" item="2"/>
        </tpls>
      </n>
      <n v="535.7829158730159">
        <tpls c="4">
          <tpl fld="3" item="0"/>
          <tpl hier="1" item="0"/>
          <tpl fld="1" item="9"/>
          <tpl fld="2" item="2"/>
        </tpls>
      </n>
      <n v="915.62222222222215">
        <tpls c="4">
          <tpl fld="3" item="0"/>
          <tpl hier="1" item="0"/>
          <tpl fld="1" item="0"/>
          <tpl fld="2" item="2"/>
        </tpls>
      </n>
      <n v="536.65255156249998">
        <tpls c="4">
          <tpl fld="3" item="0"/>
          <tpl hier="1" item="0"/>
          <tpl fld="1" item="4"/>
          <tpl fld="2" item="1"/>
        </tpls>
      </n>
      <n v="716.40081967213109">
        <tpls c="4">
          <tpl fld="3" item="0"/>
          <tpl hier="1" item="0"/>
          <tpl fld="1" item="10"/>
          <tpl fld="2" item="3"/>
        </tpls>
      </n>
      <n v="582.35669836065574">
        <tpls c="4">
          <tpl fld="3" item="0"/>
          <tpl hier="1" item="0"/>
          <tpl fld="1" item="4"/>
          <tpl fld="2" item="3"/>
        </tpls>
      </n>
      <n v="423.04020468750002">
        <tpls c="4">
          <tpl fld="3" item="0"/>
          <tpl hier="1" item="0"/>
          <tpl fld="1" item="1"/>
          <tpl fld="2" item="2"/>
        </tpls>
      </n>
      <n v="1349.5599253968253">
        <tpls c="4">
          <tpl fld="3" item="0"/>
          <tpl hier="1" item="0"/>
          <tpl fld="1" item="2"/>
          <tpl fld="2" item="2"/>
        </tpls>
      </n>
      <n v="1984.172131147541">
        <tpls c="4">
          <tpl fld="3" item="0"/>
          <tpl hier="1" item="0"/>
          <tpl fld="1" item="5"/>
          <tpl fld="2" item="3"/>
        </tpls>
      </n>
      <n v="931.58444444444444">
        <tpls c="4">
          <tpl fld="3" item="0"/>
          <tpl hier="1" item="0"/>
          <tpl fld="1" item="0"/>
          <tpl fld="2" item="0"/>
        </tpls>
      </n>
      <n v="292.26325128205127">
        <tpls c="4">
          <tpl fld="3" item="0"/>
          <tpl hier="1" item="0"/>
          <tpl fld="1" item="3"/>
          <tpl fld="2" item="2"/>
        </tpls>
      </n>
      <n v="614.56703125000001">
        <tpls c="4">
          <tpl fld="3" item="0"/>
          <tpl hier="1" item="0"/>
          <tpl fld="1" item="9"/>
          <tpl fld="2" item="0"/>
        </tpls>
      </n>
      <n v="1525.8293765625001">
        <tpls c="4">
          <tpl fld="3" item="0"/>
          <tpl hier="1" item="0"/>
          <tpl fld="1" item="2"/>
          <tpl fld="2" item="0"/>
        </tpls>
      </n>
      <n v="542.68087460317463">
        <tpls c="4">
          <tpl fld="3" item="0"/>
          <tpl hier="1" item="0"/>
          <tpl fld="1" item="4"/>
          <tpl fld="2" item="2"/>
        </tpls>
      </n>
      <n v="535.97062295081969">
        <tpls c="4">
          <tpl fld="3" item="0"/>
          <tpl hier="1" item="0"/>
          <tpl fld="1" item="9"/>
          <tpl fld="2" item="3"/>
        </tpls>
      </n>
      <n v="1687.3017234375">
        <tpls c="4">
          <tpl fld="3" item="0"/>
          <tpl hier="1" item="0"/>
          <tpl fld="1" item="2"/>
          <tpl fld="2" item="1"/>
        </tpls>
      </n>
      <n v="1183.3998468750001">
        <tpls c="4">
          <tpl fld="3" item="0"/>
          <tpl hier="1" item="0"/>
          <tpl fld="1" item="7"/>
          <tpl fld="2" item="0"/>
        </tpls>
      </n>
      <n v="1070.5084095238096">
        <tpls c="4">
          <tpl fld="3" item="0"/>
          <tpl hier="1" item="0"/>
          <tpl fld="1" item="6"/>
          <tpl fld="2" item="1"/>
        </tpls>
      </n>
      <n v="2890.57875625">
        <tpls c="4">
          <tpl fld="3" item="0"/>
          <tpl hier="1" item="0"/>
          <tpl fld="1" item="5"/>
          <tpl fld="2" item="1"/>
        </tpls>
      </n>
      <n v="1197.9399920634921">
        <tpls c="4">
          <tpl fld="3" item="0"/>
          <tpl hier="1" item="0"/>
          <tpl fld="1" item="6"/>
          <tpl fld="2" item="0"/>
        </tpls>
      </n>
      <n v="820.3882258064516">
        <tpls c="4">
          <tpl fld="3" item="0"/>
          <tpl hier="1" item="0"/>
          <tpl fld="1" item="0"/>
          <tpl fld="2" item="3"/>
        </tpls>
      </n>
      <n v="1080.6851562500001">
        <tpls c="4">
          <tpl fld="3" item="0"/>
          <tpl hier="1" item="0"/>
          <tpl fld="1" item="6"/>
          <tpl fld="2" item="2"/>
        </tpls>
      </n>
      <n v="1290.5651578125">
        <tpls c="4">
          <tpl fld="3" item="0"/>
          <tpl hier="1" item="0"/>
          <tpl fld="1" item="7"/>
          <tpl fld="2" item="1"/>
        </tpls>
      </n>
      <n v="2547.8887043478258">
        <tpls c="4">
          <tpl fld="3" item="0"/>
          <tpl hier="1" item="0"/>
          <tpl fld="1" item="8"/>
          <tpl fld="2" item="2"/>
        </tpls>
      </n>
      <n v="219.27476190476193">
        <tpls c="4">
          <tpl fld="3" item="0"/>
          <tpl hier="1" item="1"/>
          <tpl fld="1" item="3"/>
          <tpl fld="4" item="1"/>
        </tpls>
      </n>
      <n v="308.41043478260866">
        <tpls c="4">
          <tpl fld="3" item="0"/>
          <tpl hier="1" item="1"/>
          <tpl fld="1" item="4"/>
          <tpl fld="4" item="5"/>
        </tpls>
      </n>
      <n v="764.83913043478253">
        <tpls c="4">
          <tpl fld="3" item="0"/>
          <tpl hier="1" item="1"/>
          <tpl fld="1" item="10"/>
          <tpl fld="4" item="3"/>
        </tpls>
      </n>
      <n v="763.33523809523808">
        <tpls c="4">
          <tpl fld="3" item="0"/>
          <tpl hier="1" item="1"/>
          <tpl fld="1" item="10"/>
          <tpl fld="4" item="6"/>
        </tpls>
      </n>
      <n v="265.75850000000003">
        <tpls c="4">
          <tpl fld="3" item="0"/>
          <tpl hier="1" item="1"/>
          <tpl fld="1" item="1"/>
          <tpl fld="4" item="10"/>
        </tpls>
      </n>
      <n v="2497.8800666666666">
        <tpls c="4">
          <tpl fld="3" item="0"/>
          <tpl hier="1" item="1"/>
          <tpl fld="1" item="8"/>
          <tpl fld="4" item="0"/>
        </tpls>
      </n>
      <n v="3200.0484052631577">
        <tpls c="4">
          <tpl fld="3" item="0"/>
          <tpl hier="1" item="1"/>
          <tpl fld="1" item="5"/>
          <tpl fld="4" item="8"/>
        </tpls>
      </n>
      <n v="1640.0323952380952">
        <tpls c="4">
          <tpl fld="3" item="0"/>
          <tpl hier="1" item="1"/>
          <tpl fld="1" item="7"/>
          <tpl fld="4" item="8"/>
        </tpls>
      </n>
      <n v="807.505">
        <tpls c="4">
          <tpl fld="3" item="0"/>
          <tpl hier="1" item="1"/>
          <tpl fld="1" item="0"/>
          <tpl fld="4" item="8"/>
        </tpls>
      </n>
      <n v="697.47380952380956">
        <tpls c="4">
          <tpl fld="3" item="0"/>
          <tpl hier="1" item="1"/>
          <tpl fld="1" item="10"/>
          <tpl fld="4" item="0"/>
        </tpls>
      </n>
      <n v="268.37952380952385">
        <tpls c="4">
          <tpl fld="3" item="0"/>
          <tpl hier="1" item="1"/>
          <tpl fld="1" item="1"/>
          <tpl fld="4" item="8"/>
        </tpls>
      </n>
      <n v="3075.6763263157895">
        <tpls c="4">
          <tpl fld="3" item="0"/>
          <tpl hier="1" item="1"/>
          <tpl fld="1" item="8"/>
          <tpl fld="4" item="9"/>
        </tpls>
      </n>
      <n v="3334.2062095238098">
        <tpls c="4">
          <tpl fld="3" item="0"/>
          <tpl hier="1" item="1"/>
          <tpl fld="1" item="5"/>
          <tpl fld="4" item="5"/>
        </tpls>
      </n>
      <n v="3263.8683842105265">
        <tpls c="4">
          <tpl fld="3" item="0"/>
          <tpl hier="1" item="1"/>
          <tpl fld="1" item="5"/>
          <tpl fld="4" item="9"/>
        </tpls>
      </n>
      <n v="2613.5454590909089">
        <tpls c="4">
          <tpl fld="3" item="0"/>
          <tpl hier="1" item="1"/>
          <tpl fld="1" item="2"/>
          <tpl fld="4" item="1"/>
        </tpls>
      </n>
      <n v="1752.3317478260869">
        <tpls c="4">
          <tpl fld="3" item="0"/>
          <tpl hier="1" item="1"/>
          <tpl fld="1" item="7"/>
          <tpl fld="4" item="5"/>
        </tpls>
      </n>
      <n v="1626.9373789473684">
        <tpls c="4">
          <tpl fld="3" item="0"/>
          <tpl hier="1" item="1"/>
          <tpl fld="1" item="7"/>
          <tpl fld="4" item="9"/>
        </tpls>
      </n>
      <n v="1698.8238095238096">
        <tpls c="4">
          <tpl fld="3" item="0"/>
          <tpl hier="1" item="1"/>
          <tpl fld="1" item="6"/>
          <tpl fld="4" item="1"/>
        </tpls>
      </n>
      <n v="1442.3631526315789">
        <tpls c="4">
          <tpl fld="3" item="0"/>
          <tpl hier="1" item="1"/>
          <tpl fld="1" item="6"/>
          <tpl fld="4" item="9"/>
        </tpls>
      </n>
      <n v="1000.72">
        <tpls c="4">
          <tpl fld="3" item="0"/>
          <tpl hier="1" item="1"/>
          <tpl fld="1" item="0"/>
          <tpl fld="4" item="5"/>
        </tpls>
      </n>
      <n v="835.74526315789478">
        <tpls c="4">
          <tpl fld="3" item="0"/>
          <tpl hier="1" item="1"/>
          <tpl fld="1" item="0"/>
          <tpl fld="4" item="9"/>
        </tpls>
      </n>
      <n v="716.39045454545453">
        <tpls c="4">
          <tpl fld="3" item="0"/>
          <tpl hier="1" item="1"/>
          <tpl fld="1" item="10"/>
          <tpl fld="4" item="1"/>
        </tpls>
      </n>
      <n v="566.74318181818182">
        <tpls c="4">
          <tpl fld="3" item="0"/>
          <tpl hier="1" item="1"/>
          <tpl fld="1" item="9"/>
          <tpl fld="4" item="5"/>
        </tpls>
      </n>
      <n v="375.74526315789473">
        <tpls c="4">
          <tpl fld="3" item="0"/>
          <tpl hier="1" item="1"/>
          <tpl fld="1" item="9"/>
          <tpl fld="4" item="9"/>
        </tpls>
      </n>
      <n v="324.57333333333332">
        <tpls c="4">
          <tpl fld="3" item="0"/>
          <tpl hier="1" item="1"/>
          <tpl fld="1" item="4"/>
          <tpl fld="4" item="1"/>
        </tpls>
      </n>
      <n v="325.97434782608696">
        <tpls c="4">
          <tpl fld="3" item="0"/>
          <tpl hier="1" item="1"/>
          <tpl fld="1" item="1"/>
          <tpl fld="4" item="5"/>
        </tpls>
      </n>
      <n v="263.69736842105266">
        <tpls c="4">
          <tpl fld="3" item="0"/>
          <tpl hier="1" item="1"/>
          <tpl fld="1" item="1"/>
          <tpl fld="4" item="9"/>
        </tpls>
      </n>
      <n v="244.29476190476188">
        <tpls c="4">
          <tpl fld="3" item="0"/>
          <tpl hier="1" item="1"/>
          <tpl fld="1" item="3"/>
          <tpl fld="4" item="5"/>
        </tpls>
      </n>
      <n v="1540.3676333333333">
        <tpls c="4">
          <tpl fld="3" item="0"/>
          <tpl hier="1" item="1"/>
          <tpl fld="1" item="6"/>
          <tpl fld="4" item="10"/>
        </tpls>
      </n>
      <n v="1799.1209999999999">
        <tpls c="4">
          <tpl fld="3" item="0"/>
          <tpl hier="1" item="1"/>
          <tpl fld="1" item="7"/>
          <tpl fld="4" item="4"/>
        </tpls>
      </n>
      <n v="520.95571428571429">
        <tpls c="4">
          <tpl fld="3" item="0"/>
          <tpl hier="1" item="1"/>
          <tpl fld="1" item="9"/>
          <tpl fld="4" item="4"/>
        </tpls>
      </n>
      <n v="302.95380952380953">
        <tpls c="4">
          <tpl fld="3" item="0"/>
          <tpl hier="1" item="1"/>
          <tpl fld="1" item="4"/>
          <tpl fld="4" item="0"/>
        </tpls>
      </n>
      <n v="3367.7254363636366">
        <tpls c="4">
          <tpl fld="3" item="0"/>
          <tpl hier="1" item="1"/>
          <tpl fld="1" item="5"/>
          <tpl fld="4" item="1"/>
        </tpls>
      </n>
      <n v="1852.6174900000001">
        <tpls c="4">
          <tpl fld="3" item="0"/>
          <tpl hier="1" item="1"/>
          <tpl fld="1" item="7"/>
          <tpl fld="4" item="1"/>
        </tpls>
      </n>
      <n v="824.43904761904764">
        <tpls c="4">
          <tpl fld="3" item="0"/>
          <tpl hier="1" item="1"/>
          <tpl fld="1" item="10"/>
          <tpl fld="4" item="5"/>
        </tpls>
      </n>
      <n v="432.59954545454548">
        <tpls c="4">
          <tpl fld="3" item="0"/>
          <tpl hier="1" item="1"/>
          <tpl fld="1" item="9"/>
          <tpl fld="4" item="1"/>
        </tpls>
      </n>
      <n v="354.33684210526314">
        <tpls c="4">
          <tpl fld="3" item="0"/>
          <tpl hier="1" item="1"/>
          <tpl fld="1" item="4"/>
          <tpl fld="4" item="9"/>
        </tpls>
      </n>
      <n v="394.2128571428571">
        <tpls c="4">
          <tpl fld="3" item="0"/>
          <tpl hier="1" item="1"/>
          <tpl fld="1" item="9"/>
          <tpl fld="4" item="11"/>
        </tpls>
      </n>
      <n v="263.07227272727272">
        <tpls c="4">
          <tpl fld="3" item="0"/>
          <tpl hier="1" item="1"/>
          <tpl fld="1" item="1"/>
          <tpl fld="4" item="11"/>
        </tpls>
      </n>
      <n v="339.91909090909093">
        <tpls c="4">
          <tpl fld="3" item="0"/>
          <tpl hier="1" item="1"/>
          <tpl fld="1" item="4"/>
          <tpl fld="4" item="2"/>
        </tpls>
      </n>
      <n v="3068.2726260869563">
        <tpls c="4">
          <tpl fld="3" item="0"/>
          <tpl hier="1" item="1"/>
          <tpl fld="1" item="5"/>
          <tpl fld="4" item="10"/>
        </tpls>
      </n>
      <n v="3053.8531772727274">
        <tpls c="4">
          <tpl fld="3" item="0"/>
          <tpl hier="1" item="1"/>
          <tpl fld="1" item="2"/>
          <tpl fld="4" item="2"/>
        </tpls>
      </n>
      <n v="1722.4919142857141">
        <tpls c="4">
          <tpl fld="3" item="0"/>
          <tpl hier="1" item="1"/>
          <tpl fld="1" item="7"/>
          <tpl fld="4" item="10"/>
        </tpls>
      </n>
      <n v="1139.8081">
        <tpls c="4">
          <tpl fld="3" item="0"/>
          <tpl hier="1" item="1"/>
          <tpl fld="1" item="0"/>
          <tpl fld="4" item="6"/>
        </tpls>
      </n>
      <n v="854.24">
        <tpls c="4">
          <tpl fld="3" item="0"/>
          <tpl hier="1" item="1"/>
          <tpl fld="1" item="0"/>
          <tpl fld="4" item="10"/>
        </tpls>
      </n>
      <n v="318.68736842105267">
        <tpls c="4">
          <tpl fld="3" item="0"/>
          <tpl hier="1" item="1"/>
          <tpl fld="1" item="4"/>
          <tpl fld="4" item="6"/>
        </tpls>
      </n>
      <n v="364.83199999999999">
        <tpls c="4">
          <tpl fld="3" item="0"/>
          <tpl hier="1" item="1"/>
          <tpl fld="1" item="1"/>
          <tpl fld="4" item="6"/>
        </tpls>
      </n>
      <n v="234.42238095238093">
        <tpls c="4">
          <tpl fld="3" item="0"/>
          <tpl hier="1" item="1"/>
          <tpl fld="1" item="3"/>
          <tpl fld="4" item="6"/>
        </tpls>
      </n>
      <n v="1559.4431526315791">
        <tpls c="4">
          <tpl fld="3" item="0"/>
          <tpl hier="1" item="1"/>
          <tpl fld="1" item="6"/>
          <tpl fld="4" item="7"/>
        </tpls>
      </n>
      <n v="971.43652173913051">
        <tpls c="4">
          <tpl fld="3" item="0"/>
          <tpl hier="1" item="1"/>
          <tpl fld="1" item="0"/>
          <tpl fld="4" item="3"/>
        </tpls>
      </n>
      <n v="763.32523809523809">
        <tpls c="4">
          <tpl fld="3" item="0"/>
          <tpl hier="1" item="1"/>
          <tpl fld="1" item="10"/>
          <tpl fld="4" item="7"/>
        </tpls>
      </n>
      <n v="518.46476190476187">
        <tpls c="4">
          <tpl fld="3" item="0"/>
          <tpl hier="1" item="1"/>
          <tpl fld="1" item="9"/>
          <tpl fld="4" item="3"/>
        </tpls>
      </n>
      <n v="321.64142857142861">
        <tpls c="4">
          <tpl fld="3" item="0"/>
          <tpl hier="1" item="1"/>
          <tpl fld="1" item="4"/>
          <tpl fld="4" item="11"/>
        </tpls>
      </n>
      <n v="252.81799999999998">
        <tpls c="4">
          <tpl fld="3" item="0"/>
          <tpl hier="1" item="1"/>
          <tpl fld="1" item="3"/>
          <tpl fld="4" item="7"/>
        </tpls>
      </n>
      <n v="1343.753855564388">
        <tpls c="3">
          <tpl fld="3" item="0"/>
          <tpl hier="1" item="1"/>
          <tpl hier="4" item="4294967295"/>
        </tpls>
      </n>
      <n v="3085.609604347826">
        <tpls c="4">
          <tpl fld="3" item="0"/>
          <tpl hier="1" item="1"/>
          <tpl fld="1" item="8"/>
          <tpl fld="4" item="10"/>
        </tpls>
      </n>
      <n v="3616.0061904761906">
        <tpls c="4">
          <tpl fld="3" item="0"/>
          <tpl hier="1" item="1"/>
          <tpl fld="1" item="5"/>
          <tpl fld="4" item="2"/>
        </tpls>
      </n>
      <n v="1872.3104545454546">
        <tpls c="4">
          <tpl fld="3" item="0"/>
          <tpl hier="1" item="1"/>
          <tpl fld="1" item="2"/>
          <tpl fld="4" item="10"/>
        </tpls>
      </n>
      <n v="572.37409090909091">
        <tpls c="4">
          <tpl fld="3" item="0"/>
          <tpl hier="1" item="1"/>
          <tpl fld="1" item="10"/>
          <tpl fld="4" item="10"/>
        </tpls>
      </n>
      <n v="478.70909090909095">
        <tpls c="4">
          <tpl fld="3" item="0"/>
          <tpl hier="1" item="1"/>
          <tpl fld="1" item="9"/>
          <tpl fld="4" item="2"/>
        </tpls>
      </n>
      <n v="3427.1828476190476">
        <tpls c="4">
          <tpl fld="3" item="0"/>
          <tpl hier="1" item="1"/>
          <tpl fld="1" item="5"/>
          <tpl fld="4" item="4"/>
        </tpls>
      </n>
      <n v="2394.1840149999998">
        <tpls c="4">
          <tpl fld="3" item="0"/>
          <tpl hier="1" item="1"/>
          <tpl fld="1" item="2"/>
          <tpl fld="4" item="0"/>
        </tpls>
      </n>
      <n v="1594.9036363636362">
        <tpls c="4">
          <tpl fld="3" item="0"/>
          <tpl hier="1" item="1"/>
          <tpl fld="1" item="6"/>
          <tpl fld="4" item="0"/>
        </tpls>
      </n>
      <n v="968.99249999999995">
        <tpls c="4">
          <tpl fld="3" item="0"/>
          <tpl hier="1" item="1"/>
          <tpl fld="1" item="0"/>
          <tpl fld="4" item="4"/>
        </tpls>
      </n>
      <n v="302.7475">
        <tpls c="4">
          <tpl fld="3" item="0"/>
          <tpl hier="1" item="1"/>
          <tpl fld="1" item="9"/>
          <tpl fld="4" item="8"/>
        </tpls>
      </n>
      <n v="304.72950000000003">
        <tpls c="4">
          <tpl fld="3" item="0"/>
          <tpl hier="1" item="1"/>
          <tpl fld="1" item="1"/>
          <tpl fld="4" item="4"/>
        </tpls>
      </n>
      <n v="219.20777777777778">
        <tpls c="4">
          <tpl fld="3" item="0"/>
          <tpl hier="1" item="1"/>
          <tpl fld="1" item="3"/>
          <tpl fld="4" item="0"/>
        </tpls>
      </n>
      <n v="3230.600418181818">
        <tpls c="4">
          <tpl fld="3" item="0"/>
          <tpl hier="1" item="1"/>
          <tpl fld="1" item="2"/>
          <tpl fld="4" item="5"/>
        </tpls>
      </n>
      <n v="2066.1752631578947">
        <tpls c="4">
          <tpl fld="3" item="0"/>
          <tpl hier="1" item="1"/>
          <tpl fld="1" item="2"/>
          <tpl fld="4" item="9"/>
        </tpls>
      </n>
      <n v="1782.0582652173914">
        <tpls c="4">
          <tpl fld="3" item="0"/>
          <tpl hier="1" item="1"/>
          <tpl fld="1" item="6"/>
          <tpl fld="4" item="5"/>
        </tpls>
      </n>
      <n v="990.44409090909096">
        <tpls c="4">
          <tpl fld="3" item="0"/>
          <tpl hier="1" item="1"/>
          <tpl fld="1" item="0"/>
          <tpl fld="4" item="1"/>
        </tpls>
      </n>
      <n v="530.62">
        <tpls c="4">
          <tpl fld="3" item="0"/>
          <tpl hier="1" item="1"/>
          <tpl fld="1" item="10"/>
          <tpl fld="4" item="9"/>
        </tpls>
      </n>
      <n v="274.10199999999998">
        <tpls c="4">
          <tpl fld="3" item="0"/>
          <tpl hier="1" item="1"/>
          <tpl fld="1" item="1"/>
          <tpl fld="4" item="1"/>
        </tpls>
      </n>
      <n v="903.38578947368433">
        <tpls c="4">
          <tpl fld="3" item="0"/>
          <tpl hier="1" item="1"/>
          <tpl fld="1" item="0"/>
          <tpl fld="4" item="11"/>
        </tpls>
      </n>
      <n v="308.78681818181821">
        <tpls c="4">
          <tpl fld="3" item="0"/>
          <tpl hier="1" item="1"/>
          <tpl fld="1" item="4"/>
          <tpl fld="4" item="7"/>
        </tpls>
      </n>
      <n v="391.49666666666667">
        <tpls c="4">
          <tpl fld="3" item="0"/>
          <tpl hier="1" item="1"/>
          <tpl fld="1" item="1"/>
          <tpl fld="4" item="7"/>
        </tpls>
      </n>
      <n v="1866.2023761904763">
        <tpls c="4">
          <tpl fld="3" item="0"/>
          <tpl hier="1" item="1"/>
          <tpl fld="1" item="7"/>
          <tpl fld="4" item="11"/>
        </tpls>
      </n>
      <n v="1168.8414950000001">
        <tpls c="4">
          <tpl fld="3" item="0"/>
          <tpl hier="1" item="1"/>
          <tpl fld="1" item="0"/>
          <tpl fld="4" item="7"/>
        </tpls>
      </n>
      <n v="669.26227272727272">
        <tpls c="4">
          <tpl fld="3" item="0"/>
          <tpl hier="1" item="1"/>
          <tpl fld="1" item="9"/>
          <tpl fld="4" item="7"/>
        </tpls>
      </n>
      <n v="327.33190476190475">
        <tpls c="4">
          <tpl fld="3" item="0"/>
          <tpl hier="1" item="1"/>
          <tpl fld="1" item="4"/>
          <tpl fld="4" item="3"/>
        </tpls>
      </n>
      <n v="238.99391304347824">
        <tpls c="4">
          <tpl fld="3" item="0"/>
          <tpl hier="1" item="1"/>
          <tpl fld="1" item="3"/>
          <tpl fld="4" item="3"/>
        </tpls>
      </n>
      <n v="1784.6490428571428">
        <tpls c="4">
          <tpl fld="3" item="0"/>
          <tpl hier="1" item="1"/>
          <tpl fld="1" item="6"/>
          <tpl fld="4" item="2"/>
        </tpls>
      </n>
      <n v="3517.6185904761901">
        <tpls c="4">
          <tpl fld="3" item="0"/>
          <tpl hier="1" item="1"/>
          <tpl fld="1" item="5"/>
          <tpl fld="4" item="6"/>
        </tpls>
      </n>
      <n v="3141.808">
        <tpls c="4">
          <tpl fld="3" item="0"/>
          <tpl hier="1" item="1"/>
          <tpl fld="1" item="2"/>
          <tpl fld="4" item="6"/>
        </tpls>
      </n>
      <n v="1965.8822636363636">
        <tpls c="4">
          <tpl fld="3" item="0"/>
          <tpl hier="1" item="1"/>
          <tpl fld="1" item="7"/>
          <tpl fld="4" item="2"/>
        </tpls>
      </n>
      <n v="1625.4838142857143">
        <tpls c="4">
          <tpl fld="3" item="0"/>
          <tpl hier="1" item="1"/>
          <tpl fld="1" item="6"/>
          <tpl fld="4" item="6"/>
        </tpls>
      </n>
      <n v="1008.484">
        <tpls c="4">
          <tpl fld="3" item="0"/>
          <tpl hier="1" item="1"/>
          <tpl fld="1" item="0"/>
          <tpl fld="4" item="2"/>
        </tpls>
      </n>
      <n v="741.46749999999997">
        <tpls c="4">
          <tpl fld="3" item="0"/>
          <tpl hier="1" item="1"/>
          <tpl fld="1" item="10"/>
          <tpl fld="4" item="2"/>
        </tpls>
      </n>
      <n v="375.32136363636363">
        <tpls c="4">
          <tpl fld="3" item="0"/>
          <tpl hier="1" item="1"/>
          <tpl fld="1" item="9"/>
          <tpl fld="4" item="10"/>
        </tpls>
      </n>
      <n v="362.6304761904762">
        <tpls c="4">
          <tpl fld="3" item="0"/>
          <tpl hier="1" item="1"/>
          <tpl fld="1" item="4"/>
          <tpl fld="4" item="10"/>
        </tpls>
      </n>
      <n v="298.97681818181815">
        <tpls c="4">
          <tpl fld="3" item="0"/>
          <tpl hier="1" item="1"/>
          <tpl fld="1" item="1"/>
          <tpl fld="4" item="2"/>
        </tpls>
      </n>
      <n v="224.06285714285713">
        <tpls c="4">
          <tpl fld="3" item="0"/>
          <tpl hier="1" item="1"/>
          <tpl fld="1" item="3"/>
          <tpl fld="4" item="2"/>
        </tpls>
      </n>
      <n v="3109.6170150000003">
        <tpls c="4">
          <tpl fld="3" item="0"/>
          <tpl hier="1" item="1"/>
          <tpl fld="1" item="8"/>
          <tpl fld="4" item="8"/>
        </tpls>
      </n>
      <n v="3246.2599999999998">
        <tpls c="4">
          <tpl fld="3" item="0"/>
          <tpl hier="1" item="1"/>
          <tpl fld="1" item="5"/>
          <tpl fld="4" item="0"/>
        </tpls>
      </n>
      <n v="3160.7481095238099">
        <tpls c="4">
          <tpl fld="3" item="0"/>
          <tpl hier="1" item="1"/>
          <tpl fld="1" item="2"/>
          <tpl fld="4" item="4"/>
        </tpls>
      </n>
      <n v="1884.2376142857142">
        <tpls c="4">
          <tpl fld="3" item="0"/>
          <tpl hier="1" item="1"/>
          <tpl fld="1" item="2"/>
          <tpl fld="4" item="8"/>
        </tpls>
      </n>
      <n v="1869.3831727272727">
        <tpls c="4">
          <tpl fld="3" item="0"/>
          <tpl hier="1" item="1"/>
          <tpl fld="1" item="7"/>
          <tpl fld="4" item="0"/>
        </tpls>
      </n>
      <n v="1966.0778842105265">
        <tpls c="4">
          <tpl fld="3" item="0"/>
          <tpl hier="1" item="1"/>
          <tpl fld="1" item="6"/>
          <tpl fld="4" item="4"/>
        </tpls>
      </n>
      <n v="1309.0109571428573">
        <tpls c="4">
          <tpl fld="3" item="0"/>
          <tpl hier="1" item="1"/>
          <tpl fld="1" item="6"/>
          <tpl fld="4" item="8"/>
        </tpls>
      </n>
      <n v="961.71954545454548">
        <tpls c="4">
          <tpl fld="3" item="0"/>
          <tpl hier="1" item="1"/>
          <tpl fld="1" item="0"/>
          <tpl fld="4" item="0"/>
        </tpls>
      </n>
      <n v="788.96523809523808">
        <tpls c="4">
          <tpl fld="3" item="0"/>
          <tpl hier="1" item="1"/>
          <tpl fld="1" item="10"/>
          <tpl fld="4" item="4"/>
        </tpls>
      </n>
      <n v="601.06157894736839">
        <tpls c="4">
          <tpl fld="3" item="0"/>
          <tpl hier="1" item="1"/>
          <tpl fld="1" item="10"/>
          <tpl fld="4" item="8"/>
        </tpls>
      </n>
      <n v="426.92749999999995">
        <tpls c="4">
          <tpl fld="3" item="0"/>
          <tpl hier="1" item="1"/>
          <tpl fld="1" item="9"/>
          <tpl fld="4" item="0"/>
        </tpls>
      </n>
      <n v="330.31190476190477">
        <tpls c="4">
          <tpl fld="3" item="0"/>
          <tpl hier="1" item="1"/>
          <tpl fld="1" item="4"/>
          <tpl fld="4" item="4"/>
        </tpls>
      </n>
      <n v="394.86333333333329">
        <tpls c="4">
          <tpl fld="3" item="0"/>
          <tpl hier="1" item="1"/>
          <tpl fld="1" item="4"/>
          <tpl fld="4" item="8"/>
        </tpls>
      </n>
      <n v="262.72772727272729">
        <tpls c="4">
          <tpl fld="3" item="0"/>
          <tpl hier="1" item="1"/>
          <tpl fld="1" item="1"/>
          <tpl fld="4" item="0"/>
        </tpls>
      </n>
      <n v="255.74052631578945">
        <tpls c="4">
          <tpl fld="3" item="0"/>
          <tpl hier="1" item="1"/>
          <tpl fld="1" item="3"/>
          <tpl fld="4" item="4"/>
        </tpls>
      </n>
      <n v="3026.1739950000001">
        <tpls c="4">
          <tpl fld="3" item="0"/>
          <tpl hier="1" item="1"/>
          <tpl fld="1" item="8"/>
          <tpl fld="4" item="11"/>
        </tpls>
      </n>
      <n v="3417.2495636363633">
        <tpls c="4">
          <tpl fld="3" item="0"/>
          <tpl hier="1" item="1"/>
          <tpl fld="1" item="5"/>
          <tpl fld="4" item="7"/>
        </tpls>
      </n>
      <n v="3312.9177272727275">
        <tpls c="4">
          <tpl fld="3" item="0"/>
          <tpl hier="1" item="1"/>
          <tpl fld="1" item="5"/>
          <tpl fld="4" item="3"/>
        </tpls>
      </n>
      <n v="3352.1742666666664">
        <tpls c="4">
          <tpl fld="3" item="0"/>
          <tpl hier="1" item="1"/>
          <tpl fld="1" item="5"/>
          <tpl fld="4" item="11"/>
        </tpls>
      </n>
      <n v="3197.75">
        <tpls c="4">
          <tpl fld="3" item="0"/>
          <tpl hier="1" item="1"/>
          <tpl fld="1" item="2"/>
          <tpl fld="4" item="7"/>
        </tpls>
      </n>
      <n v="3249.2547571428572">
        <tpls c="4">
          <tpl fld="3" item="0"/>
          <tpl hier="1" item="1"/>
          <tpl fld="1" item="2"/>
          <tpl fld="4" item="3"/>
        </tpls>
      </n>
      <n v="2228.7052523809521">
        <tpls c="4">
          <tpl fld="3" item="0"/>
          <tpl hier="1" item="1"/>
          <tpl fld="1" item="2"/>
          <tpl fld="4" item="11"/>
        </tpls>
      </n>
      <n v="1785.7728476190478">
        <tpls c="4">
          <tpl fld="3" item="0"/>
          <tpl hier="1" item="1"/>
          <tpl fld="1" item="7"/>
          <tpl fld="4" item="7"/>
        </tpls>
      </n>
      <n v="1793.6027181818181">
        <tpls c="4">
          <tpl fld="3" item="0"/>
          <tpl hier="1" item="1"/>
          <tpl fld="1" item="7"/>
          <tpl fld="4" item="3"/>
        </tpls>
      </n>
      <n v="1468.2204714285715">
        <tpls c="4">
          <tpl fld="3" item="0"/>
          <tpl hier="1" item="1"/>
          <tpl fld="1" item="6"/>
          <tpl fld="4" item="11"/>
        </tpls>
      </n>
      <n v="613.59428571428566">
        <tpls c="4">
          <tpl fld="3" item="0"/>
          <tpl hier="1" item="1"/>
          <tpl fld="1" item="10"/>
          <tpl fld="4" item="11"/>
        </tpls>
      </n>
      <n v="291.15318181818179">
        <tpls c="4">
          <tpl fld="3" item="0"/>
          <tpl hier="1" item="1"/>
          <tpl fld="1" item="1"/>
          <tpl fld="4" item="3"/>
        </tpls>
      </n>
      <n v="1897.8513043478263">
        <tpls c="4">
          <tpl fld="3" item="0"/>
          <tpl hier="1" item="1"/>
          <tpl fld="1" item="6"/>
          <tpl fld="4" item="3"/>
        </tpls>
      </n>
      <n v="1774.2939900000001">
        <tpls c="4">
          <tpl fld="3" item="0"/>
          <tpl hier="1" item="1"/>
          <tpl fld="1" item="7"/>
          <tpl fld="4" item="6"/>
        </tpls>
      </n>
      <n v="657.69550000000004">
        <tpls c="4">
          <tpl fld="3" item="0"/>
          <tpl hier="1" item="1"/>
          <tpl fld="1" item="9"/>
          <tpl fld="4" item="6"/>
        </tpls>
      </n>
      <n v="6.1246666666666663">
        <tpls c="4">
          <tpl fld="3" item="0"/>
          <tpl hier="1" item="2"/>
          <tpl fld="1" item="3"/>
          <tpl fld="4" item="1"/>
        </tpls>
      </n>
      <n v="47.876347826086956">
        <tpls c="4">
          <tpl fld="3" item="0"/>
          <tpl hier="1" item="2"/>
          <tpl fld="1" item="4"/>
          <tpl fld="4" item="5"/>
        </tpls>
      </n>
      <n v="44.746869565217395">
        <tpls c="4">
          <tpl fld="3" item="0"/>
          <tpl hier="1" item="2"/>
          <tpl fld="1" item="10"/>
          <tpl fld="4" item="3"/>
        </tpls>
      </n>
      <n v="37.831523809523809">
        <tpls c="4">
          <tpl fld="3" item="0"/>
          <tpl hier="1" item="2"/>
          <tpl fld="1" item="10"/>
          <tpl fld="4" item="6"/>
        </tpls>
      </n>
      <n v="7.4085999999999999">
        <tpls c="4">
          <tpl fld="3" item="0"/>
          <tpl hier="1" item="2"/>
          <tpl fld="1" item="1"/>
          <tpl fld="4" item="10"/>
        </tpls>
      </n>
      <n v="921.60333333333335">
        <tpls c="4">
          <tpl fld="3" item="0"/>
          <tpl hier="1" item="2"/>
          <tpl fld="1" item="8"/>
          <tpl fld="4" item="0"/>
        </tpls>
      </n>
      <n v="828.7768421052632">
        <tpls c="4">
          <tpl fld="3" item="0"/>
          <tpl hier="1" item="2"/>
          <tpl fld="1" item="5"/>
          <tpl fld="4" item="8"/>
        </tpls>
      </n>
      <n v="63.698857142857136">
        <tpls c="4">
          <tpl fld="3" item="0"/>
          <tpl hier="1" item="2"/>
          <tpl fld="1" item="7"/>
          <tpl fld="4" item="8"/>
        </tpls>
      </n>
      <n v="47.864100000000001">
        <tpls c="4">
          <tpl fld="3" item="0"/>
          <tpl hier="1" item="2"/>
          <tpl fld="1" item="0"/>
          <tpl fld="4" item="8"/>
        </tpls>
      </n>
      <n v="43.326761904761902">
        <tpls c="4">
          <tpl fld="3" item="0"/>
          <tpl hier="1" item="2"/>
          <tpl fld="1" item="10"/>
          <tpl fld="4" item="0"/>
        </tpls>
      </n>
      <n v="7.0377142857142854">
        <tpls c="4">
          <tpl fld="3" item="0"/>
          <tpl hier="1" item="2"/>
          <tpl fld="1" item="1"/>
          <tpl fld="4" item="8"/>
        </tpls>
      </n>
      <n v="878.88473684210533">
        <tpls c="4">
          <tpl fld="3" item="0"/>
          <tpl hier="1" item="2"/>
          <tpl fld="1" item="8"/>
          <tpl fld="4" item="9"/>
        </tpls>
      </n>
      <n v="878.34904761904772">
        <tpls c="4">
          <tpl fld="3" item="0"/>
          <tpl hier="1" item="2"/>
          <tpl fld="1" item="5"/>
          <tpl fld="4" item="5"/>
        </tpls>
      </n>
      <n v="794.26947368421054">
        <tpls c="4">
          <tpl fld="3" item="0"/>
          <tpl hier="1" item="2"/>
          <tpl fld="1" item="5"/>
          <tpl fld="4" item="9"/>
        </tpls>
      </n>
      <n v="192.70845454545454">
        <tpls c="4">
          <tpl fld="3" item="0"/>
          <tpl hier="1" item="2"/>
          <tpl fld="1" item="2"/>
          <tpl fld="4" item="1"/>
        </tpls>
      </n>
      <n v="53.27095652173913">
        <tpls c="4">
          <tpl fld="3" item="0"/>
          <tpl hier="1" item="2"/>
          <tpl fld="1" item="7"/>
          <tpl fld="4" item="5"/>
        </tpls>
      </n>
      <n v="61.545684210526311">
        <tpls c="4">
          <tpl fld="3" item="0"/>
          <tpl hier="1" item="2"/>
          <tpl fld="1" item="7"/>
          <tpl fld="4" item="9"/>
        </tpls>
      </n>
      <n v="67.120095238095232">
        <tpls c="4">
          <tpl fld="3" item="0"/>
          <tpl hier="1" item="2"/>
          <tpl fld="1" item="6"/>
          <tpl fld="4" item="1"/>
        </tpls>
      </n>
      <n v="67.15547368421052">
        <tpls c="4">
          <tpl fld="3" item="0"/>
          <tpl hier="1" item="2"/>
          <tpl fld="1" item="6"/>
          <tpl fld="4" item="9"/>
        </tpls>
      </n>
      <n v="68.936636363636367">
        <tpls c="4">
          <tpl fld="3" item="0"/>
          <tpl hier="1" item="2"/>
          <tpl fld="1" item="0"/>
          <tpl fld="4" item="5"/>
        </tpls>
      </n>
      <n v="52.742210526315787">
        <tpls c="4">
          <tpl fld="3" item="0"/>
          <tpl hier="1" item="2"/>
          <tpl fld="1" item="0"/>
          <tpl fld="4" item="9"/>
        </tpls>
      </n>
      <n v="42.967818181818181">
        <tpls c="4">
          <tpl fld="3" item="0"/>
          <tpl hier="1" item="2"/>
          <tpl fld="1" item="10"/>
          <tpl fld="4" item="1"/>
        </tpls>
      </n>
      <n v="44.396545454545453">
        <tpls c="4">
          <tpl fld="3" item="0"/>
          <tpl hier="1" item="2"/>
          <tpl fld="1" item="9"/>
          <tpl fld="4" item="5"/>
        </tpls>
      </n>
      <n v="42.134631578947371">
        <tpls c="4">
          <tpl fld="3" item="0"/>
          <tpl hier="1" item="2"/>
          <tpl fld="1" item="9"/>
          <tpl fld="4" item="9"/>
        </tpls>
      </n>
      <n v="43.931714285714285">
        <tpls c="4">
          <tpl fld="3" item="0"/>
          <tpl hier="1" item="2"/>
          <tpl fld="1" item="4"/>
          <tpl fld="4" item="1"/>
        </tpls>
      </n>
      <n v="34.937478260869568">
        <tpls c="4">
          <tpl fld="3" item="0"/>
          <tpl hier="1" item="2"/>
          <tpl fld="1" item="1"/>
          <tpl fld="4" item="5"/>
        </tpls>
      </n>
      <n v="7.4732631578947366">
        <tpls c="4">
          <tpl fld="3" item="0"/>
          <tpl hier="1" item="2"/>
          <tpl fld="1" item="1"/>
          <tpl fld="4" item="9"/>
        </tpls>
      </n>
      <n v="5.6686666666666667">
        <tpls c="4">
          <tpl fld="3" item="0"/>
          <tpl hier="1" item="2"/>
          <tpl fld="1" item="3"/>
          <tpl fld="4" item="5"/>
        </tpls>
      </n>
      <n v="63.196666666666673">
        <tpls c="4">
          <tpl fld="3" item="0"/>
          <tpl hier="1" item="2"/>
          <tpl fld="1" item="6"/>
          <tpl fld="4" item="10"/>
        </tpls>
      </n>
      <n v="47.452300000000001">
        <tpls c="4">
          <tpl fld="3" item="0"/>
          <tpl hier="1" item="2"/>
          <tpl fld="1" item="7"/>
          <tpl fld="4" item="4"/>
        </tpls>
      </n>
      <n v="50.581238095238092">
        <tpls c="4">
          <tpl fld="3" item="0"/>
          <tpl hier="1" item="2"/>
          <tpl fld="1" item="9"/>
          <tpl fld="4" item="4"/>
        </tpls>
      </n>
      <n v="39.93485714285714">
        <tpls c="4">
          <tpl fld="3" item="0"/>
          <tpl hier="1" item="2"/>
          <tpl fld="1" item="4"/>
          <tpl fld="4" item="0"/>
        </tpls>
      </n>
      <n v="626.91954545454541">
        <tpls c="4">
          <tpl fld="3" item="0"/>
          <tpl hier="1" item="2"/>
          <tpl fld="1" item="5"/>
          <tpl fld="4" item="1"/>
        </tpls>
      </n>
      <n v="42.743299999999998">
        <tpls c="4">
          <tpl fld="3" item="0"/>
          <tpl hier="1" item="2"/>
          <tpl fld="1" item="7"/>
          <tpl fld="4" item="1"/>
        </tpls>
      </n>
      <n v="40.336666666666666">
        <tpls c="4">
          <tpl fld="3" item="0"/>
          <tpl hier="1" item="2"/>
          <tpl fld="1" item="10"/>
          <tpl fld="4" item="5"/>
        </tpls>
      </n>
      <n v="51.400363636363636">
        <tpls c="4">
          <tpl fld="3" item="0"/>
          <tpl hier="1" item="2"/>
          <tpl fld="1" item="9"/>
          <tpl fld="4" item="1"/>
        </tpls>
      </n>
      <n v="41.204631578947371">
        <tpls c="4">
          <tpl fld="3" item="0"/>
          <tpl hier="1" item="2"/>
          <tpl fld="1" item="4"/>
          <tpl fld="4" item="9"/>
        </tpls>
      </n>
      <n v="42.322285714285712">
        <tpls c="4">
          <tpl fld="3" item="0"/>
          <tpl hier="1" item="2"/>
          <tpl fld="1" item="9"/>
          <tpl fld="4" item="11"/>
        </tpls>
      </n>
      <n v="9.2470909090909092">
        <tpls c="4">
          <tpl fld="3" item="0"/>
          <tpl hier="1" item="2"/>
          <tpl fld="1" item="1"/>
          <tpl fld="4" item="11"/>
        </tpls>
      </n>
      <n v="44.649181818181823">
        <tpls c="4">
          <tpl fld="3" item="0"/>
          <tpl hier="1" item="2"/>
          <tpl fld="1" item="4"/>
          <tpl fld="4" item="2"/>
        </tpls>
      </n>
      <n v="656.80260869565211">
        <tpls c="4">
          <tpl fld="3" item="0"/>
          <tpl hier="1" item="2"/>
          <tpl fld="1" item="5"/>
          <tpl fld="4" item="10"/>
        </tpls>
      </n>
      <n v="292.02818181818179">
        <tpls c="4">
          <tpl fld="3" item="0"/>
          <tpl hier="1" item="2"/>
          <tpl fld="1" item="2"/>
          <tpl fld="4" item="2"/>
        </tpls>
      </n>
      <n v="55.551428571428566">
        <tpls c="4">
          <tpl fld="3" item="0"/>
          <tpl hier="1" item="2"/>
          <tpl fld="1" item="7"/>
          <tpl fld="4" item="10"/>
        </tpls>
      </n>
      <n v="62.038380952380955">
        <tpls c="4">
          <tpl fld="3" item="0"/>
          <tpl hier="1" item="2"/>
          <tpl fld="1" item="0"/>
          <tpl fld="4" item="6"/>
        </tpls>
      </n>
      <n v="51.631304347826088">
        <tpls c="4">
          <tpl fld="3" item="0"/>
          <tpl hier="1" item="2"/>
          <tpl fld="1" item="0"/>
          <tpl fld="4" item="10"/>
        </tpls>
      </n>
      <n v="49.316631578947366">
        <tpls c="4">
          <tpl fld="3" item="0"/>
          <tpl hier="1" item="2"/>
          <tpl fld="1" item="4"/>
          <tpl fld="4" item="6"/>
        </tpls>
      </n>
      <n v="27.451299999999996">
        <tpls c="4">
          <tpl fld="3" item="0"/>
          <tpl hier="1" item="2"/>
          <tpl fld="1" item="1"/>
          <tpl fld="4" item="6"/>
        </tpls>
      </n>
      <n v="6.3465714285714281">
        <tpls c="4">
          <tpl fld="3" item="0"/>
          <tpl hier="1" item="2"/>
          <tpl fld="1" item="3"/>
          <tpl fld="4" item="6"/>
        </tpls>
      </n>
      <n v="68.821894736842111">
        <tpls c="4">
          <tpl fld="3" item="0"/>
          <tpl hier="1" item="2"/>
          <tpl fld="1" item="6"/>
          <tpl fld="4" item="7"/>
        </tpls>
      </n>
      <n v="70.175043478260875">
        <tpls c="4">
          <tpl fld="3" item="0"/>
          <tpl hier="1" item="2"/>
          <tpl fld="1" item="0"/>
          <tpl fld="4" item="3"/>
        </tpls>
      </n>
      <n v="40.110571428571426">
        <tpls c="4">
          <tpl fld="3" item="0"/>
          <tpl hier="1" item="2"/>
          <tpl fld="1" item="10"/>
          <tpl fld="4" item="7"/>
        </tpls>
      </n>
      <n v="48.910095238095245">
        <tpls c="4">
          <tpl fld="3" item="0"/>
          <tpl hier="1" item="2"/>
          <tpl fld="1" item="9"/>
          <tpl fld="4" item="3"/>
        </tpls>
      </n>
      <n v="41.657523809523809">
        <tpls c="4">
          <tpl fld="3" item="0"/>
          <tpl hier="1" item="2"/>
          <tpl fld="1" item="4"/>
          <tpl fld="4" item="11"/>
        </tpls>
      </n>
      <n v="6.8350999999999997">
        <tpls c="4">
          <tpl fld="3" item="0"/>
          <tpl hier="1" item="2"/>
          <tpl fld="1" item="3"/>
          <tpl fld="4" item="7"/>
        </tpls>
      </n>
      <n v="914.37956086956513">
        <tpls c="4">
          <tpl fld="3" item="0"/>
          <tpl hier="1" item="2"/>
          <tpl fld="1" item="8"/>
          <tpl fld="4" item="10"/>
        </tpls>
      </n>
      <n v="659.13476190476194">
        <tpls c="4">
          <tpl fld="3" item="0"/>
          <tpl hier="1" item="2"/>
          <tpl fld="1" item="5"/>
          <tpl fld="4" item="2"/>
        </tpls>
      </n>
      <n v="111.82027272727272">
        <tpls c="4">
          <tpl fld="3" item="0"/>
          <tpl hier="1" item="2"/>
          <tpl fld="1" item="2"/>
          <tpl fld="4" item="10"/>
        </tpls>
      </n>
      <n v="43.229454545454544">
        <tpls c="4">
          <tpl fld="3" item="0"/>
          <tpl hier="1" item="2"/>
          <tpl fld="1" item="10"/>
          <tpl fld="4" item="10"/>
        </tpls>
      </n>
      <n v="53.319909090909093">
        <tpls c="4">
          <tpl fld="3" item="0"/>
          <tpl hier="1" item="2"/>
          <tpl fld="1" item="9"/>
          <tpl fld="4" item="2"/>
        </tpls>
      </n>
      <n v="753.95238095238096">
        <tpls c="4">
          <tpl fld="3" item="0"/>
          <tpl hier="1" item="2"/>
          <tpl fld="1" item="5"/>
          <tpl fld="4" item="4"/>
        </tpls>
      </n>
      <n v="159.88510000000002">
        <tpls c="4">
          <tpl fld="3" item="0"/>
          <tpl hier="1" item="2"/>
          <tpl fld="1" item="2"/>
          <tpl fld="4" item="0"/>
        </tpls>
      </n>
      <n v="57.970454545454544">
        <tpls c="4">
          <tpl fld="3" item="0"/>
          <tpl hier="1" item="2"/>
          <tpl fld="1" item="6"/>
          <tpl fld="4" item="0"/>
        </tpls>
      </n>
      <n v="71.571400000000011">
        <tpls c="4">
          <tpl fld="3" item="0"/>
          <tpl hier="1" item="2"/>
          <tpl fld="1" item="0"/>
          <tpl fld="4" item="4"/>
        </tpls>
      </n>
      <n v="40.6511">
        <tpls c="4">
          <tpl fld="3" item="0"/>
          <tpl hier="1" item="2"/>
          <tpl fld="1" item="9"/>
          <tpl fld="4" item="8"/>
        </tpls>
      </n>
      <n v="34.794499999999999">
        <tpls c="4">
          <tpl fld="3" item="0"/>
          <tpl hier="1" item="2"/>
          <tpl fld="1" item="1"/>
          <tpl fld="4" item="4"/>
        </tpls>
      </n>
      <n v="6.0556666666666663">
        <tpls c="4">
          <tpl fld="3" item="0"/>
          <tpl hier="1" item="2"/>
          <tpl fld="1" item="3"/>
          <tpl fld="4" item="0"/>
        </tpls>
      </n>
      <n v="427.20954545454549">
        <tpls c="4">
          <tpl fld="3" item="0"/>
          <tpl hier="1" item="2"/>
          <tpl fld="1" item="2"/>
          <tpl fld="4" item="5"/>
        </tpls>
      </n>
      <n v="159.48936842105263">
        <tpls c="4">
          <tpl fld="3" item="0"/>
          <tpl hier="1" item="2"/>
          <tpl fld="1" item="2"/>
          <tpl fld="4" item="9"/>
        </tpls>
      </n>
      <n v="56.99860869565218">
        <tpls c="4">
          <tpl fld="3" item="0"/>
          <tpl hier="1" item="2"/>
          <tpl fld="1" item="6"/>
          <tpl fld="4" item="5"/>
        </tpls>
      </n>
      <n v="73.160727272727271">
        <tpls c="4">
          <tpl fld="3" item="0"/>
          <tpl hier="1" item="2"/>
          <tpl fld="1" item="0"/>
          <tpl fld="4" item="1"/>
        </tpls>
      </n>
      <n v="33.933999999999997">
        <tpls c="4">
          <tpl fld="3" item="0"/>
          <tpl hier="1" item="2"/>
          <tpl fld="1" item="10"/>
          <tpl fld="4" item="9"/>
        </tpls>
      </n>
      <n v="20.0961">
        <tpls c="4">
          <tpl fld="3" item="0"/>
          <tpl hier="1" item="2"/>
          <tpl fld="1" item="1"/>
          <tpl fld="4" item="1"/>
        </tpls>
      </n>
      <n v="60.951684210526324">
        <tpls c="4">
          <tpl fld="3" item="0"/>
          <tpl hier="1" item="2"/>
          <tpl fld="1" item="0"/>
          <tpl fld="4" item="11"/>
        </tpls>
      </n>
      <n v="43.732272727272729">
        <tpls c="4">
          <tpl fld="3" item="0"/>
          <tpl hier="1" item="2"/>
          <tpl fld="1" item="4"/>
          <tpl fld="4" item="7"/>
        </tpls>
      </n>
      <n v="28.962">
        <tpls c="4">
          <tpl fld="3" item="0"/>
          <tpl hier="1" item="2"/>
          <tpl fld="1" item="1"/>
          <tpl fld="4" item="7"/>
        </tpls>
      </n>
      <n v="53.331142857142858">
        <tpls c="4">
          <tpl fld="3" item="0"/>
          <tpl hier="1" item="2"/>
          <tpl fld="1" item="7"/>
          <tpl fld="4" item="11"/>
        </tpls>
      </n>
      <n v="64.568200000000004">
        <tpls c="4">
          <tpl fld="3" item="0"/>
          <tpl hier="1" item="2"/>
          <tpl fld="1" item="0"/>
          <tpl fld="4" item="7"/>
        </tpls>
      </n>
      <n v="46.034363636363636">
        <tpls c="4">
          <tpl fld="3" item="0"/>
          <tpl hier="1" item="2"/>
          <tpl fld="1" item="9"/>
          <tpl fld="4" item="7"/>
        </tpls>
      </n>
      <n v="51.11752380952381">
        <tpls c="4">
          <tpl fld="3" item="0"/>
          <tpl hier="1" item="2"/>
          <tpl fld="1" item="4"/>
          <tpl fld="4" item="3"/>
        </tpls>
      </n>
      <n v="5.8089565217391304">
        <tpls c="4">
          <tpl fld="3" item="0"/>
          <tpl hier="1" item="2"/>
          <tpl fld="1" item="3"/>
          <tpl fld="4" item="3"/>
        </tpls>
      </n>
      <n v="62.394952380952382">
        <tpls c="4">
          <tpl fld="3" item="0"/>
          <tpl hier="1" item="2"/>
          <tpl fld="1" item="6"/>
          <tpl fld="4" item="2"/>
        </tpls>
      </n>
      <n v="1120.662380952381">
        <tpls c="4">
          <tpl fld="3" item="0"/>
          <tpl hier="1" item="2"/>
          <tpl fld="1" item="5"/>
          <tpl fld="4" item="6"/>
        </tpls>
      </n>
      <n v="465.61250000000001">
        <tpls c="4">
          <tpl fld="3" item="0"/>
          <tpl hier="1" item="2"/>
          <tpl fld="1" item="2"/>
          <tpl fld="4" item="6"/>
        </tpls>
      </n>
      <n v="48.476454545454544">
        <tpls c="4">
          <tpl fld="3" item="0"/>
          <tpl hier="1" item="2"/>
          <tpl fld="1" item="7"/>
          <tpl fld="4" item="2"/>
        </tpls>
      </n>
      <n v="68.899047619047622">
        <tpls c="4">
          <tpl fld="3" item="0"/>
          <tpl hier="1" item="2"/>
          <tpl fld="1" item="6"/>
          <tpl fld="4" item="6"/>
        </tpls>
      </n>
      <n v="65.760999999999996">
        <tpls c="4">
          <tpl fld="3" item="0"/>
          <tpl hier="1" item="2"/>
          <tpl fld="1" item="0"/>
          <tpl fld="4" item="2"/>
        </tpls>
      </n>
      <n v="44.675799999999995">
        <tpls c="4">
          <tpl fld="3" item="0"/>
          <tpl hier="1" item="2"/>
          <tpl fld="1" item="10"/>
          <tpl fld="4" item="2"/>
        </tpls>
      </n>
      <n v="38.943636363636365">
        <tpls c="4">
          <tpl fld="3" item="0"/>
          <tpl hier="1" item="2"/>
          <tpl fld="1" item="9"/>
          <tpl fld="4" item="10"/>
        </tpls>
      </n>
      <n v="46.629333333333335">
        <tpls c="4">
          <tpl fld="3" item="0"/>
          <tpl hier="1" item="2"/>
          <tpl fld="1" item="4"/>
          <tpl fld="4" item="10"/>
        </tpls>
      </n>
      <n v="24.630999999999997">
        <tpls c="4">
          <tpl fld="3" item="0"/>
          <tpl hier="1" item="2"/>
          <tpl fld="1" item="1"/>
          <tpl fld="4" item="2"/>
        </tpls>
      </n>
      <n v="6.2083809523809528">
        <tpls c="4">
          <tpl fld="3" item="0"/>
          <tpl hier="1" item="2"/>
          <tpl fld="1" item="3"/>
          <tpl fld="4" item="2"/>
        </tpls>
      </n>
      <n v="1010.168505">
        <tpls c="4">
          <tpl fld="3" item="0"/>
          <tpl hier="1" item="2"/>
          <tpl fld="1" item="8"/>
          <tpl fld="4" item="8"/>
        </tpls>
      </n>
      <n v="616.75299999999993">
        <tpls c="4">
          <tpl fld="3" item="0"/>
          <tpl hier="1" item="2"/>
          <tpl fld="1" item="5"/>
          <tpl fld="4" item="0"/>
        </tpls>
      </n>
      <n v="413.49523809523805">
        <tpls c="4">
          <tpl fld="3" item="0"/>
          <tpl hier="1" item="2"/>
          <tpl fld="1" item="2"/>
          <tpl fld="4" item="4"/>
        </tpls>
      </n>
      <n v="105.73180952380952">
        <tpls c="4">
          <tpl fld="3" item="0"/>
          <tpl hier="1" item="2"/>
          <tpl fld="1" item="2"/>
          <tpl fld="4" item="8"/>
        </tpls>
      </n>
      <n v="43.943090909090913">
        <tpls c="4">
          <tpl fld="3" item="0"/>
          <tpl hier="1" item="2"/>
          <tpl fld="1" item="7"/>
          <tpl fld="4" item="0"/>
        </tpls>
      </n>
      <n v="58.029578947368414">
        <tpls c="4">
          <tpl fld="3" item="0"/>
          <tpl hier="1" item="2"/>
          <tpl fld="1" item="6"/>
          <tpl fld="4" item="4"/>
        </tpls>
      </n>
      <n v="67.716666666666669">
        <tpls c="4">
          <tpl fld="3" item="0"/>
          <tpl hier="1" item="2"/>
          <tpl fld="1" item="6"/>
          <tpl fld="4" item="8"/>
        </tpls>
      </n>
      <n v="63.304818181818177">
        <tpls c="4">
          <tpl fld="3" item="0"/>
          <tpl hier="1" item="2"/>
          <tpl fld="1" item="0"/>
          <tpl fld="4" item="0"/>
        </tpls>
      </n>
      <n v="40.451238095238097">
        <tpls c="4">
          <tpl fld="3" item="0"/>
          <tpl hier="1" item="2"/>
          <tpl fld="1" item="10"/>
          <tpl fld="4" item="4"/>
        </tpls>
      </n>
      <n v="40.912421052631579">
        <tpls c="4">
          <tpl fld="3" item="0"/>
          <tpl hier="1" item="2"/>
          <tpl fld="1" item="10"/>
          <tpl fld="4" item="8"/>
        </tpls>
      </n>
      <n v="48.444099999999999">
        <tpls c="4">
          <tpl fld="3" item="0"/>
          <tpl hier="1" item="2"/>
          <tpl fld="1" item="9"/>
          <tpl fld="4" item="0"/>
        </tpls>
      </n>
      <n v="52.982190476190475">
        <tpls c="4">
          <tpl fld="3" item="0"/>
          <tpl hier="1" item="2"/>
          <tpl fld="1" item="4"/>
          <tpl fld="4" item="4"/>
        </tpls>
      </n>
      <n v="32.810380952380953">
        <tpls c="4">
          <tpl fld="3" item="0"/>
          <tpl hier="1" item="2"/>
          <tpl fld="1" item="4"/>
          <tpl fld="4" item="8"/>
        </tpls>
      </n>
      <n v="16.279818181818182">
        <tpls c="4">
          <tpl fld="3" item="0"/>
          <tpl hier="1" item="2"/>
          <tpl fld="1" item="1"/>
          <tpl fld="4" item="0"/>
        </tpls>
      </n>
      <n v="5.8608421052631572">
        <tpls c="4">
          <tpl fld="3" item="0"/>
          <tpl hier="1" item="2"/>
          <tpl fld="1" item="3"/>
          <tpl fld="4" item="4"/>
        </tpls>
      </n>
      <n v="997.38750000000005">
        <tpls c="4">
          <tpl fld="3" item="0"/>
          <tpl hier="1" item="2"/>
          <tpl fld="1" item="8"/>
          <tpl fld="4" item="11"/>
        </tpls>
      </n>
      <n v="1018.8899909090909">
        <tpls c="4">
          <tpl fld="3" item="0"/>
          <tpl hier="1" item="2"/>
          <tpl fld="1" item="5"/>
          <tpl fld="4" item="7"/>
        </tpls>
      </n>
      <n v="705.24318181818182">
        <tpls c="4">
          <tpl fld="3" item="0"/>
          <tpl hier="1" item="2"/>
          <tpl fld="1" item="5"/>
          <tpl fld="4" item="3"/>
        </tpls>
      </n>
      <n v="709.61809523809518">
        <tpls c="4">
          <tpl fld="3" item="0"/>
          <tpl hier="1" item="2"/>
          <tpl fld="1" item="5"/>
          <tpl fld="4" item="11"/>
        </tpls>
      </n>
      <n v="638.81863636363641">
        <tpls c="4">
          <tpl fld="3" item="0"/>
          <tpl hier="1" item="2"/>
          <tpl fld="1" item="2"/>
          <tpl fld="4" item="7"/>
        </tpls>
      </n>
      <n v="360.05971428571428">
        <tpls c="4">
          <tpl fld="3" item="0"/>
          <tpl hier="1" item="2"/>
          <tpl fld="1" item="2"/>
          <tpl fld="4" item="3"/>
        </tpls>
      </n>
      <n v="132.71971428571428">
        <tpls c="4">
          <tpl fld="3" item="0"/>
          <tpl hier="1" item="2"/>
          <tpl fld="1" item="2"/>
          <tpl fld="4" item="11"/>
        </tpls>
      </n>
      <n v="75.538952380952381">
        <tpls c="4">
          <tpl fld="3" item="0"/>
          <tpl hier="1" item="2"/>
          <tpl fld="1" item="7"/>
          <tpl fld="4" item="7"/>
        </tpls>
      </n>
      <n v="45.020545454545456">
        <tpls c="4">
          <tpl fld="3" item="0"/>
          <tpl hier="1" item="2"/>
          <tpl fld="1" item="7"/>
          <tpl fld="4" item="3"/>
        </tpls>
      </n>
      <n v="57.954571428571434">
        <tpls c="4">
          <tpl fld="3" item="0"/>
          <tpl hier="1" item="2"/>
          <tpl fld="1" item="6"/>
          <tpl fld="4" item="11"/>
        </tpls>
      </n>
      <n v="50.191809523809525">
        <tpls c="4">
          <tpl fld="3" item="0"/>
          <tpl hier="1" item="2"/>
          <tpl fld="1" item="10"/>
          <tpl fld="4" item="11"/>
        </tpls>
      </n>
      <n v="30.081363636363633">
        <tpls c="4">
          <tpl fld="3" item="0"/>
          <tpl hier="1" item="2"/>
          <tpl fld="1" item="1"/>
          <tpl fld="4" item="3"/>
        </tpls>
      </n>
      <n v="66.24286956521739">
        <tpls c="4">
          <tpl fld="3" item="0"/>
          <tpl hier="1" item="2"/>
          <tpl fld="1" item="6"/>
          <tpl fld="4" item="3"/>
        </tpls>
      </n>
      <n v="67.66">
        <tpls c="4">
          <tpl fld="3" item="0"/>
          <tpl hier="1" item="2"/>
          <tpl fld="1" item="7"/>
          <tpl fld="4" item="6"/>
        </tpls>
      </n>
      <n v="44.176400000000001">
        <tpls c="4">
          <tpl fld="3" item="0"/>
          <tpl hier="1" item="2"/>
          <tpl fld="1" item="9"/>
          <tpl fld="4" item="6"/>
        </tpls>
      </n>
      <n v="284.24695238095239">
        <tpls c="4">
          <tpl fld="3" item="0"/>
          <tpl hier="1" item="0"/>
          <tpl fld="1" item="3"/>
          <tpl fld="4" item="1"/>
        </tpls>
      </n>
      <n v="545.53223913043473">
        <tpls c="4">
          <tpl fld="3" item="0"/>
          <tpl hier="1" item="0"/>
          <tpl fld="1" item="4"/>
          <tpl fld="4" item="5"/>
        </tpls>
      </n>
      <n v="775.79347826086962">
        <tpls c="4">
          <tpl fld="3" item="0"/>
          <tpl hier="1" item="0"/>
          <tpl fld="1" item="10"/>
          <tpl fld="4" item="3"/>
        </tpls>
      </n>
      <n v="766.64095238095229">
        <tpls c="4">
          <tpl fld="3" item="0"/>
          <tpl hier="1" item="0"/>
          <tpl fld="1" item="10"/>
          <tpl fld="4" item="6"/>
        </tpls>
      </n>
      <n v="407.46447499999999">
        <tpls c="4">
          <tpl fld="3" item="0"/>
          <tpl hier="1" item="0"/>
          <tpl fld="1" item="1"/>
          <tpl fld="4" item="10"/>
        </tpls>
      </n>
      <n v="2385.7433333333333">
        <tpls c="4">
          <tpl fld="3" item="0"/>
          <tpl hier="1" item="0"/>
          <tpl fld="1" item="8"/>
          <tpl fld="4" item="0"/>
        </tpls>
      </n>
      <n v="1808.3836842105263">
        <tpls c="4">
          <tpl fld="3" item="0"/>
          <tpl hier="1" item="0"/>
          <tpl fld="1" item="5"/>
          <tpl fld="4" item="8"/>
        </tpls>
      </n>
      <n v="1072.2642761904763">
        <tpls c="4">
          <tpl fld="3" item="0"/>
          <tpl hier="1" item="0"/>
          <tpl fld="1" item="7"/>
          <tpl fld="4" item="8"/>
        </tpls>
      </n>
      <n v="807.90474999999992">
        <tpls c="4">
          <tpl fld="3" item="0"/>
          <tpl hier="1" item="0"/>
          <tpl fld="1" item="0"/>
          <tpl fld="4" item="8"/>
        </tpls>
      </n>
      <n v="712.18285714285719">
        <tpls c="4">
          <tpl fld="3" item="0"/>
          <tpl hier="1" item="0"/>
          <tpl fld="1" item="10"/>
          <tpl fld="4" item="0"/>
        </tpls>
      </n>
      <n v="365.72226666666666">
        <tpls c="4">
          <tpl fld="3" item="0"/>
          <tpl hier="1" item="0"/>
          <tpl fld="1" item="1"/>
          <tpl fld="4" item="8"/>
        </tpls>
      </n>
      <n v="2731.5563368421049">
        <tpls c="4">
          <tpl fld="3" item="0"/>
          <tpl hier="1" item="0"/>
          <tpl fld="1" item="8"/>
          <tpl fld="4" item="9"/>
        </tpls>
      </n>
      <n v="2808.9738142857145">
        <tpls c="4">
          <tpl fld="3" item="0"/>
          <tpl hier="1" item="0"/>
          <tpl fld="1" item="5"/>
          <tpl fld="4" item="5"/>
        </tpls>
      </n>
      <n v="2068.3568315789471">
        <tpls c="4">
          <tpl fld="3" item="0"/>
          <tpl hier="1" item="0"/>
          <tpl fld="1" item="5"/>
          <tpl fld="4" item="9"/>
        </tpls>
      </n>
      <n v="1431.0477318181818">
        <tpls c="4">
          <tpl fld="3" item="0"/>
          <tpl hier="1" item="0"/>
          <tpl fld="1" item="2"/>
          <tpl fld="4" item="1"/>
        </tpls>
      </n>
      <n v="1232.7117434782608">
        <tpls c="4">
          <tpl fld="3" item="0"/>
          <tpl hier="1" item="0"/>
          <tpl fld="1" item="7"/>
          <tpl fld="4" item="5"/>
        </tpls>
      </n>
      <n v="1114.2421157894737">
        <tpls c="4">
          <tpl fld="3" item="0"/>
          <tpl hier="1" item="0"/>
          <tpl fld="1" item="7"/>
          <tpl fld="4" item="9"/>
        </tpls>
      </n>
      <n v="1137.6266714285714">
        <tpls c="4">
          <tpl fld="3" item="0"/>
          <tpl hier="1" item="0"/>
          <tpl fld="1" item="6"/>
          <tpl fld="4" item="1"/>
        </tpls>
      </n>
      <n v="1088.2068368421053">
        <tpls c="4">
          <tpl fld="3" item="0"/>
          <tpl hier="1" item="0"/>
          <tpl fld="1" item="6"/>
          <tpl fld="4" item="9"/>
        </tpls>
      </n>
      <n v="982.52227272727282">
        <tpls c="4">
          <tpl fld="3" item="0"/>
          <tpl hier="1" item="0"/>
          <tpl fld="1" item="0"/>
          <tpl fld="4" item="5"/>
        </tpls>
      </n>
      <n v="816.91657894736852">
        <tpls c="4">
          <tpl fld="3" item="0"/>
          <tpl hier="1" item="0"/>
          <tpl fld="1" item="0"/>
          <tpl fld="4" item="9"/>
        </tpls>
      </n>
      <n v="706.48636363636365">
        <tpls c="4">
          <tpl fld="3" item="0"/>
          <tpl hier="1" item="0"/>
          <tpl fld="1" item="10"/>
          <tpl fld="4" item="1"/>
        </tpls>
      </n>
      <n v="663.5927272727273">
        <tpls c="4">
          <tpl fld="3" item="0"/>
          <tpl hier="1" item="0"/>
          <tpl fld="1" item="9"/>
          <tpl fld="4" item="5"/>
        </tpls>
      </n>
      <n v="536.51908421052633">
        <tpls c="4">
          <tpl fld="3" item="0"/>
          <tpl hier="1" item="0"/>
          <tpl fld="1" item="9"/>
          <tpl fld="4" item="9"/>
        </tpls>
      </n>
      <n v="556.90150000000006">
        <tpls c="4">
          <tpl fld="3" item="0"/>
          <tpl hier="1" item="0"/>
          <tpl fld="1" item="4"/>
          <tpl fld="4" item="1"/>
        </tpls>
      </n>
      <n v="467.59473913043479">
        <tpls c="4">
          <tpl fld="3" item="0"/>
          <tpl hier="1" item="0"/>
          <tpl fld="1" item="1"/>
          <tpl fld="4" item="5"/>
        </tpls>
      </n>
      <n v="391.50543157894737">
        <tpls c="4">
          <tpl fld="3" item="0"/>
          <tpl hier="1" item="0"/>
          <tpl fld="1" item="1"/>
          <tpl fld="4" item="9"/>
        </tpls>
      </n>
      <n v="361.67245714285718">
        <tpls c="4">
          <tpl fld="3" item="0"/>
          <tpl hier="1" item="0"/>
          <tpl fld="1" item="3"/>
          <tpl fld="4" item="5"/>
        </tpls>
      </n>
      <n v="1091.4904809523809">
        <tpls c="4">
          <tpl fld="3" item="0"/>
          <tpl hier="1" item="0"/>
          <tpl fld="1" item="6"/>
          <tpl fld="4" item="10"/>
        </tpls>
      </n>
      <n v="1220.8395150000001">
        <tpls c="4">
          <tpl fld="3" item="0"/>
          <tpl hier="1" item="0"/>
          <tpl fld="1" item="7"/>
          <tpl fld="4" item="4"/>
        </tpls>
      </n>
      <n v="617.9347619047619">
        <tpls c="4">
          <tpl fld="3" item="0"/>
          <tpl hier="1" item="0"/>
          <tpl fld="1" item="9"/>
          <tpl fld="4" item="4"/>
        </tpls>
      </n>
      <n v="532.5911285714285">
        <tpls c="4">
          <tpl fld="3" item="0"/>
          <tpl hier="1" item="0"/>
          <tpl fld="1" item="4"/>
          <tpl fld="4" item="0"/>
        </tpls>
      </n>
      <n v="2501.3940954545455">
        <tpls c="4">
          <tpl fld="3" item="0"/>
          <tpl hier="1" item="0"/>
          <tpl fld="1" item="5"/>
          <tpl fld="4" item="1"/>
        </tpls>
      </n>
      <n v="1081.1224999999999">
        <tpls c="4">
          <tpl fld="3" item="0"/>
          <tpl hier="1" item="0"/>
          <tpl fld="1" item="7"/>
          <tpl fld="4" item="1"/>
        </tpls>
      </n>
      <n v="788.44952380952373">
        <tpls c="4">
          <tpl fld="3" item="0"/>
          <tpl hier="1" item="0"/>
          <tpl fld="1" item="10"/>
          <tpl fld="4" item="5"/>
        </tpls>
      </n>
      <n v="532.91590909090905">
        <tpls c="4">
          <tpl fld="3" item="0"/>
          <tpl hier="1" item="0"/>
          <tpl fld="1" item="9"/>
          <tpl fld="4" item="1"/>
        </tpls>
      </n>
      <n v="592.86595263157903">
        <tpls c="4">
          <tpl fld="3" item="0"/>
          <tpl hier="1" item="0"/>
          <tpl fld="1" item="4"/>
          <tpl fld="4" item="9"/>
        </tpls>
      </n>
      <n v="539.30446190476198">
        <tpls c="4">
          <tpl fld="3" item="0"/>
          <tpl hier="1" item="0"/>
          <tpl fld="1" item="9"/>
          <tpl fld="4" item="11"/>
        </tpls>
      </n>
      <n v="396.71574545454547">
        <tpls c="4">
          <tpl fld="3" item="0"/>
          <tpl hier="1" item="0"/>
          <tpl fld="1" item="1"/>
          <tpl fld="4" item="11"/>
        </tpls>
      </n>
      <n v="582.41665">
        <tpls c="4">
          <tpl fld="3" item="0"/>
          <tpl hier="1" item="0"/>
          <tpl fld="1" item="4"/>
          <tpl fld="4" item="2"/>
        </tpls>
      </n>
      <n v="2059.8447913043478">
        <tpls c="4">
          <tpl fld="3" item="0"/>
          <tpl hier="1" item="0"/>
          <tpl fld="1" item="5"/>
          <tpl fld="4" item="10"/>
        </tpls>
      </n>
      <n v="1513.573190909091">
        <tpls c="4">
          <tpl fld="3" item="0"/>
          <tpl hier="1" item="0"/>
          <tpl fld="1" item="2"/>
          <tpl fld="4" item="2"/>
        </tpls>
      </n>
      <n v="1179.1976142857143">
        <tpls c="4">
          <tpl fld="3" item="0"/>
          <tpl hier="1" item="0"/>
          <tpl fld="1" item="7"/>
          <tpl fld="4" item="10"/>
        </tpls>
      </n>
      <n v="1030.4928523809524">
        <tpls c="4">
          <tpl fld="3" item="0"/>
          <tpl hier="1" item="0"/>
          <tpl fld="1" item="0"/>
          <tpl fld="4" item="6"/>
        </tpls>
      </n>
      <n v="834.11130434782615">
        <tpls c="4">
          <tpl fld="3" item="0"/>
          <tpl hier="1" item="0"/>
          <tpl fld="1" item="0"/>
          <tpl fld="4" item="10"/>
        </tpls>
      </n>
      <n v="541.4912263157895">
        <tpls c="4">
          <tpl fld="3" item="0"/>
          <tpl hier="1" item="0"/>
          <tpl fld="1" item="4"/>
          <tpl fld="4" item="6"/>
        </tpls>
      </n>
      <n v="513.50251000000003">
        <tpls c="4">
          <tpl fld="3" item="0"/>
          <tpl hier="1" item="0"/>
          <tpl fld="1" item="1"/>
          <tpl fld="4" item="6"/>
        </tpls>
      </n>
      <n v="333.80548095238095">
        <tpls c="4">
          <tpl fld="3" item="0"/>
          <tpl hier="1" item="0"/>
          <tpl fld="1" item="3"/>
          <tpl fld="4" item="6"/>
        </tpls>
      </n>
      <n v="1037.4205315789472">
        <tpls c="4">
          <tpl fld="3" item="0"/>
          <tpl hier="1" item="0"/>
          <tpl fld="1" item="6"/>
          <tpl fld="4" item="7"/>
        </tpls>
      </n>
      <n v="922.02304347826077">
        <tpls c="4">
          <tpl fld="3" item="0"/>
          <tpl hier="1" item="0"/>
          <tpl fld="1" item="0"/>
          <tpl fld="4" item="3"/>
        </tpls>
      </n>
      <n v="782.17142857142846">
        <tpls c="4">
          <tpl fld="3" item="0"/>
          <tpl hier="1" item="0"/>
          <tpl fld="1" item="10"/>
          <tpl fld="4" item="7"/>
        </tpls>
      </n>
      <n v="636.83809523809521">
        <tpls c="4">
          <tpl fld="3" item="0"/>
          <tpl hier="1" item="0"/>
          <tpl fld="1" item="9"/>
          <tpl fld="4" item="3"/>
        </tpls>
      </n>
      <n v="538.54999523809522">
        <tpls c="4">
          <tpl fld="3" item="0"/>
          <tpl hier="1" item="0"/>
          <tpl fld="1" item="4"/>
          <tpl fld="4" item="11"/>
        </tpls>
      </n>
      <n v="350.33586000000003">
        <tpls c="4">
          <tpl fld="3" item="0"/>
          <tpl hier="1" item="0"/>
          <tpl fld="1" item="3"/>
          <tpl fld="4" item="7"/>
        </tpls>
      </n>
      <n v="2707.1278347826087">
        <tpls c="4">
          <tpl fld="3" item="0"/>
          <tpl hier="1" item="0"/>
          <tpl fld="1" item="8"/>
          <tpl fld="4" item="10"/>
        </tpls>
      </n>
      <n v="2646.7856999999999">
        <tpls c="4">
          <tpl fld="3" item="0"/>
          <tpl hier="1" item="0"/>
          <tpl fld="1" item="5"/>
          <tpl fld="4" item="2"/>
        </tpls>
      </n>
      <n v="1188.3940909090909">
        <tpls c="4">
          <tpl fld="3" item="0"/>
          <tpl hier="1" item="0"/>
          <tpl fld="1" item="2"/>
          <tpl fld="4" item="10"/>
        </tpls>
      </n>
      <n v="727.05681818181813">
        <tpls c="4">
          <tpl fld="3" item="0"/>
          <tpl hier="1" item="0"/>
          <tpl fld="1" item="10"/>
          <tpl fld="4" item="10"/>
        </tpls>
      </n>
      <n v="590.09363636363639">
        <tpls c="4">
          <tpl fld="3" item="0"/>
          <tpl hier="1" item="0"/>
          <tpl fld="1" item="9"/>
          <tpl fld="4" item="2"/>
        </tpls>
      </n>
      <n v="2837.6380809523812">
        <tpls c="4">
          <tpl fld="3" item="0"/>
          <tpl hier="1" item="0"/>
          <tpl fld="1" item="5"/>
          <tpl fld="4" item="4"/>
        </tpls>
      </n>
      <n v="1381.1137450000001">
        <tpls c="4">
          <tpl fld="3" item="0"/>
          <tpl hier="1" item="0"/>
          <tpl fld="1" item="2"/>
          <tpl fld="4" item="0"/>
        </tpls>
      </n>
      <n v="1069.2759000000001">
        <tpls c="4">
          <tpl fld="3" item="0"/>
          <tpl hier="1" item="0"/>
          <tpl fld="1" item="6"/>
          <tpl fld="4" item="0"/>
        </tpls>
      </n>
      <n v="931.29950000000008">
        <tpls c="4">
          <tpl fld="3" item="0"/>
          <tpl hier="1" item="0"/>
          <tpl fld="1" item="0"/>
          <tpl fld="4" item="4"/>
        </tpls>
      </n>
      <n v="511.01499999999999">
        <tpls c="4">
          <tpl fld="3" item="0"/>
          <tpl hier="1" item="0"/>
          <tpl fld="1" item="9"/>
          <tpl fld="4" item="8"/>
        </tpls>
      </n>
      <n v="440.99504999999999">
        <tpls c="4">
          <tpl fld="3" item="0"/>
          <tpl hier="1" item="0"/>
          <tpl fld="1" item="1"/>
          <tpl fld="4" item="4"/>
        </tpls>
      </n>
      <n v="301.61559999999997">
        <tpls c="4">
          <tpl fld="3" item="0"/>
          <tpl hier="1" item="0"/>
          <tpl fld="1" item="3"/>
          <tpl fld="4" item="0"/>
        </tpls>
      </n>
      <n v="1546.8281954545455">
        <tpls c="4">
          <tpl fld="3" item="0"/>
          <tpl hier="1" item="0"/>
          <tpl fld="1" item="2"/>
          <tpl fld="4" item="5"/>
        </tpls>
      </n>
      <n v="1464.1105210526316">
        <tpls c="4">
          <tpl fld="3" item="0"/>
          <tpl hier="1" item="0"/>
          <tpl fld="1" item="2"/>
          <tpl fld="4" item="9"/>
        </tpls>
      </n>
      <n v="1110.9404130434782">
        <tpls c="4">
          <tpl fld="3" item="0"/>
          <tpl hier="1" item="0"/>
          <tpl fld="1" item="6"/>
          <tpl fld="4" item="5"/>
        </tpls>
      </n>
      <n v="953.76681818181817">
        <tpls c="4">
          <tpl fld="3" item="0"/>
          <tpl hier="1" item="0"/>
          <tpl fld="1" item="0"/>
          <tpl fld="4" item="1"/>
        </tpls>
      </n>
      <n v="702.68900000000008">
        <tpls c="4">
          <tpl fld="3" item="0"/>
          <tpl hier="1" item="0"/>
          <tpl fld="1" item="10"/>
          <tpl fld="4" item="9"/>
        </tpls>
      </n>
      <n v="436.99079499999999">
        <tpls c="4">
          <tpl fld="3" item="0"/>
          <tpl hier="1" item="0"/>
          <tpl fld="1" item="1"/>
          <tpl fld="4" item="1"/>
        </tpls>
      </n>
      <n v="844.05684210526317">
        <tpls c="4">
          <tpl fld="3" item="0"/>
          <tpl hier="1" item="0"/>
          <tpl fld="1" item="0"/>
          <tpl fld="4" item="11"/>
        </tpls>
      </n>
      <n v="523.19038636363632">
        <tpls c="4">
          <tpl fld="3" item="0"/>
          <tpl hier="1" item="0"/>
          <tpl fld="1" item="4"/>
          <tpl fld="4" item="7"/>
        </tpls>
      </n>
      <n v="540.150861904762">
        <tpls c="4">
          <tpl fld="3" item="0"/>
          <tpl hier="1" item="0"/>
          <tpl fld="1" item="1"/>
          <tpl fld="4" item="7"/>
        </tpls>
      </n>
      <n v="1226.2261999999998">
        <tpls c="4">
          <tpl fld="3" item="0"/>
          <tpl hier="1" item="0"/>
          <tpl fld="1" item="7"/>
          <tpl fld="4" item="11"/>
        </tpls>
      </n>
      <n v="1043.6530049999999">
        <tpls c="4">
          <tpl fld="3" item="0"/>
          <tpl hier="1" item="0"/>
          <tpl fld="1" item="0"/>
          <tpl fld="4" item="7"/>
        </tpls>
      </n>
      <n v="755.35454545454547">
        <tpls c="4">
          <tpl fld="3" item="0"/>
          <tpl hier="1" item="0"/>
          <tpl fld="1" item="9"/>
          <tpl fld="4" item="7"/>
        </tpls>
      </n>
      <n v="572.03015238095236">
        <tpls c="4">
          <tpl fld="3" item="0"/>
          <tpl hier="1" item="0"/>
          <tpl fld="1" item="4"/>
          <tpl fld="4" item="3"/>
        </tpls>
      </n>
      <n v="330.02016956521737">
        <tpls c="4">
          <tpl fld="3" item="0"/>
          <tpl hier="1" item="0"/>
          <tpl fld="1" item="3"/>
          <tpl fld="4" item="3"/>
        </tpls>
      </n>
      <n v="1187.5904714285714">
        <tpls c="4">
          <tpl fld="3" item="0"/>
          <tpl hier="1" item="0"/>
          <tpl fld="1" item="6"/>
          <tpl fld="4" item="2"/>
        </tpls>
      </n>
      <n v="2948.6504761904762">
        <tpls c="4">
          <tpl fld="3" item="0"/>
          <tpl hier="1" item="0"/>
          <tpl fld="1" item="5"/>
          <tpl fld="4" item="6"/>
        </tpls>
      </n>
      <n v="1748.3484949999997">
        <tpls c="4">
          <tpl fld="3" item="0"/>
          <tpl hier="1" item="0"/>
          <tpl fld="1" item="2"/>
          <tpl fld="4" item="6"/>
        </tpls>
      </n>
      <n v="1152.0768227272727">
        <tpls c="4">
          <tpl fld="3" item="0"/>
          <tpl hier="1" item="0"/>
          <tpl fld="1" item="7"/>
          <tpl fld="4" item="2"/>
        </tpls>
      </n>
      <n v="1056.1623904761905">
        <tpls c="4">
          <tpl fld="3" item="0"/>
          <tpl hier="1" item="0"/>
          <tpl fld="1" item="6"/>
          <tpl fld="4" item="6"/>
        </tpls>
      </n>
      <n v="942.86500000000001">
        <tpls c="4">
          <tpl fld="3" item="0"/>
          <tpl hier="1" item="0"/>
          <tpl fld="1" item="0"/>
          <tpl fld="4" item="2"/>
        </tpls>
      </n>
      <n v="725.71949999999993">
        <tpls c="4">
          <tpl fld="3" item="0"/>
          <tpl hier="1" item="0"/>
          <tpl fld="1" item="10"/>
          <tpl fld="4" item="2"/>
        </tpls>
      </n>
      <n v="558.18388181818182">
        <tpls c="4">
          <tpl fld="3" item="0"/>
          <tpl hier="1" item="0"/>
          <tpl fld="1" item="9"/>
          <tpl fld="4" item="10"/>
        </tpls>
      </n>
      <n v="589.13939523809518">
        <tpls c="4">
          <tpl fld="3" item="0"/>
          <tpl hier="1" item="0"/>
          <tpl fld="1" item="4"/>
          <tpl fld="4" item="10"/>
        </tpls>
      </n>
      <n v="449.02580454545455">
        <tpls c="4">
          <tpl fld="3" item="0"/>
          <tpl hier="1" item="0"/>
          <tpl fld="1" item="1"/>
          <tpl fld="4" item="2"/>
        </tpls>
      </n>
      <n v="296.91211428571432">
        <tpls c="4">
          <tpl fld="3" item="0"/>
          <tpl hier="1" item="0"/>
          <tpl fld="1" item="3"/>
          <tpl fld="4" item="2"/>
        </tpls>
      </n>
      <n v="2720.8545199999999">
        <tpls c="4">
          <tpl fld="3" item="0"/>
          <tpl hier="1" item="0"/>
          <tpl fld="1" item="8"/>
          <tpl fld="4" item="8"/>
        </tpls>
      </n>
      <n v="2352.595495">
        <tpls c="4">
          <tpl fld="3" item="0"/>
          <tpl hier="1" item="0"/>
          <tpl fld="1" item="5"/>
          <tpl fld="4" item="0"/>
        </tpls>
      </n>
      <n v="1518.5538047619048">
        <tpls c="4">
          <tpl fld="3" item="0"/>
          <tpl hier="1" item="0"/>
          <tpl fld="1" item="2"/>
          <tpl fld="4" item="4"/>
        </tpls>
      </n>
      <n v="1436.6538095238095">
        <tpls c="4">
          <tpl fld="3" item="0"/>
          <tpl hier="1" item="0"/>
          <tpl fld="1" item="2"/>
          <tpl fld="4" item="8"/>
        </tpls>
      </n>
      <n v="1150.7631772727273">
        <tpls c="4">
          <tpl fld="3" item="0"/>
          <tpl hier="1" item="0"/>
          <tpl fld="1" item="7"/>
          <tpl fld="4" item="0"/>
        </tpls>
      </n>
      <n v="1175.8089368421054">
        <tpls c="4">
          <tpl fld="3" item="0"/>
          <tpl hier="1" item="0"/>
          <tpl fld="1" item="6"/>
          <tpl fld="4" item="4"/>
        </tpls>
      </n>
      <n v="1130.7704666666668">
        <tpls c="4">
          <tpl fld="3" item="0"/>
          <tpl hier="1" item="0"/>
          <tpl fld="1" item="6"/>
          <tpl fld="4" item="8"/>
        </tpls>
      </n>
      <n v="939.28409090909088">
        <tpls c="4">
          <tpl fld="3" item="0"/>
          <tpl hier="1" item="0"/>
          <tpl fld="1" item="0"/>
          <tpl fld="4" item="0"/>
        </tpls>
      </n>
      <n v="773.6195238095238">
        <tpls c="4">
          <tpl fld="3" item="0"/>
          <tpl hier="1" item="0"/>
          <tpl fld="1" item="10"/>
          <tpl fld="4" item="4"/>
        </tpls>
      </n>
      <n v="718.49578947368423">
        <tpls c="4">
          <tpl fld="3" item="0"/>
          <tpl hier="1" item="0"/>
          <tpl fld="1" item="10"/>
          <tpl fld="4" item="8"/>
        </tpls>
      </n>
      <n v="535.23900000000003">
        <tpls c="4">
          <tpl fld="3" item="0"/>
          <tpl hier="1" item="0"/>
          <tpl fld="1" item="9"/>
          <tpl fld="4" item="0"/>
        </tpls>
      </n>
      <n v="580.29583809523808">
        <tpls c="4">
          <tpl fld="3" item="0"/>
          <tpl hier="1" item="0"/>
          <tpl fld="1" item="4"/>
          <tpl fld="4" item="4"/>
        </tpls>
      </n>
      <n v="566.06562857142853">
        <tpls c="4">
          <tpl fld="3" item="0"/>
          <tpl hier="1" item="0"/>
          <tpl fld="1" item="4"/>
          <tpl fld="4" item="8"/>
        </tpls>
      </n>
      <n v="436.68230909090909">
        <tpls c="4">
          <tpl fld="3" item="0"/>
          <tpl hier="1" item="0"/>
          <tpl fld="1" item="1"/>
          <tpl fld="4" item="0"/>
        </tpls>
      </n>
      <n v="357.80988947368422">
        <tpls c="4">
          <tpl fld="3" item="0"/>
          <tpl hier="1" item="0"/>
          <tpl fld="1" item="3"/>
          <tpl fld="4" item="4"/>
        </tpls>
      </n>
      <n v="2572.2105099999999">
        <tpls c="4">
          <tpl fld="3" item="0"/>
          <tpl hier="1" item="0"/>
          <tpl fld="1" item="8"/>
          <tpl fld="4" item="11"/>
        </tpls>
      </n>
      <n v="2913.0422863636363">
        <tpls c="4">
          <tpl fld="3" item="0"/>
          <tpl hier="1" item="0"/>
          <tpl fld="1" item="5"/>
          <tpl fld="4" item="7"/>
        </tpls>
      </n>
      <n v="2786.4068227272728">
        <tpls c="4">
          <tpl fld="3" item="0"/>
          <tpl hier="1" item="0"/>
          <tpl fld="1" item="5"/>
          <tpl fld="4" item="3"/>
        </tpls>
      </n>
      <n v="2289.8423523809524">
        <tpls c="4">
          <tpl fld="3" item="0"/>
          <tpl hier="1" item="0"/>
          <tpl fld="1" item="5"/>
          <tpl fld="4" item="11"/>
        </tpls>
      </n>
      <n v="1772.2781863636365">
        <tpls c="4">
          <tpl fld="3" item="0"/>
          <tpl hier="1" item="0"/>
          <tpl fld="1" item="2"/>
          <tpl fld="4" item="7"/>
        </tpls>
      </n>
      <n v="1545.9447619047619">
        <tpls c="4">
          <tpl fld="3" item="0"/>
          <tpl hier="1" item="0"/>
          <tpl fld="1" item="2"/>
          <tpl fld="4" item="3"/>
        </tpls>
      </n>
      <n v="1234.1404904761905">
        <tpls c="4">
          <tpl fld="3" item="0"/>
          <tpl hier="1" item="0"/>
          <tpl fld="1" item="2"/>
          <tpl fld="4" item="11"/>
        </tpls>
      </n>
      <n v="1340.8676285714287">
        <tpls c="4">
          <tpl fld="3" item="0"/>
          <tpl hier="1" item="0"/>
          <tpl fld="1" item="7"/>
          <tpl fld="4" item="7"/>
        </tpls>
      </n>
      <n v="1180.686809090909">
        <tpls c="4">
          <tpl fld="3" item="0"/>
          <tpl hier="1" item="0"/>
          <tpl fld="1" item="7"/>
          <tpl fld="4" item="3"/>
        </tpls>
      </n>
      <n v="1035.6961952380952">
        <tpls c="4">
          <tpl fld="3" item="0"/>
          <tpl hier="1" item="0"/>
          <tpl fld="1" item="6"/>
          <tpl fld="4" item="11"/>
        </tpls>
      </n>
      <n v="736.83380952380958">
        <tpls c="4">
          <tpl fld="3" item="0"/>
          <tpl hier="1" item="0"/>
          <tpl fld="1" item="10"/>
          <tpl fld="4" item="11"/>
        </tpls>
      </n>
      <n v="435.8879863636364">
        <tpls c="4">
          <tpl fld="3" item="0"/>
          <tpl hier="1" item="0"/>
          <tpl fld="1" item="1"/>
          <tpl fld="4" item="3"/>
        </tpls>
      </n>
      <n v="1225.6717304347826">
        <tpls c="4">
          <tpl fld="3" item="0"/>
          <tpl hier="1" item="0"/>
          <tpl fld="1" item="6"/>
          <tpl fld="4" item="3"/>
        </tpls>
      </n>
      <n v="1304.27899">
        <tpls c="4">
          <tpl fld="3" item="0"/>
          <tpl hier="1" item="0"/>
          <tpl fld="1" item="7"/>
          <tpl fld="4" item="6"/>
        </tpls>
      </n>
      <n v="735.38850000000002">
        <tpls c="4">
          <tpl fld="3" item="0"/>
          <tpl hier="1" item="0"/>
          <tpl fld="1" item="9"/>
          <tpl fld="4" item="6"/>
        </tpls>
      </n>
      <n v="17.570819047619047">
        <tpls c="4">
          <tpl fld="3" item="0"/>
          <tpl hier="1" item="3"/>
          <tpl fld="1" item="3"/>
          <tpl fld="4" item="1"/>
        </tpls>
      </n>
      <n v="22.890365217391302">
        <tpls c="4">
          <tpl fld="3" item="0"/>
          <tpl hier="1" item="3"/>
          <tpl fld="1" item="4"/>
          <tpl fld="4" item="5"/>
        </tpls>
      </n>
      <n v="25.157017391304347">
        <tpls c="4">
          <tpl fld="3" item="0"/>
          <tpl hier="1" item="3"/>
          <tpl fld="1" item="10"/>
          <tpl fld="4" item="3"/>
        </tpls>
      </n>
      <n v="25.875819047619046">
        <tpls c="4">
          <tpl fld="3" item="0"/>
          <tpl hier="1" item="3"/>
          <tpl fld="1" item="10"/>
          <tpl fld="4" item="6"/>
        </tpls>
      </n>
      <n v="13.711474999999998">
        <tpls c="4">
          <tpl fld="3" item="0"/>
          <tpl hier="1" item="3"/>
          <tpl fld="1" item="1"/>
          <tpl fld="4" item="10"/>
        </tpls>
      </n>
      <n v="161.15333333333334">
        <tpls c="4">
          <tpl fld="3" item="0"/>
          <tpl hier="1" item="3"/>
          <tpl fld="1" item="8"/>
          <tpl fld="4" item="0"/>
        </tpls>
      </n>
      <n v="132.05346842105263">
        <tpls c="4">
          <tpl fld="3" item="0"/>
          <tpl hier="1" item="3"/>
          <tpl fld="1" item="5"/>
          <tpl fld="4" item="8"/>
        </tpls>
      </n>
      <n v="37.367657142857148">
        <tpls c="4">
          <tpl fld="3" item="0"/>
          <tpl hier="1" item="3"/>
          <tpl fld="1" item="7"/>
          <tpl fld="4" item="8"/>
        </tpls>
      </n>
      <n v="28.101469999999999">
        <tpls c="4">
          <tpl fld="3" item="0"/>
          <tpl hier="1" item="3"/>
          <tpl fld="1" item="0"/>
          <tpl fld="4" item="8"/>
        </tpls>
      </n>
      <n v="22.068423809523807">
        <tpls c="4">
          <tpl fld="3" item="0"/>
          <tpl hier="1" item="3"/>
          <tpl fld="1" item="10"/>
          <tpl fld="4" item="0"/>
        </tpls>
      </n>
      <n v="15.359209523809525">
        <tpls c="4">
          <tpl fld="3" item="0"/>
          <tpl hier="1" item="3"/>
          <tpl fld="1" item="1"/>
          <tpl fld="4" item="8"/>
        </tpls>
      </n>
      <n v="169.79495263157895">
        <tpls c="4">
          <tpl fld="3" item="0"/>
          <tpl hier="1" item="3"/>
          <tpl fld="1" item="8"/>
          <tpl fld="4" item="9"/>
        </tpls>
      </n>
      <n v="145.16672380952383">
        <tpls c="4">
          <tpl fld="3" item="0"/>
          <tpl hier="1" item="3"/>
          <tpl fld="1" item="5"/>
          <tpl fld="4" item="5"/>
        </tpls>
      </n>
      <n v="130.71225263157893">
        <tpls c="4">
          <tpl fld="3" item="0"/>
          <tpl hier="1" item="3"/>
          <tpl fld="1" item="5"/>
          <tpl fld="4" item="9"/>
        </tpls>
      </n>
      <n v="85.510595454545452">
        <tpls c="4">
          <tpl fld="3" item="0"/>
          <tpl hier="1" item="3"/>
          <tpl fld="1" item="2"/>
          <tpl fld="4" item="1"/>
        </tpls>
      </n>
      <n v="57.713660869565217">
        <tpls c="4">
          <tpl fld="3" item="0"/>
          <tpl hier="1" item="3"/>
          <tpl fld="1" item="7"/>
          <tpl fld="4" item="5"/>
        </tpls>
      </n>
      <n v="41.755968421052629">
        <tpls c="4">
          <tpl fld="3" item="0"/>
          <tpl hier="1" item="3"/>
          <tpl fld="1" item="7"/>
          <tpl fld="4" item="9"/>
        </tpls>
      </n>
      <n v="45.400909523809524">
        <tpls c="4">
          <tpl fld="3" item="0"/>
          <tpl hier="1" item="3"/>
          <tpl fld="1" item="6"/>
          <tpl fld="4" item="1"/>
        </tpls>
      </n>
      <n v="40.146142105263159">
        <tpls c="4">
          <tpl fld="3" item="0"/>
          <tpl hier="1" item="3"/>
          <tpl fld="1" item="6"/>
          <tpl fld="4" item="9"/>
        </tpls>
      </n>
      <n v="37.551827272727273">
        <tpls c="4">
          <tpl fld="3" item="0"/>
          <tpl hier="1" item="3"/>
          <tpl fld="1" item="0"/>
          <tpl fld="4" item="5"/>
        </tpls>
      </n>
      <n v="31.520052631578945">
        <tpls c="4">
          <tpl fld="3" item="0"/>
          <tpl hier="1" item="3"/>
          <tpl fld="1" item="0"/>
          <tpl fld="4" item="9"/>
        </tpls>
      </n>
      <n v="22.470549999999999">
        <tpls c="4">
          <tpl fld="3" item="0"/>
          <tpl hier="1" item="3"/>
          <tpl fld="1" item="10"/>
          <tpl fld="4" item="1"/>
        </tpls>
      </n>
      <n v="25.951031818181818">
        <tpls c="4">
          <tpl fld="3" item="0"/>
          <tpl hier="1" item="3"/>
          <tpl fld="1" item="9"/>
          <tpl fld="4" item="5"/>
        </tpls>
      </n>
      <n v="28.449594736842101">
        <tpls c="4">
          <tpl fld="3" item="0"/>
          <tpl hier="1" item="3"/>
          <tpl fld="1" item="9"/>
          <tpl fld="4" item="9"/>
        </tpls>
      </n>
      <n v="20.579057142857142">
        <tpls c="4">
          <tpl fld="3" item="0"/>
          <tpl hier="1" item="3"/>
          <tpl fld="1" item="4"/>
          <tpl fld="4" item="1"/>
        </tpls>
      </n>
      <n v="15.871330434782609">
        <tpls c="4">
          <tpl fld="3" item="0"/>
          <tpl hier="1" item="3"/>
          <tpl fld="1" item="1"/>
          <tpl fld="4" item="5"/>
        </tpls>
      </n>
      <n v="14.158831578947369">
        <tpls c="4">
          <tpl fld="3" item="0"/>
          <tpl hier="1" item="3"/>
          <tpl fld="1" item="1"/>
          <tpl fld="4" item="9"/>
        </tpls>
      </n>
      <n v="19.493680952380952">
        <tpls c="4">
          <tpl fld="3" item="0"/>
          <tpl hier="1" item="3"/>
          <tpl fld="1" item="3"/>
          <tpl fld="4" item="5"/>
        </tpls>
      </n>
      <n v="41.839647619047618">
        <tpls c="4">
          <tpl fld="3" item="0"/>
          <tpl hier="1" item="3"/>
          <tpl fld="1" item="6"/>
          <tpl fld="4" item="10"/>
        </tpls>
      </n>
      <n v="53.472204999999995">
        <tpls c="4">
          <tpl fld="3" item="0"/>
          <tpl hier="1" item="3"/>
          <tpl fld="1" item="7"/>
          <tpl fld="4" item="4"/>
        </tpls>
      </n>
      <n v="25.822295238095236">
        <tpls c="4">
          <tpl fld="3" item="0"/>
          <tpl hier="1" item="3"/>
          <tpl fld="1" item="9"/>
          <tpl fld="4" item="4"/>
        </tpls>
      </n>
      <n v="19.274033333333335">
        <tpls c="4">
          <tpl fld="3" item="0"/>
          <tpl hier="1" item="3"/>
          <tpl fld="1" item="4"/>
          <tpl fld="4" item="0"/>
        </tpls>
      </n>
      <n v="129.41022727272727">
        <tpls c="4">
          <tpl fld="3" item="0"/>
          <tpl hier="1" item="3"/>
          <tpl fld="1" item="5"/>
          <tpl fld="4" item="1"/>
        </tpls>
      </n>
      <n v="47.154379999999996">
        <tpls c="4">
          <tpl fld="3" item="0"/>
          <tpl hier="1" item="3"/>
          <tpl fld="1" item="7"/>
          <tpl fld="4" item="1"/>
        </tpls>
      </n>
      <n v="27.054709523809525">
        <tpls c="4">
          <tpl fld="3" item="0"/>
          <tpl hier="1" item="3"/>
          <tpl fld="1" item="10"/>
          <tpl fld="4" item="5"/>
        </tpls>
      </n>
      <n v="29.12644090909091">
        <tpls c="4">
          <tpl fld="3" item="0"/>
          <tpl hier="1" item="3"/>
          <tpl fld="1" item="9"/>
          <tpl fld="4" item="1"/>
        </tpls>
      </n>
      <n v="16.739121052631578">
        <tpls c="4">
          <tpl fld="3" item="0"/>
          <tpl hier="1" item="3"/>
          <tpl fld="1" item="4"/>
          <tpl fld="4" item="9"/>
        </tpls>
      </n>
      <n v="28.888323809523811">
        <tpls c="4">
          <tpl fld="3" item="0"/>
          <tpl hier="1" item="3"/>
          <tpl fld="1" item="9"/>
          <tpl fld="4" item="11"/>
        </tpls>
      </n>
      <n v="13.026400000000001">
        <tpls c="4">
          <tpl fld="3" item="0"/>
          <tpl hier="1" item="3"/>
          <tpl fld="1" item="1"/>
          <tpl fld="4" item="11"/>
        </tpls>
      </n>
      <n v="21.416781818181818">
        <tpls c="4">
          <tpl fld="3" item="0"/>
          <tpl hier="1" item="3"/>
          <tpl fld="1" item="4"/>
          <tpl fld="4" item="2"/>
        </tpls>
      </n>
      <n v="121.15124782608696">
        <tpls c="4">
          <tpl fld="3" item="0"/>
          <tpl hier="1" item="3"/>
          <tpl fld="1" item="5"/>
          <tpl fld="4" item="10"/>
        </tpls>
      </n>
      <n v="94.526045454545454">
        <tpls c="4">
          <tpl fld="3" item="0"/>
          <tpl hier="1" item="3"/>
          <tpl fld="1" item="2"/>
          <tpl fld="4" item="2"/>
        </tpls>
      </n>
      <n v="44.618319047619046">
        <tpls c="4">
          <tpl fld="3" item="0"/>
          <tpl hier="1" item="3"/>
          <tpl fld="1" item="7"/>
          <tpl fld="4" item="10"/>
        </tpls>
      </n>
      <n v="41.121433333333336">
        <tpls c="4">
          <tpl fld="3" item="0"/>
          <tpl hier="1" item="3"/>
          <tpl fld="1" item="0"/>
          <tpl fld="4" item="6"/>
        </tpls>
      </n>
      <n v="33.19143043478261">
        <tpls c="4">
          <tpl fld="3" item="0"/>
          <tpl hier="1" item="3"/>
          <tpl fld="1" item="0"/>
          <tpl fld="4" item="10"/>
        </tpls>
      </n>
      <n v="25.591821052631577">
        <tpls c="4">
          <tpl fld="3" item="0"/>
          <tpl hier="1" item="3"/>
          <tpl fld="1" item="4"/>
          <tpl fld="4" item="6"/>
        </tpls>
      </n>
      <n v="16.57807">
        <tpls c="4">
          <tpl fld="3" item="0"/>
          <tpl hier="1" item="3"/>
          <tpl fld="1" item="1"/>
          <tpl fld="4" item="6"/>
        </tpls>
      </n>
      <n v="17.395999999999997">
        <tpls c="4">
          <tpl fld="3" item="0"/>
          <tpl hier="1" item="3"/>
          <tpl fld="1" item="3"/>
          <tpl fld="4" item="6"/>
        </tpls>
      </n>
      <n v="39.815784210526317">
        <tpls c="4">
          <tpl fld="3" item="0"/>
          <tpl hier="1" item="3"/>
          <tpl fld="1" item="6"/>
          <tpl fld="4" item="7"/>
        </tpls>
      </n>
      <n v="37.793839130434783">
        <tpls c="4">
          <tpl fld="3" item="0"/>
          <tpl hier="1" item="3"/>
          <tpl fld="1" item="0"/>
          <tpl fld="4" item="3"/>
        </tpls>
      </n>
      <n v="26.871304761904764">
        <tpls c="4">
          <tpl fld="3" item="0"/>
          <tpl hier="1" item="3"/>
          <tpl fld="1" item="10"/>
          <tpl fld="4" item="7"/>
        </tpls>
      </n>
      <n v="25.94187619047619">
        <tpls c="4">
          <tpl fld="3" item="0"/>
          <tpl hier="1" item="3"/>
          <tpl fld="1" item="9"/>
          <tpl fld="4" item="3"/>
        </tpls>
      </n>
      <n v="17.215457142857144">
        <tpls c="4">
          <tpl fld="3" item="0"/>
          <tpl hier="1" item="3"/>
          <tpl fld="1" item="4"/>
          <tpl fld="4" item="11"/>
        </tpls>
      </n>
      <n v="16.415385000000001">
        <tpls c="4">
          <tpl fld="3" item="0"/>
          <tpl hier="1" item="3"/>
          <tpl fld="1" item="3"/>
          <tpl fld="4" item="7"/>
        </tpls>
      </n>
      <n v="165.3104347826087">
        <tpls c="4">
          <tpl fld="3" item="0"/>
          <tpl hier="1" item="3"/>
          <tpl fld="1" item="8"/>
          <tpl fld="4" item="10"/>
        </tpls>
      </n>
      <n v="144.52705714285716">
        <tpls c="4">
          <tpl fld="3" item="0"/>
          <tpl hier="1" item="3"/>
          <tpl fld="1" item="5"/>
          <tpl fld="4" item="2"/>
        </tpls>
      </n>
      <n v="64.721672727272733">
        <tpls c="4">
          <tpl fld="3" item="0"/>
          <tpl hier="1" item="3"/>
          <tpl fld="1" item="2"/>
          <tpl fld="4" item="10"/>
        </tpls>
      </n>
      <n v="24.101722727272726">
        <tpls c="4">
          <tpl fld="3" item="0"/>
          <tpl hier="1" item="3"/>
          <tpl fld="1" item="10"/>
          <tpl fld="4" item="10"/>
        </tpls>
      </n>
      <n v="28.563240909090908">
        <tpls c="4">
          <tpl fld="3" item="0"/>
          <tpl hier="1" item="3"/>
          <tpl fld="1" item="9"/>
          <tpl fld="4" item="2"/>
        </tpls>
      </n>
      <n v="147.90161904761905">
        <tpls c="4">
          <tpl fld="3" item="0"/>
          <tpl hier="1" item="3"/>
          <tpl fld="1" item="5"/>
          <tpl fld="4" item="4"/>
        </tpls>
      </n>
      <n v="76.603309999999993">
        <tpls c="4">
          <tpl fld="3" item="0"/>
          <tpl hier="1" item="3"/>
          <tpl fld="1" item="2"/>
          <tpl fld="4" item="0"/>
        </tpls>
      </n>
      <n v="44.597290909090908">
        <tpls c="4">
          <tpl fld="3" item="0"/>
          <tpl hier="1" item="3"/>
          <tpl fld="1" item="6"/>
          <tpl fld="4" item="0"/>
        </tpls>
      </n>
      <n v="37.50215">
        <tpls c="4">
          <tpl fld="3" item="0"/>
          <tpl hier="1" item="3"/>
          <tpl fld="1" item="0"/>
          <tpl fld="4" item="4"/>
        </tpls>
      </n>
      <n v="25.01097">
        <tpls c="4">
          <tpl fld="3" item="0"/>
          <tpl hier="1" item="3"/>
          <tpl fld="1" item="9"/>
          <tpl fld="4" item="8"/>
        </tpls>
      </n>
      <n v="15.099045">
        <tpls c="4">
          <tpl fld="3" item="0"/>
          <tpl hier="1" item="3"/>
          <tpl fld="1" item="1"/>
          <tpl fld="4" item="4"/>
        </tpls>
      </n>
      <n v="17.17242222222222">
        <tpls c="4">
          <tpl fld="3" item="0"/>
          <tpl hier="1" item="3"/>
          <tpl fld="1" item="3"/>
          <tpl fld="4" item="0"/>
        </tpls>
      </n>
      <n v="115.35366818181818">
        <tpls c="4">
          <tpl fld="3" item="0"/>
          <tpl hier="1" item="3"/>
          <tpl fld="1" item="2"/>
          <tpl fld="4" item="5"/>
        </tpls>
      </n>
      <n v="76.723668421052636">
        <tpls c="4">
          <tpl fld="3" item="0"/>
          <tpl hier="1" item="3"/>
          <tpl fld="1" item="2"/>
          <tpl fld="4" item="9"/>
        </tpls>
      </n>
      <n v="53.343652173913043">
        <tpls c="4">
          <tpl fld="3" item="0"/>
          <tpl hier="1" item="3"/>
          <tpl fld="1" item="6"/>
          <tpl fld="4" item="5"/>
        </tpls>
      </n>
      <n v="35.038140909090913">
        <tpls c="4">
          <tpl fld="3" item="0"/>
          <tpl hier="1" item="3"/>
          <tpl fld="1" item="0"/>
          <tpl fld="4" item="1"/>
        </tpls>
      </n>
      <n v="22.114205000000002">
        <tpls c="4">
          <tpl fld="3" item="0"/>
          <tpl hier="1" item="3"/>
          <tpl fld="1" item="10"/>
          <tpl fld="4" item="9"/>
        </tpls>
      </n>
      <n v="13.292975000000002">
        <tpls c="4">
          <tpl fld="3" item="0"/>
          <tpl hier="1" item="3"/>
          <tpl fld="1" item="1"/>
          <tpl fld="4" item="1"/>
        </tpls>
      </n>
      <n v="33.726999999999997">
        <tpls c="4">
          <tpl fld="3" item="0"/>
          <tpl hier="1" item="3"/>
          <tpl fld="1" item="0"/>
          <tpl fld="4" item="11"/>
        </tpls>
      </n>
      <n v="25.411063636363636">
        <tpls c="4">
          <tpl fld="3" item="0"/>
          <tpl hier="1" item="3"/>
          <tpl fld="1" item="4"/>
          <tpl fld="4" item="7"/>
        </tpls>
      </n>
      <n v="17.700771428571429">
        <tpls c="4">
          <tpl fld="3" item="0"/>
          <tpl hier="1" item="3"/>
          <tpl fld="1" item="1"/>
          <tpl fld="4" item="7"/>
        </tpls>
      </n>
      <n v="48.810657142857139">
        <tpls c="4">
          <tpl fld="3" item="0"/>
          <tpl hier="1" item="3"/>
          <tpl fld="1" item="7"/>
          <tpl fld="4" item="11"/>
        </tpls>
      </n>
      <n v="41.047759999999997">
        <tpls c="4">
          <tpl fld="3" item="0"/>
          <tpl hier="1" item="3"/>
          <tpl fld="1" item="0"/>
          <tpl fld="4" item="7"/>
        </tpls>
      </n>
      <n v="25.686640909090908">
        <tpls c="4">
          <tpl fld="3" item="0"/>
          <tpl hier="1" item="3"/>
          <tpl fld="1" item="9"/>
          <tpl fld="4" item="7"/>
        </tpls>
      </n>
      <n v="22.135695238095238">
        <tpls c="4">
          <tpl fld="3" item="0"/>
          <tpl hier="1" item="3"/>
          <tpl fld="1" item="4"/>
          <tpl fld="4" item="3"/>
        </tpls>
      </n>
      <n v="19.717739130434783">
        <tpls c="4">
          <tpl fld="3" item="0"/>
          <tpl hier="1" item="3"/>
          <tpl fld="1" item="3"/>
          <tpl fld="4" item="3"/>
        </tpls>
      </n>
      <n v="45.807695238095235">
        <tpls c="4">
          <tpl fld="3" item="0"/>
          <tpl hier="1" item="3"/>
          <tpl fld="1" item="6"/>
          <tpl fld="4" item="2"/>
        </tpls>
      </n>
      <n v="154.01774761904761">
        <tpls c="4">
          <tpl fld="3" item="0"/>
          <tpl hier="1" item="3"/>
          <tpl fld="1" item="5"/>
          <tpl fld="4" item="6"/>
        </tpls>
      </n>
      <n v="115.92373500000001">
        <tpls c="4">
          <tpl fld="3" item="0"/>
          <tpl hier="1" item="3"/>
          <tpl fld="1" item="2"/>
          <tpl fld="4" item="6"/>
        </tpls>
      </n>
      <n v="50.147181818181821">
        <tpls c="4">
          <tpl fld="3" item="0"/>
          <tpl hier="1" item="3"/>
          <tpl fld="1" item="7"/>
          <tpl fld="4" item="2"/>
        </tpls>
      </n>
      <n v="46.310838095238097">
        <tpls c="4">
          <tpl fld="3" item="0"/>
          <tpl hier="1" item="3"/>
          <tpl fld="1" item="6"/>
          <tpl fld="4" item="6"/>
        </tpls>
      </n>
      <n v="35.149095000000003">
        <tpls c="4">
          <tpl fld="3" item="0"/>
          <tpl hier="1" item="3"/>
          <tpl fld="1" item="0"/>
          <tpl fld="4" item="2"/>
        </tpls>
      </n>
      <n v="22.920365">
        <tpls c="4">
          <tpl fld="3" item="0"/>
          <tpl hier="1" item="3"/>
          <tpl fld="1" item="10"/>
          <tpl fld="4" item="2"/>
        </tpls>
      </n>
      <n v="28.588631818181817">
        <tpls c="4">
          <tpl fld="3" item="0"/>
          <tpl hier="1" item="3"/>
          <tpl fld="1" item="9"/>
          <tpl fld="4" item="10"/>
        </tpls>
      </n>
      <n v="16.965385714285713">
        <tpls c="4">
          <tpl fld="3" item="0"/>
          <tpl hier="1" item="3"/>
          <tpl fld="1" item="4"/>
          <tpl fld="4" item="10"/>
        </tpls>
      </n>
      <n v="13.406027272727272">
        <tpls c="4">
          <tpl fld="3" item="0"/>
          <tpl hier="1" item="3"/>
          <tpl fld="1" item="1"/>
          <tpl fld="4" item="2"/>
        </tpls>
      </n>
      <n v="18.381404761904761">
        <tpls c="4">
          <tpl fld="3" item="0"/>
          <tpl hier="1" item="3"/>
          <tpl fld="1" item="3"/>
          <tpl fld="4" item="2"/>
        </tpls>
      </n>
      <n v="169.645355">
        <tpls c="4">
          <tpl fld="3" item="0"/>
          <tpl hier="1" item="3"/>
          <tpl fld="1" item="8"/>
          <tpl fld="4" item="8"/>
        </tpls>
      </n>
      <n v="126.20524">
        <tpls c="4">
          <tpl fld="3" item="0"/>
          <tpl hier="1" item="3"/>
          <tpl fld="1" item="5"/>
          <tpl fld="4" item="0"/>
        </tpls>
      </n>
      <n v="114.07746190476189">
        <tpls c="4">
          <tpl fld="3" item="0"/>
          <tpl hier="1" item="3"/>
          <tpl fld="1" item="2"/>
          <tpl fld="4" item="4"/>
        </tpls>
      </n>
      <n v="76.739914285714278">
        <tpls c="4">
          <tpl fld="3" item="0"/>
          <tpl hier="1" item="3"/>
          <tpl fld="1" item="2"/>
          <tpl fld="4" item="8"/>
        </tpls>
      </n>
      <n v="46.678468181818182">
        <tpls c="4">
          <tpl fld="3" item="0"/>
          <tpl hier="1" item="3"/>
          <tpl fld="1" item="7"/>
          <tpl fld="4" item="0"/>
        </tpls>
      </n>
      <n v="53.640278947368422">
        <tpls c="4">
          <tpl fld="3" item="0"/>
          <tpl hier="1" item="3"/>
          <tpl fld="1" item="6"/>
          <tpl fld="4" item="4"/>
        </tpls>
      </n>
      <n v="41.552509523809526">
        <tpls c="4">
          <tpl fld="3" item="0"/>
          <tpl hier="1" item="3"/>
          <tpl fld="1" item="6"/>
          <tpl fld="4" item="8"/>
        </tpls>
      </n>
      <n v="36.027136363636366">
        <tpls c="4">
          <tpl fld="3" item="0"/>
          <tpl hier="1" item="3"/>
          <tpl fld="1" item="0"/>
          <tpl fld="4" item="0"/>
        </tpls>
      </n>
      <n v="25.920671428571431">
        <tpls c="4">
          <tpl fld="3" item="0"/>
          <tpl hier="1" item="3"/>
          <tpl fld="1" item="10"/>
          <tpl fld="4" item="4"/>
        </tpls>
      </n>
      <n v="22.629378947368419">
        <tpls c="4">
          <tpl fld="3" item="0"/>
          <tpl hier="1" item="3"/>
          <tpl fld="1" item="10"/>
          <tpl fld="4" item="8"/>
        </tpls>
      </n>
      <n v="29.319920000000003">
        <tpls c="4">
          <tpl fld="3" item="0"/>
          <tpl hier="1" item="3"/>
          <tpl fld="1" item="9"/>
          <tpl fld="4" item="0"/>
        </tpls>
      </n>
      <n v="22.631285714285713">
        <tpls c="4">
          <tpl fld="3" item="0"/>
          <tpl hier="1" item="3"/>
          <tpl fld="1" item="4"/>
          <tpl fld="4" item="4"/>
        </tpls>
      </n>
      <n v="16.99825238095238">
        <tpls c="4">
          <tpl fld="3" item="0"/>
          <tpl hier="1" item="3"/>
          <tpl fld="1" item="4"/>
          <tpl fld="4" item="8"/>
        </tpls>
      </n>
      <n v="13.920927272727273">
        <tpls c="4">
          <tpl fld="3" item="0"/>
          <tpl hier="1" item="3"/>
          <tpl fld="1" item="1"/>
          <tpl fld="4" item="0"/>
        </tpls>
      </n>
      <n v="20.932678947368419">
        <tpls c="4">
          <tpl fld="3" item="0"/>
          <tpl hier="1" item="3"/>
          <tpl fld="1" item="3"/>
          <tpl fld="4" item="4"/>
        </tpls>
      </n>
      <n v="166.821">
        <tpls c="4">
          <tpl fld="3" item="0"/>
          <tpl hier="1" item="3"/>
          <tpl fld="1" item="8"/>
          <tpl fld="4" item="11"/>
        </tpls>
      </n>
      <n v="173.33189545454545">
        <tpls c="4">
          <tpl fld="3" item="0"/>
          <tpl hier="1" item="3"/>
          <tpl fld="1" item="5"/>
          <tpl fld="4" item="7"/>
        </tpls>
      </n>
      <n v="147.7337">
        <tpls c="4">
          <tpl fld="3" item="0"/>
          <tpl hier="1" item="3"/>
          <tpl fld="1" item="5"/>
          <tpl fld="4" item="3"/>
        </tpls>
      </n>
      <n v="131.03405238095237">
        <tpls c="4">
          <tpl fld="3" item="0"/>
          <tpl hier="1" item="3"/>
          <tpl fld="1" item="5"/>
          <tpl fld="4" item="11"/>
        </tpls>
      </n>
      <n v="126.34956363636364">
        <tpls c="4">
          <tpl fld="3" item="0"/>
          <tpl hier="1" item="3"/>
          <tpl fld="1" item="2"/>
          <tpl fld="4" item="7"/>
        </tpls>
      </n>
      <n v="116.19461428571428">
        <tpls c="4">
          <tpl fld="3" item="0"/>
          <tpl hier="1" item="3"/>
          <tpl fld="1" item="2"/>
          <tpl fld="4" item="3"/>
        </tpls>
      </n>
      <n v="67.173519047619052">
        <tpls c="4">
          <tpl fld="3" item="0"/>
          <tpl hier="1" item="3"/>
          <tpl fld="1" item="2"/>
          <tpl fld="4" item="11"/>
        </tpls>
      </n>
      <n v="68.032890476190488">
        <tpls c="4">
          <tpl fld="3" item="0"/>
          <tpl hier="1" item="3"/>
          <tpl fld="1" item="7"/>
          <tpl fld="4" item="7"/>
        </tpls>
      </n>
      <n v="50.223418181818175">
        <tpls c="4">
          <tpl fld="3" item="0"/>
          <tpl hier="1" item="3"/>
          <tpl fld="1" item="7"/>
          <tpl fld="4" item="3"/>
        </tpls>
      </n>
      <n v="40.721842857142853">
        <tpls c="4">
          <tpl fld="3" item="0"/>
          <tpl hier="1" item="3"/>
          <tpl fld="1" item="6"/>
          <tpl fld="4" item="11"/>
        </tpls>
      </n>
      <n v="24.673099999999998">
        <tpls c="4">
          <tpl fld="3" item="0"/>
          <tpl hier="1" item="3"/>
          <tpl fld="1" item="10"/>
          <tpl fld="4" item="11"/>
        </tpls>
      </n>
      <n v="15.223818181818181">
        <tpls c="4">
          <tpl fld="3" item="0"/>
          <tpl hier="1" item="3"/>
          <tpl fld="1" item="1"/>
          <tpl fld="4" item="3"/>
        </tpls>
      </n>
      <n v="51.479013043478261">
        <tpls c="4">
          <tpl fld="3" item="0"/>
          <tpl hier="1" item="3"/>
          <tpl fld="1" item="6"/>
          <tpl fld="4" item="3"/>
        </tpls>
      </n>
      <n v="64.549385000000001">
        <tpls c="4">
          <tpl fld="3" item="0"/>
          <tpl hier="1" item="3"/>
          <tpl fld="1" item="7"/>
          <tpl fld="4" item="6"/>
        </tpls>
      </n>
      <n v="27.148325">
        <tpls c="4">
          <tpl fld="3" item="0"/>
          <tpl hier="1" item="3"/>
          <tpl fld="1" item="9"/>
          <tpl fld="4" item="6"/>
        </tpls>
      </n>
      <n v="168.08308387096776">
        <tpls c="4">
          <tpl fld="3" item="0"/>
          <tpl hier="1" item="3"/>
          <tpl fld="1" item="8"/>
          <tpl fld="2" item="3"/>
        </tpls>
      </n>
      <n v="14.5599609375">
        <tpls c="4">
          <tpl fld="3" item="0"/>
          <tpl hier="1" item="3"/>
          <tpl fld="1" item="1"/>
          <tpl fld="2" item="0"/>
        </tpls>
      </n>
      <n v="41.230637704918038">
        <tpls c="4">
          <tpl fld="3" item="0"/>
          <tpl hier="1" item="3"/>
          <tpl fld="1" item="7"/>
          <tpl fld="2" item="3"/>
        </tpls>
      </n>
      <n v="24.708637499999998">
        <tpls c="4">
          <tpl fld="3" item="0"/>
          <tpl hier="1" item="3"/>
          <tpl fld="1" item="10"/>
          <tpl fld="2" item="0"/>
        </tpls>
      </n>
      <n v="26.600611111111114">
        <tpls c="4">
          <tpl fld="3" item="0"/>
          <tpl hier="1" item="3"/>
          <tpl fld="1" item="10"/>
          <tpl fld="2" item="1"/>
        </tpls>
      </n>
      <n v="39.851515873015877">
        <tpls c="4">
          <tpl fld="3" item="0"/>
          <tpl hier="1" item="3"/>
          <tpl fld="1" item="0"/>
          <tpl fld="2" item="1"/>
        </tpls>
      </n>
      <n v="19.638704761904762">
        <tpls c="4">
          <tpl fld="3" item="0"/>
          <tpl hier="1" item="3"/>
          <tpl fld="1" item="3"/>
          <tpl fld="2" item="0"/>
        </tpls>
      </n>
      <n v="17.790177419354837">
        <tpls c="4">
          <tpl fld="3" item="0"/>
          <tpl hier="1" item="3"/>
          <tpl fld="1" item="3"/>
          <tpl fld="2" item="1"/>
        </tpls>
      </n>
      <n v="146.73661874999999">
        <tpls c="4">
          <tpl fld="3" item="0"/>
          <tpl hier="1" item="3"/>
          <tpl fld="1" item="5"/>
          <tpl fld="2" item="0"/>
        </tpls>
      </n>
      <n v="41.213311475409839">
        <tpls c="4">
          <tpl fld="3" item="0"/>
          <tpl hier="1" item="3"/>
          <tpl fld="1" item="6"/>
          <tpl fld="2" item="3"/>
        </tpls>
      </n>
      <n v="16.692471874999999">
        <tpls c="4">
          <tpl fld="3" item="0"/>
          <tpl hier="1" item="3"/>
          <tpl fld="1" item="1"/>
          <tpl fld="2" item="1"/>
        </tpls>
      </n>
      <n v="72.470398387096779">
        <tpls c="4">
          <tpl fld="3" item="0"/>
          <tpl hier="1" item="3"/>
          <tpl fld="1" item="2"/>
          <tpl fld="2" item="3"/>
        </tpls>
      </n>
      <n v="14.429845">
        <tpls c="4">
          <tpl fld="3" item="0"/>
          <tpl hier="1" item="3"/>
          <tpl fld="1" item="1"/>
          <tpl fld="2" item="3"/>
        </tpls>
      </n>
      <n v="22.051184374999998">
        <tpls c="4">
          <tpl fld="3" item="0"/>
          <tpl hier="1" item="3"/>
          <tpl fld="1" item="4"/>
          <tpl fld="2" item="0"/>
        </tpls>
      </n>
      <n v="47.540280952380947">
        <tpls c="4">
          <tpl fld="3" item="0"/>
          <tpl hier="1" item="3"/>
          <tpl fld="1" item="7"/>
          <tpl fld="2" item="2"/>
        </tpls>
      </n>
      <n v="26.234301562500001">
        <tpls c="4">
          <tpl fld="3" item="0"/>
          <tpl hier="1" item="3"/>
          <tpl fld="1" item="9"/>
          <tpl fld="2" item="1"/>
        </tpls>
      </n>
      <n v="128.93404603174602">
        <tpls c="4">
          <tpl fld="3" item="0"/>
          <tpl hier="1" item="3"/>
          <tpl fld="1" item="5"/>
          <tpl fld="2" item="2"/>
        </tpls>
      </n>
      <n v="23.061314062499999">
        <tpls c="4">
          <tpl fld="3" item="0"/>
          <tpl hier="1" item="3"/>
          <tpl fld="1" item="10"/>
          <tpl fld="2" item="2"/>
        </tpls>
      </n>
      <n v="29.108490476190479">
        <tpls c="4">
          <tpl fld="3" item="0"/>
          <tpl hier="1" item="3"/>
          <tpl fld="1" item="9"/>
          <tpl fld="2" item="2"/>
        </tpls>
      </n>
      <n v="34.988080952380955">
        <tpls c="4">
          <tpl fld="3" item="0"/>
          <tpl hier="1" item="3"/>
          <tpl fld="1" item="0"/>
          <tpl fld="2" item="2"/>
        </tpls>
      </n>
      <n v="24.55885">
        <tpls c="4">
          <tpl fld="3" item="0"/>
          <tpl hier="1" item="3"/>
          <tpl fld="1" item="4"/>
          <tpl fld="2" item="1"/>
        </tpls>
      </n>
      <n v="22.991478688524591">
        <tpls c="4">
          <tpl fld="3" item="0"/>
          <tpl hier="1" item="3"/>
          <tpl fld="1" item="10"/>
          <tpl fld="2" item="3"/>
        </tpls>
      </n>
      <n v="16.906224590163934">
        <tpls c="4">
          <tpl fld="3" item="0"/>
          <tpl hier="1" item="3"/>
          <tpl fld="1" item="4"/>
          <tpl fld="2" item="3"/>
        </tpls>
      </n>
      <n v="13.4171984375">
        <tpls c="4">
          <tpl fld="3" item="0"/>
          <tpl hier="1" item="3"/>
          <tpl fld="1" item="1"/>
          <tpl fld="2" item="2"/>
        </tpls>
      </n>
      <n v="76.570526984126985">
        <tpls c="4">
          <tpl fld="3" item="0"/>
          <tpl hier="1" item="3"/>
          <tpl fld="1" item="2"/>
          <tpl fld="2" item="2"/>
        </tpls>
      </n>
      <n v="127.5250393442623">
        <tpls c="4">
          <tpl fld="3" item="0"/>
          <tpl hier="1" item="3"/>
          <tpl fld="1" item="5"/>
          <tpl fld="2" item="3"/>
        </tpls>
      </n>
      <n v="36.861638095238092">
        <tpls c="4">
          <tpl fld="3" item="0"/>
          <tpl hier="1" item="3"/>
          <tpl fld="1" item="0"/>
          <tpl fld="2" item="0"/>
        </tpls>
      </n>
      <n v="17.386943589743588">
        <tpls c="4">
          <tpl fld="3" item="0"/>
          <tpl hier="1" item="3"/>
          <tpl fld="1" item="3"/>
          <tpl fld="2" item="2"/>
        </tpls>
      </n>
      <n v="26.803732812500002">
        <tpls c="4">
          <tpl fld="3" item="0"/>
          <tpl hier="1" item="3"/>
          <tpl fld="1" item="9"/>
          <tpl fld="2" item="0"/>
        </tpls>
      </n>
      <n v="108.05135312500001">
        <tpls c="4">
          <tpl fld="3" item="0"/>
          <tpl hier="1" item="3"/>
          <tpl fld="1" item="2"/>
          <tpl fld="2" item="0"/>
        </tpls>
      </n>
      <n v="19.022849206349207">
        <tpls c="4">
          <tpl fld="3" item="0"/>
          <tpl hier="1" item="3"/>
          <tpl fld="1" item="4"/>
          <tpl fld="2" item="2"/>
        </tpls>
      </n>
      <n v="27.37232131147541">
        <tpls c="4">
          <tpl fld="3" item="0"/>
          <tpl hier="1" item="3"/>
          <tpl fld="1" item="9"/>
          <tpl fld="2" item="3"/>
        </tpls>
      </n>
      <n v="119.31165312500001">
        <tpls c="4">
          <tpl fld="3" item="0"/>
          <tpl hier="1" item="3"/>
          <tpl fld="1" item="2"/>
          <tpl fld="2" item="1"/>
        </tpls>
      </n>
      <n v="51.212457812499999">
        <tpls c="4">
          <tpl fld="3" item="0"/>
          <tpl hier="1" item="3"/>
          <tpl fld="1" item="7"/>
          <tpl fld="2" item="0"/>
        </tpls>
      </n>
      <n v="46.91954761904762">
        <tpls c="4">
          <tpl fld="3" item="0"/>
          <tpl hier="1" item="3"/>
          <tpl fld="1" item="6"/>
          <tpl fld="2" item="1"/>
        </tpls>
      </n>
      <n v="157.75274375000001">
        <tpls c="4">
          <tpl fld="3" item="0"/>
          <tpl hier="1" item="3"/>
          <tpl fld="1" item="5"/>
          <tpl fld="2" item="1"/>
        </tpls>
      </n>
      <n v="50.240384126984132">
        <tpls c="4">
          <tpl fld="3" item="0"/>
          <tpl hier="1" item="3"/>
          <tpl fld="1" item="6"/>
          <tpl fld="2" item="0"/>
        </tpls>
      </n>
      <n v="31.037311290322581">
        <tpls c="4">
          <tpl fld="3" item="0"/>
          <tpl hier="1" item="3"/>
          <tpl fld="1" item="0"/>
          <tpl fld="2" item="3"/>
        </tpls>
      </n>
      <n v="43.589346874999997">
        <tpls c="4">
          <tpl fld="3" item="0"/>
          <tpl hier="1" item="3"/>
          <tpl fld="1" item="6"/>
          <tpl fld="2" item="2"/>
        </tpls>
      </n>
      <n v="63.235821874999999">
        <tpls c="4">
          <tpl fld="3" item="0"/>
          <tpl hier="1" item="3"/>
          <tpl fld="1" item="7"/>
          <tpl fld="2" item="1"/>
        </tpls>
      </n>
      <n v="166.08173913043478">
        <tpls c="4">
          <tpl fld="3" item="0"/>
          <tpl hier="1" item="3"/>
          <tpl fld="1" item="8"/>
          <tpl fld="2" item="2"/>
        </tpls>
      </n>
      <n v="3090.3098612903227">
        <tpls c="4">
          <tpl fld="3" item="0"/>
          <tpl hier="1" item="1"/>
          <tpl fld="1" item="8"/>
          <tpl fld="2" item="3"/>
        </tpls>
      </n>
      <n v="298.08515625000001">
        <tpls c="4">
          <tpl fld="3" item="0"/>
          <tpl hier="1" item="1"/>
          <tpl fld="1" item="1"/>
          <tpl fld="2" item="0"/>
        </tpls>
      </n>
      <n v="1664.3413229508196">
        <tpls c="4">
          <tpl fld="3" item="0"/>
          <tpl hier="1" item="1"/>
          <tpl fld="1" item="7"/>
          <tpl fld="2" item="3"/>
        </tpls>
      </n>
      <n v="765.45187499999997">
        <tpls c="4">
          <tpl fld="3" item="0"/>
          <tpl hier="1" item="1"/>
          <tpl fld="1" item="10"/>
          <tpl fld="2" item="0"/>
        </tpls>
      </n>
      <n v="783.69984126984116">
        <tpls c="4">
          <tpl fld="3" item="0"/>
          <tpl hier="1" item="1"/>
          <tpl fld="1" item="10"/>
          <tpl fld="2" item="1"/>
        </tpls>
      </n>
      <n v="1100.4546031746031">
        <tpls c="4">
          <tpl fld="3" item="0"/>
          <tpl hier="1" item="1"/>
          <tpl fld="1" item="0"/>
          <tpl fld="2" item="1"/>
        </tpls>
      </n>
      <n v="239.06746031746033">
        <tpls c="4">
          <tpl fld="3" item="0"/>
          <tpl hier="1" item="1"/>
          <tpl fld="1" item="3"/>
          <tpl fld="2" item="0"/>
        </tpls>
      </n>
      <n v="243.70032258064515">
        <tpls c="4">
          <tpl fld="3" item="0"/>
          <tpl hier="1" item="1"/>
          <tpl fld="1" item="3"/>
          <tpl fld="2" item="1"/>
        </tpls>
      </n>
      <n v="3449.8618718749999">
        <tpls c="4">
          <tpl fld="3" item="0"/>
          <tpl hier="1" item="1"/>
          <tpl fld="1" item="5"/>
          <tpl fld="2" item="0"/>
        </tpls>
      </n>
      <n v="1430.1942672131149">
        <tpls c="4">
          <tpl fld="3" item="0"/>
          <tpl hier="1" item="1"/>
          <tpl fld="1" item="6"/>
          <tpl fld="2" item="3"/>
        </tpls>
      </n>
      <n v="359.61687499999999">
        <tpls c="4">
          <tpl fld="3" item="0"/>
          <tpl hier="1" item="1"/>
          <tpl fld="1" item="1"/>
          <tpl fld="2" item="1"/>
        </tpls>
      </n>
      <n v="1935.7604822580645">
        <tpls c="4">
          <tpl fld="3" item="0"/>
          <tpl hier="1" item="1"/>
          <tpl fld="1" item="2"/>
          <tpl fld="2" item="3"/>
        </tpls>
      </n>
      <n v="266.02316666666667">
        <tpls c="4">
          <tpl fld="3" item="0"/>
          <tpl hier="1" item="1"/>
          <tpl fld="1" item="1"/>
          <tpl fld="2" item="3"/>
        </tpls>
      </n>
      <n v="332.63656250000003">
        <tpls c="4">
          <tpl fld="3" item="0"/>
          <tpl hier="1" item="1"/>
          <tpl fld="1" item="4"/>
          <tpl fld="2" item="0"/>
        </tpls>
      </n>
      <n v="1863.0004682539684">
        <tpls c="4">
          <tpl fld="3" item="0"/>
          <tpl hier="1" item="1"/>
          <tpl fld="1" item="7"/>
          <tpl fld="2" item="2"/>
        </tpls>
      </n>
      <n v="630.40671874999998">
        <tpls c="4">
          <tpl fld="3" item="0"/>
          <tpl hier="1" item="1"/>
          <tpl fld="1" item="9"/>
          <tpl fld="2" item="1"/>
        </tpls>
      </n>
      <n v="3323.981257142857">
        <tpls c="4">
          <tpl fld="3" item="0"/>
          <tpl hier="1" item="1"/>
          <tpl fld="1" item="5"/>
          <tpl fld="2" item="2"/>
        </tpls>
      </n>
      <n v="676.45343749999995">
        <tpls c="4">
          <tpl fld="3" item="0"/>
          <tpl hier="1" item="1"/>
          <tpl fld="1" item="10"/>
          <tpl fld="2" item="2"/>
        </tpls>
      </n>
      <n v="418.00333333333333">
        <tpls c="4">
          <tpl fld="3" item="0"/>
          <tpl hier="1" item="1"/>
          <tpl fld="1" item="9"/>
          <tpl fld="2" item="2"/>
        </tpls>
      </n>
      <n v="954.15761904761905">
        <tpls c="4">
          <tpl fld="3" item="0"/>
          <tpl hier="1" item="1"/>
          <tpl fld="1" item="0"/>
          <tpl fld="2" item="2"/>
        </tpls>
      </n>
      <n v="311.59078125000002">
        <tpls c="4">
          <tpl fld="3" item="0"/>
          <tpl hier="1" item="1"/>
          <tpl fld="1" item="4"/>
          <tpl fld="2" item="1"/>
        </tpls>
      </n>
      <n v="567.61967213114758">
        <tpls c="4">
          <tpl fld="3" item="0"/>
          <tpl hier="1" item="1"/>
          <tpl fld="1" item="10"/>
          <tpl fld="2" item="3"/>
        </tpls>
      </n>
      <n v="371.14377049180331">
        <tpls c="4">
          <tpl fld="3" item="0"/>
          <tpl hier="1" item="1"/>
          <tpl fld="1" item="4"/>
          <tpl fld="2" item="3"/>
        </tpls>
      </n>
      <n v="266.40062499999999">
        <tpls c="4">
          <tpl fld="3" item="0"/>
          <tpl hier="1" item="1"/>
          <tpl fld="1" item="1"/>
          <tpl fld="2" item="2"/>
        </tpls>
      </n>
      <n v="2415.6268365079363">
        <tpls c="4">
          <tpl fld="3" item="0"/>
          <tpl hier="1" item="1"/>
          <tpl fld="1" item="2"/>
          <tpl fld="2" item="2"/>
        </tpls>
      </n>
      <n v="3170.2408098360656">
        <tpls c="4">
          <tpl fld="3" item="0"/>
          <tpl hier="1" item="1"/>
          <tpl fld="1" item="5"/>
          <tpl fld="2" item="3"/>
        </tpls>
      </n>
      <n v="982.42174603174601">
        <tpls c="4">
          <tpl fld="3" item="0"/>
          <tpl hier="1" item="1"/>
          <tpl fld="1" item="0"/>
          <tpl fld="2" item="0"/>
        </tpls>
      </n>
      <n v="219.24384615384616">
        <tpls c="4">
          <tpl fld="3" item="0"/>
          <tpl hier="1" item="1"/>
          <tpl fld="1" item="3"/>
          <tpl fld="2" item="2"/>
        </tpls>
      </n>
      <n v="505.61609375">
        <tpls c="4">
          <tpl fld="3" item="0"/>
          <tpl hier="1" item="1"/>
          <tpl fld="1" item="9"/>
          <tpl fld="2" item="0"/>
        </tpls>
      </n>
      <n v="3153.0442203124999">
        <tpls c="4">
          <tpl fld="3" item="0"/>
          <tpl hier="1" item="1"/>
          <tpl fld="1" item="2"/>
          <tpl fld="2" item="0"/>
        </tpls>
      </n>
      <n v="316.38952380952384">
        <tpls c="4">
          <tpl fld="3" item="0"/>
          <tpl hier="1" item="1"/>
          <tpl fld="1" item="4"/>
          <tpl fld="2" item="2"/>
        </tpls>
      </n>
      <n v="351.65868852459016">
        <tpls c="4">
          <tpl fld="3" item="0"/>
          <tpl hier="1" item="1"/>
          <tpl fld="1" item="9"/>
          <tpl fld="2" item="3"/>
        </tpls>
      </n>
      <n v="3191.5604562499998">
        <tpls c="4">
          <tpl fld="3" item="0"/>
          <tpl hier="1" item="1"/>
          <tpl fld="1" item="2"/>
          <tpl fld="2" item="1"/>
        </tpls>
      </n>
      <n v="1854.5482750000001">
        <tpls c="4">
          <tpl fld="3" item="0"/>
          <tpl hier="1" item="1"/>
          <tpl fld="1" item="7"/>
          <tpl fld="2" item="0"/>
        </tpls>
      </n>
      <n v="1662.7288904761906">
        <tpls c="4">
          <tpl fld="3" item="0"/>
          <tpl hier="1" item="1"/>
          <tpl fld="1" item="6"/>
          <tpl fld="2" item="1"/>
        </tpls>
      </n>
      <n v="3422.9345499999999">
        <tpls c="4">
          <tpl fld="3" item="0"/>
          <tpl hier="1" item="1"/>
          <tpl fld="1" item="5"/>
          <tpl fld="2" item="1"/>
        </tpls>
      </n>
      <n v="1880.6934873015873">
        <tpls c="4">
          <tpl fld="3" item="0"/>
          <tpl hier="1" item="1"/>
          <tpl fld="1" item="6"/>
          <tpl fld="2" item="0"/>
        </tpls>
      </n>
      <n v="833.49645161290323">
        <tpls c="4">
          <tpl fld="3" item="0"/>
          <tpl hier="1" item="1"/>
          <tpl fld="1" item="0"/>
          <tpl fld="2" item="3"/>
        </tpls>
      </n>
      <n v="1587.4345296874999">
        <tpls c="4">
          <tpl fld="3" item="0"/>
          <tpl hier="1" item="1"/>
          <tpl fld="1" item="6"/>
          <tpl fld="2" item="2"/>
        </tpls>
      </n>
      <n v="1770.1678093749999">
        <tpls c="4">
          <tpl fld="3" item="0"/>
          <tpl hier="1" item="1"/>
          <tpl fld="1" item="7"/>
          <tpl fld="2" item="1"/>
        </tpls>
      </n>
      <n v="2957.2660913043478">
        <tpls c="4">
          <tpl fld="3" item="0"/>
          <tpl hier="1" item="1"/>
          <tpl fld="1" item="8"/>
          <tpl fld="2" item="2"/>
        </tpls>
      </n>
      <n v="300.53723870967741">
        <tpls c="4">
          <tpl fld="3" item="0"/>
          <tpl hier="1" item="4"/>
          <tpl fld="1" item="8"/>
          <tpl fld="2" item="3"/>
        </tpls>
      </n>
      <n v="27.8464515625">
        <tpls c="4">
          <tpl fld="3" item="0"/>
          <tpl hier="1" item="4"/>
          <tpl fld="1" item="1"/>
          <tpl fld="2" item="0"/>
        </tpls>
      </n>
      <n v="105.49995081967214">
        <tpls c="4">
          <tpl fld="3" item="0"/>
          <tpl hier="1" item="4"/>
          <tpl fld="1" item="7"/>
          <tpl fld="2" item="3"/>
        </tpls>
      </n>
      <n v="51.870539062500001">
        <tpls c="4">
          <tpl fld="3" item="0"/>
          <tpl hier="1" item="4"/>
          <tpl fld="1" item="10"/>
          <tpl fld="2" item="0"/>
        </tpls>
      </n>
      <n v="55.628050793650793">
        <tpls c="4">
          <tpl fld="3" item="0"/>
          <tpl hier="1" item="4"/>
          <tpl fld="1" item="10"/>
          <tpl fld="2" item="1"/>
        </tpls>
      </n>
      <n v="77.619858730158725">
        <tpls c="4">
          <tpl fld="3" item="0"/>
          <tpl hier="1" item="4"/>
          <tpl fld="1" item="0"/>
          <tpl fld="2" item="1"/>
        </tpls>
      </n>
      <n v="24.872439682539682">
        <tpls c="4">
          <tpl fld="3" item="0"/>
          <tpl hier="1" item="4"/>
          <tpl fld="1" item="3"/>
          <tpl fld="2" item="0"/>
        </tpls>
      </n>
      <n v="23.134130645161289">
        <tpls c="4">
          <tpl fld="3" item="0"/>
          <tpl hier="1" item="4"/>
          <tpl fld="1" item="3"/>
          <tpl fld="2" item="1"/>
        </tpls>
      </n>
      <n v="289.54073281249998">
        <tpls c="4">
          <tpl fld="3" item="0"/>
          <tpl hier="1" item="4"/>
          <tpl fld="1" item="5"/>
          <tpl fld="2" item="0"/>
        </tpls>
      </n>
      <n v="86.95777213114755">
        <tpls c="4">
          <tpl fld="3" item="0"/>
          <tpl hier="1" item="4"/>
          <tpl fld="1" item="6"/>
          <tpl fld="2" item="3"/>
        </tpls>
      </n>
      <n v="30.956621875">
        <tpls c="4">
          <tpl fld="3" item="0"/>
          <tpl hier="1" item="4"/>
          <tpl fld="1" item="1"/>
          <tpl fld="2" item="1"/>
        </tpls>
      </n>
      <n v="161.2438306451613">
        <tpls c="4">
          <tpl fld="3" item="0"/>
          <tpl hier="1" item="4"/>
          <tpl fld="1" item="2"/>
          <tpl fld="2" item="3"/>
        </tpls>
      </n>
      <n v="23.085501666666669">
        <tpls c="4">
          <tpl fld="3" item="0"/>
          <tpl hier="1" item="4"/>
          <tpl fld="1" item="1"/>
          <tpl fld="2" item="3"/>
        </tpls>
      </n>
      <n v="38.845229687500002">
        <tpls c="4">
          <tpl fld="3" item="0"/>
          <tpl hier="1" item="4"/>
          <tpl fld="1" item="4"/>
          <tpl fld="2" item="0"/>
        </tpls>
      </n>
      <n v="123.27167142857144">
        <tpls c="4">
          <tpl fld="3" item="0"/>
          <tpl hier="1" item="4"/>
          <tpl fld="1" item="7"/>
          <tpl fld="2" item="2"/>
        </tpls>
      </n>
      <n v="47.364946875000001">
        <tpls c="4">
          <tpl fld="3" item="0"/>
          <tpl hier="1" item="4"/>
          <tpl fld="1" item="9"/>
          <tpl fld="2" item="1"/>
        </tpls>
      </n>
      <n v="252.40811904761904">
        <tpls c="4">
          <tpl fld="3" item="0"/>
          <tpl hier="1" item="4"/>
          <tpl fld="1" item="5"/>
          <tpl fld="2" item="2"/>
        </tpls>
      </n>
      <n v="47.427518749999997">
        <tpls c="4">
          <tpl fld="3" item="0"/>
          <tpl hier="1" item="4"/>
          <tpl fld="1" item="10"/>
          <tpl fld="2" item="2"/>
        </tpls>
      </n>
      <n v="40.526650793650795">
        <tpls c="4">
          <tpl fld="3" item="0"/>
          <tpl hier="1" item="4"/>
          <tpl fld="1" item="9"/>
          <tpl fld="2" item="2"/>
        </tpls>
      </n>
      <n v="64.278244444444439">
        <tpls c="4">
          <tpl fld="3" item="0"/>
          <tpl hier="1" item="4"/>
          <tpl fld="1" item="0"/>
          <tpl fld="2" item="2"/>
        </tpls>
      </n>
      <n v="41.130112500000003">
        <tpls c="4">
          <tpl fld="3" item="0"/>
          <tpl hier="1" item="4"/>
          <tpl fld="1" item="4"/>
          <tpl fld="2" item="1"/>
        </tpls>
      </n>
      <n v="47.52082459016394">
        <tpls c="4">
          <tpl fld="3" item="0"/>
          <tpl hier="1" item="4"/>
          <tpl fld="1" item="10"/>
          <tpl fld="2" item="3"/>
        </tpls>
      </n>
      <n v="32.241118032786886">
        <tpls c="4">
          <tpl fld="3" item="0"/>
          <tpl hier="1" item="4"/>
          <tpl fld="1" item="4"/>
          <tpl fld="2" item="3"/>
        </tpls>
      </n>
      <n v="27.541059375">
        <tpls c="4">
          <tpl fld="3" item="0"/>
          <tpl hier="1" item="4"/>
          <tpl fld="1" item="1"/>
          <tpl fld="2" item="2"/>
        </tpls>
      </n>
      <n v="178.48653968253967">
        <tpls c="4">
          <tpl fld="3" item="0"/>
          <tpl hier="1" item="4"/>
          <tpl fld="1" item="2"/>
          <tpl fld="2" item="2"/>
        </tpls>
      </n>
      <n v="229.88952786885247">
        <tpls c="4">
          <tpl fld="3" item="0"/>
          <tpl hier="1" item="4"/>
          <tpl fld="1" item="5"/>
          <tpl fld="2" item="3"/>
        </tpls>
      </n>
      <n v="68.771533333333338">
        <tpls c="4">
          <tpl fld="3" item="0"/>
          <tpl hier="1" item="4"/>
          <tpl fld="1" item="0"/>
          <tpl fld="2" item="0"/>
        </tpls>
      </n>
      <n v="24.352723076923077">
        <tpls c="4">
          <tpl fld="3" item="0"/>
          <tpl hier="1" item="4"/>
          <tpl fld="1" item="3"/>
          <tpl fld="2" item="2"/>
        </tpls>
      </n>
      <n v="40.141237500000003">
        <tpls c="4">
          <tpl fld="3" item="0"/>
          <tpl hier="1" item="4"/>
          <tpl fld="1" item="9"/>
          <tpl fld="2" item="0"/>
        </tpls>
      </n>
      <n v="207.05135625">
        <tpls c="4">
          <tpl fld="3" item="0"/>
          <tpl hier="1" item="4"/>
          <tpl fld="1" item="2"/>
          <tpl fld="2" item="0"/>
        </tpls>
      </n>
      <n v="35.026411111111109">
        <tpls c="4">
          <tpl fld="3" item="0"/>
          <tpl hier="1" item="4"/>
          <tpl fld="1" item="4"/>
          <tpl fld="2" item="2"/>
        </tpls>
      </n>
      <n v="38.409636065573771">
        <tpls c="4">
          <tpl fld="3" item="0"/>
          <tpl hier="1" item="4"/>
          <tpl fld="1" item="9"/>
          <tpl fld="2" item="3"/>
        </tpls>
      </n>
      <n v="212.50359062499999">
        <tpls c="4">
          <tpl fld="3" item="0"/>
          <tpl hier="1" item="4"/>
          <tpl fld="1" item="2"/>
          <tpl fld="2" item="1"/>
        </tpls>
      </n>
      <n v="133.98964062499999">
        <tpls c="4">
          <tpl fld="3" item="0"/>
          <tpl hier="1" item="4"/>
          <tpl fld="1" item="7"/>
          <tpl fld="2" item="0"/>
        </tpls>
      </n>
      <n v="103.1401873015873">
        <tpls c="4">
          <tpl fld="3" item="0"/>
          <tpl hier="1" item="4"/>
          <tpl fld="1" item="6"/>
          <tpl fld="2" item="1"/>
        </tpls>
      </n>
      <n v="323.24525781249997">
        <tpls c="4">
          <tpl fld="3" item="0"/>
          <tpl hier="1" item="4"/>
          <tpl fld="1" item="5"/>
          <tpl fld="2" item="1"/>
        </tpls>
      </n>
      <n v="103.9711492063492">
        <tpls c="4">
          <tpl fld="3" item="0"/>
          <tpl hier="1" item="4"/>
          <tpl fld="1" item="6"/>
          <tpl fld="2" item="0"/>
        </tpls>
      </n>
      <n v="59.656872580645157">
        <tpls c="4">
          <tpl fld="3" item="0"/>
          <tpl hier="1" item="4"/>
          <tpl fld="1" item="0"/>
          <tpl fld="2" item="3"/>
        </tpls>
      </n>
      <n v="92.574048437499997">
        <tpls c="4">
          <tpl fld="3" item="0"/>
          <tpl hier="1" item="4"/>
          <tpl fld="1" item="6"/>
          <tpl fld="2" item="2"/>
        </tpls>
      </n>
      <n v="143.59461718750001">
        <tpls c="4">
          <tpl fld="3" item="0"/>
          <tpl hier="1" item="4"/>
          <tpl fld="1" item="7"/>
          <tpl fld="2" item="1"/>
        </tpls>
      </n>
      <n v="288.3669565217391">
        <tpls c="4">
          <tpl fld="3" item="0"/>
          <tpl hier="1" item="4"/>
          <tpl fld="1" item="8"/>
          <tpl fld="2" item="2"/>
        </tpls>
      </n>
      <n v="62.865920967741935">
        <tpls c="4">
          <tpl fld="3" item="0"/>
          <tpl hier="1" item="5"/>
          <tpl fld="1" item="8"/>
          <tpl fld="2" item="3"/>
        </tpls>
      </n>
      <n v="14.3764234375">
        <tpls c="4">
          <tpl fld="3" item="0"/>
          <tpl hier="1" item="5"/>
          <tpl fld="1" item="1"/>
          <tpl fld="2" item="0"/>
        </tpls>
      </n>
      <n v="21.767832786885247">
        <tpls c="4">
          <tpl fld="3" item="0"/>
          <tpl hier="1" item="5"/>
          <tpl fld="1" item="7"/>
          <tpl fld="2" item="3"/>
        </tpls>
      </n>
      <n v="12.511856249999999">
        <tpls c="4">
          <tpl fld="3" item="0"/>
          <tpl hier="1" item="5"/>
          <tpl fld="1" item="10"/>
          <tpl fld="2" item="0"/>
        </tpls>
      </n>
      <n v="13.454792063492063">
        <tpls c="4">
          <tpl fld="3" item="0"/>
          <tpl hier="1" item="5"/>
          <tpl fld="1" item="10"/>
          <tpl fld="2" item="1"/>
        </tpls>
      </n>
      <n v="18.577731746031745">
        <tpls c="4">
          <tpl fld="3" item="0"/>
          <tpl hier="1" item="5"/>
          <tpl fld="1" item="0"/>
          <tpl fld="2" item="1"/>
        </tpls>
      </n>
      <m>
        <tpls c="4">
          <tpl fld="3" item="0"/>
          <tpl hier="1" item="5"/>
          <tpl fld="1" item="3"/>
          <tpl fld="2" item="0"/>
        </tpls>
      </m>
      <n v="9.67024827586207">
        <tpls c="4">
          <tpl fld="3" item="0"/>
          <tpl hier="1" item="5"/>
          <tpl fld="1" item="3"/>
          <tpl fld="2" item="1"/>
        </tpls>
      </n>
      <n v="62.473270312499999">
        <tpls c="4">
          <tpl fld="3" item="0"/>
          <tpl hier="1" item="5"/>
          <tpl fld="1" item="5"/>
          <tpl fld="2" item="0"/>
        </tpls>
      </n>
      <n v="20.692062295081968">
        <tpls c="4">
          <tpl fld="3" item="0"/>
          <tpl hier="1" item="5"/>
          <tpl fld="1" item="6"/>
          <tpl fld="2" item="3"/>
        </tpls>
      </n>
      <n v="16.7314890625">
        <tpls c="4">
          <tpl fld="3" item="0"/>
          <tpl hier="1" item="5"/>
          <tpl fld="1" item="1"/>
          <tpl fld="2" item="1"/>
        </tpls>
      </n>
      <n v="27.969829032258065">
        <tpls c="4">
          <tpl fld="3" item="0"/>
          <tpl hier="1" item="5"/>
          <tpl fld="1" item="2"/>
          <tpl fld="2" item="3"/>
        </tpls>
      </n>
      <n v="12.138070000000001">
        <tpls c="4">
          <tpl fld="3" item="0"/>
          <tpl hier="1" item="5"/>
          <tpl fld="1" item="1"/>
          <tpl fld="2" item="3"/>
        </tpls>
      </n>
      <n v="18.117725">
        <tpls c="4">
          <tpl fld="3" item="0"/>
          <tpl hier="1" item="5"/>
          <tpl fld="1" item="4"/>
          <tpl fld="2" item="0"/>
        </tpls>
      </n>
      <n v="23.000125396825396">
        <tpls c="4">
          <tpl fld="3" item="0"/>
          <tpl hier="1" item="5"/>
          <tpl fld="1" item="7"/>
          <tpl fld="2" item="2"/>
        </tpls>
      </n>
      <n v="14.4962796875">
        <tpls c="4">
          <tpl fld="3" item="0"/>
          <tpl hier="1" item="5"/>
          <tpl fld="1" item="9"/>
          <tpl fld="2" item="1"/>
        </tpls>
      </n>
      <n v="55.076620634920637">
        <tpls c="4">
          <tpl fld="3" item="0"/>
          <tpl hier="1" item="5"/>
          <tpl fld="1" item="5"/>
          <tpl fld="2" item="2"/>
        </tpls>
      </n>
      <n v="11.6647">
        <tpls c="4">
          <tpl fld="3" item="0"/>
          <tpl hier="1" item="5"/>
          <tpl fld="1" item="10"/>
          <tpl fld="2" item="2"/>
        </tpls>
      </n>
      <n v="18.810349206349205">
        <tpls c="4">
          <tpl fld="3" item="0"/>
          <tpl hier="1" item="5"/>
          <tpl fld="1" item="9"/>
          <tpl fld="2" item="2"/>
        </tpls>
      </n>
      <n v="16.640560317460316">
        <tpls c="4">
          <tpl fld="3" item="0"/>
          <tpl hier="1" item="5"/>
          <tpl fld="1" item="0"/>
          <tpl fld="2" item="2"/>
        </tpls>
      </n>
      <n v="17.331585937500002">
        <tpls c="4">
          <tpl fld="3" item="0"/>
          <tpl hier="1" item="5"/>
          <tpl fld="1" item="4"/>
          <tpl fld="2" item="1"/>
        </tpls>
      </n>
      <n v="11.696190163934425">
        <tpls c="4">
          <tpl fld="3" item="0"/>
          <tpl hier="1" item="5"/>
          <tpl fld="1" item="10"/>
          <tpl fld="2" item="3"/>
        </tpls>
      </n>
      <n v="17.843383606557378">
        <tpls c="4">
          <tpl fld="3" item="0"/>
          <tpl hier="1" item="5"/>
          <tpl fld="1" item="4"/>
          <tpl fld="2" item="3"/>
        </tpls>
      </n>
      <n v="13.9757140625">
        <tpls c="4">
          <tpl fld="3" item="0"/>
          <tpl hier="1" item="5"/>
          <tpl fld="1" item="1"/>
          <tpl fld="2" item="2"/>
        </tpls>
      </n>
      <n v="26.288352380952379">
        <tpls c="4">
          <tpl fld="3" item="0"/>
          <tpl hier="1" item="5"/>
          <tpl fld="1" item="2"/>
          <tpl fld="2" item="2"/>
        </tpls>
      </n>
      <n v="44.280311475409839">
        <tpls c="4">
          <tpl fld="3" item="0"/>
          <tpl hier="1" item="5"/>
          <tpl fld="1" item="5"/>
          <tpl fld="2" item="3"/>
        </tpls>
      </n>
      <n v="17.400196825396822">
        <tpls c="4">
          <tpl fld="3" item="0"/>
          <tpl hier="1" item="5"/>
          <tpl fld="1" item="0"/>
          <tpl fld="2" item="0"/>
        </tpls>
      </n>
      <m>
        <tpls c="4">
          <tpl fld="3" item="0"/>
          <tpl hier="1" item="5"/>
          <tpl fld="1" item="3"/>
          <tpl fld="2" item="2"/>
        </tpls>
      </m>
      <n v="17.7060140625">
        <tpls c="4">
          <tpl fld="3" item="0"/>
          <tpl hier="1" item="5"/>
          <tpl fld="1" item="9"/>
          <tpl fld="2" item="0"/>
        </tpls>
      </n>
      <n v="34.3750984375">
        <tpls c="4">
          <tpl fld="3" item="0"/>
          <tpl hier="1" item="5"/>
          <tpl fld="1" item="2"/>
          <tpl fld="2" item="0"/>
        </tpls>
      </n>
      <n v="17.528261904761905">
        <tpls c="4">
          <tpl fld="3" item="0"/>
          <tpl hier="1" item="5"/>
          <tpl fld="1" item="4"/>
          <tpl fld="2" item="2"/>
        </tpls>
      </n>
      <n v="18.928065573770493">
        <tpls c="4">
          <tpl fld="3" item="0"/>
          <tpl hier="1" item="5"/>
          <tpl fld="1" item="9"/>
          <tpl fld="2" item="3"/>
        </tpls>
      </n>
      <n v="37.274668749999996">
        <tpls c="4">
          <tpl fld="3" item="0"/>
          <tpl hier="1" item="5"/>
          <tpl fld="1" item="2"/>
          <tpl fld="2" item="1"/>
        </tpls>
      </n>
      <n v="25.4802578125">
        <tpls c="4">
          <tpl fld="3" item="0"/>
          <tpl hier="1" item="5"/>
          <tpl fld="1" item="7"/>
          <tpl fld="2" item="0"/>
        </tpls>
      </n>
      <n v="21.74621746031746">
        <tpls c="4">
          <tpl fld="3" item="0"/>
          <tpl hier="1" item="5"/>
          <tpl fld="1" item="6"/>
          <tpl fld="2" item="1"/>
        </tpls>
      </n>
      <n v="73.5439453125">
        <tpls c="4">
          <tpl fld="3" item="0"/>
          <tpl hier="1" item="5"/>
          <tpl fld="1" item="5"/>
          <tpl fld="2" item="1"/>
        </tpls>
      </n>
      <n v="25.26876984126984">
        <tpls c="4">
          <tpl fld="3" item="0"/>
          <tpl hier="1" item="5"/>
          <tpl fld="1" item="6"/>
          <tpl fld="2" item="0"/>
        </tpls>
      </n>
      <n v="15.98558064516129">
        <tpls c="4">
          <tpl fld="3" item="0"/>
          <tpl hier="1" item="5"/>
          <tpl fld="1" item="0"/>
          <tpl fld="2" item="3"/>
        </tpls>
      </n>
      <n v="20.862895312500001">
        <tpls c="4">
          <tpl fld="3" item="0"/>
          <tpl hier="1" item="5"/>
          <tpl fld="1" item="6"/>
          <tpl fld="2" item="2"/>
        </tpls>
      </n>
      <n v="27.635114062500001">
        <tpls c="4">
          <tpl fld="3" item="0"/>
          <tpl hier="1" item="5"/>
          <tpl fld="1" item="7"/>
          <tpl fld="2" item="1"/>
        </tpls>
      </n>
      <n v="55.163043478260867">
        <tpls c="4">
          <tpl fld="3" item="0"/>
          <tpl hier="1" item="5"/>
          <tpl fld="1" item="8"/>
          <tpl fld="2" item="2"/>
        </tpls>
      </n>
      <n v="250.76959838709678">
        <tpls c="4">
          <tpl fld="3" item="0"/>
          <tpl hier="1" item="6"/>
          <tpl fld="1" item="8"/>
          <tpl fld="2" item="3"/>
        </tpls>
      </n>
      <n v="3.4829531249999999">
        <tpls c="4">
          <tpl fld="3" item="0"/>
          <tpl hier="1" item="6"/>
          <tpl fld="1" item="1"/>
          <tpl fld="2" item="0"/>
        </tpls>
      </n>
      <n v="38.56831475409836">
        <tpls c="4">
          <tpl fld="3" item="0"/>
          <tpl hier="1" item="6"/>
          <tpl fld="1" item="7"/>
          <tpl fld="2" item="3"/>
        </tpls>
      </n>
      <n v="14.536531249999999">
        <tpls c="4">
          <tpl fld="3" item="0"/>
          <tpl hier="1" item="6"/>
          <tpl fld="1" item="10"/>
          <tpl fld="2" item="0"/>
        </tpls>
      </n>
      <n v="20.607928571428573">
        <tpls c="4">
          <tpl fld="3" item="0"/>
          <tpl hier="1" item="6"/>
          <tpl fld="1" item="10"/>
          <tpl fld="2" item="1"/>
        </tpls>
      </n>
      <n v="49.187625396825396">
        <tpls c="4">
          <tpl fld="3" item="0"/>
          <tpl hier="1" item="6"/>
          <tpl fld="1" item="0"/>
          <tpl fld="2" item="1"/>
        </tpls>
      </n>
      <n v="3.1352063492063493">
        <tpls c="4">
          <tpl fld="3" item="0"/>
          <tpl hier="1" item="6"/>
          <tpl fld="1" item="3"/>
          <tpl fld="2" item="0"/>
        </tpls>
      </n>
      <n v="2.8502629032258064">
        <tpls c="4">
          <tpl fld="3" item="0"/>
          <tpl hier="1" item="6"/>
          <tpl fld="1" item="3"/>
          <tpl fld="2" item="1"/>
        </tpls>
      </n>
      <n v="207.5579875">
        <tpls c="4">
          <tpl fld="3" item="0"/>
          <tpl hier="1" item="6"/>
          <tpl fld="1" item="5"/>
          <tpl fld="2" item="0"/>
        </tpls>
      </n>
      <n v="58.211837704918032">
        <tpls c="4">
          <tpl fld="3" item="0"/>
          <tpl hier="1" item="6"/>
          <tpl fld="1" item="6"/>
          <tpl fld="2" item="3"/>
        </tpls>
      </n>
      <n v="3.6466750000000001">
        <tpls c="4">
          <tpl fld="3" item="0"/>
          <tpl hier="1" item="6"/>
          <tpl fld="1" item="1"/>
          <tpl fld="2" item="1"/>
        </tpls>
      </n>
      <n v="62.937061290322582">
        <tpls c="4">
          <tpl fld="3" item="0"/>
          <tpl hier="1" item="6"/>
          <tpl fld="1" item="2"/>
          <tpl fld="2" item="3"/>
        </tpls>
      </n>
      <n v="2.8918166666666663">
        <tpls c="4">
          <tpl fld="3" item="0"/>
          <tpl hier="1" item="6"/>
          <tpl fld="1" item="1"/>
          <tpl fld="2" item="3"/>
        </tpls>
      </n>
      <n v="4.4998234374999999">
        <tpls c="4">
          <tpl fld="3" item="0"/>
          <tpl hier="1" item="6"/>
          <tpl fld="1" item="4"/>
          <tpl fld="2" item="0"/>
        </tpls>
      </n>
      <n v="41.223022222222227">
        <tpls c="4">
          <tpl fld="3" item="0"/>
          <tpl hier="1" item="6"/>
          <tpl fld="1" item="7"/>
          <tpl fld="2" item="2"/>
        </tpls>
      </n>
      <n v="7.3494515624999996">
        <tpls c="4">
          <tpl fld="3" item="0"/>
          <tpl hier="1" item="6"/>
          <tpl fld="1" item="9"/>
          <tpl fld="2" item="1"/>
        </tpls>
      </n>
      <n v="160.18324126984126">
        <tpls c="4">
          <tpl fld="3" item="0"/>
          <tpl hier="1" item="6"/>
          <tpl fld="1" item="5"/>
          <tpl fld="2" item="2"/>
        </tpls>
      </n>
      <n v="10.128689062499999">
        <tpls c="4">
          <tpl fld="3" item="0"/>
          <tpl hier="1" item="6"/>
          <tpl fld="1" item="10"/>
          <tpl fld="2" item="2"/>
        </tpls>
      </n>
      <n v="5.2457857142857147">
        <tpls c="4">
          <tpl fld="3" item="0"/>
          <tpl hier="1" item="6"/>
          <tpl fld="1" item="9"/>
          <tpl fld="2" item="2"/>
        </tpls>
      </n>
      <n v="31.400703174603176">
        <tpls c="4">
          <tpl fld="3" item="0"/>
          <tpl hier="1" item="6"/>
          <tpl fld="1" item="0"/>
          <tpl fld="2" item="2"/>
        </tpls>
      </n>
      <n v="4.6731093750000001">
        <tpls c="4">
          <tpl fld="3" item="0"/>
          <tpl hier="1" item="6"/>
          <tpl fld="1" item="4"/>
          <tpl fld="2" item="1"/>
        </tpls>
      </n>
      <n v="7.4656737704918026">
        <tpls c="4">
          <tpl fld="3" item="0"/>
          <tpl hier="1" item="6"/>
          <tpl fld="1" item="10"/>
          <tpl fld="2" item="3"/>
        </tpls>
      </n>
      <n v="4.0489540983606558">
        <tpls c="4">
          <tpl fld="3" item="0"/>
          <tpl hier="1" item="6"/>
          <tpl fld="1" item="4"/>
          <tpl fld="2" item="3"/>
        </tpls>
      </n>
      <n v="3.2182124999999999">
        <tpls c="4">
          <tpl fld="3" item="0"/>
          <tpl hier="1" item="6"/>
          <tpl fld="1" item="1"/>
          <tpl fld="2" item="2"/>
        </tpls>
      </n>
      <n v="80.739549206349196">
        <tpls c="4">
          <tpl fld="3" item="0"/>
          <tpl hier="1" item="6"/>
          <tpl fld="1" item="2"/>
          <tpl fld="2" item="2"/>
        </tpls>
      </n>
      <n v="134.28011967213115">
        <tpls c="4">
          <tpl fld="3" item="0"/>
          <tpl hier="1" item="6"/>
          <tpl fld="1" item="5"/>
          <tpl fld="2" item="3"/>
        </tpls>
      </n>
      <n v="41.135274603174608">
        <tpls c="4">
          <tpl fld="3" item="0"/>
          <tpl hier="1" item="6"/>
          <tpl fld="1" item="0"/>
          <tpl fld="2" item="0"/>
        </tpls>
      </n>
      <n v="2.8829512820512821">
        <tpls c="4">
          <tpl fld="3" item="0"/>
          <tpl hier="1" item="6"/>
          <tpl fld="1" item="3"/>
          <tpl fld="2" item="2"/>
        </tpls>
      </n>
      <n v="5.2545953125000002">
        <tpls c="4">
          <tpl fld="3" item="0"/>
          <tpl hier="1" item="6"/>
          <tpl fld="1" item="9"/>
          <tpl fld="2" item="0"/>
        </tpls>
      </n>
      <n v="116.18025">
        <tpls c="4">
          <tpl fld="3" item="0"/>
          <tpl hier="1" item="6"/>
          <tpl fld="1" item="2"/>
          <tpl fld="2" item="0"/>
        </tpls>
      </n>
      <n v="4.4414190476190472">
        <tpls c="4">
          <tpl fld="3" item="0"/>
          <tpl hier="1" item="6"/>
          <tpl fld="1" item="4"/>
          <tpl fld="2" item="2"/>
        </tpls>
      </n>
      <n v="5.1216163934426238">
        <tpls c="4">
          <tpl fld="3" item="0"/>
          <tpl hier="1" item="6"/>
          <tpl fld="1" item="9"/>
          <tpl fld="2" item="3"/>
        </tpls>
      </n>
      <n v="133.71388124999999">
        <tpls c="4">
          <tpl fld="3" item="0"/>
          <tpl hier="1" item="6"/>
          <tpl fld="1" item="2"/>
          <tpl fld="2" item="1"/>
        </tpls>
      </n>
      <n v="41.896749999999997">
        <tpls c="4">
          <tpl fld="3" item="0"/>
          <tpl hier="1" item="6"/>
          <tpl fld="1" item="7"/>
          <tpl fld="2" item="0"/>
        </tpls>
      </n>
      <n v="47.489458730158731">
        <tpls c="4">
          <tpl fld="3" item="0"/>
          <tpl hier="1" item="6"/>
          <tpl fld="1" item="6"/>
          <tpl fld="2" item="1"/>
        </tpls>
      </n>
      <n v="275.08109999999999">
        <tpls c="4">
          <tpl fld="3" item="0"/>
          <tpl hier="1" item="6"/>
          <tpl fld="1" item="5"/>
          <tpl fld="2" item="1"/>
        </tpls>
      </n>
      <n v="64.515339682539675">
        <tpls c="4">
          <tpl fld="3" item="0"/>
          <tpl hier="1" item="6"/>
          <tpl fld="1" item="6"/>
          <tpl fld="2" item="0"/>
        </tpls>
      </n>
      <n v="26.271532258064518">
        <tpls c="4">
          <tpl fld="3" item="0"/>
          <tpl hier="1" item="6"/>
          <tpl fld="1" item="0"/>
          <tpl fld="2" item="3"/>
        </tpls>
      </n>
      <n v="60.236743750000002">
        <tpls c="4">
          <tpl fld="3" item="0"/>
          <tpl hier="1" item="6"/>
          <tpl fld="1" item="6"/>
          <tpl fld="2" item="2"/>
        </tpls>
      </n>
      <n v="51.850503125000003">
        <tpls c="4">
          <tpl fld="3" item="0"/>
          <tpl hier="1" item="6"/>
          <tpl fld="1" item="7"/>
          <tpl fld="2" item="1"/>
        </tpls>
      </n>
      <n v="216.81869565217391">
        <tpls c="4">
          <tpl fld="3" item="0"/>
          <tpl hier="1" item="6"/>
          <tpl fld="1" item="8"/>
          <tpl fld="2" item="2"/>
        </tpls>
      </n>
      <n v="1075.1442041474654">
        <tpls c="4">
          <tpl fld="3" item="0"/>
          <tpl hier="1" item="7"/>
          <tpl fld="1" item="8"/>
          <tpl fld="2" item="3"/>
        </tpls>
      </n>
      <n v="118.57595290178571">
        <tpls c="4">
          <tpl fld="3" item="0"/>
          <tpl hier="1" item="7"/>
          <tpl fld="1" item="1"/>
          <tpl fld="2" item="0"/>
        </tpls>
      </n>
      <n v="436.25483723653394">
        <tpls c="4">
          <tpl fld="3" item="0"/>
          <tpl hier="1" item="7"/>
          <tpl fld="1" item="7"/>
          <tpl fld="2" item="3"/>
        </tpls>
      </n>
      <n v="238.83237522321429">
        <tpls c="4">
          <tpl fld="3" item="0"/>
          <tpl hier="1" item="7"/>
          <tpl fld="1" item="10"/>
          <tpl fld="2" item="0"/>
        </tpls>
      </n>
      <n v="245.50068276643989">
        <tpls c="4">
          <tpl fld="3" item="0"/>
          <tpl hier="1" item="7"/>
          <tpl fld="1" item="10"/>
          <tpl fld="2" item="1"/>
        </tpls>
      </n>
      <n v="338.40868503401356">
        <tpls c="4">
          <tpl fld="3" item="0"/>
          <tpl hier="1" item="7"/>
          <tpl fld="1" item="0"/>
          <tpl fld="2" item="1"/>
        </tpls>
      </n>
      <n v="103.33945582010581">
        <tpls c="4">
          <tpl fld="3" item="0"/>
          <tpl hier="1" item="7"/>
          <tpl fld="1" item="3"/>
          <tpl fld="2" item="0"/>
        </tpls>
      </n>
      <n v="93.918822558139524">
        <tpls c="4">
          <tpl fld="3" item="0"/>
          <tpl hier="1" item="7"/>
          <tpl fld="1" item="3"/>
          <tpl fld="2" item="1"/>
        </tpls>
      </n>
      <n v="1088.5244203125001">
        <tpls c="4">
          <tpl fld="3" item="0"/>
          <tpl hier="1" item="7"/>
          <tpl fld="1" item="5"/>
          <tpl fld="2" item="0"/>
        </tpls>
      </n>
      <n v="401.03505409836066">
        <tpls c="4">
          <tpl fld="3" item="0"/>
          <tpl hier="1" item="7"/>
          <tpl fld="1" item="6"/>
          <tpl fld="2" item="3"/>
        </tpls>
      </n>
      <n v="137.718553125">
        <tpls c="4">
          <tpl fld="3" item="0"/>
          <tpl hier="1" item="7"/>
          <tpl fld="1" item="1"/>
          <tpl fld="2" item="1"/>
        </tpls>
      </n>
      <n v="534.53196129032256">
        <tpls c="4">
          <tpl fld="3" item="0"/>
          <tpl hier="1" item="7"/>
          <tpl fld="1" item="2"/>
          <tpl fld="2" item="3"/>
        </tpls>
      </n>
      <n v="101.95266738095239">
        <tpls c="4">
          <tpl fld="3" item="0"/>
          <tpl hier="1" item="7"/>
          <tpl fld="1" item="1"/>
          <tpl fld="2" item="3"/>
        </tpls>
      </n>
      <n v="149.13844129464286">
        <tpls c="4">
          <tpl fld="3" item="0"/>
          <tpl hier="1" item="7"/>
          <tpl fld="1" item="4"/>
          <tpl fld="2" item="0"/>
        </tpls>
      </n>
      <n v="471.21949863945576">
        <tpls c="4">
          <tpl fld="3" item="0"/>
          <tpl hier="1" item="7"/>
          <tpl fld="1" item="7"/>
          <tpl fld="2" item="2"/>
        </tpls>
      </n>
      <n v="212.61635424107141">
        <tpls c="4">
          <tpl fld="3" item="0"/>
          <tpl hier="1" item="7"/>
          <tpl fld="1" item="9"/>
          <tpl fld="2" item="1"/>
        </tpls>
      </n>
      <n v="993.64010498866207">
        <tpls c="4">
          <tpl fld="3" item="0"/>
          <tpl hier="1" item="7"/>
          <tpl fld="1" item="5"/>
          <tpl fld="2" item="2"/>
        </tpls>
      </n>
      <n v="218.92927276785713">
        <tpls c="4">
          <tpl fld="3" item="0"/>
          <tpl hier="1" item="7"/>
          <tpl fld="1" item="10"/>
          <tpl fld="2" item="2"/>
        </tpls>
      </n>
      <n v="156.41619523809524">
        <tpls c="4">
          <tpl fld="3" item="0"/>
          <tpl hier="1" item="7"/>
          <tpl fld="1" item="9"/>
          <tpl fld="2" item="2"/>
        </tpls>
      </n>
      <n v="297.58918843537413">
        <tpls c="4">
          <tpl fld="3" item="0"/>
          <tpl hier="1" item="7"/>
          <tpl fld="1" item="0"/>
          <tpl fld="2" item="2"/>
        </tpls>
      </n>
      <n v="140.40234241071428">
        <tpls c="4">
          <tpl fld="3" item="0"/>
          <tpl hier="1" item="7"/>
          <tpl fld="1" item="4"/>
          <tpl fld="2" item="1"/>
        </tpls>
      </n>
      <n v="201.87924637002342">
        <tpls c="4">
          <tpl fld="3" item="0"/>
          <tpl hier="1" item="7"/>
          <tpl fld="1" item="10"/>
          <tpl fld="2" item="3"/>
        </tpls>
      </n>
      <n v="152.10321100702578">
        <tpls c="4">
          <tpl fld="3" item="0"/>
          <tpl hier="1" item="7"/>
          <tpl fld="1" item="4"/>
          <tpl fld="2" item="3"/>
        </tpls>
      </n>
      <n v="108.94970290178571">
        <tpls c="4">
          <tpl fld="3" item="0"/>
          <tpl hier="1" item="7"/>
          <tpl fld="1" item="1"/>
          <tpl fld="2" item="2"/>
        </tpls>
      </n>
      <n v="612.79483219954648">
        <tpls c="4">
          <tpl fld="3" item="0"/>
          <tpl hier="1" item="7"/>
          <tpl fld="1" item="2"/>
          <tpl fld="2" item="2"/>
        </tpls>
      </n>
      <n v="920.51054871194367">
        <tpls c="4">
          <tpl fld="3" item="0"/>
          <tpl hier="1" item="7"/>
          <tpl fld="1" item="5"/>
          <tpl fld="2" item="3"/>
        </tpls>
      </n>
      <n v="306.77026870748296">
        <tpls c="4">
          <tpl fld="3" item="0"/>
          <tpl hier="1" item="7"/>
          <tpl fld="1" item="0"/>
          <tpl fld="2" item="0"/>
        </tpls>
      </n>
      <n v="93.703755982905975">
        <tpls c="4">
          <tpl fld="3" item="0"/>
          <tpl hier="1" item="7"/>
          <tpl fld="1" item="3"/>
          <tpl fld="2" item="2"/>
        </tpls>
      </n>
      <n v="180.15185959821429">
        <tpls c="4">
          <tpl fld="3" item="0"/>
          <tpl hier="1" item="7"/>
          <tpl fld="1" item="9"/>
          <tpl fld="2" item="0"/>
        </tpls>
      </n>
      <n v="785.53415156249991">
        <tpls c="4">
          <tpl fld="3" item="0"/>
          <tpl hier="1" item="7"/>
          <tpl fld="1" item="2"/>
          <tpl fld="2" item="0"/>
        </tpls>
      </n>
      <n v="139.56152925170068">
        <tpls c="4">
          <tpl fld="3" item="0"/>
          <tpl hier="1" item="7"/>
          <tpl fld="1" item="4"/>
          <tpl fld="2" item="2"/>
        </tpls>
      </n>
      <n v="145.42261826697893">
        <tpls c="4">
          <tpl fld="3" item="0"/>
          <tpl hier="1" item="7"/>
          <tpl fld="1" item="9"/>
          <tpl fld="2" item="3"/>
        </tpls>
      </n>
      <n v="841.94529531249998">
        <tpls c="4">
          <tpl fld="3" item="0"/>
          <tpl hier="1" item="7"/>
          <tpl fld="1" item="2"/>
          <tpl fld="2" item="1"/>
        </tpls>
      </n>
      <n v="476.78509508928573">
        <tpls c="4">
          <tpl fld="3" item="0"/>
          <tpl hier="1" item="7"/>
          <tpl fld="1" item="7"/>
          <tpl fld="2" item="0"/>
        </tpls>
      </n>
      <n v="431.00912653061226">
        <tpls c="4">
          <tpl fld="3" item="0"/>
          <tpl hier="1" item="7"/>
          <tpl fld="1" item="6"/>
          <tpl fld="2" item="1"/>
        </tpls>
      </n>
      <n v="1164.1864874999999">
        <tpls c="4">
          <tpl fld="3" item="0"/>
          <tpl hier="1" item="7"/>
          <tpl fld="1" item="5"/>
          <tpl fld="2" item="1"/>
        </tpls>
      </n>
      <n v="483.58747551020411">
        <tpls c="4">
          <tpl fld="3" item="0"/>
          <tpl hier="1" item="7"/>
          <tpl fld="1" item="6"/>
          <tpl fld="2" item="0"/>
        </tpls>
      </n>
      <n v="262.51321290322579">
        <tpls c="4">
          <tpl fld="3" item="0"/>
          <tpl hier="1" item="7"/>
          <tpl fld="1" item="0"/>
          <tpl fld="2" item="3"/>
        </tpls>
      </n>
      <n v="420.9071698660714">
        <tpls c="4">
          <tpl fld="3" item="0"/>
          <tpl hier="1" item="7"/>
          <tpl fld="1" item="6"/>
          <tpl fld="2" item="2"/>
        </tpls>
      </n>
      <n v="487.44617745535714">
        <tpls c="4">
          <tpl fld="3" item="0"/>
          <tpl hier="1" item="7"/>
          <tpl fld="1" item="7"/>
          <tpl fld="2" item="1"/>
        </tpls>
      </n>
      <n v="1031.2982627329193">
        <tpls c="4">
          <tpl fld="3" item="0"/>
          <tpl hier="1" item="7"/>
          <tpl fld="1" item="8"/>
          <tpl fld="2" item="2"/>
        </tpls>
      </n>
      <n v="18.601261904761905">
        <tpls c="4">
          <tpl fld="3" item="0"/>
          <tpl hier="1" item="5"/>
          <tpl fld="1" item="9"/>
          <tpl fld="4" item="11"/>
        </tpls>
      </n>
      <n v="13.818254545454545">
        <tpls c="4">
          <tpl fld="3" item="0"/>
          <tpl hier="1" item="5"/>
          <tpl fld="1" item="1"/>
          <tpl fld="4" item="11"/>
        </tpls>
      </n>
      <n v="18.800531818181817">
        <tpls c="4">
          <tpl fld="3" item="0"/>
          <tpl hier="1" item="5"/>
          <tpl fld="1" item="4"/>
          <tpl fld="4" item="2"/>
        </tpls>
      </n>
      <n v="47.515439130434785">
        <tpls c="4">
          <tpl fld="3" item="0"/>
          <tpl hier="1" item="5"/>
          <tpl fld="1" item="5"/>
          <tpl fld="4" item="10"/>
        </tpls>
      </n>
      <n v="33.620509090909088">
        <tpls c="4">
          <tpl fld="3" item="0"/>
          <tpl hier="1" item="5"/>
          <tpl fld="1" item="2"/>
          <tpl fld="4" item="2"/>
        </tpls>
      </n>
      <n v="22.485085714285713">
        <tpls c="4">
          <tpl fld="3" item="0"/>
          <tpl hier="1" item="5"/>
          <tpl fld="1" item="7"/>
          <tpl fld="4" item="10"/>
        </tpls>
      </n>
      <n v="18.190933333333334">
        <tpls c="4">
          <tpl fld="3" item="0"/>
          <tpl hier="1" item="5"/>
          <tpl fld="1" item="0"/>
          <tpl fld="4" item="6"/>
        </tpls>
      </n>
      <n v="16.371795652173915">
        <tpls c="4">
          <tpl fld="3" item="0"/>
          <tpl hier="1" item="5"/>
          <tpl fld="1" item="0"/>
          <tpl fld="4" item="10"/>
        </tpls>
      </n>
      <n v="17.574521052631582">
        <tpls c="4">
          <tpl fld="3" item="0"/>
          <tpl hier="1" item="5"/>
          <tpl fld="1" item="4"/>
          <tpl fld="4" item="6"/>
        </tpls>
      </n>
      <n v="16.824770000000001">
        <tpls c="4">
          <tpl fld="3" item="0"/>
          <tpl hier="1" item="5"/>
          <tpl fld="1" item="1"/>
          <tpl fld="4" item="6"/>
        </tpls>
      </n>
      <n v="9.6253095238095234">
        <tpls c="4">
          <tpl fld="3" item="0"/>
          <tpl hier="1" item="5"/>
          <tpl fld="1" item="3"/>
          <tpl fld="4" item="6"/>
        </tpls>
      </n>
      <n v="19.416168421052632">
        <tpls c="4">
          <tpl fld="3" item="0"/>
          <tpl hier="1" item="5"/>
          <tpl fld="1" item="6"/>
          <tpl fld="4" item="7"/>
        </tpls>
      </n>
      <n v="17.247165217391306">
        <tpls c="4">
          <tpl fld="3" item="0"/>
          <tpl hier="1" item="5"/>
          <tpl fld="1" item="0"/>
          <tpl fld="4" item="3"/>
        </tpls>
      </n>
      <n v="14.572799999999999">
        <tpls c="4">
          <tpl fld="3" item="0"/>
          <tpl hier="1" item="5"/>
          <tpl fld="1" item="10"/>
          <tpl fld="4" item="7"/>
        </tpls>
      </n>
      <n v="18.127633333333332">
        <tpls c="4">
          <tpl fld="3" item="0"/>
          <tpl hier="1" item="5"/>
          <tpl fld="1" item="9"/>
          <tpl fld="4" item="3"/>
        </tpls>
      </n>
      <n v="17.183828571428574">
        <tpls c="4">
          <tpl fld="3" item="0"/>
          <tpl hier="1" item="5"/>
          <tpl fld="1" item="4"/>
          <tpl fld="4" item="11"/>
        </tpls>
      </n>
      <n v="9.5606899999999992">
        <tpls c="4">
          <tpl fld="3" item="0"/>
          <tpl hier="1" item="5"/>
          <tpl fld="1" item="3"/>
          <tpl fld="4" item="7"/>
        </tpls>
      </n>
      <n v="56.73">
        <tpls c="4">
          <tpl fld="3" item="0"/>
          <tpl hier="1" item="5"/>
          <tpl fld="1" item="8"/>
          <tpl fld="4" item="10"/>
        </tpls>
      </n>
      <n v="59.780228571428573">
        <tpls c="4">
          <tpl fld="3" item="0"/>
          <tpl hier="1" item="5"/>
          <tpl fld="1" item="5"/>
          <tpl fld="4" item="2"/>
        </tpls>
      </n>
      <n v="23.48312727272727">
        <tpls c="4">
          <tpl fld="3" item="0"/>
          <tpl hier="1" item="5"/>
          <tpl fld="1" item="2"/>
          <tpl fld="4" item="10"/>
        </tpls>
      </n>
      <n v="12.13565">
        <tpls c="4">
          <tpl fld="3" item="0"/>
          <tpl hier="1" item="5"/>
          <tpl fld="1" item="10"/>
          <tpl fld="4" item="10"/>
        </tpls>
      </n>
      <n v="19.562036363636363">
        <tpls c="4">
          <tpl fld="3" item="0"/>
          <tpl hier="1" item="5"/>
          <tpl fld="1" item="9"/>
          <tpl fld="4" item="2"/>
        </tpls>
      </n>
      <n v="62.969271428571432">
        <tpls c="4">
          <tpl fld="3" item="0"/>
          <tpl hier="1" item="5"/>
          <tpl fld="1" item="5"/>
          <tpl fld="4" item="4"/>
        </tpls>
      </n>
      <n v="25.628695">
        <tpls c="4">
          <tpl fld="3" item="0"/>
          <tpl hier="1" item="5"/>
          <tpl fld="1" item="2"/>
          <tpl fld="4" item="0"/>
        </tpls>
      </n>
      <n v="20.936822727272727">
        <tpls c="4">
          <tpl fld="3" item="0"/>
          <tpl hier="1" item="5"/>
          <tpl fld="1" item="6"/>
          <tpl fld="4" item="0"/>
        </tpls>
      </n>
      <n v="17.56099">
        <tpls c="4">
          <tpl fld="3" item="0"/>
          <tpl hier="1" item="5"/>
          <tpl fld="1" item="0"/>
          <tpl fld="4" item="4"/>
        </tpls>
      </n>
      <n v="18.852924999999999">
        <tpls c="4">
          <tpl fld="3" item="0"/>
          <tpl hier="1" item="5"/>
          <tpl fld="1" item="9"/>
          <tpl fld="4" item="8"/>
        </tpls>
      </n>
      <n v="14.46072">
        <tpls c="4">
          <tpl fld="3" item="0"/>
          <tpl hier="1" item="5"/>
          <tpl fld="1" item="1"/>
          <tpl fld="4" item="4"/>
        </tpls>
      </n>
      <n v="35.490195454545457">
        <tpls c="4">
          <tpl fld="3" item="0"/>
          <tpl hier="1" item="5"/>
          <tpl fld="1" item="2"/>
          <tpl fld="4" item="5"/>
        </tpls>
      </n>
      <n v="31.606868421052628">
        <tpls c="4">
          <tpl fld="3" item="0"/>
          <tpl hier="1" item="5"/>
          <tpl fld="1" item="2"/>
          <tpl fld="4" item="9"/>
        </tpls>
      </n>
      <n v="23.592978260869565">
        <tpls c="4">
          <tpl fld="3" item="0"/>
          <tpl hier="1" item="5"/>
          <tpl fld="1" item="6"/>
          <tpl fld="4" item="5"/>
        </tpls>
      </n>
      <n v="16.958813636363637">
        <tpls c="4">
          <tpl fld="3" item="0"/>
          <tpl hier="1" item="5"/>
          <tpl fld="1" item="0"/>
          <tpl fld="4" item="1"/>
        </tpls>
      </n>
      <n v="10.95669">
        <tpls c="4">
          <tpl fld="3" item="0"/>
          <tpl hier="1" item="5"/>
          <tpl fld="1" item="10"/>
          <tpl fld="4" item="9"/>
        </tpls>
      </n>
      <n v="13.51224">
        <tpls c="4">
          <tpl fld="3" item="0"/>
          <tpl hier="1" item="5"/>
          <tpl fld="1" item="1"/>
          <tpl fld="4" item="1"/>
        </tpls>
      </n>
      <n v="15.936384210526315">
        <tpls c="4">
          <tpl fld="3" item="0"/>
          <tpl hier="1" item="5"/>
          <tpl fld="1" item="0"/>
          <tpl fld="4" item="11"/>
        </tpls>
      </n>
      <n v="17.822481818181817">
        <tpls c="4">
          <tpl fld="3" item="0"/>
          <tpl hier="1" item="5"/>
          <tpl fld="1" item="4"/>
          <tpl fld="4" item="7"/>
        </tpls>
      </n>
      <n v="17.65387619047619">
        <tpls c="4">
          <tpl fld="3" item="0"/>
          <tpl hier="1" item="5"/>
          <tpl fld="1" item="1"/>
          <tpl fld="4" item="7"/>
        </tpls>
      </n>
      <n v="22.708166666666667">
        <tpls c="4">
          <tpl fld="3" item="0"/>
          <tpl hier="1" item="5"/>
          <tpl fld="1" item="7"/>
          <tpl fld="4" item="11"/>
        </tpls>
      </n>
      <n v="18.901924999999999">
        <tpls c="4">
          <tpl fld="3" item="0"/>
          <tpl hier="1" item="5"/>
          <tpl fld="1" item="0"/>
          <tpl fld="4" item="7"/>
        </tpls>
      </n>
      <n v="13.531213636363635">
        <tpls c="4">
          <tpl fld="3" item="0"/>
          <tpl hier="1" item="5"/>
          <tpl fld="1" item="9"/>
          <tpl fld="4" item="7"/>
        </tpls>
      </n>
      <n v="17.945195238095238">
        <tpls c="4">
          <tpl fld="3" item="0"/>
          <tpl hier="1" item="5"/>
          <tpl fld="1" item="4"/>
          <tpl fld="4" item="3"/>
        </tpls>
      </n>
      <m>
        <tpls c="4">
          <tpl fld="3" item="0"/>
          <tpl hier="1" item="5"/>
          <tpl fld="1" item="3"/>
          <tpl fld="4" item="3"/>
        </tpls>
      </m>
      <n v="25.44249523809524">
        <tpls c="4">
          <tpl fld="3" item="0"/>
          <tpl hier="1" item="5"/>
          <tpl fld="1" item="6"/>
          <tpl fld="4" item="2"/>
        </tpls>
      </n>
      <n v="77.974985714285708">
        <tpls c="4">
          <tpl fld="3" item="0"/>
          <tpl hier="1" item="5"/>
          <tpl fld="1" item="5"/>
          <tpl fld="4" item="6"/>
        </tpls>
      </n>
      <n v="37.174480000000003">
        <tpls c="4">
          <tpl fld="3" item="0"/>
          <tpl hier="1" item="5"/>
          <tpl fld="1" item="2"/>
          <tpl fld="4" item="6"/>
        </tpls>
      </n>
      <n v="25.335331818181817">
        <tpls c="4">
          <tpl fld="3" item="0"/>
          <tpl hier="1" item="5"/>
          <tpl fld="1" item="7"/>
          <tpl fld="4" item="2"/>
        </tpls>
      </n>
      <n v="21.831714285714288">
        <tpls c="4">
          <tpl fld="3" item="0"/>
          <tpl hier="1" item="5"/>
          <tpl fld="1" item="6"/>
          <tpl fld="4" item="6"/>
        </tpls>
      </n>
      <n v="17.415389999999999">
        <tpls c="4">
          <tpl fld="3" item="0"/>
          <tpl hier="1" item="5"/>
          <tpl fld="1" item="0"/>
          <tpl fld="4" item="2"/>
        </tpls>
      </n>
      <n v="11.52983">
        <tpls c="4">
          <tpl fld="3" item="0"/>
          <tpl hier="1" item="5"/>
          <tpl fld="1" item="10"/>
          <tpl fld="4" item="2"/>
        </tpls>
      </n>
      <n v="18.63769090909091">
        <tpls c="4">
          <tpl fld="3" item="0"/>
          <tpl hier="1" item="5"/>
          <tpl fld="1" item="9"/>
          <tpl fld="4" item="10"/>
        </tpls>
      </n>
      <n v="17.426209523809526">
        <tpls c="4">
          <tpl fld="3" item="0"/>
          <tpl hier="1" item="5"/>
          <tpl fld="1" item="4"/>
          <tpl fld="4" item="10"/>
        </tpls>
      </n>
      <n v="14.353236363636364">
        <tpls c="4">
          <tpl fld="3" item="0"/>
          <tpl hier="1" item="5"/>
          <tpl fld="1" item="1"/>
          <tpl fld="4" item="2"/>
        </tpls>
      </n>
      <m>
        <tpls c="4">
          <tpl fld="3" item="0"/>
          <tpl hier="1" item="5"/>
          <tpl fld="1" item="3"/>
          <tpl fld="4" item="2"/>
        </tpls>
      </m>
      <n v="68.693479999999994">
        <tpls c="4">
          <tpl fld="3" item="0"/>
          <tpl hier="1" item="5"/>
          <tpl fld="1" item="8"/>
          <tpl fld="4" item="8"/>
        </tpls>
      </n>
      <n v="55.517749999999999">
        <tpls c="4">
          <tpl fld="3" item="0"/>
          <tpl hier="1" item="5"/>
          <tpl fld="1" item="5"/>
          <tpl fld="4" item="0"/>
        </tpls>
      </n>
      <n v="34.435199999999995">
        <tpls c="4">
          <tpl fld="3" item="0"/>
          <tpl hier="1" item="5"/>
          <tpl fld="1" item="2"/>
          <tpl fld="4" item="4"/>
        </tpls>
      </n>
      <n v="29.379528571428573">
        <tpls c="4">
          <tpl fld="3" item="0"/>
          <tpl hier="1" item="5"/>
          <tpl fld="1" item="2"/>
          <tpl fld="4" item="8"/>
        </tpls>
      </n>
      <n v="23.126159090909091">
        <tpls c="4">
          <tpl fld="3" item="0"/>
          <tpl hier="1" item="5"/>
          <tpl fld="1" item="7"/>
          <tpl fld="4" item="0"/>
        </tpls>
      </n>
      <n v="25.684336842105264">
        <tpls c="4">
          <tpl fld="3" item="0"/>
          <tpl hier="1" item="5"/>
          <tpl fld="1" item="6"/>
          <tpl fld="4" item="4"/>
        </tpls>
      </n>
      <n v="21.381266666666665">
        <tpls c="4">
          <tpl fld="3" item="0"/>
          <tpl hier="1" item="5"/>
          <tpl fld="1" item="6"/>
          <tpl fld="4" item="8"/>
        </tpls>
      </n>
      <n v="16.930459090909093">
        <tpls c="4">
          <tpl fld="3" item="0"/>
          <tpl hier="1" item="5"/>
          <tpl fld="1" item="0"/>
          <tpl fld="4" item="0"/>
        </tpls>
      </n>
      <n v="12.858371428571429">
        <tpls c="4">
          <tpl fld="3" item="0"/>
          <tpl hier="1" item="5"/>
          <tpl fld="1" item="10"/>
          <tpl fld="4" item="4"/>
        </tpls>
      </n>
      <n v="11.965763157894736">
        <tpls c="4">
          <tpl fld="3" item="0"/>
          <tpl hier="1" item="5"/>
          <tpl fld="1" item="10"/>
          <tpl fld="4" item="8"/>
        </tpls>
      </n>
      <n v="18.827674999999999">
        <tpls c="4">
          <tpl fld="3" item="0"/>
          <tpl hier="1" item="5"/>
          <tpl fld="1" item="9"/>
          <tpl fld="4" item="0"/>
        </tpls>
      </n>
      <n v="17.574933333333334">
        <tpls c="4">
          <tpl fld="3" item="0"/>
          <tpl hier="1" item="5"/>
          <tpl fld="1" item="4"/>
          <tpl fld="4" item="4"/>
        </tpls>
      </n>
      <n v="18.430285714285713">
        <tpls c="4">
          <tpl fld="3" item="0"/>
          <tpl hier="1" item="5"/>
          <tpl fld="1" item="4"/>
          <tpl fld="4" item="8"/>
        </tpls>
      </n>
      <n v="14.554513636363636">
        <tpls c="4">
          <tpl fld="3" item="0"/>
          <tpl hier="1" item="5"/>
          <tpl fld="1" item="1"/>
          <tpl fld="4" item="0"/>
        </tpls>
      </n>
      <m>
        <tpls c="4">
          <tpl fld="3" item="0"/>
          <tpl hier="1" item="5"/>
          <tpl fld="1" item="3"/>
          <tpl fld="4" item="4"/>
        </tpls>
      </m>
      <n v="55.208500000000001">
        <tpls c="4">
          <tpl fld="3" item="0"/>
          <tpl hier="1" item="5"/>
          <tpl fld="1" item="8"/>
          <tpl fld="4" item="11"/>
        </tpls>
      </n>
      <n v="74.169868181818188">
        <tpls c="4">
          <tpl fld="3" item="0"/>
          <tpl hier="1" item="5"/>
          <tpl fld="1" item="5"/>
          <tpl fld="4" item="7"/>
        </tpls>
      </n>
      <n v="64.57044545454545">
        <tpls c="4">
          <tpl fld="3" item="0"/>
          <tpl hier="1" item="5"/>
          <tpl fld="1" item="5"/>
          <tpl fld="4" item="3"/>
        </tpls>
      </n>
      <n v="52.863747619047615">
        <tpls c="4">
          <tpl fld="3" item="0"/>
          <tpl hier="1" item="5"/>
          <tpl fld="1" item="5"/>
          <tpl fld="4" item="11"/>
        </tpls>
      </n>
      <n v="39.150222727272727">
        <tpls c="4">
          <tpl fld="3" item="0"/>
          <tpl hier="1" item="5"/>
          <tpl fld="1" item="2"/>
          <tpl fld="4" item="7"/>
        </tpls>
      </n>
      <n v="35.105519047619048">
        <tpls c="4">
          <tpl fld="3" item="0"/>
          <tpl hier="1" item="5"/>
          <tpl fld="1" item="2"/>
          <tpl fld="4" item="3"/>
        </tpls>
      </n>
      <n v="23.170538095238093">
        <tpls c="4">
          <tpl fld="3" item="0"/>
          <tpl hier="1" item="5"/>
          <tpl fld="1" item="2"/>
          <tpl fld="4" item="11"/>
        </tpls>
      </n>
      <n v="28.33815238095238">
        <tpls c="4">
          <tpl fld="3" item="0"/>
          <tpl hier="1" item="5"/>
          <tpl fld="1" item="7"/>
          <tpl fld="4" item="7"/>
        </tpls>
      </n>
      <n v="24.307759090909091">
        <tpls c="4">
          <tpl fld="3" item="0"/>
          <tpl hier="1" item="5"/>
          <tpl fld="1" item="7"/>
          <tpl fld="4" item="3"/>
        </tpls>
      </n>
      <n v="19.267266666666664">
        <tpls c="4">
          <tpl fld="3" item="0"/>
          <tpl hier="1" item="5"/>
          <tpl fld="1" item="6"/>
          <tpl fld="4" item="11"/>
        </tpls>
      </n>
      <n v="12.068895238095237">
        <tpls c="4">
          <tpl fld="3" item="0"/>
          <tpl hier="1" item="5"/>
          <tpl fld="1" item="10"/>
          <tpl fld="4" item="11"/>
        </tpls>
      </n>
      <n v="14.322977272727274">
        <tpls c="4">
          <tpl fld="3" item="0"/>
          <tpl hier="1" item="5"/>
          <tpl fld="1" item="1"/>
          <tpl fld="4" item="3"/>
        </tpls>
      </n>
      <n v="24.766856521739129">
        <tpls c="4">
          <tpl fld="3" item="0"/>
          <tpl hier="1" item="5"/>
          <tpl fld="1" item="6"/>
          <tpl fld="4" item="3"/>
        </tpls>
      </n>
      <n v="28.530919999999998">
        <tpls c="4">
          <tpl fld="3" item="0"/>
          <tpl hier="1" item="5"/>
          <tpl fld="1" item="7"/>
          <tpl fld="4" item="6"/>
        </tpls>
      </n>
      <n v="15.17088">
        <tpls c="4">
          <tpl fld="3" item="0"/>
          <tpl hier="1" item="5"/>
          <tpl fld="1" item="9"/>
          <tpl fld="4" item="6"/>
        </tpls>
      </n>
      <n v="17.655789473684209">
        <tpls c="4">
          <tpl fld="3" item="0"/>
          <tpl hier="1" item="5"/>
          <tpl fld="1" item="4"/>
          <tpl fld="4" item="9"/>
        </tpls>
      </n>
      <n v="18.994181818181818">
        <tpls c="4">
          <tpl fld="3" item="0"/>
          <tpl hier="1" item="5"/>
          <tpl fld="1" item="9"/>
          <tpl fld="4" item="1"/>
        </tpls>
      </n>
      <n v="12.576733333333333">
        <tpls c="4">
          <tpl fld="3" item="0"/>
          <tpl hier="1" item="5"/>
          <tpl fld="1" item="10"/>
          <tpl fld="4" item="5"/>
        </tpls>
      </n>
      <n v="23.168044999999999">
        <tpls c="4">
          <tpl fld="3" item="0"/>
          <tpl hier="1" item="5"/>
          <tpl fld="1" item="7"/>
          <tpl fld="4" item="1"/>
        </tpls>
      </n>
      <n v="56.787881818181816">
        <tpls c="4">
          <tpl fld="3" item="0"/>
          <tpl hier="1" item="5"/>
          <tpl fld="1" item="5"/>
          <tpl fld="4" item="1"/>
        </tpls>
      </n>
      <n v="17.267071428571427">
        <tpls c="4">
          <tpl fld="3" item="0"/>
          <tpl hier="1" item="5"/>
          <tpl fld="1" item="4"/>
          <tpl fld="4" item="0"/>
        </tpls>
      </n>
      <n v="15.339990476190476">
        <tpls c="4">
          <tpl fld="3" item="0"/>
          <tpl hier="1" item="5"/>
          <tpl fld="1" item="9"/>
          <tpl fld="4" item="4"/>
        </tpls>
      </n>
      <n v="26.929424999999998">
        <tpls c="4">
          <tpl fld="3" item="0"/>
          <tpl hier="1" item="5"/>
          <tpl fld="1" item="7"/>
          <tpl fld="4" item="4"/>
        </tpls>
      </n>
      <n v="20.199585714285714">
        <tpls c="4">
          <tpl fld="3" item="0"/>
          <tpl hier="1" item="5"/>
          <tpl fld="1" item="6"/>
          <tpl fld="4" item="10"/>
        </tpls>
      </n>
      <n v="9.8546529411764698">
        <tpls c="4">
          <tpl fld="3" item="0"/>
          <tpl hier="1" item="5"/>
          <tpl fld="1" item="3"/>
          <tpl fld="4" item="5"/>
        </tpls>
      </n>
      <n v="12.18208947368421">
        <tpls c="4">
          <tpl fld="3" item="0"/>
          <tpl hier="1" item="5"/>
          <tpl fld="1" item="1"/>
          <tpl fld="4" item="9"/>
        </tpls>
      </n>
      <n v="15.808195652173913">
        <tpls c="4">
          <tpl fld="3" item="0"/>
          <tpl hier="1" item="5"/>
          <tpl fld="1" item="1"/>
          <tpl fld="4" item="5"/>
        </tpls>
      </n>
      <n v="18.133885714285714">
        <tpls c="4">
          <tpl fld="3" item="0"/>
          <tpl hier="1" item="5"/>
          <tpl fld="1" item="4"/>
          <tpl fld="4" item="1"/>
        </tpls>
      </n>
      <n v="19.343384210526313">
        <tpls c="4">
          <tpl fld="3" item="0"/>
          <tpl hier="1" item="5"/>
          <tpl fld="1" item="9"/>
          <tpl fld="4" item="9"/>
        </tpls>
      </n>
      <n v="14.848072727272728">
        <tpls c="4">
          <tpl fld="3" item="0"/>
          <tpl hier="1" item="5"/>
          <tpl fld="1" item="9"/>
          <tpl fld="4" item="5"/>
        </tpls>
      </n>
      <n v="11.404445454545455">
        <tpls c="4">
          <tpl fld="3" item="0"/>
          <tpl hier="1" item="5"/>
          <tpl fld="1" item="10"/>
          <tpl fld="4" item="1"/>
        </tpls>
      </n>
      <n v="16.193426315789473">
        <tpls c="4">
          <tpl fld="3" item="0"/>
          <tpl hier="1" item="5"/>
          <tpl fld="1" item="0"/>
          <tpl fld="4" item="9"/>
        </tpls>
      </n>
      <n v="18.652227272727274">
        <tpls c="4">
          <tpl fld="3" item="0"/>
          <tpl hier="1" item="5"/>
          <tpl fld="1" item="0"/>
          <tpl fld="4" item="5"/>
        </tpls>
      </n>
      <n v="20.474626315789475">
        <tpls c="4">
          <tpl fld="3" item="0"/>
          <tpl hier="1" item="5"/>
          <tpl fld="1" item="6"/>
          <tpl fld="4" item="9"/>
        </tpls>
      </n>
      <n v="22.38107619047619">
        <tpls c="4">
          <tpl fld="3" item="0"/>
          <tpl hier="1" item="5"/>
          <tpl fld="1" item="6"/>
          <tpl fld="4" item="1"/>
        </tpls>
      </n>
      <n v="22.308999999999997">
        <tpls c="4">
          <tpl fld="3" item="0"/>
          <tpl hier="1" item="5"/>
          <tpl fld="1" item="7"/>
          <tpl fld="4" item="9"/>
        </tpls>
      </n>
      <n v="26.214247826086954">
        <tpls c="4">
          <tpl fld="3" item="0"/>
          <tpl hier="1" item="5"/>
          <tpl fld="1" item="7"/>
          <tpl fld="4" item="5"/>
        </tpls>
      </n>
      <n v="29.864136363636362">
        <tpls c="4">
          <tpl fld="3" item="0"/>
          <tpl hier="1" item="5"/>
          <tpl fld="1" item="2"/>
          <tpl fld="4" item="1"/>
        </tpls>
      </n>
      <n v="45.07833157894737">
        <tpls c="4">
          <tpl fld="3" item="0"/>
          <tpl hier="1" item="5"/>
          <tpl fld="1" item="5"/>
          <tpl fld="4" item="9"/>
        </tpls>
      </n>
      <n v="68.45717619047619">
        <tpls c="4">
          <tpl fld="3" item="0"/>
          <tpl hier="1" item="5"/>
          <tpl fld="1" item="5"/>
          <tpl fld="4" item="5"/>
        </tpls>
      </n>
      <n v="64.15934210526315">
        <tpls c="4">
          <tpl fld="3" item="0"/>
          <tpl hier="1" item="5"/>
          <tpl fld="1" item="8"/>
          <tpl fld="4" item="9"/>
        </tpls>
      </n>
      <n v="11.010228571428572">
        <tpls c="4">
          <tpl fld="3" item="0"/>
          <tpl hier="1" item="5"/>
          <tpl fld="1" item="1"/>
          <tpl fld="4" item="8"/>
        </tpls>
      </n>
      <n v="11.533152380952382">
        <tpls c="4">
          <tpl fld="3" item="0"/>
          <tpl hier="1" item="5"/>
          <tpl fld="1" item="10"/>
          <tpl fld="4" item="0"/>
        </tpls>
      </n>
      <n v="15.343979999999998">
        <tpls c="4">
          <tpl fld="3" item="0"/>
          <tpl hier="1" item="5"/>
          <tpl fld="1" item="0"/>
          <tpl fld="4" item="8"/>
        </tpls>
      </n>
      <n v="20.560952380952379">
        <tpls c="4">
          <tpl fld="3" item="0"/>
          <tpl hier="1" item="5"/>
          <tpl fld="1" item="7"/>
          <tpl fld="4" item="8"/>
        </tpls>
      </n>
      <n v="39.566084210526313">
        <tpls c="4">
          <tpl fld="3" item="0"/>
          <tpl hier="1" item="5"/>
          <tpl fld="1" item="5"/>
          <tpl fld="4" item="8"/>
        </tpls>
      </n>
      <n v="54.860000000000007">
        <tpls c="4">
          <tpl fld="3" item="0"/>
          <tpl hier="1" item="5"/>
          <tpl fld="1" item="8"/>
          <tpl fld="4" item="0"/>
        </tpls>
      </n>
      <n v="13.280484999999999">
        <tpls c="4">
          <tpl fld="3" item="0"/>
          <tpl hier="1" item="5"/>
          <tpl fld="1" item="1"/>
          <tpl fld="4" item="10"/>
        </tpls>
      </n>
      <n v="13.214842857142859">
        <tpls c="4">
          <tpl fld="3" item="0"/>
          <tpl hier="1" item="5"/>
          <tpl fld="1" item="10"/>
          <tpl fld="4" item="6"/>
        </tpls>
      </n>
      <n v="13.049408695652174">
        <tpls c="4">
          <tpl fld="3" item="0"/>
          <tpl hier="1" item="5"/>
          <tpl fld="1" item="10"/>
          <tpl fld="4" item="3"/>
        </tpls>
      </n>
      <n v="16.661347826086956">
        <tpls c="4">
          <tpl fld="3" item="0"/>
          <tpl hier="1" item="5"/>
          <tpl fld="1" item="4"/>
          <tpl fld="4" item="5"/>
        </tpls>
      </n>
      <m>
        <tpls c="4">
          <tpl fld="3" item="0"/>
          <tpl hier="1" item="5"/>
          <tpl fld="1" item="3"/>
          <tpl fld="4" item="1"/>
        </tpls>
      </m>
      <m>
        <tpls c="4">
          <tpl fld="3" item="0"/>
          <tpl hier="1" item="5"/>
          <tpl fld="1" item="3"/>
          <tpl fld="4" item="0"/>
        </tpls>
      </m>
      <n v="152.45059931972787">
        <tpls c="4">
          <tpl fld="3" item="0"/>
          <tpl hier="1" item="7"/>
          <tpl fld="1" item="9"/>
          <tpl fld="4" item="11"/>
        </tpls>
      </n>
      <n v="103.4109012987013">
        <tpls c="4">
          <tpl fld="3" item="0"/>
          <tpl hier="1" item="7"/>
          <tpl fld="1" item="1"/>
          <tpl fld="4" item="11"/>
        </tpls>
      </n>
      <n v="149.87811818181819">
        <tpls c="4">
          <tpl fld="3" item="0"/>
          <tpl hier="1" item="7"/>
          <tpl fld="1" item="4"/>
          <tpl fld="4" item="2"/>
        </tpls>
      </n>
      <n v="902.00468757763974">
        <tpls c="4">
          <tpl fld="3" item="0"/>
          <tpl hier="1" item="7"/>
          <tpl fld="1" item="5"/>
          <tpl fld="4" item="10"/>
        </tpls>
      </n>
      <n v="756.22948181818185">
        <tpls c="4">
          <tpl fld="3" item="0"/>
          <tpl hier="1" item="7"/>
          <tpl fld="1" item="2"/>
          <tpl fld="4" item="2"/>
        </tpls>
      </n>
      <n v="453.93170612244899">
        <tpls c="4">
          <tpl fld="3" item="0"/>
          <tpl hier="1" item="7"/>
          <tpl fld="1" item="7"/>
          <tpl fld="4" item="10"/>
        </tpls>
      </n>
      <n v="346.13593945578231">
        <tpls c="4">
          <tpl fld="3" item="0"/>
          <tpl hier="1" item="7"/>
          <tpl fld="1" item="0"/>
          <tpl fld="4" item="6"/>
        </tpls>
      </n>
      <n v="267.96093167701861">
        <tpls c="4">
          <tpl fld="3" item="0"/>
          <tpl hier="1" item="7"/>
          <tpl fld="1" item="0"/>
          <tpl fld="4" item="10"/>
        </tpls>
      </n>
      <n v="142.84137293233084">
        <tpls c="4">
          <tpl fld="3" item="0"/>
          <tpl hier="1" item="7"/>
          <tpl fld="1" item="4"/>
          <tpl fld="4" item="6"/>
        </tpls>
      </n>
      <n v="139.23648714285713">
        <tpls c="4">
          <tpl fld="3" item="0"/>
          <tpl hier="1" item="7"/>
          <tpl fld="1" item="1"/>
          <tpl fld="4" item="6"/>
        </tpls>
      </n>
      <n v="89.629621088435371">
        <tpls c="4">
          <tpl fld="3" item="0"/>
          <tpl hier="1" item="7"/>
          <tpl fld="1" item="3"/>
          <tpl fld="4" item="6"/>
        </tpls>
      </n>
      <n v="408.76234135338348">
        <tpls c="4">
          <tpl fld="3" item="0"/>
          <tpl hier="1" item="7"/>
          <tpl fld="1" item="6"/>
          <tpl fld="4" item="7"/>
        </tpls>
      </n>
      <n v="304.02038385093164">
        <tpls c="4">
          <tpl fld="3" item="0"/>
          <tpl hier="1" item="7"/>
          <tpl fld="1" item="0"/>
          <tpl fld="4" item="3"/>
        </tpls>
      </n>
      <n v="244.18122244897958">
        <tpls c="4">
          <tpl fld="3" item="0"/>
          <tpl hier="1" item="7"/>
          <tpl fld="1" item="10"/>
          <tpl fld="4" item="7"/>
        </tpls>
      </n>
      <n v="184.90798503401359">
        <tpls c="4">
          <tpl fld="3" item="0"/>
          <tpl hier="1" item="7"/>
          <tpl fld="1" item="9"/>
          <tpl fld="4" item="3"/>
        </tpls>
      </n>
      <n v="139.32330544217689">
        <tpls c="4">
          <tpl fld="3" item="0"/>
          <tpl hier="1" item="7"/>
          <tpl fld="1" item="4"/>
          <tpl fld="4" item="11"/>
        </tpls>
      </n>
      <n v="94.458098571428565">
        <tpls c="4">
          <tpl fld="3" item="0"/>
          <tpl hier="1" item="7"/>
          <tpl fld="1" item="3"/>
          <tpl fld="4" item="7"/>
        </tpls>
      </n>
      <n v="1067.6316832298137">
        <tpls c="4">
          <tpl fld="3" item="0"/>
          <tpl hier="1" item="7"/>
          <tpl fld="1" item="8"/>
          <tpl fld="4" item="10"/>
        </tpls>
      </n>
      <n v="1086.068280952381">
        <tpls c="4">
          <tpl fld="3" item="0"/>
          <tpl hier="1" item="7"/>
          <tpl fld="1" item="5"/>
          <tpl fld="4" item="2"/>
        </tpls>
      </n>
      <n v="495.89852207792205">
        <tpls c="4">
          <tpl fld="3" item="0"/>
          <tpl hier="1" item="7"/>
          <tpl fld="1" item="2"/>
          <tpl fld="4" item="10"/>
        </tpls>
      </n>
      <n v="205.08939805194805">
        <tpls c="4">
          <tpl fld="3" item="0"/>
          <tpl hier="1" item="7"/>
          <tpl fld="1" item="10"/>
          <tpl fld="4" item="10"/>
        </tpls>
      </n>
      <n v="173.67183636363637">
        <tpls c="4">
          <tpl fld="3" item="0"/>
          <tpl hier="1" item="7"/>
          <tpl fld="1" item="9"/>
          <tpl fld="4" item="2"/>
        </tpls>
      </n>
      <n v="1106.3809081632653">
        <tpls c="4">
          <tpl fld="3" item="0"/>
          <tpl hier="1" item="7"/>
          <tpl fld="1" item="5"/>
          <tpl fld="4" item="4"/>
        </tpls>
      </n>
      <n v="614.04380571428578">
        <tpls c="4">
          <tpl fld="3" item="0"/>
          <tpl hier="1" item="7"/>
          <tpl fld="1" item="2"/>
          <tpl fld="4" item="0"/>
        </tpls>
      </n>
      <n v="420.1980461038961">
        <tpls c="4">
          <tpl fld="3" item="0"/>
          <tpl hier="1" item="7"/>
          <tpl fld="1" item="6"/>
          <tpl fld="4" item="0"/>
        </tpls>
      </n>
      <n v="305.74520642857141">
        <tpls c="4">
          <tpl fld="3" item="0"/>
          <tpl hier="1" item="7"/>
          <tpl fld="1" item="0"/>
          <tpl fld="4" item="4"/>
        </tpls>
      </n>
      <n v="134.72304285714284">
        <tpls c="4">
          <tpl fld="3" item="0"/>
          <tpl hier="1" item="7"/>
          <tpl fld="1" item="9"/>
          <tpl fld="4" item="8"/>
        </tpls>
      </n>
      <n v="120.19241142857143">
        <tpls c="4">
          <tpl fld="3" item="0"/>
          <tpl hier="1" item="7"/>
          <tpl fld="1" item="1"/>
          <tpl fld="4" item="4"/>
        </tpls>
      </n>
      <n v="814.43329935064935">
        <tpls c="4">
          <tpl fld="3" item="0"/>
          <tpl hier="1" item="7"/>
          <tpl fld="1" item="2"/>
          <tpl fld="4" item="5"/>
        </tpls>
      </n>
      <n v="577.26702481203006">
        <tpls c="4">
          <tpl fld="3" item="0"/>
          <tpl hier="1" item="7"/>
          <tpl fld="1" item="2"/>
          <tpl fld="4" item="9"/>
        </tpls>
      </n>
      <n v="455.91695776397518">
        <tpls c="4">
          <tpl fld="3" item="0"/>
          <tpl hier="1" item="7"/>
          <tpl fld="1" item="6"/>
          <tpl fld="4" item="5"/>
        </tpls>
      </n>
      <n v="310.42391103896102">
        <tpls c="4">
          <tpl fld="3" item="0"/>
          <tpl hier="1" item="7"/>
          <tpl fld="1" item="0"/>
          <tpl fld="4" item="1"/>
        </tpls>
      </n>
      <n v="193.41095357142859">
        <tpls c="4">
          <tpl fld="3" item="0"/>
          <tpl hier="1" item="7"/>
          <tpl fld="1" item="10"/>
          <tpl fld="4" item="9"/>
        </tpls>
      </n>
      <n v="112.93511785714286">
        <tpls c="4">
          <tpl fld="3" item="0"/>
          <tpl hier="1" item="7"/>
          <tpl fld="1" item="1"/>
          <tpl fld="4" item="1"/>
        </tpls>
      </n>
      <n v="277.83035413533838">
        <tpls c="4">
          <tpl fld="3" item="0"/>
          <tpl hier="1" item="7"/>
          <tpl fld="1" item="0"/>
          <tpl fld="4" item="11"/>
        </tpls>
      </n>
      <n v="137.94364935064934">
        <tpls c="4">
          <tpl fld="3" item="0"/>
          <tpl hier="1" item="7"/>
          <tpl fld="1" item="4"/>
          <tpl fld="4" item="7"/>
        </tpls>
      </n>
      <n v="147.38384557823127">
        <tpls c="4">
          <tpl fld="3" item="0"/>
          <tpl hier="1" item="7"/>
          <tpl fld="1" item="1"/>
          <tpl fld="4" item="7"/>
        </tpls>
      </n>
      <n v="483.2581551020408">
        <tpls c="4">
          <tpl fld="3" item="0"/>
          <tpl hier="1" item="7"/>
          <tpl fld="1" item="7"/>
          <tpl fld="4" item="11"/>
        </tpls>
      </n>
      <n v="352.17671071428572">
        <tpls c="4">
          <tpl fld="3" item="0"/>
          <tpl hier="1" item="7"/>
          <tpl fld="1" item="0"/>
          <tpl fld="4" item="7"/>
        </tpls>
      </n>
      <n v="223.99270194805194">
        <tpls c="4">
          <tpl fld="3" item="0"/>
          <tpl hier="1" item="7"/>
          <tpl fld="1" item="9"/>
          <tpl fld="4" item="7"/>
        </tpls>
      </n>
      <n v="147.65388707482992">
        <tpls c="4">
          <tpl fld="3" item="0"/>
          <tpl hier="1" item="7"/>
          <tpl fld="1" item="4"/>
          <tpl fld="4" item="3"/>
        </tpls>
      </n>
      <n v="103.79577246376812">
        <tpls c="4">
          <tpl fld="3" item="0"/>
          <tpl hier="1" item="7"/>
          <tpl fld="1" item="3"/>
          <tpl fld="4" item="3"/>
        </tpls>
      </n>
      <n v="466.81494897959186">
        <tpls c="4">
          <tpl fld="3" item="0"/>
          <tpl hier="1" item="7"/>
          <tpl fld="1" item="6"/>
          <tpl fld="4" item="2"/>
        </tpls>
      </n>
      <n v="1208.2213863945578">
        <tpls c="4">
          <tpl fld="3" item="0"/>
          <tpl hier="1" item="7"/>
          <tpl fld="1" item="5"/>
          <tpl fld="4" item="6"/>
        </tpls>
      </n>
      <n v="836.29494928571432">
        <tpls c="4">
          <tpl fld="3" item="0"/>
          <tpl hier="1" item="7"/>
          <tpl fld="1" item="2"/>
          <tpl fld="4" item="6"/>
        </tpls>
      </n>
      <n v="488.29456558441558">
        <tpls c="4">
          <tpl fld="3" item="0"/>
          <tpl hier="1" item="7"/>
          <tpl fld="1" item="7"/>
          <tpl fld="4" item="2"/>
        </tpls>
      </n>
      <n v="423.85716462585032">
        <tpls c="4">
          <tpl fld="3" item="0"/>
          <tpl hier="1" item="7"/>
          <tpl fld="1" item="6"/>
          <tpl fld="4" item="6"/>
        </tpls>
      </n>
      <n v="310.95769857142858">
        <tpls c="4">
          <tpl fld="3" item="0"/>
          <tpl hier="1" item="7"/>
          <tpl fld="1" item="0"/>
          <tpl fld="4" item="2"/>
        </tpls>
      </n>
      <n v="229.83429357142859">
        <tpls c="4">
          <tpl fld="3" item="0"/>
          <tpl hier="1" item="7"/>
          <tpl fld="1" item="10"/>
          <tpl fld="4" item="2"/>
        </tpls>
      </n>
      <n v="151.76967922077921">
        <tpls c="4">
          <tpl fld="3" item="0"/>
          <tpl hier="1" item="7"/>
          <tpl fld="1" item="9"/>
          <tpl fld="4" item="10"/>
        </tpls>
      </n>
      <n v="152.96049523809523">
        <tpls c="4">
          <tpl fld="3" item="0"/>
          <tpl hier="1" item="7"/>
          <tpl fld="1" item="4"/>
          <tpl fld="4" item="10"/>
        </tpls>
      </n>
      <n v="118.87467337662338">
        <tpls c="4">
          <tpl fld="3" item="0"/>
          <tpl hier="1" item="7"/>
          <tpl fld="1" item="1"/>
          <tpl fld="4" item="2"/>
        </tpls>
      </n>
      <n v="95.486258730158724">
        <tpls c="4">
          <tpl fld="3" item="0"/>
          <tpl hier="1" item="7"/>
          <tpl fld="1" item="3"/>
          <tpl fld="4" item="2"/>
        </tpls>
      </n>
      <n v="1092.1060592857143">
        <tpls c="4">
          <tpl fld="3" item="0"/>
          <tpl hier="1" item="7"/>
          <tpl fld="1" item="8"/>
          <tpl fld="4" item="8"/>
        </tpls>
      </n>
      <n v="969.96217642857141">
        <tpls c="4">
          <tpl fld="3" item="0"/>
          <tpl hier="1" item="7"/>
          <tpl fld="1" item="5"/>
          <tpl fld="4" item="0"/>
        </tpls>
      </n>
      <n v="796.4247115646258">
        <tpls c="4">
          <tpl fld="3" item="0"/>
          <tpl hier="1" item="7"/>
          <tpl fld="1" item="2"/>
          <tpl fld="4" item="4"/>
        </tpls>
      </n>
      <n v="536.34003061224496">
        <tpls c="4">
          <tpl fld="3" item="0"/>
          <tpl hier="1" item="7"/>
          <tpl fld="1" item="2"/>
          <tpl fld="4" item="8"/>
        </tpls>
      </n>
      <n v="470.90819935064934">
        <tpls c="4">
          <tpl fld="3" item="0"/>
          <tpl hier="1" item="7"/>
          <tpl fld="1" item="7"/>
          <tpl fld="4" item="0"/>
        </tpls>
      </n>
      <n v="493.50690075187964">
        <tpls c="4">
          <tpl fld="3" item="0"/>
          <tpl hier="1" item="7"/>
          <tpl fld="1" item="6"/>
          <tpl fld="4" item="4"/>
        </tpls>
      </n>
      <n v="387.46130068027207">
        <tpls c="4">
          <tpl fld="3" item="0"/>
          <tpl hier="1" item="7"/>
          <tpl fld="1" item="6"/>
          <tpl fld="4" item="8"/>
        </tpls>
      </n>
      <n v="301.81891363636362">
        <tpls c="4">
          <tpl fld="3" item="0"/>
          <tpl hier="1" item="7"/>
          <tpl fld="1" item="0"/>
          <tpl fld="4" item="0"/>
        </tpls>
      </n>
      <n v="244.32477891156464">
        <tpls c="4">
          <tpl fld="3" item="0"/>
          <tpl hier="1" item="7"/>
          <tpl fld="1" item="10"/>
          <tpl fld="4" item="4"/>
        </tpls>
      </n>
      <n v="207.07622105263158">
        <tpls c="4">
          <tpl fld="3" item="0"/>
          <tpl hier="1" item="7"/>
          <tpl fld="1" item="10"/>
          <tpl fld="4" item="8"/>
        </tpls>
      </n>
      <n v="158.02063857142858">
        <tpls c="4">
          <tpl fld="3" item="0"/>
          <tpl hier="1" item="7"/>
          <tpl fld="1" item="9"/>
          <tpl fld="4" item="0"/>
        </tpls>
      </n>
      <n v="149.84809591836733">
        <tpls c="4">
          <tpl fld="3" item="0"/>
          <tpl hier="1" item="7"/>
          <tpl fld="1" item="4"/>
          <tpl fld="4" item="4"/>
        </tpls>
      </n>
      <n v="152.00130952380954">
        <tpls c="4">
          <tpl fld="3" item="0"/>
          <tpl hier="1" item="7"/>
          <tpl fld="1" item="4"/>
          <tpl fld="4" item="8"/>
        </tpls>
      </n>
      <n v="110.86539999999999">
        <tpls c="4">
          <tpl fld="3" item="0"/>
          <tpl hier="1" item="7"/>
          <tpl fld="1" item="1"/>
          <tpl fld="4" item="0"/>
        </tpls>
      </n>
      <n v="111.46692192982457">
        <tpls c="4">
          <tpl fld="3" item="0"/>
          <tpl hier="1" item="7"/>
          <tpl fld="1" item="3"/>
          <tpl fld="4" item="4"/>
        </tpls>
      </n>
      <n v="1046.602715">
        <tpls c="4">
          <tpl fld="3" item="0"/>
          <tpl hier="1" item="7"/>
          <tpl fld="1" item="8"/>
          <tpl fld="4" item="11"/>
        </tpls>
      </n>
      <n v="1175.4372688311689">
        <tpls c="4">
          <tpl fld="3" item="0"/>
          <tpl hier="1" item="7"/>
          <tpl fld="1" item="5"/>
          <tpl fld="4" item="7"/>
        </tpls>
      </n>
      <n v="1073.8240876623377">
        <tpls c="4">
          <tpl fld="3" item="0"/>
          <tpl hier="1" item="7"/>
          <tpl fld="1" item="5"/>
          <tpl fld="4" item="3"/>
        </tpls>
      </n>
      <n v="991.29224489795911">
        <tpls c="4">
          <tpl fld="3" item="0"/>
          <tpl hier="1" item="7"/>
          <tpl fld="1" item="5"/>
          <tpl fld="4" item="11"/>
        </tpls>
      </n>
      <n v="874.59396948051949">
        <tpls c="4">
          <tpl fld="3" item="0"/>
          <tpl hier="1" item="7"/>
          <tpl fld="1" item="2"/>
          <tpl fld="4" item="7"/>
        </tpls>
      </n>
      <n v="805.3437217687075">
        <tpls c="4">
          <tpl fld="3" item="0"/>
          <tpl hier="1" item="7"/>
          <tpl fld="1" item="2"/>
          <tpl fld="4" item="3"/>
        </tpls>
      </n>
      <n v="560.1429714285714">
        <tpls c="4">
          <tpl fld="3" item="0"/>
          <tpl hier="1" item="7"/>
          <tpl fld="1" item="2"/>
          <tpl fld="4" item="11"/>
        </tpls>
      </n>
      <n v="500.79219863945582">
        <tpls c="4">
          <tpl fld="3" item="0"/>
          <tpl hier="1" item="7"/>
          <tpl fld="1" item="7"/>
          <tpl fld="4" item="7"/>
        </tpls>
      </n>
      <n v="466.668437012987">
        <tpls c="4">
          <tpl fld="3" item="0"/>
          <tpl hier="1" item="7"/>
          <tpl fld="1" item="7"/>
          <tpl fld="4" item="3"/>
        </tpls>
      </n>
      <n v="395.24228775510204">
        <tpls c="4">
          <tpl fld="3" item="0"/>
          <tpl hier="1" item="7"/>
          <tpl fld="1" item="6"/>
          <tpl fld="4" item="11"/>
        </tpls>
      </n>
      <n v="213.63137551020409">
        <tpls c="4">
          <tpl fld="3" item="0"/>
          <tpl hier="1" item="7"/>
          <tpl fld="1" item="10"/>
          <tpl fld="4" item="11"/>
        </tpls>
      </n>
      <n v="116.80772467532466">
        <tpls c="4">
          <tpl fld="3" item="0"/>
          <tpl hier="1" item="7"/>
          <tpl fld="1" item="1"/>
          <tpl fld="4" item="3"/>
        </tpls>
      </n>
      <n v="490.70721366459622">
        <tpls c="4">
          <tpl fld="3" item="0"/>
          <tpl hier="1" item="7"/>
          <tpl fld="1" item="6"/>
          <tpl fld="4" item="3"/>
        </tpls>
      </n>
      <n v="490.92882785714289">
        <tpls c="4">
          <tpl fld="3" item="0"/>
          <tpl hier="1" item="7"/>
          <tpl fld="1" item="7"/>
          <tpl fld="4" item="6"/>
        </tpls>
      </n>
      <n v="219.35370071428574">
        <tpls c="4">
          <tpl fld="3" item="0"/>
          <tpl hier="1" item="7"/>
          <tpl fld="1" item="9"/>
          <tpl fld="4" item="6"/>
        </tpls>
      </n>
      <n v="151.26831428571427">
        <tpls c="4">
          <tpl fld="3" item="0"/>
          <tpl hier="1" item="7"/>
          <tpl fld="1" item="4"/>
          <tpl fld="4" item="9"/>
        </tpls>
      </n>
      <n v="158.74295194805194">
        <tpls c="4">
          <tpl fld="3" item="0"/>
          <tpl hier="1" item="7"/>
          <tpl fld="1" item="9"/>
          <tpl fld="4" item="1"/>
        </tpls>
      </n>
      <n v="251.92387823129252">
        <tpls c="4">
          <tpl fld="3" item="0"/>
          <tpl hier="1" item="7"/>
          <tpl fld="1" item="10"/>
          <tpl fld="4" item="5"/>
        </tpls>
      </n>
      <n v="458.92133857142858">
        <tpls c="4">
          <tpl fld="3" item="0"/>
          <tpl hier="1" item="7"/>
          <tpl fld="1" item="7"/>
          <tpl fld="4" item="1"/>
        </tpls>
      </n>
      <n v="1017.4066337662339">
        <tpls c="4">
          <tpl fld="3" item="0"/>
          <tpl hier="1" item="7"/>
          <tpl fld="1" item="5"/>
          <tpl fld="4" item="1"/>
        </tpls>
      </n>
      <n v="135.85281020408163">
        <tpls c="4">
          <tpl fld="3" item="0"/>
          <tpl hier="1" item="7"/>
          <tpl fld="1" item="4"/>
          <tpl fld="4" item="0"/>
        </tpls>
      </n>
      <n v="182.1843299319728">
        <tpls c="4">
          <tpl fld="3" item="0"/>
          <tpl hier="1" item="7"/>
          <tpl fld="1" item="9"/>
          <tpl fld="4" item="4"/>
        </tpls>
      </n>
      <n v="475.25300142857139">
        <tpls c="4">
          <tpl fld="3" item="0"/>
          <tpl hier="1" item="7"/>
          <tpl fld="1" item="7"/>
          <tpl fld="4" item="4"/>
        </tpls>
      </n>
      <n v="415.04534557823132">
        <tpls c="4">
          <tpl fld="3" item="0"/>
          <tpl hier="1" item="7"/>
          <tpl fld="1" item="6"/>
          <tpl fld="4" item="10"/>
        </tpls>
      </n>
      <n v="97.800039160839162">
        <tpls c="4">
          <tpl fld="3" item="0"/>
          <tpl hier="1" item="7"/>
          <tpl fld="1" item="3"/>
          <tpl fld="4" item="5"/>
        </tpls>
      </n>
      <n v="102.14087368421052">
        <tpls c="4">
          <tpl fld="3" item="0"/>
          <tpl hier="1" item="7"/>
          <tpl fld="1" item="1"/>
          <tpl fld="4" item="9"/>
        </tpls>
      </n>
      <n v="127.57377826086957">
        <tpls c="4">
          <tpl fld="3" item="0"/>
          <tpl hier="1" item="7"/>
          <tpl fld="1" item="1"/>
          <tpl fld="4" item="5"/>
        </tpls>
      </n>
      <n v="143.50847210884353">
        <tpls c="4">
          <tpl fld="3" item="0"/>
          <tpl hier="1" item="7"/>
          <tpl fld="1" item="4"/>
          <tpl fld="4" item="1"/>
        </tpls>
      </n>
      <n v="149.33610075187971">
        <tpls c="4">
          <tpl fld="3" item="0"/>
          <tpl hier="1" item="7"/>
          <tpl fld="1" item="9"/>
          <tpl fld="4" item="9"/>
        </tpls>
      </n>
      <n v="195.11514610389608">
        <tpls c="4">
          <tpl fld="3" item="0"/>
          <tpl hier="1" item="7"/>
          <tpl fld="1" item="9"/>
          <tpl fld="4" item="5"/>
        </tpls>
      </n>
      <n v="222.55153311688312">
        <tpls c="4">
          <tpl fld="3" item="0"/>
          <tpl hier="1" item="7"/>
          <tpl fld="1" item="10"/>
          <tpl fld="4" item="1"/>
        </tpls>
      </n>
      <n v="262.86583909774436">
        <tpls c="4">
          <tpl fld="3" item="0"/>
          <tpl hier="1" item="7"/>
          <tpl fld="1" item="0"/>
          <tpl fld="4" item="9"/>
        </tpls>
      </n>
      <n v="318.51628246753245">
        <tpls c="4">
          <tpl fld="3" item="0"/>
          <tpl hier="1" item="7"/>
          <tpl fld="1" item="0"/>
          <tpl fld="4" item="5"/>
        </tpls>
      </n>
      <n v="400.55256466165412">
        <tpls c="4">
          <tpl fld="3" item="0"/>
          <tpl hier="1" item="7"/>
          <tpl fld="1" item="6"/>
          <tpl fld="4" item="9"/>
        </tpls>
      </n>
      <n v="447.31494353741499">
        <tpls c="4">
          <tpl fld="3" item="0"/>
          <tpl hier="1" item="7"/>
          <tpl fld="1" item="6"/>
          <tpl fld="4" item="1"/>
        </tpls>
      </n>
      <n v="429.87919172932334">
        <tpls c="4">
          <tpl fld="3" item="0"/>
          <tpl hier="1" item="7"/>
          <tpl fld="1" item="7"/>
          <tpl fld="4" item="9"/>
        </tpls>
      </n>
      <n v="472.23228819875777">
        <tpls c="4">
          <tpl fld="3" item="0"/>
          <tpl hier="1" item="7"/>
          <tpl fld="1" item="7"/>
          <tpl fld="4" item="5"/>
        </tpls>
      </n>
      <n v="661.91799610389614">
        <tpls c="4">
          <tpl fld="3" item="0"/>
          <tpl hier="1" item="7"/>
          <tpl fld="1" item="2"/>
          <tpl fld="4" item="1"/>
        </tpls>
      </n>
      <n v="954.67374511278194">
        <tpls c="4">
          <tpl fld="3" item="0"/>
          <tpl hier="1" item="7"/>
          <tpl fld="1" item="5"/>
          <tpl fld="4" item="9"/>
        </tpls>
      </n>
      <n v="1108.365055782313">
        <tpls c="4">
          <tpl fld="3" item="0"/>
          <tpl hier="1" item="7"/>
          <tpl fld="1" item="5"/>
          <tpl fld="4" item="5"/>
        </tpls>
      </n>
      <n v="1066.3837240601504">
        <tpls c="4">
          <tpl fld="3" item="0"/>
          <tpl hier="1" item="7"/>
          <tpl fld="1" item="8"/>
          <tpl fld="4" item="9"/>
        </tpls>
      </n>
      <n v="98.998234693877549">
        <tpls c="4">
          <tpl fld="3" item="0"/>
          <tpl hier="1" item="7"/>
          <tpl fld="1" item="1"/>
          <tpl fld="4" item="8"/>
        </tpls>
      </n>
      <n v="220.43242108843538">
        <tpls c="4">
          <tpl fld="3" item="0"/>
          <tpl hier="1" item="7"/>
          <tpl fld="1" item="10"/>
          <tpl fld="4" item="0"/>
        </tpls>
      </n>
      <n v="255.91334142857144">
        <tpls c="4">
          <tpl fld="3" item="0"/>
          <tpl hier="1" item="7"/>
          <tpl fld="1" item="0"/>
          <tpl fld="4" item="8"/>
        </tpls>
      </n>
      <n v="424.34640952380954">
        <tpls c="4">
          <tpl fld="3" item="0"/>
          <tpl hier="1" item="7"/>
          <tpl fld="1" item="7"/>
          <tpl fld="4" item="8"/>
        </tpls>
      </n>
      <n v="908.74918421052632">
        <tpls c="4">
          <tpl fld="3" item="0"/>
          <tpl hier="1" item="7"/>
          <tpl fld="1" item="5"/>
          <tpl fld="4" item="8"/>
        </tpls>
      </n>
      <n v="929.26858095238106">
        <tpls c="4">
          <tpl fld="3" item="0"/>
          <tpl hier="1" item="7"/>
          <tpl fld="1" item="8"/>
          <tpl fld="4" item="0"/>
        </tpls>
      </n>
      <n v="104.87602571428572">
        <tpls c="4">
          <tpl fld="3" item="0"/>
          <tpl hier="1" item="7"/>
          <tpl fld="1" item="1"/>
          <tpl fld="4" item="10"/>
        </tpls>
      </n>
      <n v="240.39694761904764">
        <tpls c="4">
          <tpl fld="3" item="0"/>
          <tpl hier="1" item="7"/>
          <tpl fld="1" item="10"/>
          <tpl fld="4" item="6"/>
        </tpls>
      </n>
      <n v="241.64199068322984">
        <tpls c="4">
          <tpl fld="3" item="0"/>
          <tpl hier="1" item="7"/>
          <tpl fld="1" item="10"/>
          <tpl fld="4" item="3"/>
        </tpls>
      </n>
      <n v="140.73928447204969">
        <tpls c="4">
          <tpl fld="3" item="0"/>
          <tpl hier="1" item="7"/>
          <tpl fld="1" item="4"/>
          <tpl fld="4" item="5"/>
        </tpls>
      </n>
      <n v="92.39881746031746">
        <tpls c="4">
          <tpl fld="3" item="0"/>
          <tpl hier="1" item="7"/>
          <tpl fld="1" item="3"/>
          <tpl fld="4" item="1"/>
        </tpls>
      </n>
      <n v="95.22618425925927">
        <tpls c="4">
          <tpl fld="3" item="0"/>
          <tpl hier="1" item="7"/>
          <tpl fld="1" item="3"/>
          <tpl fld="4" item="0"/>
        </tpls>
      </n>
      <n v="5.3395285714285716">
        <tpls c="4">
          <tpl fld="3" item="0"/>
          <tpl hier="1" item="6"/>
          <tpl fld="1" item="9"/>
          <tpl fld="4" item="11"/>
        </tpls>
      </n>
      <n v="2.9809181818181822">
        <tpls c="4">
          <tpl fld="3" item="0"/>
          <tpl hier="1" item="6"/>
          <tpl fld="1" item="1"/>
          <tpl fld="4" item="11"/>
        </tpls>
      </n>
      <n v="4.4251772727272725">
        <tpls c="4">
          <tpl fld="3" item="0"/>
          <tpl hier="1" item="6"/>
          <tpl fld="1" item="4"/>
          <tpl fld="4" item="2"/>
        </tpls>
      </n>
      <n v="128.65975217391306">
        <tpls c="4">
          <tpl fld="3" item="0"/>
          <tpl hier="1" item="6"/>
          <tpl fld="1" item="5"/>
          <tpl fld="4" item="10"/>
        </tpls>
      </n>
      <n v="102.09797272727273">
        <tpls c="4">
          <tpl fld="3" item="0"/>
          <tpl hier="1" item="6"/>
          <tpl fld="1" item="2"/>
          <tpl fld="4" item="2"/>
        </tpls>
      </n>
      <n v="41.599128571428572">
        <tpls c="4">
          <tpl fld="3" item="0"/>
          <tpl hier="1" item="6"/>
          <tpl fld="1" item="7"/>
          <tpl fld="4" item="10"/>
        </tpls>
      </n>
      <n v="52.076952380952378">
        <tpls c="4">
          <tpl fld="3" item="0"/>
          <tpl hier="1" item="6"/>
          <tpl fld="1" item="0"/>
          <tpl fld="4" item="6"/>
        </tpls>
      </n>
      <n v="25.652299999999997">
        <tpls c="4">
          <tpl fld="3" item="0"/>
          <tpl hier="1" item="6"/>
          <tpl fld="1" item="0"/>
          <tpl fld="4" item="10"/>
        </tpls>
      </n>
      <n v="4.8280684210526319">
        <tpls c="4">
          <tpl fld="3" item="0"/>
          <tpl hier="1" item="6"/>
          <tpl fld="1" item="4"/>
          <tpl fld="4" item="6"/>
        </tpls>
      </n>
      <n v="3.6393399999999998">
        <tpls c="4">
          <tpl fld="3" item="0"/>
          <tpl hier="1" item="6"/>
          <tpl fld="1" item="1"/>
          <tpl fld="4" item="6"/>
        </tpls>
      </n>
      <n v="2.7868238095238094">
        <tpls c="4">
          <tpl fld="3" item="0"/>
          <tpl hier="1" item="6"/>
          <tpl fld="1" item="3"/>
          <tpl fld="4" item="6"/>
        </tpls>
      </n>
      <n v="35.679094736842103">
        <tpls c="4">
          <tpl fld="3" item="0"/>
          <tpl hier="1" item="6"/>
          <tpl fld="1" item="6"/>
          <tpl fld="4" item="7"/>
        </tpls>
      </n>
      <n v="40.89733043478261">
        <tpls c="4">
          <tpl fld="3" item="0"/>
          <tpl hier="1" item="6"/>
          <tpl fld="1" item="0"/>
          <tpl fld="4" item="3"/>
        </tpls>
      </n>
      <n v="24.580338095238094">
        <tpls c="4">
          <tpl fld="3" item="0"/>
          <tpl hier="1" item="6"/>
          <tpl fld="1" item="10"/>
          <tpl fld="4" item="7"/>
        </tpls>
      </n>
      <n v="5.3971">
        <tpls c="4">
          <tpl fld="3" item="0"/>
          <tpl hier="1" item="6"/>
          <tpl fld="1" item="9"/>
          <tpl fld="4" item="3"/>
        </tpls>
      </n>
      <n v="4.4139142857142861">
        <tpls c="4">
          <tpl fld="3" item="0"/>
          <tpl hier="1" item="6"/>
          <tpl fld="1" item="4"/>
          <tpl fld="4" item="11"/>
        </tpls>
      </n>
      <n v="2.844195">
        <tpls c="4">
          <tpl fld="3" item="0"/>
          <tpl hier="1" item="6"/>
          <tpl fld="1" item="3"/>
          <tpl fld="4" item="7"/>
        </tpls>
      </n>
      <n v="248.51478260869567">
        <tpls c="4">
          <tpl fld="3" item="0"/>
          <tpl hier="1" item="6"/>
          <tpl fld="1" item="8"/>
          <tpl fld="4" item="10"/>
        </tpls>
      </n>
      <n v="196.37130952380951">
        <tpls c="4">
          <tpl fld="3" item="0"/>
          <tpl hier="1" item="6"/>
          <tpl fld="1" item="5"/>
          <tpl fld="4" item="2"/>
        </tpls>
      </n>
      <n v="60.760799999999996">
        <tpls c="4">
          <tpl fld="3" item="0"/>
          <tpl hier="1" item="6"/>
          <tpl fld="1" item="2"/>
          <tpl fld="4" item="10"/>
        </tpls>
      </n>
      <n v="8.1718499999999992">
        <tpls c="4">
          <tpl fld="3" item="0"/>
          <tpl hier="1" item="6"/>
          <tpl fld="1" item="10"/>
          <tpl fld="4" item="10"/>
        </tpls>
      </n>
      <n v="4.8076909090909092">
        <tpls c="4">
          <tpl fld="3" item="0"/>
          <tpl hier="1" item="6"/>
          <tpl fld="1" item="9"/>
          <tpl fld="4" item="2"/>
        </tpls>
      </n>
      <n v="219.3015">
        <tpls c="4">
          <tpl fld="3" item="0"/>
          <tpl hier="1" item="6"/>
          <tpl fld="1" item="5"/>
          <tpl fld="4" item="4"/>
        </tpls>
      </n>
      <n v="81.666934999999995">
        <tpls c="4">
          <tpl fld="3" item="0"/>
          <tpl hier="1" item="6"/>
          <tpl fld="1" item="2"/>
          <tpl fld="4" item="0"/>
        </tpls>
      </n>
      <n v="61.073709090909091">
        <tpls c="4">
          <tpl fld="3" item="0"/>
          <tpl hier="1" item="6"/>
          <tpl fld="1" item="6"/>
          <tpl fld="4" item="0"/>
        </tpls>
      </n>
      <n v="43.120784999999998">
        <tpls c="4">
          <tpl fld="3" item="0"/>
          <tpl hier="1" item="6"/>
          <tpl fld="1" item="0"/>
          <tpl fld="4" item="4"/>
        </tpls>
      </n>
      <n v="4.7703800000000003">
        <tpls c="4">
          <tpl fld="3" item="0"/>
          <tpl hier="1" item="6"/>
          <tpl fld="1" item="9"/>
          <tpl fld="4" item="8"/>
        </tpls>
      </n>
      <n v="3.6467399999999999">
        <tpls c="4">
          <tpl fld="3" item="0"/>
          <tpl hier="1" item="6"/>
          <tpl fld="1" item="1"/>
          <tpl fld="4" item="4"/>
        </tpls>
      </n>
      <n v="135.41608636363637">
        <tpls c="4">
          <tpl fld="3" item="0"/>
          <tpl hier="1" item="6"/>
          <tpl fld="1" item="2"/>
          <tpl fld="4" item="5"/>
        </tpls>
      </n>
      <n v="67.555163157894739">
        <tpls c="4">
          <tpl fld="3" item="0"/>
          <tpl hier="1" item="6"/>
          <tpl fld="1" item="2"/>
          <tpl fld="4" item="9"/>
        </tpls>
      </n>
      <n v="59.553121739130439">
        <tpls c="4">
          <tpl fld="3" item="0"/>
          <tpl hier="1" item="6"/>
          <tpl fld="1" item="6"/>
          <tpl fld="4" item="5"/>
        </tpls>
      </n>
      <n v="37.393822727272727">
        <tpls c="4">
          <tpl fld="3" item="0"/>
          <tpl hier="1" item="6"/>
          <tpl fld="1" item="0"/>
          <tpl fld="4" item="1"/>
        </tpls>
      </n>
      <n v="6.99451">
        <tpls c="4">
          <tpl fld="3" item="0"/>
          <tpl hier="1" item="6"/>
          <tpl fld="1" item="10"/>
          <tpl fld="4" item="9"/>
        </tpls>
      </n>
      <n v="3.3450850000000001">
        <tpls c="4">
          <tpl fld="3" item="0"/>
          <tpl hier="1" item="6"/>
          <tpl fld="1" item="1"/>
          <tpl fld="4" item="1"/>
        </tpls>
      </n>
      <n v="24.984605263157892">
        <tpls c="4">
          <tpl fld="3" item="0"/>
          <tpl hier="1" item="6"/>
          <tpl fld="1" item="0"/>
          <tpl fld="4" item="11"/>
        </tpls>
      </n>
      <n v="4.9091136363636361">
        <tpls c="4">
          <tpl fld="3" item="0"/>
          <tpl hier="1" item="6"/>
          <tpl fld="1" item="4"/>
          <tpl fld="4" item="7"/>
        </tpls>
      </n>
      <n v="3.6713666666666662">
        <tpls c="4">
          <tpl fld="3" item="0"/>
          <tpl hier="1" item="6"/>
          <tpl fld="1" item="1"/>
          <tpl fld="4" item="7"/>
        </tpls>
      </n>
      <n v="46.525709523809525">
        <tpls c="4">
          <tpl fld="3" item="0"/>
          <tpl hier="1" item="6"/>
          <tpl fld="1" item="7"/>
          <tpl fld="4" item="11"/>
        </tpls>
      </n>
      <n v="47.824584999999999">
        <tpls c="4">
          <tpl fld="3" item="0"/>
          <tpl hier="1" item="6"/>
          <tpl fld="1" item="0"/>
          <tpl fld="4" item="7"/>
        </tpls>
      </n>
      <n v="8.0529909090909086">
        <tpls c="4">
          <tpl fld="3" item="0"/>
          <tpl hier="1" item="6"/>
          <tpl fld="1" item="9"/>
          <tpl fld="4" item="7"/>
        </tpls>
      </n>
      <n v="4.4848142857142861">
        <tpls c="4">
          <tpl fld="3" item="0"/>
          <tpl hier="1" item="6"/>
          <tpl fld="1" item="4"/>
          <tpl fld="4" item="3"/>
        </tpls>
      </n>
      <n v="3.2887695652173914">
        <tpls c="4">
          <tpl fld="3" item="0"/>
          <tpl hier="1" item="6"/>
          <tpl fld="1" item="3"/>
          <tpl fld="4" item="3"/>
        </tpls>
      </n>
      <n v="61.663695238095237">
        <tpls c="4">
          <tpl fld="3" item="0"/>
          <tpl hier="1" item="6"/>
          <tpl fld="1" item="6"/>
          <tpl fld="4" item="2"/>
        </tpls>
      </n>
      <n v="303.79626666666667">
        <tpls c="4">
          <tpl fld="3" item="0"/>
          <tpl hier="1" item="6"/>
          <tpl fld="1" item="5"/>
          <tpl fld="4" item="6"/>
        </tpls>
      </n>
      <n v="133.61026999999999">
        <tpls c="4">
          <tpl fld="3" item="0"/>
          <tpl hier="1" item="6"/>
          <tpl fld="1" item="2"/>
          <tpl fld="4" item="6"/>
        </tpls>
      </n>
      <n v="41.810395454545457">
        <tpls c="4">
          <tpl fld="3" item="0"/>
          <tpl hier="1" item="6"/>
          <tpl fld="1" item="7"/>
          <tpl fld="4" item="2"/>
        </tpls>
      </n>
      <n v="44.962442857142861">
        <tpls c="4">
          <tpl fld="3" item="0"/>
          <tpl hier="1" item="6"/>
          <tpl fld="1" item="6"/>
          <tpl fld="4" item="6"/>
        </tpls>
      </n>
      <n v="39.423400000000001">
        <tpls c="4">
          <tpl fld="3" item="0"/>
          <tpl hier="1" item="6"/>
          <tpl fld="1" item="0"/>
          <tpl fld="4" item="2"/>
        </tpls>
      </n>
      <n v="12.973695000000001">
        <tpls c="4">
          <tpl fld="3" item="0"/>
          <tpl hier="1" item="6"/>
          <tpl fld="1" item="10"/>
          <tpl fld="4" item="2"/>
        </tpls>
      </n>
      <n v="5.4089681818181816">
        <tpls c="4">
          <tpl fld="3" item="0"/>
          <tpl hier="1" item="6"/>
          <tpl fld="1" item="9"/>
          <tpl fld="4" item="10"/>
        </tpls>
      </n>
      <n v="4.3223047619047623">
        <tpls c="4">
          <tpl fld="3" item="0"/>
          <tpl hier="1" item="6"/>
          <tpl fld="1" item="4"/>
          <tpl fld="4" item="10"/>
        </tpls>
      </n>
      <n v="3.3513818181818182">
        <tpls c="4">
          <tpl fld="3" item="0"/>
          <tpl hier="1" item="6"/>
          <tpl fld="1" item="1"/>
          <tpl fld="4" item="2"/>
        </tpls>
      </n>
      <n v="2.9998333333333331">
        <tpls c="4">
          <tpl fld="3" item="0"/>
          <tpl hier="1" item="6"/>
          <tpl fld="1" item="3"/>
          <tpl fld="4" item="2"/>
        </tpls>
      </n>
      <n v="257.65860499999997">
        <tpls c="4">
          <tpl fld="3" item="0"/>
          <tpl hier="1" item="6"/>
          <tpl fld="1" item="8"/>
          <tpl fld="4" item="8"/>
        </tpls>
      </n>
      <n v="146.77947">
        <tpls c="4">
          <tpl fld="3" item="0"/>
          <tpl hier="1" item="6"/>
          <tpl fld="1" item="5"/>
          <tpl fld="4" item="0"/>
        </tpls>
      </n>
      <n v="127.55864285714286">
        <tpls c="4">
          <tpl fld="3" item="0"/>
          <tpl hier="1" item="6"/>
          <tpl fld="1" item="2"/>
          <tpl fld="4" item="4"/>
        </tpls>
      </n>
      <n v="61.038671428571433">
        <tpls c="4">
          <tpl fld="3" item="0"/>
          <tpl hier="1" item="6"/>
          <tpl fld="1" item="2"/>
          <tpl fld="4" item="8"/>
        </tpls>
      </n>
      <n v="39.771259090909091">
        <tpls c="4">
          <tpl fld="3" item="0"/>
          <tpl hier="1" item="6"/>
          <tpl fld="1" item="7"/>
          <tpl fld="4" item="0"/>
        </tpls>
      </n>
      <n v="67.463763157894732">
        <tpls c="4">
          <tpl fld="3" item="0"/>
          <tpl hier="1" item="6"/>
          <tpl fld="1" item="6"/>
          <tpl fld="4" item="4"/>
        </tpls>
      </n>
      <n v="56.353890476190479">
        <tpls c="4">
          <tpl fld="3" item="0"/>
          <tpl hier="1" item="6"/>
          <tpl fld="1" item="6"/>
          <tpl fld="4" item="8"/>
        </tpls>
      </n>
      <n v="30.948759090909093">
        <tpls c="4">
          <tpl fld="3" item="0"/>
          <tpl hier="1" item="6"/>
          <tpl fld="1" item="0"/>
          <tpl fld="4" item="0"/>
        </tpls>
      </n>
      <n v="15.658466666666667">
        <tpls c="4">
          <tpl fld="3" item="0"/>
          <tpl hier="1" item="6"/>
          <tpl fld="1" item="10"/>
          <tpl fld="4" item="4"/>
        </tpls>
      </n>
      <n v="7.1439578947368414">
        <tpls c="4">
          <tpl fld="3" item="0"/>
          <tpl hier="1" item="6"/>
          <tpl fld="1" item="10"/>
          <tpl fld="4" item="8"/>
        </tpls>
      </n>
      <n v="5.1943700000000002">
        <tpls c="4">
          <tpl fld="3" item="0"/>
          <tpl hier="1" item="6"/>
          <tpl fld="1" item="9"/>
          <tpl fld="4" item="0"/>
        </tpls>
      </n>
      <n v="4.5930333333333335">
        <tpls c="4">
          <tpl fld="3" item="0"/>
          <tpl hier="1" item="6"/>
          <tpl fld="1" item="4"/>
          <tpl fld="4" item="4"/>
        </tpls>
      </n>
      <n v="3.7356904761904763">
        <tpls c="4">
          <tpl fld="3" item="0"/>
          <tpl hier="1" item="6"/>
          <tpl fld="1" item="4"/>
          <tpl fld="4" item="8"/>
        </tpls>
      </n>
      <n v="3.3401681818181816">
        <tpls c="4">
          <tpl fld="3" item="0"/>
          <tpl hier="1" item="6"/>
          <tpl fld="1" item="1"/>
          <tpl fld="4" item="0"/>
        </tpls>
      </n>
      <n v="3.0989368421052634">
        <tpls c="4">
          <tpl fld="3" item="0"/>
          <tpl hier="1" item="6"/>
          <tpl fld="1" item="3"/>
          <tpl fld="4" item="4"/>
        </tpls>
      </n>
      <n v="219.60700000000003">
        <tpls c="4">
          <tpl fld="3" item="0"/>
          <tpl hier="1" item="6"/>
          <tpl fld="1" item="8"/>
          <tpl fld="4" item="11"/>
        </tpls>
      </n>
      <n v="299.25628181818183">
        <tpls c="4">
          <tpl fld="3" item="0"/>
          <tpl hier="1" item="6"/>
          <tpl fld="1" item="5"/>
          <tpl fld="4" item="7"/>
        </tpls>
      </n>
      <n v="207.02646363636362">
        <tpls c="4">
          <tpl fld="3" item="0"/>
          <tpl hier="1" item="6"/>
          <tpl fld="1" item="5"/>
          <tpl fld="4" item="3"/>
        </tpls>
      </n>
      <n v="149.99819523809524">
        <tpls c="4">
          <tpl fld="3" item="0"/>
          <tpl hier="1" item="6"/>
          <tpl fld="1" item="5"/>
          <tpl fld="4" item="11"/>
        </tpls>
      </n>
      <n v="132.10586818181818">
        <tpls c="4">
          <tpl fld="3" item="0"/>
          <tpl hier="1" item="6"/>
          <tpl fld="1" item="2"/>
          <tpl fld="4" item="7"/>
        </tpls>
      </n>
      <n v="119.55471904761905">
        <tpls c="4">
          <tpl fld="3" item="0"/>
          <tpl hier="1" item="6"/>
          <tpl fld="1" item="2"/>
          <tpl fld="4" item="3"/>
        </tpls>
      </n>
      <n v="69.104290476190471">
        <tpls c="4">
          <tpl fld="3" item="0"/>
          <tpl hier="1" item="6"/>
          <tpl fld="1" item="2"/>
          <tpl fld="4" item="11"/>
        </tpls>
      </n>
      <n v="56.011985714285714">
        <tpls c="4">
          <tpl fld="3" item="0"/>
          <tpl hier="1" item="6"/>
          <tpl fld="1" item="7"/>
          <tpl fld="4" item="7"/>
        </tpls>
      </n>
      <n v="39.922627272727276">
        <tpls c="4">
          <tpl fld="3" item="0"/>
          <tpl hier="1" item="6"/>
          <tpl fld="1" item="7"/>
          <tpl fld="4" item="3"/>
        </tpls>
      </n>
      <n v="55.998890476190475">
        <tpls c="4">
          <tpl fld="3" item="0"/>
          <tpl hier="1" item="6"/>
          <tpl fld="1" item="6"/>
          <tpl fld="4" item="11"/>
        </tpls>
      </n>
      <n v="8.8919523809523806">
        <tpls c="4">
          <tpl fld="3" item="0"/>
          <tpl hier="1" item="6"/>
          <tpl fld="1" item="10"/>
          <tpl fld="4" item="11"/>
        </tpls>
      </n>
      <n v="3.4656272727272723">
        <tpls c="4">
          <tpl fld="3" item="0"/>
          <tpl hier="1" item="6"/>
          <tpl fld="1" item="1"/>
          <tpl fld="4" item="3"/>
        </tpls>
      </n>
      <n v="64.68336086956522">
        <tpls c="4">
          <tpl fld="3" item="0"/>
          <tpl hier="1" item="6"/>
          <tpl fld="1" item="6"/>
          <tpl fld="4" item="3"/>
        </tpls>
      </n>
      <n v="52.479970000000002">
        <tpls c="4">
          <tpl fld="3" item="0"/>
          <tpl hier="1" item="6"/>
          <tpl fld="1" item="7"/>
          <tpl fld="4" item="6"/>
        </tpls>
      </n>
      <n v="7.4129800000000001">
        <tpls c="4">
          <tpl fld="3" item="0"/>
          <tpl hier="1" item="6"/>
          <tpl fld="1" item="9"/>
          <tpl fld="4" item="6"/>
        </tpls>
      </n>
      <n v="4.0930684210526316">
        <tpls c="4">
          <tpl fld="3" item="0"/>
          <tpl hier="1" item="6"/>
          <tpl fld="1" item="4"/>
          <tpl fld="4" item="9"/>
        </tpls>
      </n>
      <n v="5.2030454545454541">
        <tpls c="4">
          <tpl fld="3" item="0"/>
          <tpl hier="1" item="6"/>
          <tpl fld="1" item="9"/>
          <tpl fld="4" item="1"/>
        </tpls>
      </n>
      <n v="16.789271428571428">
        <tpls c="4">
          <tpl fld="3" item="0"/>
          <tpl hier="1" item="6"/>
          <tpl fld="1" item="10"/>
          <tpl fld="4" item="5"/>
        </tpls>
      </n>
      <n v="37.252140000000004">
        <tpls c="4">
          <tpl fld="3" item="0"/>
          <tpl hier="1" item="6"/>
          <tpl fld="1" item="7"/>
          <tpl fld="4" item="1"/>
        </tpls>
      </n>
      <n v="182.09057727272727">
        <tpls c="4">
          <tpl fld="3" item="0"/>
          <tpl hier="1" item="6"/>
          <tpl fld="1" item="5"/>
          <tpl fld="4" item="1"/>
        </tpls>
      </n>
      <n v="4.3814571428571423">
        <tpls c="4">
          <tpl fld="3" item="0"/>
          <tpl hier="1" item="6"/>
          <tpl fld="1" item="4"/>
          <tpl fld="4" item="0"/>
        </tpls>
      </n>
      <n v="5.5802761904761908">
        <tpls c="4">
          <tpl fld="3" item="0"/>
          <tpl hier="1" item="6"/>
          <tpl fld="1" item="9"/>
          <tpl fld="4" item="4"/>
        </tpls>
      </n>
      <n v="44.163274999999999">
        <tpls c="4">
          <tpl fld="3" item="0"/>
          <tpl hier="1" item="6"/>
          <tpl fld="1" item="7"/>
          <tpl fld="4" item="4"/>
        </tpls>
      </n>
      <n v="59.687509523809524">
        <tpls c="4">
          <tpl fld="3" item="0"/>
          <tpl hier="1" item="6"/>
          <tpl fld="1" item="6"/>
          <tpl fld="4" item="10"/>
        </tpls>
      </n>
      <n v="2.9194809523809524">
        <tpls c="4">
          <tpl fld="3" item="0"/>
          <tpl hier="1" item="6"/>
          <tpl fld="1" item="3"/>
          <tpl fld="4" item="5"/>
        </tpls>
      </n>
      <n v="2.8783578947368422">
        <tpls c="4">
          <tpl fld="3" item="0"/>
          <tpl hier="1" item="6"/>
          <tpl fld="1" item="1"/>
          <tpl fld="4" item="9"/>
        </tpls>
      </n>
      <n v="3.6305086956521739">
        <tpls c="4">
          <tpl fld="3" item="0"/>
          <tpl hier="1" item="6"/>
          <tpl fld="1" item="1"/>
          <tpl fld="4" item="5"/>
        </tpls>
      </n>
      <n v="4.528885714285714">
        <tpls c="4">
          <tpl fld="3" item="0"/>
          <tpl hier="1" item="6"/>
          <tpl fld="1" item="4"/>
          <tpl fld="4" item="1"/>
        </tpls>
      </n>
      <n v="5.1586157894736839">
        <tpls c="4">
          <tpl fld="3" item="0"/>
          <tpl hier="1" item="6"/>
          <tpl fld="1" item="9"/>
          <tpl fld="4" item="9"/>
        </tpls>
      </n>
      <n v="6.588159090909091">
        <tpls c="4">
          <tpl fld="3" item="0"/>
          <tpl hier="1" item="6"/>
          <tpl fld="1" item="9"/>
          <tpl fld="4" item="5"/>
        </tpls>
      </n>
      <n v="11.502227272727273">
        <tpls c="4">
          <tpl fld="3" item="0"/>
          <tpl hier="1" item="6"/>
          <tpl fld="1" item="10"/>
          <tpl fld="4" item="1"/>
        </tpls>
      </n>
      <n v="27.264021052631577">
        <tpls c="4">
          <tpl fld="3" item="0"/>
          <tpl hier="1" item="6"/>
          <tpl fld="1" item="0"/>
          <tpl fld="4" item="9"/>
        </tpls>
      </n>
      <n v="47.668759090909091">
        <tpls c="4">
          <tpl fld="3" item="0"/>
          <tpl hier="1" item="6"/>
          <tpl fld="1" item="0"/>
          <tpl fld="4" item="5"/>
        </tpls>
      </n>
      <n v="58.634352631578942">
        <tpls c="4">
          <tpl fld="3" item="0"/>
          <tpl hier="1" item="6"/>
          <tpl fld="1" item="6"/>
          <tpl fld="4" item="9"/>
        </tpls>
      </n>
      <n v="63.597776190476189">
        <tpls c="4">
          <tpl fld="3" item="0"/>
          <tpl hier="1" item="6"/>
          <tpl fld="1" item="6"/>
          <tpl fld="4" item="1"/>
        </tpls>
      </n>
      <n v="38.045673684210527">
        <tpls c="4">
          <tpl fld="3" item="0"/>
          <tpl hier="1" item="6"/>
          <tpl fld="1" item="7"/>
          <tpl fld="4" item="9"/>
        </tpls>
      </n>
      <n v="47.503526086956526">
        <tpls c="4">
          <tpl fld="3" item="0"/>
          <tpl hier="1" item="6"/>
          <tpl fld="1" item="7"/>
          <tpl fld="4" item="5"/>
        </tpls>
      </n>
      <n v="91.002854545454539">
        <tpls c="4">
          <tpl fld="3" item="0"/>
          <tpl hier="1" item="6"/>
          <tpl fld="1" item="2"/>
          <tpl fld="4" item="1"/>
        </tpls>
      </n>
      <n v="142.62386842105263">
        <tpls c="4">
          <tpl fld="3" item="0"/>
          <tpl hier="1" item="6"/>
          <tpl fld="1" item="5"/>
          <tpl fld="4" item="9"/>
        </tpls>
      </n>
      <n v="221.03955238095239">
        <tpls c="4">
          <tpl fld="3" item="0"/>
          <tpl hier="1" item="6"/>
          <tpl fld="1" item="5"/>
          <tpl fld="4" item="5"/>
        </tpls>
      </n>
      <n v="246.24752631578949">
        <tpls c="4">
          <tpl fld="3" item="0"/>
          <tpl hier="1" item="6"/>
          <tpl fld="1" item="8"/>
          <tpl fld="4" item="9"/>
        </tpls>
      </n>
      <n v="2.8564428571428571">
        <tpls c="4">
          <tpl fld="3" item="0"/>
          <tpl hier="1" item="6"/>
          <tpl fld="1" item="1"/>
          <tpl fld="4" item="8"/>
        </tpls>
      </n>
      <n v="9.9264809523809525">
        <tpls c="4">
          <tpl fld="3" item="0"/>
          <tpl hier="1" item="6"/>
          <tpl fld="1" item="10"/>
          <tpl fld="4" item="0"/>
        </tpls>
      </n>
      <n v="26.040785">
        <tpls c="4">
          <tpl fld="3" item="0"/>
          <tpl hier="1" item="6"/>
          <tpl fld="1" item="0"/>
          <tpl fld="4" item="8"/>
        </tpls>
      </n>
      <n v="36.01036666666667">
        <tpls c="4">
          <tpl fld="3" item="0"/>
          <tpl hier="1" item="6"/>
          <tpl fld="1" item="7"/>
          <tpl fld="4" item="8"/>
        </tpls>
      </n>
      <n v="132.73997368421053">
        <tpls c="4">
          <tpl fld="3" item="0"/>
          <tpl hier="1" item="6"/>
          <tpl fld="1" item="5"/>
          <tpl fld="4" item="8"/>
        </tpls>
      </n>
      <n v="198.23000000000002">
        <tpls c="4">
          <tpl fld="3" item="0"/>
          <tpl hier="1" item="6"/>
          <tpl fld="1" item="8"/>
          <tpl fld="4" item="0"/>
        </tpls>
      </n>
      <n v="2.9417450000000001">
        <tpls c="4">
          <tpl fld="3" item="0"/>
          <tpl hier="1" item="6"/>
          <tpl fld="1" item="1"/>
          <tpl fld="4" item="10"/>
        </tpls>
      </n>
      <n v="20.45417619047619">
        <tpls c="4">
          <tpl fld="3" item="0"/>
          <tpl hier="1" item="6"/>
          <tpl fld="1" item="10"/>
          <tpl fld="4" item="6"/>
        </tpls>
      </n>
      <n v="14.871143478260869">
        <tpls c="4">
          <tpl fld="3" item="0"/>
          <tpl hier="1" item="6"/>
          <tpl fld="1" item="10"/>
          <tpl fld="4" item="3"/>
        </tpls>
      </n>
      <n v="4.319356521739131">
        <tpls c="4">
          <tpl fld="3" item="0"/>
          <tpl hier="1" item="6"/>
          <tpl fld="1" item="4"/>
          <tpl fld="4" item="5"/>
        </tpls>
      </n>
      <n v="2.8854857142857142">
        <tpls c="4">
          <tpl fld="3" item="0"/>
          <tpl hier="1" item="6"/>
          <tpl fld="1" item="3"/>
          <tpl fld="4" item="1"/>
        </tpls>
      </n>
      <n v="2.8799944444444443">
        <tpls c="4">
          <tpl fld="3" item="0"/>
          <tpl hier="1" item="6"/>
          <tpl fld="1" item="3"/>
          <tpl fld="4" item="0"/>
        </tpls>
      </n>
      <n v="934.40177419354848">
        <tpls c="4">
          <tpl fld="3" item="0"/>
          <tpl hier="1" item="2"/>
          <tpl fld="1" item="8"/>
          <tpl fld="2" item="3"/>
        </tpls>
      </n>
      <n v="29.680656249999998">
        <tpls c="4">
          <tpl fld="3" item="0"/>
          <tpl hier="1" item="2"/>
          <tpl fld="1" item="1"/>
          <tpl fld="2" item="0"/>
        </tpls>
      </n>
      <n v="60.223344262295079">
        <tpls c="4">
          <tpl fld="3" item="0"/>
          <tpl hier="1" item="2"/>
          <tpl fld="1" item="7"/>
          <tpl fld="2" item="3"/>
        </tpls>
      </n>
      <n v="43.315156250000001">
        <tpls c="4">
          <tpl fld="3" item="0"/>
          <tpl hier="1" item="2"/>
          <tpl fld="1" item="10"/>
          <tpl fld="2" item="0"/>
        </tpls>
      </n>
      <n v="39.426253968253967">
        <tpls c="4">
          <tpl fld="3" item="0"/>
          <tpl hier="1" item="2"/>
          <tpl fld="1" item="10"/>
          <tpl fld="2" item="1"/>
        </tpls>
      </n>
      <n v="65.250412698412703">
        <tpls c="4">
          <tpl fld="3" item="0"/>
          <tpl hier="1" item="2"/>
          <tpl fld="1" item="0"/>
          <tpl fld="2" item="1"/>
        </tpls>
      </n>
      <n v="5.9577460317460318">
        <tpls c="4">
          <tpl fld="3" item="0"/>
          <tpl hier="1" item="2"/>
          <tpl fld="1" item="3"/>
          <tpl fld="2" item="0"/>
        </tpls>
      </n>
      <n v="6.2745483870967744">
        <tpls c="4">
          <tpl fld="3" item="0"/>
          <tpl hier="1" item="2"/>
          <tpl fld="1" item="3"/>
          <tpl fld="2" item="1"/>
        </tpls>
      </n>
      <n v="706.0965625">
        <tpls c="4">
          <tpl fld="3" item="0"/>
          <tpl hier="1" item="2"/>
          <tpl fld="1" item="5"/>
          <tpl fld="2" item="0"/>
        </tpls>
      </n>
      <n v="65.985803278688522">
        <tpls c="4">
          <tpl fld="3" item="0"/>
          <tpl hier="1" item="2"/>
          <tpl fld="1" item="6"/>
          <tpl fld="2" item="3"/>
        </tpls>
      </n>
      <n v="30.637343749999999">
        <tpls c="4">
          <tpl fld="3" item="0"/>
          <tpl hier="1" item="2"/>
          <tpl fld="1" item="1"/>
          <tpl fld="2" item="1"/>
        </tpls>
      </n>
      <n v="124.36632258064517">
        <tpls c="4">
          <tpl fld="3" item="0"/>
          <tpl hier="1" item="2"/>
          <tpl fld="1" item="2"/>
          <tpl fld="2" item="3"/>
        </tpls>
      </n>
      <n v="7.299266666666667">
        <tpls c="4">
          <tpl fld="3" item="0"/>
          <tpl hier="1" item="2"/>
          <tpl fld="1" item="1"/>
          <tpl fld="2" item="3"/>
        </tpls>
      </n>
      <n v="49.505875000000003">
        <tpls c="4">
          <tpl fld="3" item="0"/>
          <tpl hier="1" item="2"/>
          <tpl fld="1" item="4"/>
          <tpl fld="2" item="0"/>
        </tpls>
      </n>
      <n v="46.69155555555556">
        <tpls c="4">
          <tpl fld="3" item="0"/>
          <tpl hier="1" item="2"/>
          <tpl fld="1" item="7"/>
          <tpl fld="2" item="2"/>
        </tpls>
      </n>
      <n v="44.890749999999997">
        <tpls c="4">
          <tpl fld="3" item="0"/>
          <tpl hier="1" item="2"/>
          <tpl fld="1" item="9"/>
          <tpl fld="2" item="1"/>
        </tpls>
      </n>
      <n v="651.25825396825394">
        <tpls c="4">
          <tpl fld="3" item="0"/>
          <tpl hier="1" item="2"/>
          <tpl fld="1" item="5"/>
          <tpl fld="2" item="2"/>
        </tpls>
      </n>
      <n v="45.455968749999997">
        <tpls c="4">
          <tpl fld="3" item="0"/>
          <tpl hier="1" item="2"/>
          <tpl fld="1" item="10"/>
          <tpl fld="2" item="2"/>
        </tpls>
      </n>
      <n v="47.435841269841269">
        <tpls c="4">
          <tpl fld="3" item="0"/>
          <tpl hier="1" item="2"/>
          <tpl fld="1" item="9"/>
          <tpl fld="2" item="2"/>
        </tpls>
      </n>
      <n v="66.036888888888882">
        <tpls c="4">
          <tpl fld="3" item="0"/>
          <tpl hier="1" item="2"/>
          <tpl fld="1" item="0"/>
          <tpl fld="2" item="2"/>
        </tpls>
      </n>
      <n v="46.879406250000002">
        <tpls c="4">
          <tpl fld="3" item="0"/>
          <tpl hier="1" item="2"/>
          <tpl fld="1" item="4"/>
          <tpl fld="2" item="1"/>
        </tpls>
      </n>
      <n v="39.460065573770493">
        <tpls c="4">
          <tpl fld="3" item="0"/>
          <tpl hier="1" item="2"/>
          <tpl fld="1" item="10"/>
          <tpl fld="2" item="3"/>
        </tpls>
      </n>
      <n v="40.182327868852454">
        <tpls c="4">
          <tpl fld="3" item="0"/>
          <tpl hier="1" item="2"/>
          <tpl fld="1" item="4"/>
          <tpl fld="2" item="3"/>
        </tpls>
      </n>
      <n v="15.05490625">
        <tpls c="4">
          <tpl fld="3" item="0"/>
          <tpl hier="1" item="2"/>
          <tpl fld="1" item="1"/>
          <tpl fld="2" item="2"/>
        </tpls>
      </n>
      <n v="162.29209523809524">
        <tpls c="4">
          <tpl fld="3" item="0"/>
          <tpl hier="1" item="2"/>
          <tpl fld="1" item="2"/>
          <tpl fld="2" item="2"/>
        </tpls>
      </n>
      <n v="753.18590163934425">
        <tpls c="4">
          <tpl fld="3" item="0"/>
          <tpl hier="1" item="2"/>
          <tpl fld="1" item="5"/>
          <tpl fld="2" item="3"/>
        </tpls>
      </n>
      <n v="69.217047619047619">
        <tpls c="4">
          <tpl fld="3" item="0"/>
          <tpl hier="1" item="2"/>
          <tpl fld="1" item="0"/>
          <tpl fld="2" item="0"/>
        </tpls>
      </n>
      <n v="6.0928205128205128">
        <tpls c="4">
          <tpl fld="3" item="0"/>
          <tpl hier="1" item="2"/>
          <tpl fld="1" item="3"/>
          <tpl fld="2" item="2"/>
        </tpls>
      </n>
      <n v="50.974312500000003">
        <tpls c="4">
          <tpl fld="3" item="0"/>
          <tpl hier="1" item="2"/>
          <tpl fld="1" item="9"/>
          <tpl fld="2" item="0"/>
        </tpls>
      </n>
      <n v="354.20740625000002">
        <tpls c="4">
          <tpl fld="3" item="0"/>
          <tpl hier="1" item="2"/>
          <tpl fld="1" item="2"/>
          <tpl fld="2" item="0"/>
        </tpls>
      </n>
      <n v="41.841365079365076">
        <tpls c="4">
          <tpl fld="3" item="0"/>
          <tpl hier="1" item="2"/>
          <tpl fld="1" item="4"/>
          <tpl fld="2" item="2"/>
        </tpls>
      </n>
      <n v="40.497377049180329">
        <tpls c="4">
          <tpl fld="3" item="0"/>
          <tpl hier="1" item="2"/>
          <tpl fld="1" item="9"/>
          <tpl fld="2" item="3"/>
        </tpls>
      </n>
      <n v="511.95109374999998">
        <tpls c="4">
          <tpl fld="3" item="0"/>
          <tpl hier="1" item="2"/>
          <tpl fld="1" item="2"/>
          <tpl fld="2" item="1"/>
        </tpls>
      </n>
      <n v="46.9684375">
        <tpls c="4">
          <tpl fld="3" item="0"/>
          <tpl hier="1" item="2"/>
          <tpl fld="1" item="7"/>
          <tpl fld="2" item="0"/>
        </tpls>
      </n>
      <n v="64.531174603174605">
        <tpls c="4">
          <tpl fld="3" item="0"/>
          <tpl hier="1" item="2"/>
          <tpl fld="1" item="6"/>
          <tpl fld="2" item="1"/>
        </tpls>
      </n>
      <n v="1006.169059375">
        <tpls c="4">
          <tpl fld="3" item="0"/>
          <tpl hier="1" item="2"/>
          <tpl fld="1" item="5"/>
          <tpl fld="2" item="1"/>
        </tpls>
      </n>
      <n v="62.483206349206348">
        <tpls c="4">
          <tpl fld="3" item="0"/>
          <tpl hier="1" item="2"/>
          <tpl fld="1" item="6"/>
          <tpl fld="2" item="0"/>
        </tpls>
      </n>
      <n v="50.756516129032256">
        <tpls c="4">
          <tpl fld="3" item="0"/>
          <tpl hier="1" item="2"/>
          <tpl fld="1" item="0"/>
          <tpl fld="2" item="3"/>
        </tpls>
      </n>
      <n v="60.967468750000002">
        <tpls c="4">
          <tpl fld="3" item="0"/>
          <tpl hier="1" item="2"/>
          <tpl fld="1" item="6"/>
          <tpl fld="2" item="2"/>
        </tpls>
      </n>
      <n v="65.07421875">
        <tpls c="4">
          <tpl fld="3" item="0"/>
          <tpl hier="1" item="2"/>
          <tpl fld="1" item="7"/>
          <tpl fld="2" item="1"/>
        </tpls>
      </n>
      <n v="987.50260869565227">
        <tpls c="4">
          <tpl fld="3" item="0"/>
          <tpl hier="1" item="2"/>
          <tpl fld="1" item="8"/>
          <tpl fld="2" item="2"/>
        </tpls>
      </n>
      <n v="38.485476190476192">
        <tpls c="4">
          <tpl fld="3" item="0"/>
          <tpl hier="1" item="4"/>
          <tpl fld="1" item="9"/>
          <tpl fld="4" item="11"/>
        </tpls>
      </n>
      <n v="25.015627272727272">
        <tpls c="4">
          <tpl fld="3" item="0"/>
          <tpl hier="1" item="4"/>
          <tpl fld="1" item="1"/>
          <tpl fld="4" item="11"/>
        </tpls>
      </n>
      <n v="37.519413636363637">
        <tpls c="4">
          <tpl fld="3" item="0"/>
          <tpl hier="1" item="4"/>
          <tpl fld="1" item="4"/>
          <tpl fld="4" item="2"/>
        </tpls>
      </n>
      <n v="231.78634782608697">
        <tpls c="4">
          <tpl fld="3" item="0"/>
          <tpl hier="1" item="4"/>
          <tpl fld="1" item="5"/>
          <tpl fld="4" item="10"/>
        </tpls>
      </n>
      <n v="203.90729545454545">
        <tpls c="4">
          <tpl fld="3" item="0"/>
          <tpl hier="1" item="4"/>
          <tpl fld="1" item="2"/>
          <tpl fld="4" item="2"/>
        </tpls>
      </n>
      <n v="111.57845238095238">
        <tpls c="4">
          <tpl fld="3" item="0"/>
          <tpl hier="1" item="4"/>
          <tpl fld="1" item="7"/>
          <tpl fld="4" item="10"/>
        </tpls>
      </n>
      <n v="79.222923809523806">
        <tpls c="4">
          <tpl fld="3" item="0"/>
          <tpl hier="1" item="4"/>
          <tpl fld="1" item="0"/>
          <tpl fld="4" item="6"/>
        </tpls>
      </n>
      <n v="60.528386956521743">
        <tpls c="4">
          <tpl fld="3" item="0"/>
          <tpl hier="1" item="4"/>
          <tpl fld="1" item="0"/>
          <tpl fld="4" item="10"/>
        </tpls>
      </n>
      <n v="42.399973684210529">
        <tpls c="4">
          <tpl fld="3" item="0"/>
          <tpl hier="1" item="4"/>
          <tpl fld="1" item="4"/>
          <tpl fld="4" item="6"/>
        </tpls>
      </n>
      <n v="31.82742">
        <tpls c="4">
          <tpl fld="3" item="0"/>
          <tpl hier="1" item="4"/>
          <tpl fld="1" item="1"/>
          <tpl fld="4" item="6"/>
        </tpls>
      </n>
      <n v="23.024780952380951">
        <tpls c="4">
          <tpl fld="3" item="0"/>
          <tpl hier="1" item="4"/>
          <tpl fld="1" item="3"/>
          <tpl fld="4" item="6"/>
        </tpls>
      </n>
      <n v="100.73976315789473">
        <tpls c="4">
          <tpl fld="3" item="0"/>
          <tpl hier="1" item="4"/>
          <tpl fld="1" item="6"/>
          <tpl fld="4" item="7"/>
        </tpls>
      </n>
      <n v="68.569743478260875">
        <tpls c="4">
          <tpl fld="3" item="0"/>
          <tpl hier="1" item="4"/>
          <tpl fld="1" item="0"/>
          <tpl fld="4" item="3"/>
        </tpls>
      </n>
      <n v="57.636876190476187">
        <tpls c="4">
          <tpl fld="3" item="0"/>
          <tpl hier="1" item="4"/>
          <tpl fld="1" item="10"/>
          <tpl fld="4" item="7"/>
        </tpls>
      </n>
      <n v="40.676333333333332">
        <tpls c="4">
          <tpl fld="3" item="0"/>
          <tpl hier="1" item="4"/>
          <tpl fld="1" item="9"/>
          <tpl fld="4" item="3"/>
        </tpls>
      </n>
      <n v="34.600990476190475">
        <tpls c="4">
          <tpl fld="3" item="0"/>
          <tpl hier="1" item="4"/>
          <tpl fld="1" item="4"/>
          <tpl fld="4" item="11"/>
        </tpls>
      </n>
      <n v="22.397460000000002">
        <tpls c="4">
          <tpl fld="3" item="0"/>
          <tpl hier="1" item="4"/>
          <tpl fld="1" item="3"/>
          <tpl fld="4" item="7"/>
        </tpls>
      </n>
      <n v="295.74956521739131">
        <tpls c="4">
          <tpl fld="3" item="0"/>
          <tpl hier="1" item="4"/>
          <tpl fld="1" item="8"/>
          <tpl fld="4" item="10"/>
        </tpls>
      </n>
      <n v="279.87271904761906">
        <tpls c="4">
          <tpl fld="3" item="0"/>
          <tpl hier="1" item="4"/>
          <tpl fld="1" item="5"/>
          <tpl fld="4" item="2"/>
        </tpls>
      </n>
      <n v="149.79923636363637">
        <tpls c="4">
          <tpl fld="3" item="0"/>
          <tpl hier="1" item="4"/>
          <tpl fld="1" item="2"/>
          <tpl fld="4" item="10"/>
        </tpls>
      </n>
      <n v="48.556199999999997">
        <tpls c="4">
          <tpl fld="3" item="0"/>
          <tpl hier="1" item="4"/>
          <tpl fld="1" item="10"/>
          <tpl fld="4" item="10"/>
        </tpls>
      </n>
      <n v="40.64725">
        <tpls c="4">
          <tpl fld="3" item="0"/>
          <tpl hier="1" item="4"/>
          <tpl fld="1" item="9"/>
          <tpl fld="4" item="2"/>
        </tpls>
      </n>
      <n v="295.72065714285714">
        <tpls c="4">
          <tpl fld="3" item="0"/>
          <tpl hier="1" item="4"/>
          <tpl fld="1" item="5"/>
          <tpl fld="4" item="4"/>
        </tpls>
      </n>
      <n v="179.22484">
        <tpls c="4">
          <tpl fld="3" item="0"/>
          <tpl hier="1" item="4"/>
          <tpl fld="1" item="2"/>
          <tpl fld="4" item="0"/>
        </tpls>
      </n>
      <n v="92.628509090909091">
        <tpls c="4">
          <tpl fld="3" item="0"/>
          <tpl hier="1" item="4"/>
          <tpl fld="1" item="6"/>
          <tpl fld="4" item="0"/>
        </tpls>
      </n>
      <n v="70.169119999999992">
        <tpls c="4">
          <tpl fld="3" item="0"/>
          <tpl hier="1" item="4"/>
          <tpl fld="1" item="0"/>
          <tpl fld="4" item="4"/>
        </tpls>
      </n>
      <n v="40.013424999999998">
        <tpls c="4">
          <tpl fld="3" item="0"/>
          <tpl hier="1" item="4"/>
          <tpl fld="1" item="9"/>
          <tpl fld="4" item="8"/>
        </tpls>
      </n>
      <n v="27.621325000000002">
        <tpls c="4">
          <tpl fld="3" item="0"/>
          <tpl hier="1" item="4"/>
          <tpl fld="1" item="1"/>
          <tpl fld="4" item="4"/>
        </tpls>
      </n>
      <n v="210.13498636363636">
        <tpls c="4">
          <tpl fld="3" item="0"/>
          <tpl hier="1" item="4"/>
          <tpl fld="1" item="2"/>
          <tpl fld="4" item="5"/>
        </tpls>
      </n>
      <n v="175.20832105263156">
        <tpls c="4">
          <tpl fld="3" item="0"/>
          <tpl hier="1" item="4"/>
          <tpl fld="1" item="2"/>
          <tpl fld="4" item="9"/>
        </tpls>
      </n>
      <n v="104.93166521739131">
        <tpls c="4">
          <tpl fld="3" item="0"/>
          <tpl hier="1" item="4"/>
          <tpl fld="1" item="6"/>
          <tpl fld="4" item="5"/>
        </tpls>
      </n>
      <n v="66.20496363636363">
        <tpls c="4">
          <tpl fld="3" item="0"/>
          <tpl hier="1" item="4"/>
          <tpl fld="1" item="0"/>
          <tpl fld="4" item="1"/>
        </tpls>
      </n>
      <n v="46.568269999999998">
        <tpls c="4">
          <tpl fld="3" item="0"/>
          <tpl hier="1" item="4"/>
          <tpl fld="1" item="10"/>
          <tpl fld="4" item="9"/>
        </tpls>
      </n>
      <n v="29.206630000000001">
        <tpls c="4">
          <tpl fld="3" item="0"/>
          <tpl hier="1" item="4"/>
          <tpl fld="1" item="1"/>
          <tpl fld="4" item="1"/>
        </tpls>
      </n>
      <n v="61.770173684210526">
        <tpls c="4">
          <tpl fld="3" item="0"/>
          <tpl hier="1" item="4"/>
          <tpl fld="1" item="0"/>
          <tpl fld="4" item="11"/>
        </tpls>
      </n>
      <n v="41.753409090909095">
        <tpls c="4">
          <tpl fld="3" item="0"/>
          <tpl hier="1" item="4"/>
          <tpl fld="1" item="4"/>
          <tpl fld="4" item="7"/>
        </tpls>
      </n>
      <n v="32.051376190476191">
        <tpls c="4">
          <tpl fld="3" item="0"/>
          <tpl hier="1" item="4"/>
          <tpl fld="1" item="1"/>
          <tpl fld="4" item="7"/>
        </tpls>
      </n>
      <n v="119.00283333333333">
        <tpls c="4">
          <tpl fld="3" item="0"/>
          <tpl hier="1" item="4"/>
          <tpl fld="1" item="7"/>
          <tpl fld="4" item="11"/>
        </tpls>
      </n>
      <n v="80.400004999999993">
        <tpls c="4">
          <tpl fld="3" item="0"/>
          <tpl hier="1" item="4"/>
          <tpl fld="1" item="0"/>
          <tpl fld="4" item="7"/>
        </tpls>
      </n>
      <n v="50.026886363636365">
        <tpls c="4">
          <tpl fld="3" item="0"/>
          <tpl hier="1" item="4"/>
          <tpl fld="1" item="9"/>
          <tpl fld="4" item="7"/>
        </tpls>
      </n>
      <n v="38.531923809523811">
        <tpls c="4">
          <tpl fld="3" item="0"/>
          <tpl hier="1" item="4"/>
          <tpl fld="1" item="4"/>
          <tpl fld="4" item="3"/>
        </tpls>
      </n>
      <n v="24.945086956521738">
        <tpls c="4">
          <tpl fld="3" item="0"/>
          <tpl hier="1" item="4"/>
          <tpl fld="1" item="3"/>
          <tpl fld="4" item="3"/>
        </tpls>
      </n>
      <n v="100.15629047619048">
        <tpls c="4">
          <tpl fld="3" item="0"/>
          <tpl hier="1" item="4"/>
          <tpl fld="1" item="6"/>
          <tpl fld="4" item="2"/>
        </tpls>
      </n>
      <n v="334.8292571428571">
        <tpls c="4">
          <tpl fld="3" item="0"/>
          <tpl hier="1" item="4"/>
          <tpl fld="1" item="5"/>
          <tpl fld="4" item="6"/>
        </tpls>
      </n>
      <n v="211.587165">
        <tpls c="4">
          <tpl fld="3" item="0"/>
          <tpl hier="1" item="4"/>
          <tpl fld="1" item="2"/>
          <tpl fld="4" item="6"/>
        </tpls>
      </n>
      <n v="134.33350909090908">
        <tpls c="4">
          <tpl fld="3" item="0"/>
          <tpl hier="1" item="4"/>
          <tpl fld="1" item="7"/>
          <tpl fld="4" item="2"/>
        </tpls>
      </n>
      <n v="103.34990476190475">
        <tpls c="4">
          <tpl fld="3" item="0"/>
          <tpl hier="1" item="4"/>
          <tpl fld="1" item="6"/>
          <tpl fld="4" item="6"/>
        </tpls>
      </n>
      <n v="67.60600500000001">
        <tpls c="4">
          <tpl fld="3" item="0"/>
          <tpl hier="1" item="4"/>
          <tpl fld="1" item="0"/>
          <tpl fld="4" item="2"/>
        </tpls>
      </n>
      <n v="49.553364999999999">
        <tpls c="4">
          <tpl fld="3" item="0"/>
          <tpl hier="1" item="4"/>
          <tpl fld="1" item="10"/>
          <tpl fld="4" item="2"/>
        </tpls>
      </n>
      <n v="37.303581818181819">
        <tpls c="4">
          <tpl fld="3" item="0"/>
          <tpl hier="1" item="4"/>
          <tpl fld="1" item="9"/>
          <tpl fld="4" item="10"/>
        </tpls>
      </n>
      <n v="33.610361904761902">
        <tpls c="4">
          <tpl fld="3" item="0"/>
          <tpl hier="1" item="4"/>
          <tpl fld="1" item="4"/>
          <tpl fld="4" item="10"/>
        </tpls>
      </n>
      <n v="28.378445454545453">
        <tpls c="4">
          <tpl fld="3" item="0"/>
          <tpl hier="1" item="4"/>
          <tpl fld="1" item="1"/>
          <tpl fld="4" item="2"/>
        </tpls>
      </n>
      <n v="24.352961904761905">
        <tpls c="4">
          <tpl fld="3" item="0"/>
          <tpl hier="1" item="4"/>
          <tpl fld="1" item="3"/>
          <tpl fld="4" item="2"/>
        </tpls>
      </n>
      <n v="308.10493499999995">
        <tpls c="4">
          <tpl fld="3" item="0"/>
          <tpl hier="1" item="4"/>
          <tpl fld="1" item="8"/>
          <tpl fld="4" item="8"/>
        </tpls>
      </n>
      <n v="245.62428">
        <tpls c="4">
          <tpl fld="3" item="0"/>
          <tpl hier="1" item="4"/>
          <tpl fld="1" item="5"/>
          <tpl fld="4" item="0"/>
        </tpls>
      </n>
      <n v="206.10452380952378">
        <tpls c="4">
          <tpl fld="3" item="0"/>
          <tpl hier="1" item="4"/>
          <tpl fld="1" item="2"/>
          <tpl fld="4" item="4"/>
        </tpls>
      </n>
      <n v="160.59886666666665">
        <tpls c="4">
          <tpl fld="3" item="0"/>
          <tpl hier="1" item="4"/>
          <tpl fld="1" item="2"/>
          <tpl fld="4" item="8"/>
        </tpls>
      </n>
      <n v="122.69206818181819">
        <tpls c="4">
          <tpl fld="3" item="0"/>
          <tpl hier="1" item="4"/>
          <tpl fld="1" item="7"/>
          <tpl fld="4" item="0"/>
        </tpls>
      </n>
      <n v="107.84352631578948">
        <tpls c="4">
          <tpl fld="3" item="0"/>
          <tpl hier="1" item="4"/>
          <tpl fld="1" item="6"/>
          <tpl fld="4" item="4"/>
        </tpls>
      </n>
      <n v="85.443347619047628">
        <tpls c="4">
          <tpl fld="3" item="0"/>
          <tpl hier="1" item="4"/>
          <tpl fld="1" item="6"/>
          <tpl fld="4" item="8"/>
        </tpls>
      </n>
      <n v="64.517586363636369">
        <tpls c="4">
          <tpl fld="3" item="0"/>
          <tpl hier="1" item="4"/>
          <tpl fld="1" item="0"/>
          <tpl fld="4" item="0"/>
        </tpls>
      </n>
      <n v="52.79994285714286">
        <tpls c="4">
          <tpl fld="3" item="0"/>
          <tpl hier="1" item="4"/>
          <tpl fld="1" item="10"/>
          <tpl fld="4" item="4"/>
        </tpls>
      </n>
      <n v="47.324657894736845">
        <tpls c="4">
          <tpl fld="3" item="0"/>
          <tpl hier="1" item="4"/>
          <tpl fld="1" item="10"/>
          <tpl fld="4" item="8"/>
        </tpls>
      </n>
      <n v="42.191905000000006">
        <tpls c="4">
          <tpl fld="3" item="0"/>
          <tpl hier="1" item="4"/>
          <tpl fld="1" item="9"/>
          <tpl fld="4" item="0"/>
        </tpls>
      </n>
      <n v="40.547485714285713">
        <tpls c="4">
          <tpl fld="3" item="0"/>
          <tpl hier="1" item="4"/>
          <tpl fld="1" item="4"/>
          <tpl fld="4" item="4"/>
        </tpls>
      </n>
      <n v="31.105595238095237">
        <tpls c="4">
          <tpl fld="3" item="0"/>
          <tpl hier="1" item="4"/>
          <tpl fld="1" item="4"/>
          <tpl fld="4" item="8"/>
        </tpls>
      </n>
      <n v="28.552336363636361">
        <tpls c="4">
          <tpl fld="3" item="0"/>
          <tpl hier="1" item="4"/>
          <tpl fld="1" item="1"/>
          <tpl fld="4" item="0"/>
        </tpls>
      </n>
      <n v="25.358657894736844">
        <tpls c="4">
          <tpl fld="3" item="0"/>
          <tpl hier="1" item="4"/>
          <tpl fld="1" item="3"/>
          <tpl fld="4" item="4"/>
        </tpls>
      </n>
      <n v="288.81049999999999">
        <tpls c="4">
          <tpl fld="3" item="0"/>
          <tpl hier="1" item="4"/>
          <tpl fld="1" item="8"/>
          <tpl fld="4" item="11"/>
        </tpls>
      </n>
      <n v="332.12099545454544">
        <tpls c="4">
          <tpl fld="3" item="0"/>
          <tpl hier="1" item="4"/>
          <tpl fld="1" item="5"/>
          <tpl fld="4" item="7"/>
        </tpls>
      </n>
      <n v="292.87027272727272">
        <tpls c="4">
          <tpl fld="3" item="0"/>
          <tpl hier="1" item="4"/>
          <tpl fld="1" item="5"/>
          <tpl fld="4" item="3"/>
        </tpls>
      </n>
      <n v="253.51500476190475">
        <tpls c="4">
          <tpl fld="3" item="0"/>
          <tpl hier="1" item="4"/>
          <tpl fld="1" item="5"/>
          <tpl fld="4" item="11"/>
        </tpls>
      </n>
      <n v="215.70530909090911">
        <tpls c="4">
          <tpl fld="3" item="0"/>
          <tpl hier="1" item="4"/>
          <tpl fld="1" item="2"/>
          <tpl fld="4" item="7"/>
        </tpls>
      </n>
      <n v="211.29196666666667">
        <tpls c="4">
          <tpl fld="3" item="0"/>
          <tpl hier="1" item="4"/>
          <tpl fld="1" item="2"/>
          <tpl fld="4" item="3"/>
        </tpls>
      </n>
      <n v="165.98699523809523">
        <tpls c="4">
          <tpl fld="3" item="0"/>
          <tpl hier="1" item="4"/>
          <tpl fld="1" item="2"/>
          <tpl fld="4" item="11"/>
        </tpls>
      </n>
      <n v="150.98293333333334">
        <tpls c="4">
          <tpl fld="3" item="0"/>
          <tpl hier="1" item="4"/>
          <tpl fld="1" item="7"/>
          <tpl fld="4" item="7"/>
        </tpls>
      </n>
      <n v="132.91518181818182">
        <tpls c="4">
          <tpl fld="3" item="0"/>
          <tpl hier="1" item="4"/>
          <tpl fld="1" item="7"/>
          <tpl fld="4" item="3"/>
        </tpls>
      </n>
      <n v="88.836776190476186">
        <tpls c="4">
          <tpl fld="3" item="0"/>
          <tpl hier="1" item="4"/>
          <tpl fld="1" item="6"/>
          <tpl fld="4" item="11"/>
        </tpls>
      </n>
      <n v="49.165776190476187">
        <tpls c="4">
          <tpl fld="3" item="0"/>
          <tpl hier="1" item="4"/>
          <tpl fld="1" item="10"/>
          <tpl fld="4" item="11"/>
        </tpls>
      </n>
      <n v="27.519118181818182">
        <tpls c="4">
          <tpl fld="3" item="0"/>
          <tpl hier="1" item="4"/>
          <tpl fld="1" item="1"/>
          <tpl fld="4" item="3"/>
        </tpls>
      </n>
      <n v="104.25536086956522">
        <tpls c="4">
          <tpl fld="3" item="0"/>
          <tpl hier="1" item="4"/>
          <tpl fld="1" item="6"/>
          <tpl fld="4" item="3"/>
        </tpls>
      </n>
      <n v="144.70854">
        <tpls c="4">
          <tpl fld="3" item="0"/>
          <tpl hier="1" item="4"/>
          <tpl fld="1" item="7"/>
          <tpl fld="4" item="6"/>
        </tpls>
      </n>
      <n v="48.483319999999999">
        <tpls c="4">
          <tpl fld="3" item="0"/>
          <tpl hier="1" item="4"/>
          <tpl fld="1" item="9"/>
          <tpl fld="4" item="6"/>
        </tpls>
      </n>
      <n v="31.982794736842106">
        <tpls c="4">
          <tpl fld="3" item="0"/>
          <tpl hier="1" item="4"/>
          <tpl fld="1" item="4"/>
          <tpl fld="4" item="9"/>
        </tpls>
      </n>
      <n v="40.961177272727269">
        <tpls c="4">
          <tpl fld="3" item="0"/>
          <tpl hier="1" item="4"/>
          <tpl fld="1" item="9"/>
          <tpl fld="4" item="1"/>
        </tpls>
      </n>
      <n v="53.821195238095243">
        <tpls c="4">
          <tpl fld="3" item="0"/>
          <tpl hier="1" item="4"/>
          <tpl fld="1" item="10"/>
          <tpl fld="4" item="5"/>
        </tpls>
      </n>
      <n v="128.391515">
        <tpls c="4">
          <tpl fld="3" item="0"/>
          <tpl hier="1" item="4"/>
          <tpl fld="1" item="7"/>
          <tpl fld="4" item="1"/>
        </tpls>
      </n>
      <n v="257.5186727272727">
        <tpls c="4">
          <tpl fld="3" item="0"/>
          <tpl hier="1" item="4"/>
          <tpl fld="1" item="5"/>
          <tpl fld="4" item="1"/>
        </tpls>
      </n>
      <n v="34.567314285714282">
        <tpls c="4">
          <tpl fld="3" item="0"/>
          <tpl hier="1" item="4"/>
          <tpl fld="1" item="4"/>
          <tpl fld="4" item="0"/>
        </tpls>
      </n>
      <n v="39.076033333333335">
        <tpls c="4">
          <tpl fld="3" item="0"/>
          <tpl hier="1" item="4"/>
          <tpl fld="1" item="9"/>
          <tpl fld="4" item="4"/>
        </tpls>
      </n>
      <n v="134.79329000000001">
        <tpls c="4">
          <tpl fld="3" item="0"/>
          <tpl hier="1" item="4"/>
          <tpl fld="1" item="7"/>
          <tpl fld="4" item="4"/>
        </tpls>
      </n>
      <n v="88.535895238095236">
        <tpls c="4">
          <tpl fld="3" item="0"/>
          <tpl hier="1" item="4"/>
          <tpl fld="1" item="6"/>
          <tpl fld="4" item="10"/>
        </tpls>
      </n>
      <n v="23.945071428571428">
        <tpls c="4">
          <tpl fld="3" item="0"/>
          <tpl hier="1" item="4"/>
          <tpl fld="1" item="3"/>
          <tpl fld="4" item="5"/>
        </tpls>
      </n>
      <n v="23.090773684210525">
        <tpls c="4">
          <tpl fld="3" item="0"/>
          <tpl hier="1" item="4"/>
          <tpl fld="1" item="1"/>
          <tpl fld="4" item="9"/>
        </tpls>
      </n>
      <n v="29.199847826086955">
        <tpls c="4">
          <tpl fld="3" item="0"/>
          <tpl hier="1" item="4"/>
          <tpl fld="1" item="1"/>
          <tpl fld="4" item="5"/>
        </tpls>
      </n>
      <n v="35.91092857142857">
        <tpls c="4">
          <tpl fld="3" item="0"/>
          <tpl hier="1" item="4"/>
          <tpl fld="1" item="4"/>
          <tpl fld="4" item="1"/>
        </tpls>
      </n>
      <n v="38.002131578947363">
        <tpls c="4">
          <tpl fld="3" item="0"/>
          <tpl hier="1" item="4"/>
          <tpl fld="1" item="9"/>
          <tpl fld="4" item="9"/>
        </tpls>
      </n>
      <n v="43.686304545454547">
        <tpls c="4">
          <tpl fld="3" item="0"/>
          <tpl hier="1" item="4"/>
          <tpl fld="1" item="9"/>
          <tpl fld="4" item="5"/>
        </tpls>
      </n>
      <n v="46.638872727272727">
        <tpls c="4">
          <tpl fld="3" item="0"/>
          <tpl hier="1" item="4"/>
          <tpl fld="1" item="10"/>
          <tpl fld="4" item="1"/>
        </tpls>
      </n>
      <n v="59.679321052631572">
        <tpls c="4">
          <tpl fld="3" item="0"/>
          <tpl hier="1" item="4"/>
          <tpl fld="1" item="0"/>
          <tpl fld="4" item="9"/>
        </tpls>
      </n>
      <n v="73.56225454545455">
        <tpls c="4">
          <tpl fld="3" item="0"/>
          <tpl hier="1" item="4"/>
          <tpl fld="1" item="0"/>
          <tpl fld="4" item="5"/>
        </tpls>
      </n>
      <n v="86.887368421052628">
        <tpls c="4">
          <tpl fld="3" item="0"/>
          <tpl hier="1" item="4"/>
          <tpl fld="1" item="6"/>
          <tpl fld="4" item="9"/>
        </tpls>
      </n>
      <n v="96.254266666666666">
        <tpls c="4">
          <tpl fld="3" item="0"/>
          <tpl hier="1" item="4"/>
          <tpl fld="1" item="6"/>
          <tpl fld="4" item="1"/>
        </tpls>
      </n>
      <n v="104.31852105263158">
        <tpls c="4">
          <tpl fld="3" item="0"/>
          <tpl hier="1" item="4"/>
          <tpl fld="1" item="7"/>
          <tpl fld="4" item="9"/>
        </tpls>
      </n>
      <n v="135.88013478260871">
        <tpls c="4">
          <tpl fld="3" item="0"/>
          <tpl hier="1" item="4"/>
          <tpl fld="1" item="7"/>
          <tpl fld="4" item="5"/>
        </tpls>
      </n>
      <n v="189.7467409090909">
        <tpls c="4">
          <tpl fld="3" item="0"/>
          <tpl hier="1" item="4"/>
          <tpl fld="1" item="2"/>
          <tpl fld="4" item="1"/>
        </tpls>
      </n>
      <n v="237.80707368421051">
        <tpls c="4">
          <tpl fld="3" item="0"/>
          <tpl hier="1" item="4"/>
          <tpl fld="1" item="5"/>
          <tpl fld="4" item="9"/>
        </tpls>
      </n>
      <n v="302.36286666666666">
        <tpls c="4">
          <tpl fld="3" item="0"/>
          <tpl hier="1" item="4"/>
          <tpl fld="1" item="5"/>
          <tpl fld="4" item="5"/>
        </tpls>
      </n>
      <n v="298.36684736842102">
        <tpls c="4">
          <tpl fld="3" item="0"/>
          <tpl hier="1" item="4"/>
          <tpl fld="1" item="8"/>
          <tpl fld="4" item="9"/>
        </tpls>
      </n>
      <n v="22.622257142857144">
        <tpls c="4">
          <tpl fld="3" item="0"/>
          <tpl hier="1" item="4"/>
          <tpl fld="1" item="1"/>
          <tpl fld="4" item="8"/>
        </tpls>
      </n>
      <n v="46.515461904761906">
        <tpls c="4">
          <tpl fld="3" item="0"/>
          <tpl hier="1" item="4"/>
          <tpl fld="1" item="10"/>
          <tpl fld="4" item="0"/>
        </tpls>
      </n>
      <n v="58.633304999999993">
        <tpls c="4">
          <tpl fld="3" item="0"/>
          <tpl hier="1" item="4"/>
          <tpl fld="1" item="0"/>
          <tpl fld="4" item="8"/>
        </tpls>
      </n>
      <n v="100.4903619047619">
        <tpls c="4">
          <tpl fld="3" item="0"/>
          <tpl hier="1" item="4"/>
          <tpl fld="1" item="7"/>
          <tpl fld="4" item="8"/>
        </tpls>
      </n>
      <n v="219.67583157894737">
        <tpls c="4">
          <tpl fld="3" item="0"/>
          <tpl hier="1" item="4"/>
          <tpl fld="1" item="5"/>
          <tpl fld="4" item="8"/>
        </tpls>
      </n>
      <n v="285.41000000000003">
        <tpls c="4">
          <tpl fld="3" item="0"/>
          <tpl hier="1" item="4"/>
          <tpl fld="1" item="8"/>
          <tpl fld="4" item="0"/>
        </tpls>
      </n>
      <n v="23.5669">
        <tpls c="4">
          <tpl fld="3" item="0"/>
          <tpl hier="1" item="4"/>
          <tpl fld="1" item="1"/>
          <tpl fld="4" item="10"/>
        </tpls>
      </n>
      <n v="55.42608095238095">
        <tpls c="4">
          <tpl fld="3" item="0"/>
          <tpl hier="1" item="4"/>
          <tpl fld="1" item="10"/>
          <tpl fld="4" item="6"/>
        </tpls>
      </n>
      <n v="53.036886956521741">
        <tpls c="4">
          <tpl fld="3" item="0"/>
          <tpl hier="1" item="4"/>
          <tpl fld="1" item="10"/>
          <tpl fld="4" item="3"/>
        </tpls>
      </n>
      <n v="39.484899999999996">
        <tpls c="4">
          <tpl fld="3" item="0"/>
          <tpl hier="1" item="4"/>
          <tpl fld="1" item="4"/>
          <tpl fld="4" item="5"/>
        </tpls>
      </n>
      <n v="24.290219047619047">
        <tpls c="4">
          <tpl fld="3" item="0"/>
          <tpl hier="1" item="4"/>
          <tpl fld="1" item="3"/>
          <tpl fld="4" item="1"/>
        </tpls>
      </n>
      <n v="24.425644444444444">
        <tpls c="4">
          <tpl fld="3" item="0"/>
          <tpl hier="1" item="4"/>
          <tpl fld="1" item="3"/>
          <tpl fld="4" item="0"/>
        </tpls>
      </n>
    </entries>
    <sets count="8">
      <set count="1" maxRank="1" setDefinition="{[NasdaqGS].[TICKER].&amp;[GOOG]}">
        <tpls c="1">
          <tpl fld="0" item="0"/>
        </tpls>
      </set>
      <set count="1" maxRank="1" setDefinition="{[NasdaqGS].[TICKER].&amp;[AMZN]}">
        <tpls c="1">
          <tpl fld="0" item="1"/>
        </tpls>
      </set>
      <set count="1" maxRank="1" setDefinition="{[NasdaqGS].[TICKER].&amp;[TSLA]}">
        <tpls c="1">
          <tpl fld="0" item="2"/>
        </tpls>
      </set>
      <set count="1" maxRank="1" setDefinition="{[NasdaqGS].[TICKER].&amp;[AAPL]}">
        <tpls c="1">
          <tpl fld="0" item="3"/>
        </tpls>
      </set>
      <set count="1" maxRank="1" setDefinition="{[NasdaqGS].[TICKER].&amp;[MSFT]}">
        <tpls c="1">
          <tpl fld="0" item="4"/>
        </tpls>
      </set>
      <set count="1" maxRank="1" setDefinition="{[NasdaqGS].[TICKER].&amp;[KKR]}">
        <tpls c="1">
          <tpl fld="0" item="5"/>
        </tpls>
      </set>
      <set count="1" maxRank="1" setDefinition="{[NasdaqGS].[TICKER].&amp;[NVDA]}">
        <tpls c="1">
          <tpl fld="0" item="6"/>
        </tpls>
      </set>
      <set count="1" maxRank="1" setDefinition="{[NasdaqGS].[TICKER].[All]}">
        <tpls c="1">
          <tpl hier="1" item="4294967295"/>
        </tpls>
      </set>
    </sets>
    <queryCache count="29">
      <query mdx="[NasdaqGS].[Date (Year)].&amp;[2017]">
        <tpls c="1">
          <tpl fld="1" item="0"/>
        </tpls>
      </query>
      <query mdx="[NasdaqGS].[Date (Year)].&amp;[2013]">
        <tpls c="1">
          <tpl fld="1" item="1"/>
        </tpls>
      </query>
      <query mdx="[NasdaqGS].[Date (Year)].&amp;[2020]">
        <tpls c="1">
          <tpl fld="1" item="2"/>
        </tpls>
      </query>
      <query mdx="[NasdaqGS].[Date (Quarter)].&amp;[Qtr3]">
        <tpls c="1">
          <tpl fld="2" item="0"/>
        </tpls>
      </query>
      <query mdx="[NasdaqGS].[Date (Year)].&amp;[2012]">
        <tpls c="1">
          <tpl fld="1" item="3"/>
        </tpls>
      </query>
      <query mdx="[NasdaqGS].[Date (Year)].&amp;[2014]">
        <tpls c="1">
          <tpl fld="1" item="4"/>
        </tpls>
      </query>
      <query mdx="[NasdaqGS].[Date (Year)].&amp;[2021]">
        <tpls c="1">
          <tpl fld="1" item="5"/>
        </tpls>
      </query>
      <query mdx="[NasdaqGS].[Date (Quarter)].&amp;[Qtr4]">
        <tpls c="1">
          <tpl fld="2" item="1"/>
        </tpls>
      </query>
      <query mdx="[NasdaqGS].[Date (Year)].&amp;[2018]">
        <tpls c="1">
          <tpl fld="1" item="6"/>
        </tpls>
      </query>
      <query mdx="[NasdaqGS].[Date (Year)].&amp;[2019]">
        <tpls c="1">
          <tpl fld="1" item="7"/>
        </tpls>
      </query>
      <query mdx="[NasdaqGS].[Date (Quarter)].&amp;[Qtr2]">
        <tpls c="1">
          <tpl fld="2" item="2"/>
        </tpls>
      </query>
      <query mdx="[NasdaqGS].[Date (Quarter)].&amp;[Qtr1]">
        <tpls c="1">
          <tpl fld="2" item="3"/>
        </tpls>
      </query>
      <query mdx="[NasdaqGS].[Date (Year)].&amp;[2022]">
        <tpls c="1">
          <tpl fld="1" item="8"/>
        </tpls>
      </query>
      <query mdx="[NasdaqGS].[Date (Year)].&amp;[2015]">
        <tpls c="1">
          <tpl fld="1" item="9"/>
        </tpls>
      </query>
      <query mdx="[NasdaqGS].[Date (Year)].&amp;[2016]">
        <tpls c="1">
          <tpl fld="1" item="10"/>
        </tpls>
      </query>
      <query mdx="[Measures].[Average of Adj Close]">
        <tpls c="1">
          <tpl fld="3" item="0"/>
        </tpls>
      </query>
      <query mdx="[NasdaqGS].[Date (Month)].&amp;[May]">
        <tpls c="1">
          <tpl fld="4" item="0"/>
        </tpls>
      </query>
      <query mdx="[NasdaqGS].[Date (Month)].&amp;[Jun]">
        <tpls c="1">
          <tpl fld="4" item="1"/>
        </tpls>
      </query>
      <query mdx="[NasdaqGS].[Date (Month)].&amp;[Jul]">
        <tpls c="1">
          <tpl fld="4" item="2"/>
        </tpls>
      </query>
      <query mdx="[NasdaqGS].[Date (Month)].&amp;[Aug]">
        <tpls c="1">
          <tpl fld="4" item="3"/>
        </tpls>
      </query>
      <query mdx="[NasdaqGS].[Date (Month)].&amp;[Sep]">
        <tpls c="1">
          <tpl fld="4" item="4"/>
        </tpls>
      </query>
      <query mdx="[NasdaqGS].[Date (Month)].&amp;[Oct]">
        <tpls c="1">
          <tpl fld="4" item="5"/>
        </tpls>
      </query>
      <query mdx="[NasdaqGS].[Date (Month)].&amp;[Nov]">
        <tpls c="1">
          <tpl fld="4" item="6"/>
        </tpls>
      </query>
      <query mdx="[NasdaqGS].[Date (Month)].&amp;[Dec]">
        <tpls c="1">
          <tpl fld="4" item="7"/>
        </tpls>
      </query>
      <query mdx="[NasdaqGS].[Date (Month)].&amp;[Jan]">
        <tpls c="1">
          <tpl fld="4" item="8"/>
        </tpls>
      </query>
      <query mdx="[NasdaqGS].[Date (Month)].&amp;[Feb]">
        <tpls c="1">
          <tpl fld="4" item="9"/>
        </tpls>
      </query>
      <query mdx="[NasdaqGS].[Date (Month)].&amp;[Mar]">
        <tpls c="1">
          <tpl fld="4" item="10"/>
        </tpls>
      </query>
      <query mdx="[NasdaqGS].[Date (Month)].&amp;[Apr]">
        <tpls c="1">
          <tpl fld="4" item="11"/>
        </tpls>
      </query>
      <query mdx="[NasdaqGS].[Date (Year)].[All]">
        <tpls c="1">
          <tpl hier="4" item="4294967295"/>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Mohaimin Ahmed" refreshedDate="44689.518209953705" createdVersion="7" refreshedVersion="7" minRefreshableVersion="3" recordCount="17506" xr:uid="{13690D90-E322-4810-91CA-983EF1664D61}">
  <cacheSource type="worksheet">
    <worksheetSource name="NasdaqGS"/>
  </cacheSource>
  <cacheFields count="5">
    <cacheField name="TICKER" numFmtId="0">
      <sharedItems count="7">
        <s v="AAPL"/>
        <s v="AMZN"/>
        <s v="GOOG"/>
        <s v="KKR"/>
        <s v="MSFT"/>
        <s v="NVDA"/>
        <s v="TSLA"/>
      </sharedItems>
    </cacheField>
    <cacheField name="Date" numFmtId="14">
      <sharedItems containsSemiMixedTypes="0" containsNonDate="0" containsDate="1" containsString="0" minDate="2012-05-07T00:00:00" maxDate="2022-05-05T00:00:00" count="2516">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sharedItems>
      <fieldGroup par="4" base="1">
        <rangePr groupBy="months" startDate="2012-05-07T00:00:00" endDate="2022-05-05T00:00:00"/>
        <groupItems count="14">
          <s v="&lt;5/7/2012"/>
          <s v="Jan"/>
          <s v="Feb"/>
          <s v="Mar"/>
          <s v="Apr"/>
          <s v="May"/>
          <s v="Jun"/>
          <s v="Jul"/>
          <s v="Aug"/>
          <s v="Sep"/>
          <s v="Oct"/>
          <s v="Nov"/>
          <s v="Dec"/>
          <s v="&gt;5/5/2022"/>
        </groupItems>
      </fieldGroup>
    </cacheField>
    <cacheField name="Adj Close" numFmtId="0">
      <sharedItems containsSemiMixedTypes="0" containsString="0" containsNumber="1" minValue="2.613" maxValue="3731.4099000000001"/>
    </cacheField>
    <cacheField name="Quarters" numFmtId="0" databaseField="0">
      <fieldGroup base="1">
        <rangePr groupBy="quarters" startDate="2012-05-07T00:00:00" endDate="2022-05-05T00:00:00"/>
        <groupItems count="6">
          <s v="&lt;5/7/2012"/>
          <s v="Qtr1"/>
          <s v="Qtr2"/>
          <s v="Qtr3"/>
          <s v="Qtr4"/>
          <s v="&gt;5/5/2022"/>
        </groupItems>
      </fieldGroup>
    </cacheField>
    <cacheField name="Years" numFmtId="0" databaseField="0">
      <fieldGroup base="1">
        <rangePr groupBy="years" startDate="2012-05-07T00:00:00" endDate="2022-05-05T00:00:00"/>
        <groupItems count="13">
          <s v="&lt;5/7/2012"/>
          <s v="2012"/>
          <s v="2013"/>
          <s v="2014"/>
          <s v="2015"/>
          <s v="2016"/>
          <s v="2017"/>
          <s v="2018"/>
          <s v="2019"/>
          <s v="2020"/>
          <s v="2021"/>
          <s v="2022"/>
          <s v="&gt;5/5/2022"/>
        </groupItems>
      </fieldGroup>
    </cacheField>
  </cacheFields>
  <extLst>
    <ext xmlns:x14="http://schemas.microsoft.com/office/spreadsheetml/2009/9/main" uri="{725AE2AE-9491-48be-B2B4-4EB974FC3084}">
      <x14:pivotCacheDefinition pivotCacheId="192588797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Mohaimin Ahmed" refreshedDate="44689.534884375003" backgroundQuery="1" createdVersion="7" refreshedVersion="7" minRefreshableVersion="3" recordCount="0" supportSubquery="1" supportAdvancedDrill="1" xr:uid="{1F0D1DF8-4644-45A8-83DC-08738B490B54}">
  <cacheSource type="external" connectionId="6"/>
  <cacheFields count="1">
    <cacheField name="[NasdaqGS].[TICKER].[TICKER]" caption="TICKER" numFmtId="0" level="1">
      <sharedItems containsSemiMixedTypes="0" containsNonDate="0" containsString="0"/>
    </cacheField>
  </cacheFields>
  <cacheHierarchies count="11">
    <cacheHierarchy uniqueName="[NasdaqGS].[TICKER]" caption="TICKER" attribute="1" defaultMemberUniqueName="[NasdaqGS].[TICKER].[All]" allUniqueName="[NasdaqGS].[TICKER].[All]" dimensionUniqueName="[NasdaqGS]" displayFolder="" count="2" memberValueDatatype="130" unbalanced="0">
      <fieldsUsage count="2">
        <fieldUsage x="-1"/>
        <fieldUsage x="0"/>
      </fieldsUsage>
    </cacheHierarchy>
    <cacheHierarchy uniqueName="[NasdaqGS].[Date]" caption="Date" attribute="1" time="1" defaultMemberUniqueName="[NasdaqGS].[Date].[All]" allUniqueName="[NasdaqGS].[Date].[All]" dimensionUniqueName="[NasdaqGS]" displayFolder="" count="2" memberValueDatatype="7" unbalanced="0"/>
    <cacheHierarchy uniqueName="[NasdaqGS].[Adj Close]" caption="Adj Close" attribute="1" defaultMemberUniqueName="[NasdaqGS].[Adj Close].[All]" allUniqueName="[NasdaqGS].[Adj Close].[All]" dimensionUniqueName="[NasdaqGS]" displayFolder="" count="2" memberValueDatatype="5" unbalanced="0"/>
    <cacheHierarchy uniqueName="[NasdaqGS].[Date (Year)]" caption="Date (Year)" attribute="1" defaultMemberUniqueName="[NasdaqGS].[Date (Year)].[All]" allUniqueName="[NasdaqGS].[Date (Year)].[All]" dimensionUniqueName="[NasdaqGS]" displayFolder="" count="2" memberValueDatatype="130" unbalanced="0"/>
    <cacheHierarchy uniqueName="[NasdaqGS].[Date (Quarter)]" caption="Date (Quarter)" attribute="1" defaultMemberUniqueName="[NasdaqGS].[Date (Quarter)].[All]" allUniqueName="[NasdaqGS].[Date (Quarter)].[All]" dimensionUniqueName="[NasdaqGS]" displayFolder="" count="2" memberValueDatatype="130" unbalanced="0"/>
    <cacheHierarchy uniqueName="[NasdaqGS].[Date (Month)]" caption="Date (Month)" attribute="1" defaultMemberUniqueName="[NasdaqGS].[Date (Month)].[All]" allUniqueName="[NasdaqGS].[Date (Month)].[All]" dimensionUniqueName="[NasdaqGS]" displayFolder="" count="2" memberValueDatatype="130" unbalanced="0"/>
    <cacheHierarchy uniqueName="[NasdaqGS].[Date (Month Index)]" caption="Date (Month Index)" attribute="1" defaultMemberUniqueName="[NasdaqGS].[Date (Month Index)].[All]" allUniqueName="[NasdaqGS].[Date (Month Index)].[All]" dimensionUniqueName="[NasdaqGS]" displayFolder="" count="2" memberValueDatatype="20" unbalanced="0" hidden="1"/>
    <cacheHierarchy uniqueName="[Measures].[__XL_Count NasdaqGS]" caption="__XL_Count NasdaqGS" measure="1" displayFolder="" measureGroup="NasdaqGS" count="0" hidden="1"/>
    <cacheHierarchy uniqueName="[Measures].[__No measures defined]" caption="__No measures defined" measure="1" displayFolder="" count="0" hidden="1"/>
    <cacheHierarchy uniqueName="[Measures].[Sum of Adj Close]" caption="Sum of Adj Close" measure="1" displayFolder="" measureGroup="NasdaqGS" count="0" hidden="1">
      <extLst>
        <ext xmlns:x15="http://schemas.microsoft.com/office/spreadsheetml/2010/11/main" uri="{B97F6D7D-B522-45F9-BDA1-12C45D357490}">
          <x15:cacheHierarchy aggregatedColumn="2"/>
        </ext>
      </extLst>
    </cacheHierarchy>
    <cacheHierarchy uniqueName="[Measures].[Average of Adj Close]" caption="Average of Adj Close" measure="1" displayFolder="" measureGroup="NasdaqGS"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NasdaqGS" uniqueName="[NasdaqGS]" caption="NasdaqGS"/>
  </dimensions>
  <measureGroups count="1">
    <measureGroup name="NasdaqGS" caption="NasdaqG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Mohaimin Ahmed" refreshedDate="44689.534884490742" backgroundQuery="1" createdVersion="7" refreshedVersion="7" minRefreshableVersion="3" recordCount="0" supportSubquery="1" supportAdvancedDrill="1" xr:uid="{051381E6-3A10-488C-9D8B-2849A2927BED}">
  <cacheSource type="external" connectionId="6"/>
  <cacheFields count="1">
    <cacheField name="[NasdaqGS].[TICKER].[TICKER]" caption="TICKER" numFmtId="0" level="1">
      <sharedItems containsSemiMixedTypes="0" containsNonDate="0" containsString="0"/>
    </cacheField>
  </cacheFields>
  <cacheHierarchies count="11">
    <cacheHierarchy uniqueName="[NasdaqGS].[TICKER]" caption="TICKER" attribute="1" defaultMemberUniqueName="[NasdaqGS].[TICKER].[All]" allUniqueName="[NasdaqGS].[TICKER].[All]" dimensionUniqueName="[NasdaqGS]" displayFolder="" count="2" memberValueDatatype="130" unbalanced="0">
      <fieldsUsage count="2">
        <fieldUsage x="-1"/>
        <fieldUsage x="0"/>
      </fieldsUsage>
    </cacheHierarchy>
    <cacheHierarchy uniqueName="[NasdaqGS].[Date]" caption="Date" attribute="1" time="1" defaultMemberUniqueName="[NasdaqGS].[Date].[All]" allUniqueName="[NasdaqGS].[Date].[All]" dimensionUniqueName="[NasdaqGS]" displayFolder="" count="2" memberValueDatatype="7" unbalanced="0"/>
    <cacheHierarchy uniqueName="[NasdaqGS].[Adj Close]" caption="Adj Close" attribute="1" defaultMemberUniqueName="[NasdaqGS].[Adj Close].[All]" allUniqueName="[NasdaqGS].[Adj Close].[All]" dimensionUniqueName="[NasdaqGS]" displayFolder="" count="2" memberValueDatatype="5" unbalanced="0"/>
    <cacheHierarchy uniqueName="[NasdaqGS].[Date (Year)]" caption="Date (Year)" attribute="1" defaultMemberUniqueName="[NasdaqGS].[Date (Year)].[All]" allUniqueName="[NasdaqGS].[Date (Year)].[All]" dimensionUniqueName="[NasdaqGS]" displayFolder="" count="2" memberValueDatatype="130" unbalanced="0"/>
    <cacheHierarchy uniqueName="[NasdaqGS].[Date (Quarter)]" caption="Date (Quarter)" attribute="1" defaultMemberUniqueName="[NasdaqGS].[Date (Quarter)].[All]" allUniqueName="[NasdaqGS].[Date (Quarter)].[All]" dimensionUniqueName="[NasdaqGS]" displayFolder="" count="2" memberValueDatatype="130" unbalanced="0"/>
    <cacheHierarchy uniqueName="[NasdaqGS].[Date (Month)]" caption="Date (Month)" attribute="1" defaultMemberUniqueName="[NasdaqGS].[Date (Month)].[All]" allUniqueName="[NasdaqGS].[Date (Month)].[All]" dimensionUniqueName="[NasdaqGS]" displayFolder="" count="2" memberValueDatatype="130" unbalanced="0"/>
    <cacheHierarchy uniqueName="[NasdaqGS].[Date (Month Index)]" caption="Date (Month Index)" attribute="1" defaultMemberUniqueName="[NasdaqGS].[Date (Month Index)].[All]" allUniqueName="[NasdaqGS].[Date (Month Index)].[All]" dimensionUniqueName="[NasdaqGS]" displayFolder="" count="2" memberValueDatatype="20" unbalanced="0" hidden="1"/>
    <cacheHierarchy uniqueName="[Measures].[__XL_Count NasdaqGS]" caption="__XL_Count NasdaqGS" measure="1" displayFolder="" measureGroup="NasdaqGS" count="0" hidden="1"/>
    <cacheHierarchy uniqueName="[Measures].[__No measures defined]" caption="__No measures defined" measure="1" displayFolder="" count="0" hidden="1"/>
    <cacheHierarchy uniqueName="[Measures].[Sum of Adj Close]" caption="Sum of Adj Close" measure="1" displayFolder="" measureGroup="NasdaqGS" count="0" hidden="1">
      <extLst>
        <ext xmlns:x15="http://schemas.microsoft.com/office/spreadsheetml/2010/11/main" uri="{B97F6D7D-B522-45F9-BDA1-12C45D357490}">
          <x15:cacheHierarchy aggregatedColumn="2"/>
        </ext>
      </extLst>
    </cacheHierarchy>
    <cacheHierarchy uniqueName="[Measures].[Average of Adj Close]" caption="Average of Adj Close" measure="1" displayFolder="" measureGroup="NasdaqGS"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NasdaqGS" uniqueName="[NasdaqGS]" caption="NasdaqGS"/>
  </dimensions>
  <measureGroups count="1">
    <measureGroup name="NasdaqGS" caption="NasdaqG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Mohaimin Ahmed" refreshedDate="44689.114538078706" backgroundQuery="1" createdVersion="3" refreshedVersion="7" minRefreshableVersion="3" recordCount="0" supportSubquery="1" supportAdvancedDrill="1" xr:uid="{A5802CB5-97D5-48BF-97F1-23937EAA3F23}">
  <cacheSource type="external" connectionId="6">
    <extLst>
      <ext xmlns:x14="http://schemas.microsoft.com/office/spreadsheetml/2009/9/main" uri="{F057638F-6D5F-4e77-A914-E7F072B9BCA8}">
        <x14:sourceConnection name="ThisWorkbookDataModel"/>
      </ext>
    </extLst>
  </cacheSource>
  <cacheFields count="0"/>
  <cacheHierarchies count="11">
    <cacheHierarchy uniqueName="[NasdaqGS].[TICKER]" caption="TICKER" attribute="1" defaultMemberUniqueName="[NasdaqGS].[TICKER].[All]" allUniqueName="[NasdaqGS].[TICKER].[All]" dimensionUniqueName="[NasdaqGS]" displayFolder="" count="2" memberValueDatatype="130" unbalanced="0"/>
    <cacheHierarchy uniqueName="[NasdaqGS].[Date]" caption="Date" attribute="1" time="1" defaultMemberUniqueName="[NasdaqGS].[Date].[All]" allUniqueName="[NasdaqGS].[Date].[All]" dimensionUniqueName="[NasdaqGS]" displayFolder="" count="0" memberValueDatatype="7" unbalanced="0"/>
    <cacheHierarchy uniqueName="[NasdaqGS].[Adj Close]" caption="Adj Close" attribute="1" defaultMemberUniqueName="[NasdaqGS].[Adj Close].[All]" allUniqueName="[NasdaqGS].[Adj Close].[All]" dimensionUniqueName="[NasdaqGS]" displayFolder="" count="0" memberValueDatatype="5" unbalanced="0"/>
    <cacheHierarchy uniqueName="[NasdaqGS].[Date (Year)]" caption="Date (Year)" attribute="1" defaultMemberUniqueName="[NasdaqGS].[Date (Year)].[All]" allUniqueName="[NasdaqGS].[Date (Year)].[All]" dimensionUniqueName="[NasdaqGS]" displayFolder="" count="0" memberValueDatatype="130" unbalanced="0"/>
    <cacheHierarchy uniqueName="[NasdaqGS].[Date (Quarter)]" caption="Date (Quarter)" attribute="1" defaultMemberUniqueName="[NasdaqGS].[Date (Quarter)].[All]" allUniqueName="[NasdaqGS].[Date (Quarter)].[All]" dimensionUniqueName="[NasdaqGS]" displayFolder="" count="0" memberValueDatatype="130" unbalanced="0"/>
    <cacheHierarchy uniqueName="[NasdaqGS].[Date (Month)]" caption="Date (Month)" attribute="1" defaultMemberUniqueName="[NasdaqGS].[Date (Month)].[All]" allUniqueName="[NasdaqGS].[Date (Month)].[All]" dimensionUniqueName="[NasdaqGS]" displayFolder="" count="0" memberValueDatatype="130" unbalanced="0"/>
    <cacheHierarchy uniqueName="[NasdaqGS].[Date (Month Index)]" caption="Date (Month Index)" attribute="1" defaultMemberUniqueName="[NasdaqGS].[Date (Month Index)].[All]" allUniqueName="[NasdaqGS].[Date (Month Index)].[All]" dimensionUniqueName="[NasdaqGS]" displayFolder="" count="0" memberValueDatatype="20" unbalanced="0" hidden="1"/>
    <cacheHierarchy uniqueName="[Measures].[__XL_Count NasdaqGS]" caption="__XL_Count NasdaqGS" measure="1" displayFolder="" measureGroup="NasdaqGS" count="0" hidden="1"/>
    <cacheHierarchy uniqueName="[Measures].[__No measures defined]" caption="__No measures defined" measure="1" displayFolder="" count="0" hidden="1"/>
    <cacheHierarchy uniqueName="[Measures].[Sum of Adj Close]" caption="Sum of Adj Close" measure="1" displayFolder="" measureGroup="NasdaqGS" count="0" hidden="1">
      <extLst>
        <ext xmlns:x15="http://schemas.microsoft.com/office/spreadsheetml/2010/11/main" uri="{B97F6D7D-B522-45F9-BDA1-12C45D357490}">
          <x15:cacheHierarchy aggregatedColumn="2"/>
        </ext>
      </extLst>
    </cacheHierarchy>
    <cacheHierarchy uniqueName="[Measures].[Average of Adj Close]" caption="Average of Adj Close" measure="1" displayFolder="" measureGroup="NasdaqGS"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94279594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06">
  <r>
    <x v="0"/>
    <x v="0"/>
    <n v="17.415400000000002"/>
  </r>
  <r>
    <x v="0"/>
    <x v="1"/>
    <n v="17.375599999999999"/>
  </r>
  <r>
    <x v="0"/>
    <x v="2"/>
    <n v="17.406199999999998"/>
  </r>
  <r>
    <x v="0"/>
    <x v="3"/>
    <n v="17.447199999999999"/>
  </r>
  <r>
    <x v="0"/>
    <x v="4"/>
    <n v="17.3307"/>
  </r>
  <r>
    <x v="0"/>
    <x v="5"/>
    <n v="17.071100000000001"/>
  </r>
  <r>
    <x v="0"/>
    <x v="6"/>
    <n v="16.916599999999999"/>
  </r>
  <r>
    <x v="0"/>
    <x v="7"/>
    <n v="16.6998"/>
  </r>
  <r>
    <x v="0"/>
    <x v="8"/>
    <n v="16.2117"/>
  </r>
  <r>
    <x v="0"/>
    <x v="9"/>
    <n v="16.2197"/>
  </r>
  <r>
    <x v="0"/>
    <x v="10"/>
    <n v="17.1646"/>
  </r>
  <r>
    <x v="0"/>
    <x v="11"/>
    <n v="17.032800000000002"/>
  </r>
  <r>
    <x v="0"/>
    <x v="12"/>
    <n v="17.448399999999999"/>
  </r>
  <r>
    <x v="0"/>
    <x v="13"/>
    <n v="17.2882"/>
  </r>
  <r>
    <x v="0"/>
    <x v="14"/>
    <n v="17.195499999999999"/>
  </r>
  <r>
    <x v="0"/>
    <x v="15"/>
    <n v="17.500699999999998"/>
  </r>
  <r>
    <x v="0"/>
    <x v="16"/>
    <n v="17.7117"/>
  </r>
  <r>
    <x v="0"/>
    <x v="17"/>
    <n v="17.6677"/>
  </r>
  <r>
    <x v="0"/>
    <x v="18"/>
    <n v="17.155799999999999"/>
  </r>
  <r>
    <x v="0"/>
    <x v="19"/>
    <n v="17.256699999999999"/>
  </r>
  <r>
    <x v="0"/>
    <x v="20"/>
    <n v="17.212"/>
  </r>
  <r>
    <x v="0"/>
    <x v="21"/>
    <n v="17.475899999999999"/>
  </r>
  <r>
    <x v="0"/>
    <x v="22"/>
    <n v="17.483899999999998"/>
  </r>
  <r>
    <x v="0"/>
    <x v="23"/>
    <n v="17.7469"/>
  </r>
  <r>
    <x v="0"/>
    <x v="24"/>
    <n v="17.467099999999999"/>
  </r>
  <r>
    <x v="0"/>
    <x v="25"/>
    <n v="17.619700000000002"/>
  </r>
  <r>
    <x v="0"/>
    <x v="26"/>
    <n v="17.497399999999999"/>
  </r>
  <r>
    <x v="0"/>
    <x v="27"/>
    <n v="17.478100000000001"/>
  </r>
  <r>
    <x v="0"/>
    <x v="28"/>
    <n v="17.557600000000001"/>
  </r>
  <r>
    <x v="0"/>
    <x v="29"/>
    <n v="17.913900000000002"/>
  </r>
  <r>
    <x v="0"/>
    <x v="30"/>
    <n v="17.963699999999999"/>
  </r>
  <r>
    <x v="0"/>
    <x v="31"/>
    <n v="17.912600000000001"/>
  </r>
  <r>
    <x v="0"/>
    <x v="32"/>
    <n v="17.665900000000001"/>
  </r>
  <r>
    <x v="0"/>
    <x v="33"/>
    <n v="17.801300000000001"/>
  </r>
  <r>
    <x v="0"/>
    <x v="34"/>
    <n v="17.454799999999999"/>
  </r>
  <r>
    <x v="0"/>
    <x v="35"/>
    <n v="17.493400000000001"/>
  </r>
  <r>
    <x v="0"/>
    <x v="36"/>
    <n v="17.568899999999999"/>
  </r>
  <r>
    <x v="0"/>
    <x v="37"/>
    <n v="17.402200000000001"/>
  </r>
  <r>
    <x v="0"/>
    <x v="38"/>
    <n v="17.859400000000001"/>
  </r>
  <r>
    <x v="0"/>
    <x v="39"/>
    <n v="18.12"/>
  </r>
  <r>
    <x v="0"/>
    <x v="40"/>
    <n v="18.3307"/>
  </r>
  <r>
    <x v="0"/>
    <x v="41"/>
    <n v="18.652699999999999"/>
  </r>
  <r>
    <x v="0"/>
    <x v="42"/>
    <n v="18.528600000000001"/>
  </r>
  <r>
    <x v="0"/>
    <x v="43"/>
    <n v="18.773499999999999"/>
  </r>
  <r>
    <x v="0"/>
    <x v="44"/>
    <n v="18.599799999999998"/>
  </r>
  <r>
    <x v="0"/>
    <x v="45"/>
    <n v="18.484200000000001"/>
  </r>
  <r>
    <x v="0"/>
    <x v="46"/>
    <n v="18.315100000000001"/>
  </r>
  <r>
    <x v="0"/>
    <x v="47"/>
    <n v="18.500699999999998"/>
  </r>
  <r>
    <x v="0"/>
    <x v="48"/>
    <n v="18.560099999999998"/>
  </r>
  <r>
    <x v="0"/>
    <x v="49"/>
    <n v="18.561"/>
  </r>
  <r>
    <x v="0"/>
    <x v="50"/>
    <n v="18.540199999999999"/>
  </r>
  <r>
    <x v="0"/>
    <x v="51"/>
    <n v="18.7867"/>
  </r>
  <r>
    <x v="0"/>
    <x v="52"/>
    <n v="18.4802"/>
  </r>
  <r>
    <x v="0"/>
    <x v="53"/>
    <n v="18.465900000000001"/>
  </r>
  <r>
    <x v="0"/>
    <x v="54"/>
    <n v="18.376899999999999"/>
  </r>
  <r>
    <x v="0"/>
    <x v="55"/>
    <n v="17.583300000000001"/>
  </r>
  <r>
    <x v="0"/>
    <x v="56"/>
    <n v="17.580500000000001"/>
  </r>
  <r>
    <x v="0"/>
    <x v="57"/>
    <n v="17.8949"/>
  </r>
  <r>
    <x v="0"/>
    <x v="58"/>
    <n v="18.1967"/>
  </r>
  <r>
    <x v="0"/>
    <x v="59"/>
    <n v="18.677800000000001"/>
  </r>
  <r>
    <x v="0"/>
    <x v="60"/>
    <n v="18.556999999999999"/>
  </r>
  <r>
    <x v="0"/>
    <x v="61"/>
    <n v="18.587"/>
  </r>
  <r>
    <x v="0"/>
    <x v="62"/>
    <n v="18.828900000000001"/>
  </r>
  <r>
    <x v="0"/>
    <x v="63"/>
    <n v="19.0383"/>
  </r>
  <r>
    <x v="0"/>
    <x v="64"/>
    <n v="18.988199999999999"/>
  </r>
  <r>
    <x v="0"/>
    <x v="65"/>
    <n v="18.956099999999999"/>
  </r>
  <r>
    <x v="0"/>
    <x v="66"/>
    <n v="19.0642"/>
  </r>
  <r>
    <x v="0"/>
    <x v="67"/>
    <n v="19.094000000000001"/>
  </r>
  <r>
    <x v="0"/>
    <x v="68"/>
    <n v="19.3489"/>
  </r>
  <r>
    <x v="0"/>
    <x v="69"/>
    <n v="19.4008"/>
  </r>
  <r>
    <x v="0"/>
    <x v="70"/>
    <n v="19.374400000000001"/>
  </r>
  <r>
    <x v="0"/>
    <x v="71"/>
    <n v="19.543600000000001"/>
  </r>
  <r>
    <x v="0"/>
    <x v="72"/>
    <n v="19.905100000000001"/>
  </r>
  <r>
    <x v="0"/>
    <x v="73"/>
    <n v="20.4284"/>
  </r>
  <r>
    <x v="0"/>
    <x v="74"/>
    <n v="20.1493"/>
  </r>
  <r>
    <x v="0"/>
    <x v="75"/>
    <n v="20.5427"/>
  </r>
  <r>
    <x v="0"/>
    <x v="76"/>
    <n v="20.350999999999999"/>
  </r>
  <r>
    <x v="0"/>
    <x v="77"/>
    <n v="20.369199999999999"/>
  </r>
  <r>
    <x v="0"/>
    <x v="78"/>
    <n v="20.751799999999999"/>
  </r>
  <r>
    <x v="0"/>
    <x v="79"/>
    <n v="20.724799999999998"/>
  </r>
  <r>
    <x v="0"/>
    <x v="80"/>
    <n v="20.684000000000001"/>
  </r>
  <r>
    <x v="0"/>
    <x v="81"/>
    <n v="20.389099999999999"/>
  </r>
  <r>
    <x v="0"/>
    <x v="82"/>
    <n v="20.4312"/>
  </r>
  <r>
    <x v="0"/>
    <x v="83"/>
    <n v="20.73"/>
  </r>
  <r>
    <x v="0"/>
    <x v="84"/>
    <n v="20.584399999999999"/>
  </r>
  <r>
    <x v="0"/>
    <x v="85"/>
    <n v="20.77"/>
  </r>
  <r>
    <x v="0"/>
    <x v="86"/>
    <n v="20.898"/>
  </r>
  <r>
    <x v="0"/>
    <x v="87"/>
    <n v="20.354399999999998"/>
  </r>
  <r>
    <x v="0"/>
    <x v="88"/>
    <n v="20.288399999999999"/>
  </r>
  <r>
    <x v="0"/>
    <x v="89"/>
    <n v="20.570900000000002"/>
  </r>
  <r>
    <x v="0"/>
    <x v="90"/>
    <n v="20.975999999999999"/>
  </r>
  <r>
    <x v="0"/>
    <x v="91"/>
    <n v="21.231000000000002"/>
  </r>
  <r>
    <x v="0"/>
    <x v="92"/>
    <n v="21.492000000000001"/>
  </r>
  <r>
    <x v="0"/>
    <x v="93"/>
    <n v="21.557400000000001"/>
  </r>
  <r>
    <x v="0"/>
    <x v="94"/>
    <n v="21.563300000000002"/>
  </r>
  <r>
    <x v="0"/>
    <x v="95"/>
    <n v="21.4588"/>
  </r>
  <r>
    <x v="0"/>
    <x v="96"/>
    <n v="21.5015"/>
  </r>
  <r>
    <x v="0"/>
    <x v="97"/>
    <n v="21.215900000000001"/>
  </r>
  <r>
    <x v="0"/>
    <x v="98"/>
    <n v="20.6861"/>
  </r>
  <r>
    <x v="0"/>
    <x v="99"/>
    <n v="20.429400000000001"/>
  </r>
  <r>
    <x v="0"/>
    <x v="100"/>
    <n v="20.9251"/>
  </r>
  <r>
    <x v="0"/>
    <x v="101"/>
    <n v="20.488299999999999"/>
  </r>
  <r>
    <x v="0"/>
    <x v="102"/>
    <n v="20.2515"/>
  </r>
  <r>
    <x v="0"/>
    <x v="103"/>
    <n v="20.310500000000001"/>
  </r>
  <r>
    <x v="0"/>
    <x v="104"/>
    <n v="20.6219"/>
  </r>
  <r>
    <x v="0"/>
    <x v="105"/>
    <n v="20.479099999999999"/>
  </r>
  <r>
    <x v="0"/>
    <x v="106"/>
    <n v="20.0427"/>
  </r>
  <r>
    <x v="0"/>
    <x v="107"/>
    <n v="19.599799999999998"/>
  </r>
  <r>
    <x v="0"/>
    <x v="108"/>
    <n v="19.528600000000001"/>
  </r>
  <r>
    <x v="0"/>
    <x v="109"/>
    <n v="19.684000000000001"/>
  </r>
  <r>
    <x v="0"/>
    <x v="110"/>
    <n v="19.290500000000002"/>
  </r>
  <r>
    <x v="0"/>
    <x v="111"/>
    <n v="19.34"/>
  </r>
  <r>
    <x v="0"/>
    <x v="112"/>
    <n v="19.495100000000001"/>
  </r>
  <r>
    <x v="0"/>
    <x v="113"/>
    <n v="19.956700000000001"/>
  </r>
  <r>
    <x v="0"/>
    <x v="114"/>
    <n v="19.797599999999999"/>
  </r>
  <r>
    <x v="0"/>
    <x v="115"/>
    <n v="19.43"/>
  </r>
  <r>
    <x v="0"/>
    <x v="116"/>
    <n v="18.729700000000001"/>
  </r>
  <r>
    <x v="0"/>
    <x v="117"/>
    <n v="19.4727"/>
  </r>
  <r>
    <x v="0"/>
    <x v="118"/>
    <n v="18.837800000000001"/>
  </r>
  <r>
    <x v="0"/>
    <x v="119"/>
    <n v="18.944400000000002"/>
  </r>
  <r>
    <x v="0"/>
    <x v="120"/>
    <n v="18.720500000000001"/>
  </r>
  <r>
    <x v="0"/>
    <x v="121"/>
    <n v="18.5504"/>
  </r>
  <r>
    <x v="0"/>
    <x v="122"/>
    <n v="18.283799999999999"/>
  </r>
  <r>
    <x v="0"/>
    <x v="123"/>
    <n v="18.321200000000001"/>
  </r>
  <r>
    <x v="0"/>
    <x v="124"/>
    <n v="17.715"/>
  </r>
  <r>
    <x v="0"/>
    <x v="125"/>
    <n v="17.955200000000001"/>
  </r>
  <r>
    <x v="0"/>
    <x v="126"/>
    <n v="17.9008"/>
  </r>
  <r>
    <x v="0"/>
    <x v="127"/>
    <n v="17.215900000000001"/>
  </r>
  <r>
    <x v="0"/>
    <x v="128"/>
    <n v="16.591100000000001"/>
  </r>
  <r>
    <x v="0"/>
    <x v="129"/>
    <n v="16.878299999999999"/>
  </r>
  <r>
    <x v="0"/>
    <x v="130"/>
    <n v="16.747800000000002"/>
  </r>
  <r>
    <x v="0"/>
    <x v="131"/>
    <n v="16.75"/>
  </r>
  <r>
    <x v="0"/>
    <x v="132"/>
    <n v="16.5642"/>
  </r>
  <r>
    <x v="0"/>
    <x v="133"/>
    <n v="16.216799999999999"/>
  </r>
  <r>
    <x v="0"/>
    <x v="134"/>
    <n v="16.2804"/>
  </r>
  <r>
    <x v="0"/>
    <x v="135"/>
    <n v="17.4544"/>
  </r>
  <r>
    <x v="0"/>
    <x v="136"/>
    <n v="17.305599999999998"/>
  </r>
  <r>
    <x v="0"/>
    <x v="137"/>
    <n v="17.329999999999998"/>
  </r>
  <r>
    <x v="0"/>
    <x v="138"/>
    <n v="17.632400000000001"/>
  </r>
  <r>
    <x v="0"/>
    <x v="139"/>
    <n v="18.188600000000001"/>
  </r>
  <r>
    <x v="0"/>
    <x v="140"/>
    <n v="18.042100000000001"/>
  </r>
  <r>
    <x v="0"/>
    <x v="141"/>
    <n v="17.985299999999999"/>
  </r>
  <r>
    <x v="0"/>
    <x v="142"/>
    <n v="18.183399999999999"/>
  </r>
  <r>
    <x v="0"/>
    <x v="143"/>
    <n v="18.057500000000001"/>
  </r>
  <r>
    <x v="0"/>
    <x v="144"/>
    <n v="18.085599999999999"/>
  </r>
  <r>
    <x v="0"/>
    <x v="145"/>
    <n v="17.7666"/>
  </r>
  <r>
    <x v="0"/>
    <x v="146"/>
    <n v="16.623200000000001"/>
  </r>
  <r>
    <x v="0"/>
    <x v="147"/>
    <n v="16.883900000000001"/>
  </r>
  <r>
    <x v="0"/>
    <x v="148"/>
    <n v="16.452300000000001"/>
  </r>
  <r>
    <x v="0"/>
    <x v="149"/>
    <n v="16.346399999999999"/>
  </r>
  <r>
    <x v="0"/>
    <x v="150"/>
    <n v="16.703399999999998"/>
  </r>
  <r>
    <x v="0"/>
    <x v="151"/>
    <n v="16.6297"/>
  </r>
  <r>
    <x v="0"/>
    <x v="152"/>
    <n v="16.342400000000001"/>
  </r>
  <r>
    <x v="0"/>
    <x v="153"/>
    <n v="15.728400000000001"/>
  </r>
  <r>
    <x v="0"/>
    <x v="154"/>
    <n v="16.007400000000001"/>
  </r>
  <r>
    <x v="0"/>
    <x v="155"/>
    <n v="16.472300000000001"/>
  </r>
  <r>
    <x v="0"/>
    <x v="156"/>
    <n v="16.238099999999999"/>
  </r>
  <r>
    <x v="0"/>
    <x v="157"/>
    <n v="16.096800000000002"/>
  </r>
  <r>
    <x v="0"/>
    <x v="158"/>
    <n v="16.0228"/>
  </r>
  <r>
    <x v="0"/>
    <x v="159"/>
    <n v="16.0487"/>
  </r>
  <r>
    <x v="0"/>
    <x v="160"/>
    <n v="15.827500000000001"/>
  </r>
  <r>
    <x v="0"/>
    <x v="161"/>
    <n v="15.891"/>
  </r>
  <r>
    <x v="0"/>
    <x v="162"/>
    <n v="15.722300000000001"/>
  </r>
  <r>
    <x v="0"/>
    <x v="163"/>
    <n v="16.418900000000001"/>
  </r>
  <r>
    <x v="0"/>
    <x v="164"/>
    <n v="16.9391"/>
  </r>
  <r>
    <x v="0"/>
    <x v="165"/>
    <n v="16.725300000000001"/>
  </r>
  <r>
    <x v="0"/>
    <x v="166"/>
    <n v="16.259399999999999"/>
  </r>
  <r>
    <x v="0"/>
    <x v="167"/>
    <n v="16.163799999999998"/>
  </r>
  <r>
    <x v="0"/>
    <x v="168"/>
    <n v="16.2073"/>
  </r>
  <r>
    <x v="0"/>
    <x v="169"/>
    <n v="15.954000000000001"/>
  </r>
  <r>
    <x v="0"/>
    <x v="170"/>
    <n v="16.151700000000002"/>
  </r>
  <r>
    <x v="0"/>
    <x v="171"/>
    <n v="16.052700000000002"/>
  </r>
  <r>
    <x v="0"/>
    <x v="172"/>
    <n v="15.480399999999999"/>
  </r>
  <r>
    <x v="0"/>
    <x v="173"/>
    <n v="14.992000000000001"/>
  </r>
  <r>
    <x v="0"/>
    <x v="174"/>
    <n v="15.6143"/>
  </r>
  <r>
    <x v="0"/>
    <x v="175"/>
    <n v="15.5091"/>
  </r>
  <r>
    <x v="0"/>
    <x v="176"/>
    <n v="15.426399999999999"/>
  </r>
  <r>
    <x v="0"/>
    <x v="177"/>
    <n v="15.573600000000001"/>
  </r>
  <r>
    <x v="0"/>
    <x v="178"/>
    <n v="15.858599999999999"/>
  </r>
  <r>
    <x v="0"/>
    <x v="179"/>
    <n v="13.8992"/>
  </r>
  <r>
    <x v="0"/>
    <x v="180"/>
    <n v="13.5715"/>
  </r>
  <r>
    <x v="0"/>
    <x v="181"/>
    <n v="13.878500000000001"/>
  </r>
  <r>
    <x v="0"/>
    <x v="182"/>
    <n v="14.1389"/>
  </r>
  <r>
    <x v="0"/>
    <x v="183"/>
    <n v="14.0945"/>
  </r>
  <r>
    <x v="0"/>
    <x v="184"/>
    <n v="14.053100000000001"/>
  </r>
  <r>
    <x v="0"/>
    <x v="185"/>
    <n v="13.9954"/>
  </r>
  <r>
    <x v="0"/>
    <x v="186"/>
    <n v="13.646800000000001"/>
  </r>
  <r>
    <x v="0"/>
    <x v="187"/>
    <n v="14.1256"/>
  </r>
  <r>
    <x v="0"/>
    <x v="188"/>
    <n v="14.1105"/>
  </r>
  <r>
    <x v="0"/>
    <x v="189"/>
    <n v="14.530099999999999"/>
  </r>
  <r>
    <x v="0"/>
    <x v="190"/>
    <n v="14.7399"/>
  </r>
  <r>
    <x v="0"/>
    <x v="191"/>
    <n v="14.8935"/>
  </r>
  <r>
    <x v="0"/>
    <x v="192"/>
    <n v="14.520200000000001"/>
  </r>
  <r>
    <x v="0"/>
    <x v="193"/>
    <n v="14.4925"/>
  </r>
  <r>
    <x v="0"/>
    <x v="194"/>
    <n v="14.4795"/>
  </r>
  <r>
    <x v="0"/>
    <x v="195"/>
    <n v="14.28"/>
  </r>
  <r>
    <x v="0"/>
    <x v="196"/>
    <n v="14.274699999999999"/>
  </r>
  <r>
    <x v="0"/>
    <x v="197"/>
    <n v="13.929"/>
  </r>
  <r>
    <x v="0"/>
    <x v="198"/>
    <n v="13.8424"/>
  </r>
  <r>
    <x v="0"/>
    <x v="199"/>
    <n v="13.989800000000001"/>
  </r>
  <r>
    <x v="0"/>
    <x v="200"/>
    <n v="13.741199999999999"/>
  </r>
  <r>
    <x v="0"/>
    <x v="201"/>
    <n v="13.932700000000001"/>
  </r>
  <r>
    <x v="0"/>
    <x v="202"/>
    <n v="13.796200000000001"/>
  </r>
  <r>
    <x v="0"/>
    <x v="203"/>
    <n v="13.697800000000001"/>
  </r>
  <r>
    <x v="0"/>
    <x v="204"/>
    <n v="13.358599999999999"/>
  </r>
  <r>
    <x v="0"/>
    <x v="205"/>
    <n v="13.035299999999999"/>
  </r>
  <r>
    <x v="0"/>
    <x v="206"/>
    <n v="13.3794"/>
  </r>
  <r>
    <x v="0"/>
    <x v="207"/>
    <n v="13.209300000000001"/>
  </r>
  <r>
    <x v="0"/>
    <x v="208"/>
    <n v="13.362"/>
  </r>
  <r>
    <x v="0"/>
    <x v="209"/>
    <n v="13.397399999999999"/>
  </r>
  <r>
    <x v="0"/>
    <x v="210"/>
    <n v="13.588200000000001"/>
  </r>
  <r>
    <x v="0"/>
    <x v="211"/>
    <n v="13.295299999999999"/>
  </r>
  <r>
    <x v="0"/>
    <x v="212"/>
    <n v="13.2928"/>
  </r>
  <r>
    <x v="0"/>
    <x v="213"/>
    <n v="13.4216"/>
  </r>
  <r>
    <x v="0"/>
    <x v="214"/>
    <n v="13.767899999999999"/>
  </r>
  <r>
    <x v="0"/>
    <x v="215"/>
    <n v="14.142200000000001"/>
  </r>
  <r>
    <x v="0"/>
    <x v="216"/>
    <n v="14.103999999999999"/>
  </r>
  <r>
    <x v="0"/>
    <x v="217"/>
    <n v="14.029199999999999"/>
  </r>
  <r>
    <x v="0"/>
    <x v="218"/>
    <n v="14.0494"/>
  </r>
  <r>
    <x v="0"/>
    <x v="219"/>
    <n v="14.334300000000001"/>
  </r>
  <r>
    <x v="0"/>
    <x v="220"/>
    <n v="14.386100000000001"/>
  </r>
  <r>
    <x v="0"/>
    <x v="221"/>
    <n v="14.3104"/>
  </r>
  <r>
    <x v="0"/>
    <x v="222"/>
    <n v="14.029199999999999"/>
  </r>
  <r>
    <x v="0"/>
    <x v="223"/>
    <n v="13.7369"/>
  </r>
  <r>
    <x v="0"/>
    <x v="224"/>
    <n v="13.3102"/>
  </r>
  <r>
    <x v="0"/>
    <x v="225"/>
    <n v="13.3375"/>
  </r>
  <r>
    <x v="0"/>
    <x v="226"/>
    <n v="13.405799999999999"/>
  </r>
  <r>
    <x v="0"/>
    <x v="227"/>
    <n v="13.273300000000001"/>
  </r>
  <r>
    <x v="0"/>
    <x v="228"/>
    <n v="13.132999999999999"/>
  </r>
  <r>
    <x v="0"/>
    <x v="229"/>
    <n v="13.2264"/>
  </r>
  <r>
    <x v="0"/>
    <x v="230"/>
    <n v="13.250299999999999"/>
  </r>
  <r>
    <x v="0"/>
    <x v="231"/>
    <n v="13.5206"/>
  </r>
  <r>
    <x v="0"/>
    <x v="232"/>
    <n v="13.478400000000001"/>
  </r>
  <r>
    <x v="0"/>
    <x v="233"/>
    <n v="13.3378"/>
  </r>
  <r>
    <x v="0"/>
    <x v="234"/>
    <n v="13.029"/>
  </r>
  <r>
    <x v="0"/>
    <x v="235"/>
    <n v="13.2273"/>
  </r>
  <r>
    <x v="0"/>
    <x v="236"/>
    <n v="12.4999"/>
  </r>
  <r>
    <x v="0"/>
    <x v="237"/>
    <n v="12.1663"/>
  </r>
  <r>
    <x v="0"/>
    <x v="238"/>
    <n v="12.119199999999999"/>
  </r>
  <r>
    <x v="0"/>
    <x v="239"/>
    <n v="12.3718"/>
  </r>
  <r>
    <x v="0"/>
    <x v="240"/>
    <n v="12.603300000000001"/>
  </r>
  <r>
    <x v="0"/>
    <x v="241"/>
    <n v="12.5825"/>
  </r>
  <r>
    <x v="0"/>
    <x v="242"/>
    <n v="12.6731"/>
  </r>
  <r>
    <x v="0"/>
    <x v="243"/>
    <n v="12.9468"/>
  </r>
  <r>
    <x v="0"/>
    <x v="244"/>
    <n v="13.3477"/>
  </r>
  <r>
    <x v="0"/>
    <x v="245"/>
    <n v="13.740600000000001"/>
  </r>
  <r>
    <x v="0"/>
    <x v="246"/>
    <n v="13.632300000000001"/>
  </r>
  <r>
    <x v="0"/>
    <x v="247"/>
    <n v="13.8256"/>
  </r>
  <r>
    <x v="0"/>
    <x v="248"/>
    <n v="13.9641"/>
  </r>
  <r>
    <x v="0"/>
    <x v="249"/>
    <n v="14.297000000000001"/>
  </r>
  <r>
    <x v="0"/>
    <x v="250"/>
    <n v="14.2334"/>
  </r>
  <r>
    <x v="0"/>
    <x v="251"/>
    <n v="14.3942"/>
  </r>
  <r>
    <x v="0"/>
    <x v="252"/>
    <n v="14.268599999999999"/>
  </r>
  <r>
    <x v="0"/>
    <x v="253"/>
    <n v="14.149900000000001"/>
  </r>
  <r>
    <x v="0"/>
    <x v="254"/>
    <n v="14.2052"/>
  </r>
  <r>
    <x v="0"/>
    <x v="255"/>
    <n v="13.8653"/>
  </r>
  <r>
    <x v="0"/>
    <x v="256"/>
    <n v="13.3964"/>
  </r>
  <r>
    <x v="0"/>
    <x v="257"/>
    <n v="13.5754"/>
  </r>
  <r>
    <x v="0"/>
    <x v="258"/>
    <n v="13.5342"/>
  </r>
  <r>
    <x v="0"/>
    <x v="259"/>
    <n v="13.8363"/>
  </r>
  <r>
    <x v="0"/>
    <x v="260"/>
    <n v="13.7341"/>
  </r>
  <r>
    <x v="0"/>
    <x v="261"/>
    <n v="13.786899999999999"/>
  </r>
  <r>
    <x v="0"/>
    <x v="262"/>
    <n v="13.8116"/>
  </r>
  <r>
    <x v="0"/>
    <x v="263"/>
    <n v="13.9056"/>
  </r>
  <r>
    <x v="0"/>
    <x v="264"/>
    <n v="13.7897"/>
  </r>
  <r>
    <x v="0"/>
    <x v="265"/>
    <n v="13.8994"/>
  </r>
  <r>
    <x v="0"/>
    <x v="266"/>
    <n v="14.1065"/>
  </r>
  <r>
    <x v="0"/>
    <x v="267"/>
    <n v="14.0487"/>
  </r>
  <r>
    <x v="0"/>
    <x v="268"/>
    <n v="14.079599999999999"/>
  </r>
  <r>
    <x v="0"/>
    <x v="269"/>
    <n v="14.035600000000001"/>
  </r>
  <r>
    <x v="0"/>
    <x v="270"/>
    <n v="13.904400000000001"/>
  </r>
  <r>
    <x v="0"/>
    <x v="271"/>
    <n v="13.6966"/>
  </r>
  <r>
    <x v="0"/>
    <x v="272"/>
    <n v="13.801299999999999"/>
  </r>
  <r>
    <x v="0"/>
    <x v="273"/>
    <n v="13.710100000000001"/>
  </r>
  <r>
    <x v="0"/>
    <x v="274"/>
    <n v="13.6698"/>
  </r>
  <r>
    <x v="0"/>
    <x v="275"/>
    <n v="13.5008"/>
  </r>
  <r>
    <x v="0"/>
    <x v="276"/>
    <n v="13.618499999999999"/>
  </r>
  <r>
    <x v="0"/>
    <x v="277"/>
    <n v="13.4339"/>
  </r>
  <r>
    <x v="0"/>
    <x v="278"/>
    <n v="13.4948"/>
  </r>
  <r>
    <x v="0"/>
    <x v="279"/>
    <n v="13.4876"/>
  </r>
  <r>
    <x v="0"/>
    <x v="280"/>
    <n v="13.213699999999999"/>
  </r>
  <r>
    <x v="0"/>
    <x v="281"/>
    <n v="13.0213"/>
  </r>
  <r>
    <x v="0"/>
    <x v="282"/>
    <n v="12.9169"/>
  </r>
  <r>
    <x v="0"/>
    <x v="283"/>
    <n v="12.5746"/>
  </r>
  <r>
    <x v="0"/>
    <x v="284"/>
    <n v="12.577400000000001"/>
  </r>
  <r>
    <x v="0"/>
    <x v="285"/>
    <n v="12.434900000000001"/>
  </r>
  <r>
    <x v="0"/>
    <x v="286"/>
    <n v="12.3009"/>
  </r>
  <r>
    <x v="0"/>
    <x v="287"/>
    <n v="12.386799999999999"/>
  </r>
  <r>
    <x v="0"/>
    <x v="288"/>
    <n v="12.783200000000001"/>
  </r>
  <r>
    <x v="0"/>
    <x v="289"/>
    <n v="13.072800000000001"/>
  </r>
  <r>
    <x v="0"/>
    <x v="290"/>
    <n v="13.145"/>
  </r>
  <r>
    <x v="0"/>
    <x v="291"/>
    <n v="13.039400000000001"/>
  </r>
  <r>
    <x v="0"/>
    <x v="292"/>
    <n v="12.965299999999999"/>
  </r>
  <r>
    <x v="0"/>
    <x v="293"/>
    <n v="13.1934"/>
  </r>
  <r>
    <x v="0"/>
    <x v="294"/>
    <n v="13.142799999999999"/>
  </r>
  <r>
    <x v="0"/>
    <x v="295"/>
    <n v="13.3477"/>
  </r>
  <r>
    <x v="0"/>
    <x v="296"/>
    <n v="13.3233"/>
  </r>
  <r>
    <x v="0"/>
    <x v="297"/>
    <n v="13.352399999999999"/>
  </r>
  <r>
    <x v="0"/>
    <x v="298"/>
    <n v="13.438599999999999"/>
  </r>
  <r>
    <x v="0"/>
    <x v="299"/>
    <n v="13.442"/>
  </r>
  <r>
    <x v="0"/>
    <x v="300"/>
    <n v="13.487299999999999"/>
  </r>
  <r>
    <x v="0"/>
    <x v="301"/>
    <n v="13.2746"/>
  </r>
  <r>
    <x v="0"/>
    <x v="302"/>
    <n v="13.3171"/>
  </r>
  <r>
    <x v="0"/>
    <x v="303"/>
    <n v="13.0884"/>
  </r>
  <r>
    <x v="0"/>
    <x v="304"/>
    <n v="13.7607"/>
  </r>
  <r>
    <x v="0"/>
    <x v="305"/>
    <n v="13.697900000000001"/>
  </r>
  <r>
    <x v="0"/>
    <x v="306"/>
    <n v="13.775700000000001"/>
  </r>
  <r>
    <x v="0"/>
    <x v="307"/>
    <n v="13.988099999999999"/>
  </r>
  <r>
    <x v="0"/>
    <x v="308"/>
    <n v="14.1608"/>
  </r>
  <r>
    <x v="0"/>
    <x v="309"/>
    <n v="14.136100000000001"/>
  </r>
  <r>
    <x v="0"/>
    <x v="310"/>
    <n v="14.2658"/>
  </r>
  <r>
    <x v="0"/>
    <x v="311"/>
    <n v="14.4488"/>
  </r>
  <r>
    <x v="0"/>
    <x v="312"/>
    <n v="14.6647"/>
  </r>
  <r>
    <x v="0"/>
    <x v="313"/>
    <n v="14.5335"/>
  </r>
  <r>
    <x v="0"/>
    <x v="314"/>
    <n v="14.5251"/>
  </r>
  <r>
    <x v="0"/>
    <x v="315"/>
    <n v="14.4961"/>
  </r>
  <r>
    <x v="0"/>
    <x v="316"/>
    <n v="14.2898"/>
  </r>
  <r>
    <x v="0"/>
    <x v="317"/>
    <n v="14.6958"/>
  </r>
  <r>
    <x v="0"/>
    <x v="318"/>
    <n v="15.3942"/>
  </r>
  <r>
    <x v="0"/>
    <x v="319"/>
    <n v="15.675000000000001"/>
  </r>
  <r>
    <x v="0"/>
    <x v="320"/>
    <n v="15.6564"/>
  </r>
  <r>
    <x v="0"/>
    <x v="321"/>
    <n v="15.795400000000001"/>
  </r>
  <r>
    <x v="0"/>
    <x v="322"/>
    <n v="15.9655"/>
  </r>
  <r>
    <x v="0"/>
    <x v="323"/>
    <n v="15.755800000000001"/>
  </r>
  <r>
    <x v="0"/>
    <x v="324"/>
    <n v="15.7964"/>
  </r>
  <r>
    <x v="0"/>
    <x v="325"/>
    <n v="15.815200000000001"/>
  </r>
  <r>
    <x v="0"/>
    <x v="326"/>
    <n v="15.754200000000001"/>
  </r>
  <r>
    <x v="0"/>
    <x v="327"/>
    <n v="15.8155"/>
  </r>
  <r>
    <x v="0"/>
    <x v="328"/>
    <n v="15.3634"/>
  </r>
  <r>
    <x v="0"/>
    <x v="329"/>
    <n v="15.436"/>
  </r>
  <r>
    <x v="0"/>
    <x v="330"/>
    <n v="15.4611"/>
  </r>
  <r>
    <x v="0"/>
    <x v="331"/>
    <n v="15.3203"/>
  </r>
  <r>
    <x v="0"/>
    <x v="332"/>
    <n v="15.363"/>
  </r>
  <r>
    <x v="0"/>
    <x v="333"/>
    <n v="15.680899999999999"/>
  </r>
  <r>
    <x v="0"/>
    <x v="334"/>
    <n v="15.573399999999999"/>
  </r>
  <r>
    <x v="0"/>
    <x v="335"/>
    <n v="15.6662"/>
  </r>
  <r>
    <x v="0"/>
    <x v="336"/>
    <n v="15.9161"/>
  </r>
  <r>
    <x v="0"/>
    <x v="337"/>
    <n v="15.553599999999999"/>
  </r>
  <r>
    <x v="0"/>
    <x v="338"/>
    <n v="14.706799999999999"/>
  </r>
  <r>
    <x v="0"/>
    <x v="339"/>
    <n v="14.8634"/>
  </r>
  <r>
    <x v="0"/>
    <x v="340"/>
    <n v="14.618399999999999"/>
  </r>
  <r>
    <x v="0"/>
    <x v="341"/>
    <n v="14.153700000000001"/>
  </r>
  <r>
    <x v="0"/>
    <x v="342"/>
    <n v="14.3172"/>
  </r>
  <r>
    <x v="0"/>
    <x v="343"/>
    <n v="14.611499999999999"/>
  </r>
  <r>
    <x v="0"/>
    <x v="344"/>
    <n v="14.851100000000001"/>
  </r>
  <r>
    <x v="0"/>
    <x v="345"/>
    <n v="14.6974"/>
  </r>
  <r>
    <x v="0"/>
    <x v="346"/>
    <n v="15.4278"/>
  </r>
  <r>
    <x v="0"/>
    <x v="347"/>
    <n v="15.3794"/>
  </r>
  <r>
    <x v="0"/>
    <x v="348"/>
    <n v="15.141400000000001"/>
  </r>
  <r>
    <x v="0"/>
    <x v="349"/>
    <n v="15.2888"/>
  </r>
  <r>
    <x v="0"/>
    <x v="350"/>
    <n v="15.1797"/>
  </r>
  <r>
    <x v="0"/>
    <x v="351"/>
    <n v="14.991099999999999"/>
  </r>
  <r>
    <x v="0"/>
    <x v="352"/>
    <n v="15.3436"/>
  </r>
  <r>
    <x v="0"/>
    <x v="353"/>
    <n v="15.3939"/>
  </r>
  <r>
    <x v="0"/>
    <x v="354"/>
    <n v="15.2005"/>
  </r>
  <r>
    <x v="0"/>
    <x v="355"/>
    <n v="15.188499999999999"/>
  </r>
  <r>
    <x v="0"/>
    <x v="356"/>
    <n v="15.3369"/>
  </r>
  <r>
    <x v="0"/>
    <x v="357"/>
    <n v="15.1228"/>
  </r>
  <r>
    <x v="0"/>
    <x v="358"/>
    <n v="15.3005"/>
  </r>
  <r>
    <x v="0"/>
    <x v="359"/>
    <n v="15.3964"/>
  </r>
  <r>
    <x v="0"/>
    <x v="360"/>
    <n v="15.4961"/>
  </r>
  <r>
    <x v="0"/>
    <x v="361"/>
    <n v="15.5976"/>
  </r>
  <r>
    <x v="0"/>
    <x v="362"/>
    <n v="15.6806"/>
  </r>
  <r>
    <x v="0"/>
    <x v="363"/>
    <n v="15.757"/>
  </r>
  <r>
    <x v="0"/>
    <x v="364"/>
    <n v="15.8636"/>
  </r>
  <r>
    <x v="0"/>
    <x v="365"/>
    <n v="16.0017"/>
  </r>
  <r>
    <x v="0"/>
    <x v="366"/>
    <n v="16.393799999999999"/>
  </r>
  <r>
    <x v="0"/>
    <x v="367"/>
    <n v="16.346900000000002"/>
  </r>
  <r>
    <x v="0"/>
    <x v="368"/>
    <n v="16.507000000000001"/>
  </r>
  <r>
    <x v="0"/>
    <x v="369"/>
    <n v="16.7255"/>
  </r>
  <r>
    <x v="0"/>
    <x v="370"/>
    <n v="16.538399999999999"/>
  </r>
  <r>
    <x v="0"/>
    <x v="371"/>
    <n v="16.6617"/>
  </r>
  <r>
    <x v="0"/>
    <x v="372"/>
    <n v="16.246600000000001"/>
  </r>
  <r>
    <x v="0"/>
    <x v="373"/>
    <n v="16.505099999999999"/>
  </r>
  <r>
    <x v="0"/>
    <x v="374"/>
    <n v="16.4359"/>
  </r>
  <r>
    <x v="0"/>
    <x v="375"/>
    <n v="16.352"/>
  </r>
  <r>
    <x v="0"/>
    <x v="376"/>
    <n v="16.563300000000002"/>
  </r>
  <r>
    <x v="0"/>
    <x v="377"/>
    <n v="16.522400000000001"/>
  </r>
  <r>
    <x v="0"/>
    <x v="378"/>
    <n v="16.4756"/>
  </r>
  <r>
    <x v="0"/>
    <x v="379"/>
    <n v="16.209"/>
  </r>
  <r>
    <x v="0"/>
    <x v="380"/>
    <n v="16.464200000000002"/>
  </r>
  <r>
    <x v="0"/>
    <x v="381"/>
    <n v="16.416399999999999"/>
  </r>
  <r>
    <x v="0"/>
    <x v="382"/>
    <n v="16.4468"/>
  </r>
  <r>
    <x v="0"/>
    <x v="383"/>
    <n v="16.4664"/>
  </r>
  <r>
    <x v="0"/>
    <x v="384"/>
    <n v="16.704599999999999"/>
  </r>
  <r>
    <x v="0"/>
    <x v="385"/>
    <n v="16.604299999999999"/>
  </r>
  <r>
    <x v="0"/>
    <x v="386"/>
    <n v="16.403199999999998"/>
  </r>
  <r>
    <x v="0"/>
    <x v="387"/>
    <n v="16.432300000000001"/>
  </r>
  <r>
    <x v="0"/>
    <x v="388"/>
    <n v="16.2883"/>
  </r>
  <r>
    <x v="0"/>
    <x v="389"/>
    <n v="16.482500000000002"/>
  </r>
  <r>
    <x v="0"/>
    <x v="390"/>
    <n v="16.440200000000001"/>
  </r>
  <r>
    <x v="0"/>
    <x v="391"/>
    <n v="16.564800000000002"/>
  </r>
  <r>
    <x v="0"/>
    <x v="392"/>
    <n v="16.8703"/>
  </r>
  <r>
    <x v="0"/>
    <x v="393"/>
    <n v="17.267499999999998"/>
  </r>
  <r>
    <x v="0"/>
    <x v="394"/>
    <n v="17.587299999999999"/>
  </r>
  <r>
    <x v="0"/>
    <x v="395"/>
    <n v="17.434200000000001"/>
  </r>
  <r>
    <x v="0"/>
    <x v="396"/>
    <n v="17.9115"/>
  </r>
  <r>
    <x v="0"/>
    <x v="397"/>
    <n v="17.869700000000002"/>
  </r>
  <r>
    <x v="0"/>
    <x v="398"/>
    <n v="17.961500000000001"/>
  </r>
  <r>
    <x v="0"/>
    <x v="399"/>
    <n v="17.712199999999999"/>
  </r>
  <r>
    <x v="0"/>
    <x v="400"/>
    <n v="17.914999999999999"/>
  </r>
  <r>
    <x v="0"/>
    <x v="401"/>
    <n v="17.8871"/>
  </r>
  <r>
    <x v="0"/>
    <x v="402"/>
    <n v="17.7546"/>
  </r>
  <r>
    <x v="0"/>
    <x v="403"/>
    <n v="17.7287"/>
  </r>
  <r>
    <x v="0"/>
    <x v="404"/>
    <n v="17.535399999999999"/>
  </r>
  <r>
    <x v="0"/>
    <x v="405"/>
    <n v="17.6325"/>
  </r>
  <r>
    <x v="0"/>
    <x v="406"/>
    <n v="17.5532"/>
  </r>
  <r>
    <x v="0"/>
    <x v="407"/>
    <n v="17.419699999999999"/>
  </r>
  <r>
    <x v="0"/>
    <x v="408"/>
    <n v="17.220099999999999"/>
  </r>
  <r>
    <x v="0"/>
    <x v="409"/>
    <n v="17.3643"/>
  </r>
  <r>
    <x v="0"/>
    <x v="410"/>
    <n v="18.0307"/>
  </r>
  <r>
    <x v="0"/>
    <x v="411"/>
    <n v="17.9542"/>
  </r>
  <r>
    <x v="0"/>
    <x v="412"/>
    <n v="17.835000000000001"/>
  </r>
  <r>
    <x v="0"/>
    <x v="413"/>
    <n v="17.714400000000001"/>
  </r>
  <r>
    <x v="0"/>
    <x v="414"/>
    <n v="17.5383"/>
  </r>
  <r>
    <x v="0"/>
    <x v="415"/>
    <n v="17.7439"/>
  </r>
  <r>
    <x v="0"/>
    <x v="416"/>
    <n v="17.494299999999999"/>
  </r>
  <r>
    <x v="0"/>
    <x v="417"/>
    <n v="17.11"/>
  </r>
  <r>
    <x v="0"/>
    <x v="418"/>
    <n v="17.203299999999999"/>
  </r>
  <r>
    <x v="0"/>
    <x v="419"/>
    <n v="17.080300000000001"/>
  </r>
  <r>
    <x v="0"/>
    <x v="420"/>
    <n v="17.188500000000001"/>
  </r>
  <r>
    <x v="0"/>
    <x v="421"/>
    <n v="16.969000000000001"/>
  </r>
  <r>
    <x v="0"/>
    <x v="422"/>
    <n v="16.855799999999999"/>
  </r>
  <r>
    <x v="0"/>
    <x v="423"/>
    <n v="16.943999999999999"/>
  </r>
  <r>
    <x v="0"/>
    <x v="424"/>
    <n v="17.281099999999999"/>
  </r>
  <r>
    <x v="0"/>
    <x v="425"/>
    <n v="17.6281"/>
  </r>
  <r>
    <x v="0"/>
    <x v="426"/>
    <n v="17.529699999999998"/>
  </r>
  <r>
    <x v="0"/>
    <x v="427"/>
    <n v="17.100200000000001"/>
  </r>
  <r>
    <x v="0"/>
    <x v="428"/>
    <n v="17.3659"/>
  </r>
  <r>
    <x v="0"/>
    <x v="429"/>
    <n v="17.443100000000001"/>
  </r>
  <r>
    <x v="0"/>
    <x v="430"/>
    <n v="17.590800000000002"/>
  </r>
  <r>
    <x v="0"/>
    <x v="431"/>
    <n v="17.271000000000001"/>
  </r>
  <r>
    <x v="0"/>
    <x v="432"/>
    <n v="17.411100000000001"/>
  </r>
  <r>
    <x v="0"/>
    <x v="433"/>
    <n v="16.019500000000001"/>
  </r>
  <r>
    <x v="0"/>
    <x v="434"/>
    <n v="15.8377"/>
  </r>
  <r>
    <x v="0"/>
    <x v="435"/>
    <n v="15.807"/>
  </r>
  <r>
    <x v="0"/>
    <x v="436"/>
    <n v="15.8329"/>
  </r>
  <r>
    <x v="0"/>
    <x v="437"/>
    <n v="15.862299999999999"/>
  </r>
  <r>
    <x v="0"/>
    <x v="438"/>
    <n v="16.091899999999999"/>
  </r>
  <r>
    <x v="0"/>
    <x v="439"/>
    <n v="16.2121"/>
  </r>
  <r>
    <x v="0"/>
    <x v="440"/>
    <n v="16.3066"/>
  </r>
  <r>
    <x v="0"/>
    <x v="441"/>
    <n v="16.534800000000001"/>
  </r>
  <r>
    <x v="0"/>
    <x v="442"/>
    <n v="16.831"/>
  </r>
  <r>
    <x v="0"/>
    <x v="443"/>
    <n v="17.052700000000002"/>
  </r>
  <r>
    <x v="0"/>
    <x v="444"/>
    <n v="17.051500000000001"/>
  </r>
  <r>
    <x v="0"/>
    <x v="445"/>
    <n v="17.322199999999999"/>
  </r>
  <r>
    <x v="0"/>
    <x v="446"/>
    <n v="17.308199999999999"/>
  </r>
  <r>
    <x v="0"/>
    <x v="447"/>
    <n v="17.3719"/>
  </r>
  <r>
    <x v="0"/>
    <x v="448"/>
    <n v="17.0976"/>
  </r>
  <r>
    <x v="0"/>
    <x v="449"/>
    <n v="16.899699999999999"/>
  </r>
  <r>
    <x v="0"/>
    <x v="450"/>
    <n v="16.712"/>
  </r>
  <r>
    <x v="0"/>
    <x v="451"/>
    <n v="16.7852"/>
  </r>
  <r>
    <x v="0"/>
    <x v="452"/>
    <n v="16.610499999999998"/>
  </r>
  <r>
    <x v="0"/>
    <x v="453"/>
    <n v="16.460599999999999"/>
  </r>
  <r>
    <x v="0"/>
    <x v="454"/>
    <n v="16.789000000000001"/>
  </r>
  <r>
    <x v="0"/>
    <x v="455"/>
    <n v="16.743500000000001"/>
  </r>
  <r>
    <x v="0"/>
    <x v="456"/>
    <n v="16.791799999999999"/>
  </r>
  <r>
    <x v="0"/>
    <x v="457"/>
    <n v="16.9026"/>
  </r>
  <r>
    <x v="0"/>
    <x v="458"/>
    <n v="16.938199999999998"/>
  </r>
  <r>
    <x v="0"/>
    <x v="459"/>
    <n v="16.887"/>
  </r>
  <r>
    <x v="0"/>
    <x v="460"/>
    <n v="16.877099999999999"/>
  </r>
  <r>
    <x v="0"/>
    <x v="461"/>
    <n v="16.892399999999999"/>
  </r>
  <r>
    <x v="0"/>
    <x v="462"/>
    <n v="17.056899999999999"/>
  </r>
  <r>
    <x v="0"/>
    <x v="463"/>
    <n v="17.073399999999999"/>
  </r>
  <r>
    <x v="0"/>
    <x v="464"/>
    <n v="16.883800000000001"/>
  </r>
  <r>
    <x v="0"/>
    <x v="465"/>
    <n v="16.694199999999999"/>
  </r>
  <r>
    <x v="0"/>
    <x v="466"/>
    <n v="16.759399999999999"/>
  </r>
  <r>
    <x v="0"/>
    <x v="467"/>
    <n v="16.907699999999998"/>
  </r>
  <r>
    <x v="0"/>
    <x v="468"/>
    <n v="16.903199999999998"/>
  </r>
  <r>
    <x v="0"/>
    <x v="469"/>
    <n v="16.8217"/>
  </r>
  <r>
    <x v="0"/>
    <x v="470"/>
    <n v="16.9544"/>
  </r>
  <r>
    <x v="0"/>
    <x v="471"/>
    <n v="17.1555"/>
  </r>
  <r>
    <x v="0"/>
    <x v="472"/>
    <n v="17.34"/>
  </r>
  <r>
    <x v="0"/>
    <x v="473"/>
    <n v="17.174299999999999"/>
  </r>
  <r>
    <x v="0"/>
    <x v="474"/>
    <n v="17.1005"/>
  </r>
  <r>
    <x v="0"/>
    <x v="475"/>
    <n v="17.081399999999999"/>
  </r>
  <r>
    <x v="0"/>
    <x v="476"/>
    <n v="17.0776"/>
  </r>
  <r>
    <x v="0"/>
    <x v="477"/>
    <n v="17.233799999999999"/>
  </r>
  <r>
    <x v="0"/>
    <x v="478"/>
    <n v="17.2624"/>
  </r>
  <r>
    <x v="0"/>
    <x v="479"/>
    <n v="17.142800000000001"/>
  </r>
  <r>
    <x v="0"/>
    <x v="480"/>
    <n v="16.920999999999999"/>
  </r>
  <r>
    <x v="0"/>
    <x v="481"/>
    <n v="16.6553"/>
  </r>
  <r>
    <x v="0"/>
    <x v="482"/>
    <n v="16.654399999999999"/>
  </r>
  <r>
    <x v="0"/>
    <x v="483"/>
    <n v="16.8733"/>
  </r>
  <r>
    <x v="0"/>
    <x v="484"/>
    <n v="16.6557"/>
  </r>
  <r>
    <x v="0"/>
    <x v="485"/>
    <n v="16.532499999999999"/>
  </r>
  <r>
    <x v="0"/>
    <x v="486"/>
    <n v="16.598400000000002"/>
  </r>
  <r>
    <x v="0"/>
    <x v="487"/>
    <n v="16.48"/>
  </r>
  <r>
    <x v="0"/>
    <x v="488"/>
    <n v="16.513400000000001"/>
  </r>
  <r>
    <x v="0"/>
    <x v="489"/>
    <n v="16.702100000000002"/>
  </r>
  <r>
    <x v="0"/>
    <x v="490"/>
    <n v="16.900300000000001"/>
  </r>
  <r>
    <x v="0"/>
    <x v="491"/>
    <n v="16.917200000000001"/>
  </r>
  <r>
    <x v="0"/>
    <x v="492"/>
    <n v="16.696100000000001"/>
  </r>
  <r>
    <x v="0"/>
    <x v="493"/>
    <n v="18.064800000000002"/>
  </r>
  <r>
    <x v="0"/>
    <x v="494"/>
    <n v="18.197500000000002"/>
  </r>
  <r>
    <x v="0"/>
    <x v="495"/>
    <n v="18.9023"/>
  </r>
  <r>
    <x v="0"/>
    <x v="496"/>
    <n v="18.846299999999999"/>
  </r>
  <r>
    <x v="0"/>
    <x v="497"/>
    <n v="18.774999999999999"/>
  </r>
  <r>
    <x v="0"/>
    <x v="498"/>
    <n v="18.819199999999999"/>
  </r>
  <r>
    <x v="0"/>
    <x v="499"/>
    <n v="18.854199999999999"/>
  </r>
  <r>
    <x v="0"/>
    <x v="500"/>
    <n v="19.120899999999999"/>
  </r>
  <r>
    <x v="0"/>
    <x v="501"/>
    <n v="18.912500000000001"/>
  </r>
  <r>
    <x v="0"/>
    <x v="502"/>
    <n v="18.846299999999999"/>
  </r>
  <r>
    <x v="0"/>
    <x v="503"/>
    <n v="18.8127"/>
  </r>
  <r>
    <x v="0"/>
    <x v="504"/>
    <n v="18.734300000000001"/>
  </r>
  <r>
    <x v="0"/>
    <x v="505"/>
    <n v="18.967500000000001"/>
  </r>
  <r>
    <x v="0"/>
    <x v="506"/>
    <n v="18.997299999999999"/>
  </r>
  <r>
    <x v="0"/>
    <x v="507"/>
    <n v="19.000800000000002"/>
  </r>
  <r>
    <x v="0"/>
    <x v="508"/>
    <n v="18.839200000000002"/>
  </r>
  <r>
    <x v="0"/>
    <x v="509"/>
    <n v="19.1173"/>
  </r>
  <r>
    <x v="0"/>
    <x v="510"/>
    <n v="19.343800000000002"/>
  </r>
  <r>
    <x v="0"/>
    <x v="511"/>
    <n v="19.3476"/>
  </r>
  <r>
    <x v="0"/>
    <x v="512"/>
    <n v="19.398800000000001"/>
  </r>
  <r>
    <x v="0"/>
    <x v="513"/>
    <n v="19.429500000000001"/>
  </r>
  <r>
    <x v="0"/>
    <x v="514"/>
    <n v="19.649000000000001"/>
  </r>
  <r>
    <x v="0"/>
    <x v="515"/>
    <n v="20.016999999999999"/>
  </r>
  <r>
    <x v="0"/>
    <x v="516"/>
    <n v="19.9651"/>
  </r>
  <r>
    <x v="0"/>
    <x v="517"/>
    <n v="20.328900000000001"/>
  </r>
  <r>
    <x v="0"/>
    <x v="518"/>
    <n v="20.252800000000001"/>
  </r>
  <r>
    <x v="0"/>
    <x v="519"/>
    <n v="20.113600000000002"/>
  </r>
  <r>
    <x v="0"/>
    <x v="520"/>
    <n v="20.398"/>
  </r>
  <r>
    <x v="0"/>
    <x v="521"/>
    <n v="20.6309"/>
  </r>
  <r>
    <x v="0"/>
    <x v="522"/>
    <n v="20.7119"/>
  </r>
  <r>
    <x v="0"/>
    <x v="523"/>
    <n v="20.654900000000001"/>
  </r>
  <r>
    <x v="0"/>
    <x v="524"/>
    <n v="20.985499999999998"/>
  </r>
  <r>
    <x v="0"/>
    <x v="525"/>
    <n v="21.108599999999999"/>
  </r>
  <r>
    <x v="0"/>
    <x v="526"/>
    <n v="21.0213"/>
  </r>
  <r>
    <x v="0"/>
    <x v="527"/>
    <n v="20.669699999999999"/>
  </r>
  <r>
    <x v="0"/>
    <x v="528"/>
    <n v="20.4435"/>
  </r>
  <r>
    <x v="0"/>
    <x v="529"/>
    <n v="20.6495"/>
  </r>
  <r>
    <x v="0"/>
    <x v="530"/>
    <n v="20.622599999999998"/>
  </r>
  <r>
    <x v="0"/>
    <x v="531"/>
    <n v="20.645"/>
  </r>
  <r>
    <x v="0"/>
    <x v="532"/>
    <n v="20.573399999999999"/>
  </r>
  <r>
    <x v="0"/>
    <x v="533"/>
    <n v="20.360600000000002"/>
  </r>
  <r>
    <x v="0"/>
    <x v="534"/>
    <n v="20.342700000000001"/>
  </r>
  <r>
    <x v="0"/>
    <x v="535"/>
    <n v="20.2195"/>
  </r>
  <r>
    <x v="0"/>
    <x v="536"/>
    <n v="20.237400000000001"/>
  </r>
  <r>
    <x v="0"/>
    <x v="537"/>
    <n v="20.3584"/>
  </r>
  <r>
    <x v="0"/>
    <x v="538"/>
    <n v="20.600200000000001"/>
  </r>
  <r>
    <x v="0"/>
    <x v="539"/>
    <n v="20.812999999999999"/>
  </r>
  <r>
    <x v="0"/>
    <x v="540"/>
    <n v="20.9451"/>
  </r>
  <r>
    <x v="0"/>
    <x v="541"/>
    <n v="20.936199999999999"/>
  </r>
  <r>
    <x v="0"/>
    <x v="542"/>
    <n v="21.0594"/>
  </r>
  <r>
    <x v="0"/>
    <x v="543"/>
    <n v="21.4938"/>
  </r>
  <r>
    <x v="0"/>
    <x v="544"/>
    <n v="21.355"/>
  </r>
  <r>
    <x v="0"/>
    <x v="545"/>
    <n v="21.363900000000001"/>
  </r>
  <r>
    <x v="0"/>
    <x v="546"/>
    <n v="21.285599999999999"/>
  </r>
  <r>
    <x v="0"/>
    <x v="547"/>
    <n v="21.325900000000001"/>
  </r>
  <r>
    <x v="0"/>
    <x v="548"/>
    <n v="21.601400000000002"/>
  </r>
  <r>
    <x v="0"/>
    <x v="549"/>
    <n v="21.348299999999998"/>
  </r>
  <r>
    <x v="0"/>
    <x v="550"/>
    <n v="21.2273"/>
  </r>
  <r>
    <x v="0"/>
    <x v="551"/>
    <n v="20.848800000000001"/>
  </r>
  <r>
    <x v="0"/>
    <x v="552"/>
    <n v="21.148900000000001"/>
  </r>
  <r>
    <x v="0"/>
    <x v="553"/>
    <n v="21.039200000000001"/>
  </r>
  <r>
    <x v="0"/>
    <x v="554"/>
    <n v="21.213899999999999"/>
  </r>
  <r>
    <x v="0"/>
    <x v="555"/>
    <n v="21.767099999999999"/>
  </r>
  <r>
    <x v="0"/>
    <x v="556"/>
    <n v="21.731200000000001"/>
  </r>
  <r>
    <x v="0"/>
    <x v="557"/>
    <n v="21.874600000000001"/>
  </r>
  <r>
    <x v="0"/>
    <x v="558"/>
    <n v="22.1769"/>
  </r>
  <r>
    <x v="0"/>
    <x v="559"/>
    <n v="22.0336"/>
  </r>
  <r>
    <x v="0"/>
    <x v="560"/>
    <n v="21.982099999999999"/>
  </r>
  <r>
    <x v="0"/>
    <x v="561"/>
    <n v="21.411000000000001"/>
  </r>
  <r>
    <x v="0"/>
    <x v="562"/>
    <n v="21.529699999999998"/>
  </r>
  <r>
    <x v="0"/>
    <x v="563"/>
    <n v="21.4087"/>
  </r>
  <r>
    <x v="0"/>
    <x v="564"/>
    <n v="21.3035"/>
  </r>
  <r>
    <x v="0"/>
    <x v="565"/>
    <n v="21.267600000000002"/>
  </r>
  <r>
    <x v="0"/>
    <x v="566"/>
    <n v="21.2654"/>
  </r>
  <r>
    <x v="0"/>
    <x v="567"/>
    <n v="21.323899999999998"/>
  </r>
  <r>
    <x v="0"/>
    <x v="568"/>
    <n v="21.6053"/>
  </r>
  <r>
    <x v="0"/>
    <x v="569"/>
    <n v="21.6008"/>
  </r>
  <r>
    <x v="0"/>
    <x v="570"/>
    <n v="21.886600000000001"/>
  </r>
  <r>
    <x v="0"/>
    <x v="571"/>
    <n v="21.9451"/>
  </r>
  <r>
    <x v="0"/>
    <x v="572"/>
    <n v="22.0532"/>
  </r>
  <r>
    <x v="0"/>
    <x v="573"/>
    <n v="22.3188"/>
  </r>
  <r>
    <x v="0"/>
    <x v="574"/>
    <n v="22.627099999999999"/>
  </r>
  <r>
    <x v="0"/>
    <x v="575"/>
    <n v="22.636099999999999"/>
  </r>
  <r>
    <x v="0"/>
    <x v="576"/>
    <n v="22.638400000000001"/>
  </r>
  <r>
    <x v="0"/>
    <x v="577"/>
    <n v="22.8049"/>
  </r>
  <r>
    <x v="0"/>
    <x v="578"/>
    <n v="22.854399999999998"/>
  </r>
  <r>
    <x v="0"/>
    <x v="579"/>
    <n v="22.708100000000002"/>
  </r>
  <r>
    <x v="0"/>
    <x v="580"/>
    <n v="22.987200000000001"/>
  </r>
  <r>
    <x v="0"/>
    <x v="581"/>
    <n v="23.014299999999999"/>
  </r>
  <r>
    <x v="0"/>
    <x v="582"/>
    <n v="23.070499999999999"/>
  </r>
  <r>
    <x v="0"/>
    <x v="583"/>
    <n v="23.250599999999999"/>
  </r>
  <r>
    <x v="0"/>
    <x v="584"/>
    <n v="22.269200000000001"/>
  </r>
  <r>
    <x v="0"/>
    <x v="585"/>
    <n v="22.084700000000002"/>
  </r>
  <r>
    <x v="0"/>
    <x v="586"/>
    <n v="22.276"/>
  </r>
  <r>
    <x v="0"/>
    <x v="587"/>
    <n v="22.1387"/>
  </r>
  <r>
    <x v="0"/>
    <x v="588"/>
    <n v="22.055399999999999"/>
  </r>
  <r>
    <x v="0"/>
    <x v="589"/>
    <n v="22.732900000000001"/>
  </r>
  <r>
    <x v="0"/>
    <x v="590"/>
    <n v="22.829699999999999"/>
  </r>
  <r>
    <x v="0"/>
    <x v="591"/>
    <n v="22.881399999999999"/>
  </r>
  <r>
    <x v="0"/>
    <x v="592"/>
    <n v="22.874700000000001"/>
  </r>
  <r>
    <x v="0"/>
    <x v="593"/>
    <n v="22.7014"/>
  </r>
  <r>
    <x v="0"/>
    <x v="594"/>
    <n v="22.863399999999999"/>
  </r>
  <r>
    <x v="0"/>
    <x v="595"/>
    <n v="22.910699999999999"/>
  </r>
  <r>
    <x v="0"/>
    <x v="596"/>
    <n v="22.7239"/>
  </r>
  <r>
    <x v="0"/>
    <x v="597"/>
    <n v="22.746400000000001"/>
  </r>
  <r>
    <x v="0"/>
    <x v="598"/>
    <n v="23.102"/>
  </r>
  <r>
    <x v="0"/>
    <x v="599"/>
    <n v="22.901700000000002"/>
  </r>
  <r>
    <x v="0"/>
    <x v="600"/>
    <n v="22.028400000000001"/>
  </r>
  <r>
    <x v="0"/>
    <x v="601"/>
    <n v="22.676600000000001"/>
  </r>
  <r>
    <x v="0"/>
    <x v="602"/>
    <n v="22.532599999999999"/>
  </r>
  <r>
    <x v="0"/>
    <x v="603"/>
    <n v="22.676600000000001"/>
  </r>
  <r>
    <x v="0"/>
    <x v="604"/>
    <n v="22.3233"/>
  </r>
  <r>
    <x v="0"/>
    <x v="605"/>
    <n v="22.485299999999999"/>
  </r>
  <r>
    <x v="0"/>
    <x v="606"/>
    <n v="22.4223"/>
  </r>
  <r>
    <x v="0"/>
    <x v="607"/>
    <n v="22.4223"/>
  </r>
  <r>
    <x v="0"/>
    <x v="608"/>
    <n v="22.226500000000001"/>
  </r>
  <r>
    <x v="0"/>
    <x v="609"/>
    <n v="22.687899999999999"/>
  </r>
  <r>
    <x v="0"/>
    <x v="610"/>
    <n v="22.737400000000001"/>
  </r>
  <r>
    <x v="0"/>
    <x v="611"/>
    <n v="22.6721"/>
  </r>
  <r>
    <x v="0"/>
    <x v="612"/>
    <n v="22.4651"/>
  </r>
  <r>
    <x v="0"/>
    <x v="613"/>
    <n v="22.226500000000001"/>
  </r>
  <r>
    <x v="0"/>
    <x v="614"/>
    <n v="21.9541"/>
  </r>
  <r>
    <x v="0"/>
    <x v="615"/>
    <n v="21.666"/>
  </r>
  <r>
    <x v="0"/>
    <x v="616"/>
    <n v="21.9834"/>
  </r>
  <r>
    <x v="0"/>
    <x v="617"/>
    <n v="22.453800000000001"/>
  </r>
  <r>
    <x v="0"/>
    <x v="618"/>
    <n v="23.063800000000001"/>
  </r>
  <r>
    <x v="0"/>
    <x v="619"/>
    <n v="23.180800000000001"/>
  </r>
  <r>
    <x v="0"/>
    <x v="620"/>
    <n v="23.594999999999999"/>
  </r>
  <r>
    <x v="0"/>
    <x v="621"/>
    <n v="23.682700000000001"/>
  </r>
  <r>
    <x v="0"/>
    <x v="622"/>
    <n v="23.658000000000001"/>
  </r>
  <r>
    <x v="0"/>
    <x v="623"/>
    <n v="24.024899999999999"/>
  </r>
  <r>
    <x v="0"/>
    <x v="624"/>
    <n v="24.1599"/>
  </r>
  <r>
    <x v="0"/>
    <x v="625"/>
    <n v="24.078900000000001"/>
  </r>
  <r>
    <x v="0"/>
    <x v="626"/>
    <n v="24.308399999999999"/>
  </r>
  <r>
    <x v="0"/>
    <x v="627"/>
    <n v="24.6236"/>
  </r>
  <r>
    <x v="0"/>
    <x v="628"/>
    <n v="24.4435"/>
  </r>
  <r>
    <x v="0"/>
    <x v="629"/>
    <n v="24.501999999999999"/>
  </r>
  <r>
    <x v="0"/>
    <x v="630"/>
    <n v="24.572099999999999"/>
  </r>
  <r>
    <x v="0"/>
    <x v="631"/>
    <n v="24.642199999999999"/>
  </r>
  <r>
    <x v="0"/>
    <x v="632"/>
    <n v="24.601500000000001"/>
  </r>
  <r>
    <x v="0"/>
    <x v="633"/>
    <n v="24.798100000000002"/>
  </r>
  <r>
    <x v="0"/>
    <x v="634"/>
    <n v="25.148499999999999"/>
  </r>
  <r>
    <x v="0"/>
    <x v="635"/>
    <n v="25.503399999999999"/>
  </r>
  <r>
    <x v="0"/>
    <x v="636"/>
    <n v="25.8109"/>
  </r>
  <r>
    <x v="0"/>
    <x v="637"/>
    <n v="25.767900000000001"/>
  </r>
  <r>
    <x v="0"/>
    <x v="638"/>
    <n v="26.102499999999999"/>
  </r>
  <r>
    <x v="0"/>
    <x v="639"/>
    <n v="25.921600000000002"/>
  </r>
  <r>
    <x v="0"/>
    <x v="640"/>
    <n v="26.292400000000001"/>
  </r>
  <r>
    <x v="0"/>
    <x v="641"/>
    <n v="26.328499999999998"/>
  </r>
  <r>
    <x v="0"/>
    <x v="642"/>
    <n v="26.816800000000001"/>
  </r>
  <r>
    <x v="0"/>
    <x v="643"/>
    <n v="26.584"/>
  </r>
  <r>
    <x v="0"/>
    <x v="644"/>
    <n v="26.900500000000001"/>
  </r>
  <r>
    <x v="0"/>
    <x v="645"/>
    <n v="26.884599999999999"/>
  </r>
  <r>
    <x v="0"/>
    <x v="646"/>
    <n v="26.0121"/>
  </r>
  <r>
    <x v="0"/>
    <x v="647"/>
    <n v="25.912600000000001"/>
  </r>
  <r>
    <x v="0"/>
    <x v="648"/>
    <n v="26.206499999999998"/>
  </r>
  <r>
    <x v="0"/>
    <x v="649"/>
    <n v="26.106999999999999"/>
  </r>
  <r>
    <x v="0"/>
    <x v="650"/>
    <n v="25.996200000000002"/>
  </r>
  <r>
    <x v="0"/>
    <x v="651"/>
    <n v="25.4085"/>
  </r>
  <r>
    <x v="0"/>
    <x v="652"/>
    <n v="25.7973"/>
  </r>
  <r>
    <x v="0"/>
    <x v="653"/>
    <n v="25.306799999999999"/>
  </r>
  <r>
    <x v="0"/>
    <x v="654"/>
    <n v="25.232199999999999"/>
  </r>
  <r>
    <x v="0"/>
    <x v="655"/>
    <n v="24.8049"/>
  </r>
  <r>
    <x v="0"/>
    <x v="656"/>
    <n v="24.465900000000001"/>
  </r>
  <r>
    <x v="0"/>
    <x v="657"/>
    <n v="24.1313"/>
  </r>
  <r>
    <x v="0"/>
    <x v="658"/>
    <n v="24.732600000000001"/>
  </r>
  <r>
    <x v="0"/>
    <x v="659"/>
    <n v="25.465"/>
  </r>
  <r>
    <x v="0"/>
    <x v="660"/>
    <n v="25.2683"/>
  </r>
  <r>
    <x v="0"/>
    <x v="661"/>
    <n v="25.5306"/>
  </r>
  <r>
    <x v="0"/>
    <x v="662"/>
    <n v="25.440100000000001"/>
  </r>
  <r>
    <x v="0"/>
    <x v="663"/>
    <n v="25.3203"/>
  </r>
  <r>
    <x v="0"/>
    <x v="664"/>
    <n v="25.767900000000001"/>
  </r>
  <r>
    <x v="0"/>
    <x v="665"/>
    <n v="25.7498"/>
  </r>
  <r>
    <x v="0"/>
    <x v="666"/>
    <n v="25.435600000000001"/>
  </r>
  <r>
    <x v="0"/>
    <x v="667"/>
    <n v="24.951899999999998"/>
  </r>
  <r>
    <x v="0"/>
    <x v="668"/>
    <n v="24.714500000000001"/>
  </r>
  <r>
    <x v="0"/>
    <x v="669"/>
    <n v="24.0183"/>
  </r>
  <r>
    <x v="0"/>
    <x v="670"/>
    <n v="24.020499999999998"/>
  </r>
  <r>
    <x v="0"/>
    <x v="671"/>
    <n v="24.357299999999999"/>
  </r>
  <r>
    <x v="0"/>
    <x v="672"/>
    <n v="25.293199999999999"/>
  </r>
  <r>
    <x v="0"/>
    <x v="673"/>
    <n v="25.3203"/>
  </r>
  <r>
    <x v="0"/>
    <x v="674"/>
    <n v="24.696400000000001"/>
  </r>
  <r>
    <x v="0"/>
    <x v="675"/>
    <n v="24.915700000000001"/>
  </r>
  <r>
    <x v="0"/>
    <x v="676"/>
    <n v="24.820799999999998"/>
  </r>
  <r>
    <x v="0"/>
    <x v="677"/>
    <n v="24.147099999999998"/>
  </r>
  <r>
    <x v="0"/>
    <x v="678"/>
    <n v="23.959499999999998"/>
  </r>
  <r>
    <x v="0"/>
    <x v="679"/>
    <n v="24.576599999999999"/>
  </r>
  <r>
    <x v="0"/>
    <x v="680"/>
    <n v="24.764199999999999"/>
  </r>
  <r>
    <x v="0"/>
    <x v="681"/>
    <n v="25.4085"/>
  </r>
  <r>
    <x v="0"/>
    <x v="682"/>
    <n v="25.5396"/>
  </r>
  <r>
    <x v="0"/>
    <x v="683"/>
    <n v="25.566700000000001"/>
  </r>
  <r>
    <x v="0"/>
    <x v="684"/>
    <n v="24.671600000000002"/>
  </r>
  <r>
    <x v="0"/>
    <x v="685"/>
    <n v="26.066299999999998"/>
  </r>
  <r>
    <x v="0"/>
    <x v="686"/>
    <n v="26.877800000000001"/>
  </r>
  <r>
    <x v="0"/>
    <x v="687"/>
    <n v="26.484500000000001"/>
  </r>
  <r>
    <x v="0"/>
    <x v="688"/>
    <n v="26.816800000000001"/>
  </r>
  <r>
    <x v="0"/>
    <x v="689"/>
    <n v="26.821300000000001"/>
  </r>
  <r>
    <x v="0"/>
    <x v="690"/>
    <n v="27.027000000000001"/>
  </r>
  <r>
    <x v="0"/>
    <x v="691"/>
    <n v="27.219899999999999"/>
  </r>
  <r>
    <x v="0"/>
    <x v="692"/>
    <n v="26.9907"/>
  </r>
  <r>
    <x v="0"/>
    <x v="693"/>
    <n v="27.17"/>
  </r>
  <r>
    <x v="0"/>
    <x v="694"/>
    <n v="27.692"/>
  </r>
  <r>
    <x v="0"/>
    <x v="695"/>
    <n v="28.341100000000001"/>
  </r>
  <r>
    <x v="0"/>
    <x v="696"/>
    <n v="28.6996"/>
  </r>
  <r>
    <x v="0"/>
    <x v="697"/>
    <n v="28.840299999999999"/>
  </r>
  <r>
    <x v="0"/>
    <x v="698"/>
    <n v="29.0106"/>
  </r>
  <r>
    <x v="0"/>
    <x v="699"/>
    <n v="29.212499999999999"/>
  </r>
  <r>
    <x v="0"/>
    <x v="700"/>
    <n v="29.151299999999999"/>
  </r>
  <r>
    <x v="0"/>
    <x v="701"/>
    <n v="29.389600000000002"/>
  </r>
  <r>
    <x v="0"/>
    <x v="702"/>
    <n v="30.183900000000001"/>
  </r>
  <r>
    <x v="0"/>
    <x v="703"/>
    <n v="29.9955"/>
  </r>
  <r>
    <x v="0"/>
    <x v="704"/>
    <n v="29.228400000000001"/>
  </r>
  <r>
    <x v="0"/>
    <x v="705"/>
    <n v="29.598299999999998"/>
  </r>
  <r>
    <x v="0"/>
    <x v="706"/>
    <n v="29.153500000000001"/>
  </r>
  <r>
    <x v="0"/>
    <x v="707"/>
    <n v="29.296500000000002"/>
  </r>
  <r>
    <x v="0"/>
    <x v="708"/>
    <n v="29.357800000000001"/>
  </r>
  <r>
    <x v="0"/>
    <x v="709"/>
    <n v="29.171700000000001"/>
  </r>
  <r>
    <x v="0"/>
    <x v="710"/>
    <n v="28.688300000000002"/>
  </r>
  <r>
    <x v="0"/>
    <x v="711"/>
    <n v="28.731400000000001"/>
  </r>
  <r>
    <x v="0"/>
    <x v="712"/>
    <n v="28.853999999999999"/>
  </r>
  <r>
    <x v="0"/>
    <x v="713"/>
    <n v="28.257100000000001"/>
  </r>
  <r>
    <x v="0"/>
    <x v="714"/>
    <n v="27.741900000000001"/>
  </r>
  <r>
    <x v="0"/>
    <x v="715"/>
    <n v="28.243500000000001"/>
  </r>
  <r>
    <x v="0"/>
    <x v="716"/>
    <n v="28.048300000000001"/>
  </r>
  <r>
    <x v="0"/>
    <x v="717"/>
    <n v="28.3569"/>
  </r>
  <r>
    <x v="0"/>
    <x v="718"/>
    <n v="28.831299999999999"/>
  </r>
  <r>
    <x v="0"/>
    <x v="719"/>
    <n v="29.155799999999999"/>
  </r>
  <r>
    <x v="0"/>
    <x v="720"/>
    <n v="28.935700000000001"/>
  </r>
  <r>
    <x v="0"/>
    <x v="721"/>
    <n v="28.572500000000002"/>
  </r>
  <r>
    <x v="0"/>
    <x v="722"/>
    <n v="28.869800000000001"/>
  </r>
  <r>
    <x v="0"/>
    <x v="723"/>
    <n v="28.751799999999999"/>
  </r>
  <r>
    <x v="0"/>
    <x v="724"/>
    <n v="28.000599999999999"/>
  </r>
  <r>
    <x v="0"/>
    <x v="725"/>
    <n v="28.195799999999998"/>
  </r>
  <r>
    <x v="0"/>
    <x v="726"/>
    <n v="27.9711"/>
  </r>
  <r>
    <x v="0"/>
    <x v="727"/>
    <n v="28.679200000000002"/>
  </r>
  <r>
    <x v="0"/>
    <x v="728"/>
    <n v="28.238900000000001"/>
  </r>
  <r>
    <x v="0"/>
    <x v="729"/>
    <n v="28.1981"/>
  </r>
  <r>
    <x v="0"/>
    <x v="730"/>
    <n v="28.440899999999999"/>
  </r>
  <r>
    <x v="0"/>
    <x v="731"/>
    <n v="28.901599999999998"/>
  </r>
  <r>
    <x v="0"/>
    <x v="732"/>
    <n v="28.5975"/>
  </r>
  <r>
    <x v="0"/>
    <x v="733"/>
    <n v="28.5045"/>
  </r>
  <r>
    <x v="0"/>
    <x v="734"/>
    <n v="28.722300000000001"/>
  </r>
  <r>
    <x v="0"/>
    <x v="735"/>
    <n v="28.844899999999999"/>
  </r>
  <r>
    <x v="0"/>
    <x v="736"/>
    <n v="28.7881"/>
  </r>
  <r>
    <x v="0"/>
    <x v="737"/>
    <n v="28.6633"/>
  </r>
  <r>
    <x v="0"/>
    <x v="738"/>
    <n v="28.772300000000001"/>
  </r>
  <r>
    <x v="0"/>
    <x v="739"/>
    <n v="28.633800000000001"/>
  </r>
  <r>
    <x v="0"/>
    <x v="740"/>
    <n v="28.311599999999999"/>
  </r>
  <r>
    <x v="0"/>
    <x v="741"/>
    <n v="28.958400000000001"/>
  </r>
  <r>
    <x v="0"/>
    <x v="742"/>
    <n v="28.8018"/>
  </r>
  <r>
    <x v="0"/>
    <x v="743"/>
    <n v="29.189800000000002"/>
  </r>
  <r>
    <x v="0"/>
    <x v="744"/>
    <n v="29.428100000000001"/>
  </r>
  <r>
    <x v="0"/>
    <x v="745"/>
    <n v="29.566600000000001"/>
  </r>
  <r>
    <x v="0"/>
    <x v="746"/>
    <n v="30.104399999999998"/>
  </r>
  <r>
    <x v="0"/>
    <x v="747"/>
    <n v="29.630099999999999"/>
  </r>
  <r>
    <x v="0"/>
    <x v="748"/>
    <n v="29.194400000000002"/>
  </r>
  <r>
    <x v="0"/>
    <x v="749"/>
    <n v="28.4023"/>
  </r>
  <r>
    <x v="0"/>
    <x v="750"/>
    <n v="29.264700000000001"/>
  </r>
  <r>
    <x v="0"/>
    <x v="751"/>
    <n v="29.207999999999998"/>
  </r>
  <r>
    <x v="0"/>
    <x v="752"/>
    <n v="28.549800000000001"/>
  </r>
  <r>
    <x v="0"/>
    <x v="753"/>
    <n v="28.3706"/>
  </r>
  <r>
    <x v="0"/>
    <x v="754"/>
    <n v="28.545999999999999"/>
  </r>
  <r>
    <x v="0"/>
    <x v="755"/>
    <n v="29.0839"/>
  </r>
  <r>
    <x v="0"/>
    <x v="756"/>
    <n v="28.787600000000001"/>
  </r>
  <r>
    <x v="0"/>
    <x v="757"/>
    <n v="28.685099999999998"/>
  </r>
  <r>
    <x v="0"/>
    <x v="758"/>
    <n v="28.716999999999999"/>
  </r>
  <r>
    <x v="0"/>
    <x v="759"/>
    <n v="29.387"/>
  </r>
  <r>
    <x v="0"/>
    <x v="760"/>
    <n v="29.346"/>
  </r>
  <r>
    <x v="0"/>
    <x v="761"/>
    <n v="29.669599999999999"/>
  </r>
  <r>
    <x v="0"/>
    <x v="762"/>
    <n v="29.642199999999999"/>
  </r>
  <r>
    <x v="0"/>
    <x v="763"/>
    <n v="29.639900000000001"/>
  </r>
  <r>
    <x v="0"/>
    <x v="764"/>
    <n v="29.943000000000001"/>
  </r>
  <r>
    <x v="0"/>
    <x v="765"/>
    <n v="30.205100000000002"/>
  </r>
  <r>
    <x v="0"/>
    <x v="766"/>
    <n v="29.5397"/>
  </r>
  <r>
    <x v="0"/>
    <x v="767"/>
    <n v="30.091200000000001"/>
  </r>
  <r>
    <x v="0"/>
    <x v="768"/>
    <n v="30.0319"/>
  </r>
  <r>
    <x v="0"/>
    <x v="769"/>
    <n v="29.690100000000001"/>
  </r>
  <r>
    <x v="0"/>
    <x v="770"/>
    <n v="29.749300000000002"/>
  </r>
  <r>
    <x v="0"/>
    <x v="771"/>
    <n v="29.617100000000001"/>
  </r>
  <r>
    <x v="0"/>
    <x v="772"/>
    <n v="29.653600000000001"/>
  </r>
  <r>
    <x v="0"/>
    <x v="773"/>
    <n v="29.480399999999999"/>
  </r>
  <r>
    <x v="0"/>
    <x v="774"/>
    <n v="29.3186"/>
  </r>
  <r>
    <x v="0"/>
    <x v="775"/>
    <n v="29.1249"/>
  </r>
  <r>
    <x v="0"/>
    <x v="776"/>
    <n v="29.0383"/>
  </r>
  <r>
    <x v="0"/>
    <x v="777"/>
    <n v="29.370999999999999"/>
  </r>
  <r>
    <x v="0"/>
    <x v="778"/>
    <n v="29.3049"/>
  </r>
  <r>
    <x v="0"/>
    <x v="779"/>
    <n v="28.981300000000001"/>
  </r>
  <r>
    <x v="0"/>
    <x v="780"/>
    <n v="28.924399999999999"/>
  </r>
  <r>
    <x v="0"/>
    <x v="781"/>
    <n v="29.0793"/>
  </r>
  <r>
    <x v="0"/>
    <x v="782"/>
    <n v="29.010999999999999"/>
  </r>
  <r>
    <x v="0"/>
    <x v="783"/>
    <n v="29.1431"/>
  </r>
  <r>
    <x v="0"/>
    <x v="784"/>
    <n v="28.851400000000002"/>
  </r>
  <r>
    <x v="0"/>
    <x v="785"/>
    <n v="29.081600000000002"/>
  </r>
  <r>
    <x v="0"/>
    <x v="786"/>
    <n v="28.949400000000001"/>
  </r>
  <r>
    <x v="0"/>
    <x v="787"/>
    <n v="29.195499999999999"/>
  </r>
  <r>
    <x v="0"/>
    <x v="788"/>
    <n v="29.0565"/>
  </r>
  <r>
    <x v="0"/>
    <x v="789"/>
    <n v="28.8856"/>
  </r>
  <r>
    <x v="0"/>
    <x v="790"/>
    <n v="28.3797"/>
  </r>
  <r>
    <x v="0"/>
    <x v="791"/>
    <n v="28.584800000000001"/>
  </r>
  <r>
    <x v="0"/>
    <x v="792"/>
    <n v="28.851400000000002"/>
  </r>
  <r>
    <x v="0"/>
    <x v="793"/>
    <n v="28.815000000000001"/>
  </r>
  <r>
    <x v="0"/>
    <x v="794"/>
    <n v="28.714700000000001"/>
  </r>
  <r>
    <x v="0"/>
    <x v="795"/>
    <n v="28.643999999999998"/>
  </r>
  <r>
    <x v="0"/>
    <x v="796"/>
    <n v="27.933"/>
  </r>
  <r>
    <x v="0"/>
    <x v="797"/>
    <n v="27.363299999999999"/>
  </r>
  <r>
    <x v="0"/>
    <x v="798"/>
    <n v="28.094799999999999"/>
  </r>
  <r>
    <x v="0"/>
    <x v="799"/>
    <n v="28.6372"/>
  </r>
  <r>
    <x v="0"/>
    <x v="800"/>
    <n v="28.625800000000002"/>
  </r>
  <r>
    <x v="0"/>
    <x v="801"/>
    <n v="28.901599999999998"/>
  </r>
  <r>
    <x v="0"/>
    <x v="802"/>
    <n v="29.2867"/>
  </r>
  <r>
    <x v="0"/>
    <x v="803"/>
    <n v="29.5397"/>
  </r>
  <r>
    <x v="0"/>
    <x v="804"/>
    <n v="30.097999999999999"/>
  </r>
  <r>
    <x v="0"/>
    <x v="805"/>
    <n v="29.7972"/>
  </r>
  <r>
    <x v="0"/>
    <x v="806"/>
    <n v="28.536899999999999"/>
  </r>
  <r>
    <x v="0"/>
    <x v="807"/>
    <n v="28.523299999999999"/>
  </r>
  <r>
    <x v="0"/>
    <x v="808"/>
    <n v="28.372800000000002"/>
  </r>
  <r>
    <x v="0"/>
    <x v="809"/>
    <n v="27.9786"/>
  </r>
  <r>
    <x v="0"/>
    <x v="810"/>
    <n v="28.117599999999999"/>
  </r>
  <r>
    <x v="0"/>
    <x v="811"/>
    <n v="28.028700000000001"/>
  </r>
  <r>
    <x v="0"/>
    <x v="812"/>
    <n v="27.8874"/>
  </r>
  <r>
    <x v="0"/>
    <x v="813"/>
    <n v="27.643599999999999"/>
  </r>
  <r>
    <x v="0"/>
    <x v="814"/>
    <n v="26.991800000000001"/>
  </r>
  <r>
    <x v="0"/>
    <x v="815"/>
    <n v="26.125800000000002"/>
  </r>
  <r>
    <x v="0"/>
    <x v="816"/>
    <n v="26.298999999999999"/>
  </r>
  <r>
    <x v="0"/>
    <x v="817"/>
    <n v="26.356200000000001"/>
  </r>
  <r>
    <x v="0"/>
    <x v="818"/>
    <n v="26.445499999999999"/>
  </r>
  <r>
    <x v="0"/>
    <x v="819"/>
    <n v="27.407"/>
  </r>
  <r>
    <x v="0"/>
    <x v="820"/>
    <n v="25.980799999999999"/>
  </r>
  <r>
    <x v="0"/>
    <x v="821"/>
    <n v="26.381399999999999"/>
  </r>
  <r>
    <x v="0"/>
    <x v="822"/>
    <n v="26.360800000000001"/>
  </r>
  <r>
    <x v="0"/>
    <x v="823"/>
    <n v="26.546199999999999"/>
  </r>
  <r>
    <x v="0"/>
    <x v="824"/>
    <n v="26.821000000000002"/>
  </r>
  <r>
    <x v="0"/>
    <x v="825"/>
    <n v="26.669899999999998"/>
  </r>
  <r>
    <x v="0"/>
    <x v="826"/>
    <n v="26.328800000000001"/>
  </r>
  <r>
    <x v="0"/>
    <x v="827"/>
    <n v="25.788499999999999"/>
  </r>
  <r>
    <x v="0"/>
    <x v="828"/>
    <n v="24.211200000000002"/>
  </r>
  <r>
    <x v="0"/>
    <x v="829"/>
    <n v="23.6068"/>
  </r>
  <r>
    <x v="0"/>
    <x v="830"/>
    <n v="23.748799999999999"/>
  </r>
  <r>
    <x v="0"/>
    <x v="831"/>
    <n v="25.110900000000001"/>
  </r>
  <r>
    <x v="0"/>
    <x v="832"/>
    <n v="25.850300000000001"/>
  </r>
  <r>
    <x v="0"/>
    <x v="833"/>
    <n v="25.934999999999999"/>
  </r>
  <r>
    <x v="0"/>
    <x v="834"/>
    <n v="25.813700000000001"/>
  </r>
  <r>
    <x v="0"/>
    <x v="835"/>
    <n v="24.6599"/>
  </r>
  <r>
    <x v="0"/>
    <x v="836"/>
    <n v="25.717500000000001"/>
  </r>
  <r>
    <x v="0"/>
    <x v="837"/>
    <n v="25.2666"/>
  </r>
  <r>
    <x v="0"/>
    <x v="838"/>
    <n v="25.014700000000001"/>
  </r>
  <r>
    <x v="0"/>
    <x v="839"/>
    <n v="25.710699999999999"/>
  </r>
  <r>
    <x v="0"/>
    <x v="840"/>
    <n v="25.216200000000001"/>
  </r>
  <r>
    <x v="0"/>
    <x v="841"/>
    <n v="25.770199999999999"/>
  </r>
  <r>
    <x v="0"/>
    <x v="842"/>
    <n v="26.145600000000002"/>
  </r>
  <r>
    <x v="0"/>
    <x v="843"/>
    <n v="26.397400000000001"/>
  </r>
  <r>
    <x v="0"/>
    <x v="844"/>
    <n v="26.619499999999999"/>
  </r>
  <r>
    <x v="0"/>
    <x v="845"/>
    <n v="26.6493"/>
  </r>
  <r>
    <x v="0"/>
    <x v="846"/>
    <n v="26.0792"/>
  </r>
  <r>
    <x v="0"/>
    <x v="847"/>
    <n v="25.971599999999999"/>
  </r>
  <r>
    <x v="0"/>
    <x v="848"/>
    <n v="26.374600000000001"/>
  </r>
  <r>
    <x v="0"/>
    <x v="849"/>
    <n v="25.9602"/>
  </r>
  <r>
    <x v="0"/>
    <x v="850"/>
    <n v="26.1708"/>
  </r>
  <r>
    <x v="0"/>
    <x v="851"/>
    <n v="26.326499999999999"/>
  </r>
  <r>
    <x v="0"/>
    <x v="852"/>
    <n v="26.260100000000001"/>
  </r>
  <r>
    <x v="0"/>
    <x v="853"/>
    <n v="25.740400000000001"/>
  </r>
  <r>
    <x v="0"/>
    <x v="854"/>
    <n v="24.966699999999999"/>
  </r>
  <r>
    <x v="0"/>
    <x v="855"/>
    <n v="25.250499999999999"/>
  </r>
  <r>
    <x v="0"/>
    <x v="856"/>
    <n v="25.085699999999999"/>
  </r>
  <r>
    <x v="0"/>
    <x v="857"/>
    <n v="25.268799999999999"/>
  </r>
  <r>
    <x v="0"/>
    <x v="858"/>
    <n v="25.360399999999998"/>
  </r>
  <r>
    <x v="0"/>
    <x v="859"/>
    <n v="25.4817"/>
  </r>
  <r>
    <x v="0"/>
    <x v="860"/>
    <n v="25.360399999999998"/>
  </r>
  <r>
    <x v="0"/>
    <x v="861"/>
    <n v="25.067399999999999"/>
  </r>
  <r>
    <x v="0"/>
    <x v="862"/>
    <n v="25.667200000000001"/>
  </r>
  <r>
    <x v="0"/>
    <x v="863"/>
    <n v="25.548100000000002"/>
  </r>
  <r>
    <x v="0"/>
    <x v="864"/>
    <n v="25.5916"/>
  </r>
  <r>
    <x v="0"/>
    <x v="865"/>
    <n v="25.229900000000001"/>
  </r>
  <r>
    <x v="0"/>
    <x v="866"/>
    <n v="25.607700000000001"/>
  </r>
  <r>
    <x v="0"/>
    <x v="867"/>
    <n v="25.419899999999998"/>
  </r>
  <r>
    <x v="0"/>
    <x v="868"/>
    <n v="25.5779"/>
  </r>
  <r>
    <x v="0"/>
    <x v="869"/>
    <n v="26.044899999999998"/>
  </r>
  <r>
    <x v="0"/>
    <x v="870"/>
    <n v="26.0426"/>
  </r>
  <r>
    <x v="0"/>
    <x v="871"/>
    <n v="26.440899999999999"/>
  </r>
  <r>
    <x v="0"/>
    <x v="872"/>
    <n v="27.2605"/>
  </r>
  <r>
    <x v="0"/>
    <x v="873"/>
    <n v="26.390599999999999"/>
  </r>
  <r>
    <x v="0"/>
    <x v="874"/>
    <n v="26.223500000000001"/>
  </r>
  <r>
    <x v="0"/>
    <x v="875"/>
    <n v="27.303999999999998"/>
  </r>
  <r>
    <x v="0"/>
    <x v="876"/>
    <n v="27.592400000000001"/>
  </r>
  <r>
    <x v="0"/>
    <x v="877"/>
    <n v="27.3566"/>
  </r>
  <r>
    <x v="0"/>
    <x v="878"/>
    <n v="27.741199999999999"/>
  </r>
  <r>
    <x v="0"/>
    <x v="879"/>
    <n v="28.0594"/>
  </r>
  <r>
    <x v="0"/>
    <x v="880"/>
    <n v="27.928999999999998"/>
  </r>
  <r>
    <x v="0"/>
    <x v="881"/>
    <n v="27.8002"/>
  </r>
  <r>
    <x v="0"/>
    <x v="882"/>
    <n v="27.8324"/>
  </r>
  <r>
    <x v="0"/>
    <x v="883"/>
    <n v="27.7197"/>
  </r>
  <r>
    <x v="0"/>
    <x v="884"/>
    <n v="26.8461"/>
  </r>
  <r>
    <x v="0"/>
    <x v="885"/>
    <n v="26.694400000000002"/>
  </r>
  <r>
    <x v="0"/>
    <x v="886"/>
    <n v="26.604700000000001"/>
  </r>
  <r>
    <x v="0"/>
    <x v="887"/>
    <n v="25.8276"/>
  </r>
  <r>
    <x v="0"/>
    <x v="888"/>
    <n v="26.250599999999999"/>
  </r>
  <r>
    <x v="0"/>
    <x v="889"/>
    <n v="26.138000000000002"/>
  </r>
  <r>
    <x v="0"/>
    <x v="890"/>
    <n v="26.965699999999998"/>
  </r>
  <r>
    <x v="0"/>
    <x v="891"/>
    <n v="27.308199999999999"/>
  </r>
  <r>
    <x v="0"/>
    <x v="892"/>
    <n v="27.427800000000001"/>
  </r>
  <r>
    <x v="0"/>
    <x v="893"/>
    <n v="27.071400000000001"/>
  </r>
  <r>
    <x v="0"/>
    <x v="894"/>
    <n v="27.331199999999999"/>
  </r>
  <r>
    <x v="0"/>
    <x v="895"/>
    <n v="27.1358"/>
  </r>
  <r>
    <x v="0"/>
    <x v="896"/>
    <n v="27.0852"/>
  </r>
  <r>
    <x v="0"/>
    <x v="897"/>
    <n v="27.197900000000001"/>
  </r>
  <r>
    <x v="0"/>
    <x v="898"/>
    <n v="26.9771"/>
  </r>
  <r>
    <x v="0"/>
    <x v="899"/>
    <n v="26.7334"/>
  </r>
  <r>
    <x v="0"/>
    <x v="900"/>
    <n v="26.485099999999999"/>
  </r>
  <r>
    <x v="0"/>
    <x v="901"/>
    <n v="27.3657"/>
  </r>
  <r>
    <x v="0"/>
    <x v="902"/>
    <n v="27.193300000000001"/>
  </r>
  <r>
    <x v="0"/>
    <x v="903"/>
    <n v="27.181799999999999"/>
  </r>
  <r>
    <x v="0"/>
    <x v="904"/>
    <n v="26.581700000000001"/>
  </r>
  <r>
    <x v="0"/>
    <x v="905"/>
    <n v="26.708200000000001"/>
  </r>
  <r>
    <x v="0"/>
    <x v="906"/>
    <n v="26.020700000000001"/>
  </r>
  <r>
    <x v="0"/>
    <x v="907"/>
    <n v="25.8598"/>
  </r>
  <r>
    <x v="0"/>
    <x v="908"/>
    <n v="25.4023"/>
  </r>
  <r>
    <x v="0"/>
    <x v="909"/>
    <n v="25.5977"/>
  </r>
  <r>
    <x v="0"/>
    <x v="910"/>
    <n v="25.055099999999999"/>
  </r>
  <r>
    <x v="0"/>
    <x v="911"/>
    <n v="24.376899999999999"/>
  </r>
  <r>
    <x v="0"/>
    <x v="912"/>
    <n v="24.675799999999999"/>
  </r>
  <r>
    <x v="0"/>
    <x v="913"/>
    <n v="24.652799999999999"/>
  </r>
  <r>
    <x v="0"/>
    <x v="914"/>
    <n v="24.970099999999999"/>
  </r>
  <r>
    <x v="0"/>
    <x v="915"/>
    <n v="24.8367"/>
  </r>
  <r>
    <x v="0"/>
    <x v="916"/>
    <n v="24.558499999999999"/>
  </r>
  <r>
    <x v="0"/>
    <x v="917"/>
    <n v="25"/>
  </r>
  <r>
    <x v="0"/>
    <x v="918"/>
    <n v="24.673500000000001"/>
  </r>
  <r>
    <x v="0"/>
    <x v="919"/>
    <n v="24.1999"/>
  </r>
  <r>
    <x v="0"/>
    <x v="920"/>
    <n v="24.220600000000001"/>
  </r>
  <r>
    <x v="0"/>
    <x v="921"/>
    <n v="23.613600000000002"/>
  </r>
  <r>
    <x v="0"/>
    <x v="922"/>
    <n v="23.151499999999999"/>
  </r>
  <r>
    <x v="0"/>
    <x v="923"/>
    <n v="22.174399999999999"/>
  </r>
  <r>
    <x v="0"/>
    <x v="924"/>
    <n v="22.291699999999999"/>
  </r>
  <r>
    <x v="0"/>
    <x v="925"/>
    <n v="22.6526"/>
  </r>
  <r>
    <x v="0"/>
    <x v="926"/>
    <n v="22.981400000000001"/>
  </r>
  <r>
    <x v="0"/>
    <x v="927"/>
    <n v="22.390499999999999"/>
  </r>
  <r>
    <x v="0"/>
    <x v="928"/>
    <n v="22.880199999999999"/>
  </r>
  <r>
    <x v="0"/>
    <x v="929"/>
    <n v="22.3308"/>
  </r>
  <r>
    <x v="0"/>
    <x v="930"/>
    <n v="22.2227"/>
  </r>
  <r>
    <x v="0"/>
    <x v="931"/>
    <n v="22.252600000000001"/>
  </r>
  <r>
    <x v="0"/>
    <x v="932"/>
    <n v="22.139900000000001"/>
  </r>
  <r>
    <x v="0"/>
    <x v="933"/>
    <n v="23.317"/>
  </r>
  <r>
    <x v="0"/>
    <x v="934"/>
    <n v="22.861799999999999"/>
  </r>
  <r>
    <x v="0"/>
    <x v="935"/>
    <n v="22.988299999999999"/>
  </r>
  <r>
    <x v="0"/>
    <x v="936"/>
    <n v="21.477799999999998"/>
  </r>
  <r>
    <x v="0"/>
    <x v="937"/>
    <n v="21.631799999999998"/>
  </r>
  <r>
    <x v="0"/>
    <x v="938"/>
    <n v="22.379000000000001"/>
  </r>
  <r>
    <x v="0"/>
    <x v="939"/>
    <n v="22.169799999999999"/>
  </r>
  <r>
    <x v="0"/>
    <x v="940"/>
    <n v="21.721499999999999"/>
  </r>
  <r>
    <x v="0"/>
    <x v="941"/>
    <n v="22.151399999999999"/>
  </r>
  <r>
    <x v="0"/>
    <x v="942"/>
    <n v="22.3294"/>
  </r>
  <r>
    <x v="0"/>
    <x v="943"/>
    <n v="21.733000000000001"/>
  </r>
  <r>
    <x v="0"/>
    <x v="944"/>
    <n v="21.9619"/>
  </r>
  <r>
    <x v="0"/>
    <x v="945"/>
    <n v="21.9573"/>
  </r>
  <r>
    <x v="0"/>
    <x v="946"/>
    <n v="21.790800000000001"/>
  </r>
  <r>
    <x v="0"/>
    <x v="947"/>
    <n v="21.659099999999999"/>
  </r>
  <r>
    <x v="0"/>
    <x v="948"/>
    <n v="21.726099999999999"/>
  </r>
  <r>
    <x v="0"/>
    <x v="949"/>
    <n v="22.338699999999999"/>
  </r>
  <r>
    <x v="0"/>
    <x v="950"/>
    <n v="22.680800000000001"/>
  </r>
  <r>
    <x v="0"/>
    <x v="951"/>
    <n v="22.250800000000002"/>
  </r>
  <r>
    <x v="0"/>
    <x v="952"/>
    <n v="22.2"/>
  </r>
  <r>
    <x v="0"/>
    <x v="953"/>
    <n v="22.394100000000002"/>
  </r>
  <r>
    <x v="0"/>
    <x v="954"/>
    <n v="21.887899999999998"/>
  </r>
  <r>
    <x v="0"/>
    <x v="955"/>
    <n v="22.213799999999999"/>
  </r>
  <r>
    <x v="0"/>
    <x v="956"/>
    <n v="22.366399999999999"/>
  </r>
  <r>
    <x v="0"/>
    <x v="957"/>
    <n v="22.4011"/>
  </r>
  <r>
    <x v="0"/>
    <x v="958"/>
    <n v="22.350200000000001"/>
  </r>
  <r>
    <x v="0"/>
    <x v="959"/>
    <n v="23.2378"/>
  </r>
  <r>
    <x v="0"/>
    <x v="960"/>
    <n v="23.288699999999999"/>
  </r>
  <r>
    <x v="0"/>
    <x v="961"/>
    <n v="23.4621"/>
  </r>
  <r>
    <x v="0"/>
    <x v="962"/>
    <n v="23.8111"/>
  </r>
  <r>
    <x v="0"/>
    <x v="963"/>
    <n v="23.547599999999999"/>
  </r>
  <r>
    <x v="0"/>
    <x v="964"/>
    <n v="23.353400000000001"/>
  </r>
  <r>
    <x v="0"/>
    <x v="965"/>
    <n v="23.374199999999998"/>
  </r>
  <r>
    <x v="0"/>
    <x v="966"/>
    <n v="23.3858"/>
  </r>
  <r>
    <x v="0"/>
    <x v="967"/>
    <n v="23.637699999999999"/>
  </r>
  <r>
    <x v="0"/>
    <x v="968"/>
    <n v="23.697800000000001"/>
  </r>
  <r>
    <x v="0"/>
    <x v="969"/>
    <n v="24.173999999999999"/>
  </r>
  <r>
    <x v="0"/>
    <x v="970"/>
    <n v="24.4953"/>
  </r>
  <r>
    <x v="0"/>
    <x v="971"/>
    <n v="24.456"/>
  </r>
  <r>
    <x v="0"/>
    <x v="972"/>
    <n v="24.483799999999999"/>
  </r>
  <r>
    <x v="0"/>
    <x v="973"/>
    <n v="24.481400000000001"/>
  </r>
  <r>
    <x v="0"/>
    <x v="974"/>
    <n v="24.668700000000001"/>
  </r>
  <r>
    <x v="0"/>
    <x v="975"/>
    <n v="24.532299999999999"/>
  </r>
  <r>
    <x v="0"/>
    <x v="976"/>
    <n v="24.425999999999998"/>
  </r>
  <r>
    <x v="0"/>
    <x v="977"/>
    <n v="24.315000000000001"/>
  </r>
  <r>
    <x v="0"/>
    <x v="978"/>
    <n v="24.890599999999999"/>
  </r>
  <r>
    <x v="0"/>
    <x v="979"/>
    <n v="25.325199999999999"/>
  </r>
  <r>
    <x v="0"/>
    <x v="980"/>
    <n v="25.1934"/>
  </r>
  <r>
    <x v="0"/>
    <x v="981"/>
    <n v="25.424600000000002"/>
  </r>
  <r>
    <x v="0"/>
    <x v="982"/>
    <n v="25.6858"/>
  </r>
  <r>
    <x v="0"/>
    <x v="983"/>
    <n v="25.382999999999999"/>
  </r>
  <r>
    <x v="0"/>
    <x v="984"/>
    <n v="25.648800000000001"/>
  </r>
  <r>
    <x v="0"/>
    <x v="985"/>
    <n v="25.089400000000001"/>
  </r>
  <r>
    <x v="0"/>
    <x v="986"/>
    <n v="25.117100000000001"/>
  </r>
  <r>
    <x v="0"/>
    <x v="987"/>
    <n v="25.200299999999999"/>
  </r>
  <r>
    <x v="0"/>
    <x v="988"/>
    <n v="25.528600000000001"/>
  </r>
  <r>
    <x v="0"/>
    <x v="989"/>
    <n v="25.898399999999999"/>
  </r>
  <r>
    <x v="0"/>
    <x v="990"/>
    <n v="25.912299999999998"/>
  </r>
  <r>
    <x v="0"/>
    <x v="991"/>
    <n v="25.392199999999999"/>
  </r>
  <r>
    <x v="0"/>
    <x v="992"/>
    <n v="24.8444"/>
  </r>
  <r>
    <x v="0"/>
    <x v="993"/>
    <n v="24.712599999999998"/>
  </r>
  <r>
    <x v="0"/>
    <x v="994"/>
    <n v="24.763500000000001"/>
  </r>
  <r>
    <x v="0"/>
    <x v="995"/>
    <n v="24.4953"/>
  </r>
  <r>
    <x v="0"/>
    <x v="996"/>
    <n v="24.4283"/>
  </r>
  <r>
    <x v="0"/>
    <x v="997"/>
    <n v="24.2896"/>
  </r>
  <r>
    <x v="0"/>
    <x v="998"/>
    <n v="24.120899999999999"/>
  </r>
  <r>
    <x v="0"/>
    <x v="999"/>
    <n v="22.6114"/>
  </r>
  <r>
    <x v="0"/>
    <x v="1000"/>
    <n v="21.920300000000001"/>
  </r>
  <r>
    <x v="0"/>
    <x v="1001"/>
    <n v="21.668299999999999"/>
  </r>
  <r>
    <x v="0"/>
    <x v="1002"/>
    <n v="21.645199999999999"/>
  </r>
  <r>
    <x v="0"/>
    <x v="1003"/>
    <n v="22.001200000000001"/>
  </r>
  <r>
    <x v="0"/>
    <x v="1004"/>
    <n v="21.772300000000001"/>
  </r>
  <r>
    <x v="0"/>
    <x v="1005"/>
    <n v="21.684000000000001"/>
  </r>
  <r>
    <x v="0"/>
    <x v="1006"/>
    <n v="21.562999999999999"/>
  </r>
  <r>
    <x v="0"/>
    <x v="1007"/>
    <n v="21.5793"/>
  </r>
  <r>
    <x v="0"/>
    <x v="1008"/>
    <n v="21.7258"/>
  </r>
  <r>
    <x v="0"/>
    <x v="1009"/>
    <n v="21.514199999999999"/>
  </r>
  <r>
    <x v="0"/>
    <x v="1010"/>
    <n v="21.009499999999999"/>
  </r>
  <r>
    <x v="0"/>
    <x v="1011"/>
    <n v="21.051400000000001"/>
  </r>
  <r>
    <x v="0"/>
    <x v="1012"/>
    <n v="21.832799999999999"/>
  </r>
  <r>
    <x v="0"/>
    <x v="1013"/>
    <n v="21.742100000000001"/>
  </r>
  <r>
    <x v="0"/>
    <x v="1014"/>
    <n v="21.9909"/>
  </r>
  <r>
    <x v="0"/>
    <x v="1015"/>
    <n v="21.9072"/>
  </r>
  <r>
    <x v="0"/>
    <x v="1016"/>
    <n v="22.144400000000001"/>
  </r>
  <r>
    <x v="0"/>
    <x v="1017"/>
    <n v="22.425799999999999"/>
  </r>
  <r>
    <x v="0"/>
    <x v="1018"/>
    <n v="22.767700000000001"/>
  </r>
  <r>
    <x v="0"/>
    <x v="1019"/>
    <n v="23.1677"/>
  </r>
  <r>
    <x v="0"/>
    <x v="1020"/>
    <n v="23.351400000000002"/>
  </r>
  <r>
    <x v="0"/>
    <x v="1021"/>
    <n v="23.337499999999999"/>
  </r>
  <r>
    <x v="0"/>
    <x v="1022"/>
    <n v="23.223500000000001"/>
  </r>
  <r>
    <x v="0"/>
    <x v="1023"/>
    <n v="22.8979"/>
  </r>
  <r>
    <x v="0"/>
    <x v="1024"/>
    <n v="22.7258"/>
  </r>
  <r>
    <x v="0"/>
    <x v="1025"/>
    <n v="22.772300000000001"/>
  </r>
  <r>
    <x v="0"/>
    <x v="1026"/>
    <n v="22.9375"/>
  </r>
  <r>
    <x v="0"/>
    <x v="1027"/>
    <n v="23.0305"/>
  </r>
  <r>
    <x v="0"/>
    <x v="1028"/>
    <n v="23.009599999999999"/>
  </r>
  <r>
    <x v="0"/>
    <x v="1029"/>
    <n v="23.174700000000001"/>
  </r>
  <r>
    <x v="0"/>
    <x v="1030"/>
    <n v="22.984000000000002"/>
  </r>
  <r>
    <x v="0"/>
    <x v="1031"/>
    <n v="22.637499999999999"/>
  </r>
  <r>
    <x v="0"/>
    <x v="1032"/>
    <n v="22.665400000000002"/>
  </r>
  <r>
    <x v="0"/>
    <x v="1033"/>
    <n v="22.590900000000001"/>
  </r>
  <r>
    <x v="0"/>
    <x v="1034"/>
    <n v="22.686299999999999"/>
  </r>
  <r>
    <x v="0"/>
    <x v="1035"/>
    <n v="22.17"/>
  </r>
  <r>
    <x v="0"/>
    <x v="1036"/>
    <n v="22.116499999999998"/>
  </r>
  <r>
    <x v="0"/>
    <x v="1037"/>
    <n v="22.3049"/>
  </r>
  <r>
    <x v="0"/>
    <x v="1038"/>
    <n v="22.2212"/>
  </r>
  <r>
    <x v="0"/>
    <x v="1039"/>
    <n v="22.3491"/>
  </r>
  <r>
    <x v="0"/>
    <x v="1040"/>
    <n v="21.7212"/>
  </r>
  <r>
    <x v="0"/>
    <x v="1041"/>
    <n v="21.404900000000001"/>
  </r>
  <r>
    <x v="0"/>
    <x v="1042"/>
    <n v="21.7654"/>
  </r>
  <r>
    <x v="0"/>
    <x v="1043"/>
    <n v="21.953700000000001"/>
  </r>
  <r>
    <x v="0"/>
    <x v="1044"/>
    <n v="22.232800000000001"/>
  </r>
  <r>
    <x v="0"/>
    <x v="1045"/>
    <n v="22.3002"/>
  </r>
  <r>
    <x v="0"/>
    <x v="1046"/>
    <n v="22.090900000000001"/>
  </r>
  <r>
    <x v="0"/>
    <x v="1047"/>
    <n v="22.2165"/>
  </r>
  <r>
    <x v="0"/>
    <x v="1048"/>
    <n v="22.311900000000001"/>
  </r>
  <r>
    <x v="0"/>
    <x v="1049"/>
    <n v="22.484000000000002"/>
  </r>
  <r>
    <x v="0"/>
    <x v="1050"/>
    <n v="22.553699999999999"/>
  </r>
  <r>
    <x v="0"/>
    <x v="1051"/>
    <n v="22.656099999999999"/>
  </r>
  <r>
    <x v="0"/>
    <x v="1052"/>
    <n v="22.528199999999998"/>
  </r>
  <r>
    <x v="0"/>
    <x v="1053"/>
    <n v="22.974699999999999"/>
  </r>
  <r>
    <x v="0"/>
    <x v="1054"/>
    <n v="22.972300000000001"/>
  </r>
  <r>
    <x v="0"/>
    <x v="1055"/>
    <n v="23.2165"/>
  </r>
  <r>
    <x v="0"/>
    <x v="1056"/>
    <n v="23.2258"/>
  </r>
  <r>
    <x v="0"/>
    <x v="1057"/>
    <n v="23.2468"/>
  </r>
  <r>
    <x v="0"/>
    <x v="1058"/>
    <n v="23.1235"/>
  </r>
  <r>
    <x v="0"/>
    <x v="1059"/>
    <n v="22.944400000000002"/>
  </r>
  <r>
    <x v="0"/>
    <x v="1060"/>
    <n v="22.637499999999999"/>
  </r>
  <r>
    <x v="0"/>
    <x v="1061"/>
    <n v="22.4816"/>
  </r>
  <r>
    <x v="0"/>
    <x v="1062"/>
    <n v="23.9421"/>
  </r>
  <r>
    <x v="0"/>
    <x v="1063"/>
    <n v="24.2654"/>
  </r>
  <r>
    <x v="0"/>
    <x v="1064"/>
    <n v="24.235199999999999"/>
  </r>
  <r>
    <x v="0"/>
    <x v="1065"/>
    <n v="24.6631"/>
  </r>
  <r>
    <x v="0"/>
    <x v="1066"/>
    <n v="24.297899999999998"/>
  </r>
  <r>
    <x v="0"/>
    <x v="1067"/>
    <n v="24.602599999999999"/>
  </r>
  <r>
    <x v="0"/>
    <x v="1068"/>
    <n v="24.7546"/>
  </r>
  <r>
    <x v="0"/>
    <x v="1069"/>
    <n v="25.131"/>
  </r>
  <r>
    <x v="0"/>
    <x v="1070"/>
    <n v="25.339099999999998"/>
  </r>
  <r>
    <x v="0"/>
    <x v="1071"/>
    <n v="25.442"/>
  </r>
  <r>
    <x v="0"/>
    <x v="1072"/>
    <n v="25.252600000000001"/>
  </r>
  <r>
    <x v="0"/>
    <x v="1073"/>
    <n v="25.2363"/>
  </r>
  <r>
    <x v="0"/>
    <x v="1074"/>
    <n v="25.294699999999999"/>
  </r>
  <r>
    <x v="0"/>
    <x v="1075"/>
    <n v="25.598700000000001"/>
  </r>
  <r>
    <x v="0"/>
    <x v="1076"/>
    <n v="25.575299999999999"/>
  </r>
  <r>
    <x v="0"/>
    <x v="1077"/>
    <n v="25.5379"/>
  </r>
  <r>
    <x v="0"/>
    <x v="1078"/>
    <n v="25.505099999999999"/>
  </r>
  <r>
    <x v="0"/>
    <x v="1079"/>
    <n v="25.570599999999999"/>
  </r>
  <r>
    <x v="0"/>
    <x v="1080"/>
    <n v="25.3719"/>
  </r>
  <r>
    <x v="0"/>
    <x v="1081"/>
    <n v="25.4514"/>
  </r>
  <r>
    <x v="0"/>
    <x v="1082"/>
    <n v="25.259599999999999"/>
  </r>
  <r>
    <x v="0"/>
    <x v="1083"/>
    <n v="25.152100000000001"/>
  </r>
  <r>
    <x v="0"/>
    <x v="1084"/>
    <n v="25.004799999999999"/>
  </r>
  <r>
    <x v="0"/>
    <x v="1085"/>
    <n v="24.976700000000001"/>
  </r>
  <r>
    <x v="0"/>
    <x v="1086"/>
    <n v="24.785"/>
  </r>
  <r>
    <x v="0"/>
    <x v="1087"/>
    <n v="24.808399999999999"/>
  </r>
  <r>
    <x v="0"/>
    <x v="1088"/>
    <n v="24.9557"/>
  </r>
  <r>
    <x v="0"/>
    <x v="1089"/>
    <n v="25.189499999999999"/>
  </r>
  <r>
    <x v="0"/>
    <x v="1090"/>
    <n v="25.182500000000001"/>
  </r>
  <r>
    <x v="0"/>
    <x v="1091"/>
    <n v="25.3368"/>
  </r>
  <r>
    <x v="0"/>
    <x v="1092"/>
    <n v="24.672699999999999"/>
  </r>
  <r>
    <x v="0"/>
    <x v="1093"/>
    <n v="24.113900000000001"/>
  </r>
  <r>
    <x v="0"/>
    <x v="1094"/>
    <n v="24.654"/>
  </r>
  <r>
    <x v="0"/>
    <x v="1095"/>
    <n v="25.2409"/>
  </r>
  <r>
    <x v="0"/>
    <x v="1096"/>
    <n v="26.1341"/>
  </r>
  <r>
    <x v="0"/>
    <x v="1097"/>
    <n v="27.022600000000001"/>
  </r>
  <r>
    <x v="0"/>
    <x v="1098"/>
    <n v="26.870699999999999"/>
  </r>
  <r>
    <x v="0"/>
    <x v="1099"/>
    <n v="26.557300000000001"/>
  </r>
  <r>
    <x v="0"/>
    <x v="1100"/>
    <n v="26.555"/>
  </r>
  <r>
    <x v="0"/>
    <x v="1101"/>
    <n v="26.5503"/>
  </r>
  <r>
    <x v="0"/>
    <x v="1102"/>
    <n v="26.8005"/>
  </r>
  <r>
    <x v="0"/>
    <x v="1103"/>
    <n v="26.353899999999999"/>
  </r>
  <r>
    <x v="0"/>
    <x v="1104"/>
    <n v="26.393699999999999"/>
  </r>
  <r>
    <x v="0"/>
    <x v="1105"/>
    <n v="26.442799999999998"/>
  </r>
  <r>
    <x v="0"/>
    <x v="1106"/>
    <n v="26.643799999999999"/>
  </r>
  <r>
    <x v="0"/>
    <x v="1107"/>
    <n v="26.23"/>
  </r>
  <r>
    <x v="0"/>
    <x v="1108"/>
    <n v="26.433399999999999"/>
  </r>
  <r>
    <x v="0"/>
    <x v="1109"/>
    <n v="26.3095"/>
  </r>
  <r>
    <x v="0"/>
    <x v="1110"/>
    <n v="26.421700000000001"/>
  </r>
  <r>
    <x v="0"/>
    <x v="1111"/>
    <n v="26.433399999999999"/>
  </r>
  <r>
    <x v="0"/>
    <x v="1112"/>
    <n v="26.629799999999999"/>
  </r>
  <r>
    <x v="0"/>
    <x v="1113"/>
    <n v="26.669599999999999"/>
  </r>
  <r>
    <x v="0"/>
    <x v="1114"/>
    <n v="27.134899999999998"/>
  </r>
  <r>
    <x v="0"/>
    <x v="1115"/>
    <n v="27.193300000000001"/>
  </r>
  <r>
    <x v="0"/>
    <x v="1116"/>
    <n v="27.436499999999999"/>
  </r>
  <r>
    <x v="0"/>
    <x v="1117"/>
    <n v="27.3523"/>
  </r>
  <r>
    <x v="0"/>
    <x v="1118"/>
    <n v="27.504300000000001"/>
  </r>
  <r>
    <x v="0"/>
    <x v="1119"/>
    <n v="27.485600000000002"/>
  </r>
  <r>
    <x v="0"/>
    <x v="1120"/>
    <n v="27.466899999999999"/>
  </r>
  <r>
    <x v="0"/>
    <x v="1121"/>
    <n v="27.385100000000001"/>
  </r>
  <r>
    <x v="0"/>
    <x v="1122"/>
    <n v="27.370999999999999"/>
  </r>
  <r>
    <x v="0"/>
    <x v="1123"/>
    <n v="27.263500000000001"/>
  </r>
  <r>
    <x v="0"/>
    <x v="1124"/>
    <n v="27.509"/>
  </r>
  <r>
    <x v="0"/>
    <x v="1125"/>
    <n v="27.6493"/>
  </r>
  <r>
    <x v="0"/>
    <x v="1126"/>
    <n v="27.0273"/>
  </r>
  <r>
    <x v="0"/>
    <x v="1127"/>
    <n v="26.767800000000001"/>
  </r>
  <r>
    <x v="0"/>
    <x v="1128"/>
    <n v="26.5901"/>
  </r>
  <r>
    <x v="0"/>
    <x v="1129"/>
    <n v="26.547999999999998"/>
  </r>
  <r>
    <x v="0"/>
    <x v="1130"/>
    <n v="26.0686"/>
  </r>
  <r>
    <x v="0"/>
    <x v="1131"/>
    <n v="26.091999999999999"/>
  </r>
  <r>
    <x v="0"/>
    <x v="1132"/>
    <n v="25.8124"/>
  </r>
  <r>
    <x v="0"/>
    <x v="1133"/>
    <n v="25.579699999999999"/>
  </r>
  <r>
    <x v="0"/>
    <x v="1134"/>
    <n v="25.948699999999999"/>
  </r>
  <r>
    <x v="0"/>
    <x v="1135"/>
    <n v="26.101400000000002"/>
  </r>
  <r>
    <x v="0"/>
    <x v="1136"/>
    <n v="26.059100000000001"/>
  </r>
  <r>
    <x v="0"/>
    <x v="1137"/>
    <n v="25.332899999999999"/>
  </r>
  <r>
    <x v="0"/>
    <x v="1138"/>
    <n v="25.4833"/>
  </r>
  <r>
    <x v="0"/>
    <x v="1139"/>
    <n v="24.844100000000001"/>
  </r>
  <r>
    <x v="0"/>
    <x v="1140"/>
    <n v="25.173100000000002"/>
  </r>
  <r>
    <x v="0"/>
    <x v="1141"/>
    <n v="25.85"/>
  </r>
  <r>
    <x v="0"/>
    <x v="1142"/>
    <n v="25.840599999999998"/>
  </r>
  <r>
    <x v="0"/>
    <x v="1143"/>
    <n v="25.866399999999999"/>
  </r>
  <r>
    <x v="0"/>
    <x v="1144"/>
    <n v="26.258900000000001"/>
  </r>
  <r>
    <x v="0"/>
    <x v="1145"/>
    <n v="26.275400000000001"/>
  </r>
  <r>
    <x v="0"/>
    <x v="1146"/>
    <n v="26.141400000000001"/>
  </r>
  <r>
    <x v="0"/>
    <x v="1147"/>
    <n v="26.273"/>
  </r>
  <r>
    <x v="0"/>
    <x v="1148"/>
    <n v="26.221299999999999"/>
  </r>
  <r>
    <x v="0"/>
    <x v="1149"/>
    <n v="26.195399999999999"/>
  </r>
  <r>
    <x v="0"/>
    <x v="1150"/>
    <n v="25.974499999999999"/>
  </r>
  <r>
    <x v="0"/>
    <x v="1151"/>
    <n v="25.732500000000002"/>
  </r>
  <r>
    <x v="0"/>
    <x v="1152"/>
    <n v="25.828800000000001"/>
  </r>
  <r>
    <x v="0"/>
    <x v="1153"/>
    <n v="25.6431"/>
  </r>
  <r>
    <x v="0"/>
    <x v="1154"/>
    <n v="25.840599999999998"/>
  </r>
  <r>
    <x v="0"/>
    <x v="1155"/>
    <n v="26.0944"/>
  </r>
  <r>
    <x v="0"/>
    <x v="1156"/>
    <n v="26.3506"/>
  </r>
  <r>
    <x v="0"/>
    <x v="1157"/>
    <n v="26.7806"/>
  </r>
  <r>
    <x v="0"/>
    <x v="1158"/>
    <n v="26.6279"/>
  </r>
  <r>
    <x v="0"/>
    <x v="1159"/>
    <n v="27.072099999999999"/>
  </r>
  <r>
    <x v="0"/>
    <x v="1160"/>
    <n v="27.072099999999999"/>
  </r>
  <r>
    <x v="0"/>
    <x v="1161"/>
    <n v="27.220099999999999"/>
  </r>
  <r>
    <x v="0"/>
    <x v="1162"/>
    <n v="27.255400000000002"/>
  </r>
  <r>
    <x v="0"/>
    <x v="1163"/>
    <n v="27.4129"/>
  </r>
  <r>
    <x v="0"/>
    <x v="1164"/>
    <n v="27.485700000000001"/>
  </r>
  <r>
    <x v="0"/>
    <x v="1165"/>
    <n v="27.511600000000001"/>
  </r>
  <r>
    <x v="0"/>
    <x v="1166"/>
    <n v="27.3306"/>
  </r>
  <r>
    <x v="0"/>
    <x v="1167"/>
    <n v="27.384599999999999"/>
  </r>
  <r>
    <x v="0"/>
    <x v="1168"/>
    <n v="27.558599999999998"/>
  </r>
  <r>
    <x v="0"/>
    <x v="1169"/>
    <n v="27.441099999999999"/>
  </r>
  <r>
    <x v="0"/>
    <x v="1170"/>
    <n v="27.434000000000001"/>
  </r>
  <r>
    <x v="0"/>
    <x v="1171"/>
    <n v="27.220099999999999"/>
  </r>
  <r>
    <x v="0"/>
    <x v="1172"/>
    <n v="27.297699999999999"/>
  </r>
  <r>
    <x v="0"/>
    <x v="1173"/>
    <n v="27.267099999999999"/>
  </r>
  <r>
    <x v="0"/>
    <x v="1174"/>
    <n v="27.405799999999999"/>
  </r>
  <r>
    <x v="0"/>
    <x v="1175"/>
    <n v="27.711300000000001"/>
  </r>
  <r>
    <x v="0"/>
    <x v="1176"/>
    <n v="27.965199999999999"/>
  </r>
  <r>
    <x v="0"/>
    <x v="1177"/>
    <n v="27.993400000000001"/>
  </r>
  <r>
    <x v="0"/>
    <x v="1178"/>
    <n v="28.143799999999999"/>
  </r>
  <r>
    <x v="0"/>
    <x v="1179"/>
    <n v="28.026299999999999"/>
  </r>
  <r>
    <x v="0"/>
    <x v="1180"/>
    <n v="27.976900000000001"/>
  </r>
  <r>
    <x v="0"/>
    <x v="1181"/>
    <n v="28.202500000000001"/>
  </r>
  <r>
    <x v="0"/>
    <x v="1182"/>
    <n v="28.200199999999999"/>
  </r>
  <r>
    <x v="0"/>
    <x v="1183"/>
    <n v="28.1508"/>
  </r>
  <r>
    <x v="0"/>
    <x v="1184"/>
    <n v="28.202500000000001"/>
  </r>
  <r>
    <x v="0"/>
    <x v="1185"/>
    <n v="28.221299999999999"/>
  </r>
  <r>
    <x v="0"/>
    <x v="1186"/>
    <n v="28.195499999999999"/>
  </r>
  <r>
    <x v="0"/>
    <x v="1187"/>
    <n v="28.644400000000001"/>
  </r>
  <r>
    <x v="0"/>
    <x v="1188"/>
    <n v="28.6585"/>
  </r>
  <r>
    <x v="0"/>
    <x v="1189"/>
    <n v="28.660799999999998"/>
  </r>
  <r>
    <x v="0"/>
    <x v="1190"/>
    <n v="28.585599999999999"/>
  </r>
  <r>
    <x v="0"/>
    <x v="1191"/>
    <n v="28.5198"/>
  </r>
  <r>
    <x v="0"/>
    <x v="1192"/>
    <n v="30.259"/>
  </r>
  <r>
    <x v="0"/>
    <x v="1193"/>
    <n v="30.2072"/>
  </r>
  <r>
    <x v="0"/>
    <x v="1194"/>
    <n v="30.336500000000001"/>
  </r>
  <r>
    <x v="0"/>
    <x v="1195"/>
    <n v="30.620899999999999"/>
  </r>
  <r>
    <x v="0"/>
    <x v="1196"/>
    <n v="30.912299999999998"/>
  </r>
  <r>
    <x v="0"/>
    <x v="1197"/>
    <n v="31.0322"/>
  </r>
  <r>
    <x v="0"/>
    <x v="1198"/>
    <n v="31.256399999999999"/>
  </r>
  <r>
    <x v="0"/>
    <x v="1199"/>
    <n v="31.185600000000001"/>
  </r>
  <r>
    <x v="0"/>
    <x v="1200"/>
    <n v="31.4618"/>
  </r>
  <r>
    <x v="0"/>
    <x v="1201"/>
    <n v="31.870100000000001"/>
  </r>
  <r>
    <x v="0"/>
    <x v="1202"/>
    <n v="31.985800000000001"/>
  </r>
  <r>
    <x v="0"/>
    <x v="1203"/>
    <n v="31.948"/>
  </r>
  <r>
    <x v="0"/>
    <x v="1204"/>
    <n v="32.035299999999999"/>
  </r>
  <r>
    <x v="0"/>
    <x v="1205"/>
    <n v="32.2667"/>
  </r>
  <r>
    <x v="0"/>
    <x v="1206"/>
    <n v="32.363399999999999"/>
  </r>
  <r>
    <x v="0"/>
    <x v="1207"/>
    <n v="32.226500000000001"/>
  </r>
  <r>
    <x v="0"/>
    <x v="1208"/>
    <n v="32.257199999999997"/>
  </r>
  <r>
    <x v="0"/>
    <x v="1209"/>
    <n v="32.320999999999998"/>
  </r>
  <r>
    <x v="0"/>
    <x v="1210"/>
    <n v="32.335099999999997"/>
  </r>
  <r>
    <x v="0"/>
    <x v="1211"/>
    <n v="32.996000000000002"/>
  </r>
  <r>
    <x v="0"/>
    <x v="1212"/>
    <n v="32.8001"/>
  </r>
  <r>
    <x v="0"/>
    <x v="1213"/>
    <n v="32.993699999999997"/>
  </r>
  <r>
    <x v="0"/>
    <x v="1214"/>
    <n v="32.889800000000001"/>
  </r>
  <r>
    <x v="0"/>
    <x v="1215"/>
    <n v="32.932299999999998"/>
  </r>
  <r>
    <x v="0"/>
    <x v="1216"/>
    <n v="32.809600000000003"/>
  </r>
  <r>
    <x v="0"/>
    <x v="1217"/>
    <n v="32.734000000000002"/>
  </r>
  <r>
    <x v="0"/>
    <x v="1218"/>
    <n v="32.842599999999997"/>
  </r>
  <r>
    <x v="0"/>
    <x v="1219"/>
    <n v="32.8568"/>
  </r>
  <r>
    <x v="0"/>
    <x v="1220"/>
    <n v="32.807200000000002"/>
  </r>
  <r>
    <x v="0"/>
    <x v="1221"/>
    <n v="33.154200000000003"/>
  </r>
  <r>
    <x v="0"/>
    <x v="1222"/>
    <n v="33.208500000000001"/>
  </r>
  <r>
    <x v="0"/>
    <x v="1223"/>
    <n v="33.043199999999999"/>
  </r>
  <r>
    <x v="0"/>
    <x v="1224"/>
    <n v="33.3902"/>
  </r>
  <r>
    <x v="0"/>
    <x v="1225"/>
    <n v="33.007800000000003"/>
  </r>
  <r>
    <x v="0"/>
    <x v="1226"/>
    <n v="33.380800000000001"/>
  </r>
  <r>
    <x v="0"/>
    <x v="1227"/>
    <n v="33.262799999999999"/>
  </r>
  <r>
    <x v="0"/>
    <x v="1228"/>
    <n v="33.1967"/>
  </r>
  <r>
    <x v="0"/>
    <x v="1229"/>
    <n v="33.253300000000003"/>
  </r>
  <r>
    <x v="0"/>
    <x v="1230"/>
    <n v="33.942500000000003"/>
  </r>
  <r>
    <x v="0"/>
    <x v="1231"/>
    <n v="34.018099999999997"/>
  </r>
  <r>
    <x v="0"/>
    <x v="1232"/>
    <n v="33.973199999999999"/>
  </r>
  <r>
    <x v="0"/>
    <x v="1233"/>
    <n v="33.909500000000001"/>
  </r>
  <r>
    <x v="0"/>
    <x v="1234"/>
    <n v="33.918900000000001"/>
  </r>
  <r>
    <x v="0"/>
    <x v="1235"/>
    <n v="34.171500000000002"/>
  </r>
  <r>
    <x v="0"/>
    <x v="1236"/>
    <n v="33.994500000000002"/>
  </r>
  <r>
    <x v="0"/>
    <x v="1237"/>
    <n v="33.909500000000001"/>
  </r>
  <r>
    <x v="0"/>
    <x v="1238"/>
    <n v="33.834000000000003"/>
  </r>
  <r>
    <x v="0"/>
    <x v="1239"/>
    <n v="33.793799999999997"/>
  </r>
  <r>
    <x v="0"/>
    <x v="1240"/>
    <n v="33.430300000000003"/>
  </r>
  <r>
    <x v="0"/>
    <x v="1241"/>
    <n v="33.470500000000001"/>
  </r>
  <r>
    <x v="0"/>
    <x v="1242"/>
    <n v="33.293399999999998"/>
  </r>
  <r>
    <x v="0"/>
    <x v="1243"/>
    <n v="33.477600000000002"/>
  </r>
  <r>
    <x v="0"/>
    <x v="1244"/>
    <n v="33.328800000000001"/>
  </r>
  <r>
    <x v="0"/>
    <x v="1245"/>
    <n v="33.206099999999999"/>
  </r>
  <r>
    <x v="0"/>
    <x v="1246"/>
    <n v="33.621499999999997"/>
  </r>
  <r>
    <x v="0"/>
    <x v="1247"/>
    <n v="33.581400000000002"/>
  </r>
  <r>
    <x v="0"/>
    <x v="1248"/>
    <n v="33.904800000000002"/>
  </r>
  <r>
    <x v="0"/>
    <x v="1249"/>
    <n v="34.114899999999999"/>
  </r>
  <r>
    <x v="0"/>
    <x v="1250"/>
    <n v="33.914200000000001"/>
  </r>
  <r>
    <x v="0"/>
    <x v="1251"/>
    <n v="33.940199999999997"/>
  </r>
  <r>
    <x v="0"/>
    <x v="1252"/>
    <n v="33.9071"/>
  </r>
  <r>
    <x v="0"/>
    <x v="1253"/>
    <n v="34.598700000000001"/>
  </r>
  <r>
    <x v="0"/>
    <x v="1254"/>
    <n v="34.818300000000001"/>
  </r>
  <r>
    <x v="0"/>
    <x v="1255"/>
    <n v="34.712000000000003"/>
  </r>
  <r>
    <x v="0"/>
    <x v="1256"/>
    <n v="34.5869"/>
  </r>
  <r>
    <x v="0"/>
    <x v="1257"/>
    <n v="35.160499999999999"/>
  </r>
  <r>
    <x v="0"/>
    <x v="1258"/>
    <n v="36.116500000000002"/>
  </r>
  <r>
    <x v="0"/>
    <x v="1259"/>
    <n v="36.347799999999999"/>
  </r>
  <r>
    <x v="0"/>
    <x v="1260"/>
    <n v="36.1755"/>
  </r>
  <r>
    <x v="0"/>
    <x v="1261"/>
    <n v="36.488300000000002"/>
  </r>
  <r>
    <x v="0"/>
    <x v="1262"/>
    <n v="36.997900000000001"/>
  </r>
  <r>
    <x v="0"/>
    <x v="1263"/>
    <n v="36.903100000000002"/>
  </r>
  <r>
    <x v="0"/>
    <x v="1264"/>
    <n v="36.848599999999998"/>
  </r>
  <r>
    <x v="0"/>
    <x v="1265"/>
    <n v="35.611400000000003"/>
  </r>
  <r>
    <x v="0"/>
    <x v="1266"/>
    <n v="36.154200000000003"/>
  </r>
  <r>
    <x v="0"/>
    <x v="1267"/>
    <n v="36.2774"/>
  </r>
  <r>
    <x v="0"/>
    <x v="1268"/>
    <n v="36.497799999999998"/>
  </r>
  <r>
    <x v="0"/>
    <x v="1269"/>
    <n v="36.452800000000003"/>
  </r>
  <r>
    <x v="0"/>
    <x v="1270"/>
    <n v="36.343800000000002"/>
  </r>
  <r>
    <x v="0"/>
    <x v="1271"/>
    <n v="36.4694"/>
  </r>
  <r>
    <x v="0"/>
    <x v="1272"/>
    <n v="36.407800000000002"/>
  </r>
  <r>
    <x v="0"/>
    <x v="1273"/>
    <n v="36.421999999999997"/>
  </r>
  <r>
    <x v="0"/>
    <x v="1274"/>
    <n v="36.206299999999999"/>
  </r>
  <r>
    <x v="0"/>
    <x v="1275"/>
    <n v="36.305799999999998"/>
  </r>
  <r>
    <x v="0"/>
    <x v="1276"/>
    <n v="36.843899999999998"/>
  </r>
  <r>
    <x v="0"/>
    <x v="1277"/>
    <n v="36.483600000000003"/>
  </r>
  <r>
    <x v="0"/>
    <x v="1278"/>
    <n v="36.6068"/>
  </r>
  <r>
    <x v="0"/>
    <x v="1279"/>
    <n v="36.8249"/>
  </r>
  <r>
    <x v="0"/>
    <x v="1280"/>
    <n v="36.7348"/>
  </r>
  <r>
    <x v="0"/>
    <x v="1281"/>
    <n v="35.310400000000001"/>
  </r>
  <r>
    <x v="0"/>
    <x v="1282"/>
    <n v="34.4666"/>
  </r>
  <r>
    <x v="0"/>
    <x v="1283"/>
    <n v="34.743899999999996"/>
  </r>
  <r>
    <x v="0"/>
    <x v="1284"/>
    <n v="34.405000000000001"/>
  </r>
  <r>
    <x v="0"/>
    <x v="1285"/>
    <n v="34.198799999999999"/>
  </r>
  <r>
    <x v="0"/>
    <x v="1286"/>
    <n v="33.72"/>
  </r>
  <r>
    <x v="0"/>
    <x v="1287"/>
    <n v="34.684699999999999"/>
  </r>
  <r>
    <x v="0"/>
    <x v="1288"/>
    <n v="34.369399999999999"/>
  </r>
  <r>
    <x v="0"/>
    <x v="1289"/>
    <n v="34.573300000000003"/>
  </r>
  <r>
    <x v="0"/>
    <x v="1290"/>
    <n v="34.516399999999997"/>
  </r>
  <r>
    <x v="0"/>
    <x v="1291"/>
    <n v="34.670499999999997"/>
  </r>
  <r>
    <x v="0"/>
    <x v="1292"/>
    <n v="34.561399999999999"/>
  </r>
  <r>
    <x v="0"/>
    <x v="1293"/>
    <n v="34.066099999999999"/>
  </r>
  <r>
    <x v="0"/>
    <x v="1294"/>
    <n v="34.563800000000001"/>
  </r>
  <r>
    <x v="0"/>
    <x v="1295"/>
    <n v="34.054200000000002"/>
  </r>
  <r>
    <x v="0"/>
    <x v="1296"/>
    <n v="34.134799999999998"/>
  </r>
  <r>
    <x v="0"/>
    <x v="1297"/>
    <n v="34.011499999999998"/>
  </r>
  <r>
    <x v="0"/>
    <x v="1298"/>
    <n v="34.151400000000002"/>
  </r>
  <r>
    <x v="0"/>
    <x v="1299"/>
    <n v="33.829000000000001"/>
  </r>
  <r>
    <x v="0"/>
    <x v="1300"/>
    <n v="34.172699999999999"/>
  </r>
  <r>
    <x v="0"/>
    <x v="1301"/>
    <n v="34.381300000000003"/>
  </r>
  <r>
    <x v="0"/>
    <x v="1302"/>
    <n v="34.492699999999999"/>
  </r>
  <r>
    <x v="0"/>
    <x v="1303"/>
    <n v="34.542499999999997"/>
  </r>
  <r>
    <x v="0"/>
    <x v="1304"/>
    <n v="35.023600000000002"/>
  </r>
  <r>
    <x v="0"/>
    <x v="1305"/>
    <n v="35.324599999999997"/>
  </r>
  <r>
    <x v="0"/>
    <x v="1306"/>
    <n v="35.447899999999997"/>
  </r>
  <r>
    <x v="0"/>
    <x v="1307"/>
    <n v="35.571100000000001"/>
  </r>
  <r>
    <x v="0"/>
    <x v="1308"/>
    <n v="35.793900000000001"/>
  </r>
  <r>
    <x v="0"/>
    <x v="1309"/>
    <n v="35.6327"/>
  </r>
  <r>
    <x v="0"/>
    <x v="1310"/>
    <n v="35.616100000000003"/>
  </r>
  <r>
    <x v="0"/>
    <x v="1311"/>
    <n v="36.047499999999999"/>
  </r>
  <r>
    <x v="0"/>
    <x v="1312"/>
    <n v="36.201599999999999"/>
  </r>
  <r>
    <x v="0"/>
    <x v="1313"/>
    <n v="36.372199999999999"/>
  </r>
  <r>
    <x v="0"/>
    <x v="1314"/>
    <n v="35.684899999999999"/>
  </r>
  <r>
    <x v="0"/>
    <x v="1315"/>
    <n v="35.433599999999998"/>
  </r>
  <r>
    <x v="0"/>
    <x v="1316"/>
    <n v="35.251100000000001"/>
  </r>
  <r>
    <x v="0"/>
    <x v="1317"/>
    <n v="35.564"/>
  </r>
  <r>
    <x v="0"/>
    <x v="1318"/>
    <n v="37.244399999999999"/>
  </r>
  <r>
    <x v="0"/>
    <x v="1319"/>
    <n v="36.872300000000003"/>
  </r>
  <r>
    <x v="0"/>
    <x v="1320"/>
    <n v="37.066699999999997"/>
  </r>
  <r>
    <x v="0"/>
    <x v="1321"/>
    <n v="37.6402"/>
  </r>
  <r>
    <x v="0"/>
    <x v="1322"/>
    <n v="37.941200000000002"/>
  </r>
  <r>
    <x v="0"/>
    <x v="1323"/>
    <n v="38.173499999999997"/>
  </r>
  <r>
    <x v="0"/>
    <x v="1324"/>
    <n v="36.957599999999999"/>
  </r>
  <r>
    <x v="0"/>
    <x v="1325"/>
    <n v="37.471600000000002"/>
  </r>
  <r>
    <x v="0"/>
    <x v="1326"/>
    <n v="38.035499999999999"/>
  </r>
  <r>
    <x v="0"/>
    <x v="1327"/>
    <n v="38.451900000000002"/>
  </r>
  <r>
    <x v="0"/>
    <x v="1328"/>
    <n v="38.297199999999997"/>
  </r>
  <r>
    <x v="0"/>
    <x v="1329"/>
    <n v="37.561999999999998"/>
  </r>
  <r>
    <x v="0"/>
    <x v="1330"/>
    <n v="37.476300000000002"/>
  </r>
  <r>
    <x v="0"/>
    <x v="1331"/>
    <n v="37.407299999999999"/>
  </r>
  <r>
    <x v="0"/>
    <x v="1332"/>
    <n v="38.018900000000002"/>
  </r>
  <r>
    <x v="0"/>
    <x v="1333"/>
    <n v="38.066400000000002"/>
  </r>
  <r>
    <x v="0"/>
    <x v="1334"/>
    <n v="37.897500000000001"/>
  </r>
  <r>
    <x v="0"/>
    <x v="1335"/>
    <n v="38.0379"/>
  </r>
  <r>
    <x v="0"/>
    <x v="1336"/>
    <n v="38.420999999999999"/>
  </r>
  <r>
    <x v="0"/>
    <x v="1337"/>
    <n v="38.763599999999997"/>
  </r>
  <r>
    <x v="0"/>
    <x v="1338"/>
    <n v="38.868299999999998"/>
  </r>
  <r>
    <x v="0"/>
    <x v="1339"/>
    <n v="39.023000000000003"/>
  </r>
  <r>
    <x v="0"/>
    <x v="1340"/>
    <n v="39.0349"/>
  </r>
  <r>
    <x v="0"/>
    <x v="1341"/>
    <n v="38.566099999999999"/>
  </r>
  <r>
    <x v="0"/>
    <x v="1342"/>
    <n v="38.525700000000001"/>
  </r>
  <r>
    <x v="0"/>
    <x v="1343"/>
    <n v="38.371000000000002"/>
  </r>
  <r>
    <x v="0"/>
    <x v="1344"/>
    <n v="37.745199999999997"/>
  </r>
  <r>
    <x v="0"/>
    <x v="1345"/>
    <n v="38.428100000000001"/>
  </r>
  <r>
    <x v="0"/>
    <x v="1346"/>
    <n v="38.275799999999997"/>
  </r>
  <r>
    <x v="0"/>
    <x v="1347"/>
    <n v="37.987900000000003"/>
  </r>
  <r>
    <x v="0"/>
    <x v="1348"/>
    <n v="37.661900000000003"/>
  </r>
  <r>
    <x v="0"/>
    <x v="1349"/>
    <n v="38.0426"/>
  </r>
  <r>
    <x v="0"/>
    <x v="1350"/>
    <n v="37.7547"/>
  </r>
  <r>
    <x v="0"/>
    <x v="1351"/>
    <n v="37.768999999999998"/>
  </r>
  <r>
    <x v="0"/>
    <x v="1352"/>
    <n v="37.136099999999999"/>
  </r>
  <r>
    <x v="0"/>
    <x v="1353"/>
    <n v="36.498399999999997"/>
  </r>
  <r>
    <x v="0"/>
    <x v="1354"/>
    <n v="36.141500000000001"/>
  </r>
  <r>
    <x v="0"/>
    <x v="1355"/>
    <n v="35.822600000000001"/>
  </r>
  <r>
    <x v="0"/>
    <x v="1356"/>
    <n v="36.438899999999997"/>
  </r>
  <r>
    <x v="0"/>
    <x v="1357"/>
    <n v="36.698300000000003"/>
  </r>
  <r>
    <x v="0"/>
    <x v="1358"/>
    <n v="36.472200000000001"/>
  </r>
  <r>
    <x v="0"/>
    <x v="1359"/>
    <n v="36.6721"/>
  </r>
  <r>
    <x v="0"/>
    <x v="1360"/>
    <n v="36.598300000000002"/>
  </r>
  <r>
    <x v="0"/>
    <x v="1361"/>
    <n v="36.7577"/>
  </r>
  <r>
    <x v="0"/>
    <x v="1362"/>
    <n v="36.519799999999996"/>
  </r>
  <r>
    <x v="0"/>
    <x v="1363"/>
    <n v="36.974299999999999"/>
  </r>
  <r>
    <x v="0"/>
    <x v="1364"/>
    <n v="36.9529"/>
  </r>
  <r>
    <x v="0"/>
    <x v="1365"/>
    <n v="37.081299999999999"/>
  </r>
  <r>
    <x v="0"/>
    <x v="1366"/>
    <n v="37.095599999999997"/>
  </r>
  <r>
    <x v="0"/>
    <x v="1367"/>
    <n v="37.250300000000003"/>
  </r>
  <r>
    <x v="0"/>
    <x v="1368"/>
    <n v="37.119399999999999"/>
  </r>
  <r>
    <x v="0"/>
    <x v="1369"/>
    <n v="37.354999999999997"/>
  </r>
  <r>
    <x v="0"/>
    <x v="1370"/>
    <n v="38.0426"/>
  </r>
  <r>
    <x v="0"/>
    <x v="1371"/>
    <n v="38.183"/>
  </r>
  <r>
    <x v="0"/>
    <x v="1372"/>
    <n v="38.014099999999999"/>
  </r>
  <r>
    <x v="0"/>
    <x v="1373"/>
    <n v="37.114699999999999"/>
  </r>
  <r>
    <x v="0"/>
    <x v="1374"/>
    <n v="37.178899999999999"/>
  </r>
  <r>
    <x v="0"/>
    <x v="1375"/>
    <n v="37.1599"/>
  </r>
  <r>
    <x v="0"/>
    <x v="1376"/>
    <n v="37.3812"/>
  </r>
  <r>
    <x v="0"/>
    <x v="1377"/>
    <n v="37.216999999999999"/>
  </r>
  <r>
    <x v="0"/>
    <x v="1378"/>
    <n v="37.454900000000002"/>
  </r>
  <r>
    <x v="0"/>
    <x v="1379"/>
    <n v="38.796900000000001"/>
  </r>
  <r>
    <x v="0"/>
    <x v="1380"/>
    <n v="39.670200000000001"/>
  </r>
  <r>
    <x v="0"/>
    <x v="1381"/>
    <n v="40.222200000000001"/>
  </r>
  <r>
    <x v="0"/>
    <x v="1382"/>
    <n v="39.710599999999999"/>
  </r>
  <r>
    <x v="0"/>
    <x v="1383"/>
    <n v="40.000900000000001"/>
  </r>
  <r>
    <x v="0"/>
    <x v="1384"/>
    <n v="41.045499999999997"/>
  </r>
  <r>
    <x v="0"/>
    <x v="1385"/>
    <n v="41.4619"/>
  </r>
  <r>
    <x v="0"/>
    <x v="1386"/>
    <n v="41.595199999999998"/>
  </r>
  <r>
    <x v="0"/>
    <x v="1387"/>
    <n v="41.935400000000001"/>
  </r>
  <r>
    <x v="0"/>
    <x v="1388"/>
    <n v="41.849800000000002"/>
  </r>
  <r>
    <x v="0"/>
    <x v="1389"/>
    <n v="41.711300000000001"/>
  </r>
  <r>
    <x v="0"/>
    <x v="1390"/>
    <n v="41.5441"/>
  </r>
  <r>
    <x v="0"/>
    <x v="1391"/>
    <n v="40.9161"/>
  </r>
  <r>
    <x v="0"/>
    <x v="1392"/>
    <n v="40.376399999999997"/>
  </r>
  <r>
    <x v="0"/>
    <x v="1393"/>
    <n v="40.858699999999999"/>
  </r>
  <r>
    <x v="0"/>
    <x v="1394"/>
    <n v="40.631900000000002"/>
  </r>
  <r>
    <x v="0"/>
    <x v="1395"/>
    <n v="40.591299999999997"/>
  </r>
  <r>
    <x v="0"/>
    <x v="1396"/>
    <n v="41.3459"/>
  </r>
  <r>
    <x v="0"/>
    <x v="1397"/>
    <n v="41.780500000000004"/>
  </r>
  <r>
    <x v="0"/>
    <x v="1398"/>
    <n v="41.782899999999998"/>
  </r>
  <r>
    <x v="0"/>
    <x v="1399"/>
    <n v="41.572800000000001"/>
  </r>
  <r>
    <x v="0"/>
    <x v="1400"/>
    <n v="41.3292"/>
  </r>
  <r>
    <x v="0"/>
    <x v="1401"/>
    <n v="40.471899999999998"/>
  </r>
  <r>
    <x v="0"/>
    <x v="1402"/>
    <n v="41.037799999999997"/>
  </r>
  <r>
    <x v="0"/>
    <x v="1403"/>
    <n v="40.846800000000002"/>
  </r>
  <r>
    <x v="0"/>
    <x v="1404"/>
    <n v="40.548299999999998"/>
  </r>
  <r>
    <x v="0"/>
    <x v="1405"/>
    <n v="40.510100000000001"/>
  </r>
  <r>
    <x v="0"/>
    <x v="1406"/>
    <n v="40.359699999999997"/>
  </r>
  <r>
    <x v="0"/>
    <x v="1407"/>
    <n v="40.433700000000002"/>
  </r>
  <r>
    <x v="0"/>
    <x v="1408"/>
    <n v="40.445599999999999"/>
  </r>
  <r>
    <x v="0"/>
    <x v="1409"/>
    <n v="41.233699999999999"/>
  </r>
  <r>
    <x v="0"/>
    <x v="1410"/>
    <n v="41.002000000000002"/>
  </r>
  <r>
    <x v="0"/>
    <x v="1411"/>
    <n v="41.138100000000001"/>
  </r>
  <r>
    <x v="0"/>
    <x v="1412"/>
    <n v="41.126199999999997"/>
  </r>
  <r>
    <x v="0"/>
    <x v="1413"/>
    <n v="41.5441"/>
  </r>
  <r>
    <x v="0"/>
    <x v="1414"/>
    <n v="42.129199999999997"/>
  </r>
  <r>
    <x v="0"/>
    <x v="1415"/>
    <n v="41.680199999999999"/>
  </r>
  <r>
    <x v="0"/>
    <x v="1416"/>
    <n v="41.634799999999998"/>
  </r>
  <r>
    <x v="0"/>
    <x v="1417"/>
    <n v="41.792499999999997"/>
  </r>
  <r>
    <x v="0"/>
    <x v="1418"/>
    <n v="41.792499999999997"/>
  </r>
  <r>
    <x v="0"/>
    <x v="1419"/>
    <n v="40.732199999999999"/>
  </r>
  <r>
    <x v="0"/>
    <x v="1420"/>
    <n v="40.7393"/>
  </r>
  <r>
    <x v="0"/>
    <x v="1421"/>
    <n v="40.853999999999999"/>
  </r>
  <r>
    <x v="0"/>
    <x v="1422"/>
    <n v="40.412199999999999"/>
  </r>
  <r>
    <x v="0"/>
    <x v="1423"/>
    <n v="41.135800000000003"/>
  </r>
  <r>
    <x v="0"/>
    <x v="1424"/>
    <n v="41.128599999999999"/>
  </r>
  <r>
    <x v="0"/>
    <x v="1425"/>
    <n v="41.319600000000001"/>
  </r>
  <r>
    <x v="0"/>
    <x v="1426"/>
    <n v="41.790100000000002"/>
  </r>
  <r>
    <x v="0"/>
    <x v="1427"/>
    <n v="41.634799999999998"/>
  </r>
  <r>
    <x v="0"/>
    <x v="1428"/>
    <n v="41.630099999999999"/>
  </r>
  <r>
    <x v="0"/>
    <x v="1429"/>
    <n v="41.6205"/>
  </r>
  <r>
    <x v="0"/>
    <x v="1430"/>
    <n v="41.856900000000003"/>
  </r>
  <r>
    <x v="0"/>
    <x v="1431"/>
    <n v="42.289200000000001"/>
  </r>
  <r>
    <x v="0"/>
    <x v="1432"/>
    <n v="42.074199999999998"/>
  </r>
  <r>
    <x v="0"/>
    <x v="1433"/>
    <n v="42.769100000000002"/>
  </r>
  <r>
    <x v="0"/>
    <x v="1434"/>
    <n v="42.807299999999998"/>
  </r>
  <r>
    <x v="0"/>
    <x v="1435"/>
    <n v="42.616300000000003"/>
  </r>
  <r>
    <x v="0"/>
    <x v="1436"/>
    <n v="42.267699999999998"/>
  </r>
  <r>
    <x v="0"/>
    <x v="1437"/>
    <n v="42.277200000000001"/>
  </r>
  <r>
    <x v="0"/>
    <x v="1438"/>
    <n v="41.6038"/>
  </r>
  <r>
    <x v="0"/>
    <x v="1439"/>
    <n v="40.8611"/>
  </r>
  <r>
    <x v="0"/>
    <x v="1440"/>
    <n v="40.956699999999998"/>
  </r>
  <r>
    <x v="0"/>
    <x v="1441"/>
    <n v="40.108899999999998"/>
  </r>
  <r>
    <x v="0"/>
    <x v="1442"/>
    <n v="39.872500000000002"/>
  </r>
  <r>
    <x v="0"/>
    <x v="1443"/>
    <n v="39.982300000000002"/>
  </r>
  <r>
    <x v="0"/>
    <x v="1444"/>
    <n v="40.065899999999999"/>
  </r>
  <r>
    <x v="0"/>
    <x v="1445"/>
    <n v="38.327500000000001"/>
  </r>
  <r>
    <x v="0"/>
    <x v="1446"/>
    <n v="37.369900000000001"/>
  </r>
  <r>
    <x v="0"/>
    <x v="1447"/>
    <n v="38.931600000000003"/>
  </r>
  <r>
    <x v="0"/>
    <x v="1448"/>
    <n v="38.098199999999999"/>
  </r>
  <r>
    <x v="0"/>
    <x v="1449"/>
    <n v="37.049900000000001"/>
  </r>
  <r>
    <x v="0"/>
    <x v="1450"/>
    <n v="37.503100000000003"/>
  </r>
  <r>
    <x v="0"/>
    <x v="1451"/>
    <n v="39.013599999999997"/>
  </r>
  <r>
    <x v="0"/>
    <x v="1452"/>
    <n v="39.404499999999999"/>
  </r>
  <r>
    <x v="0"/>
    <x v="1453"/>
    <n v="40.131"/>
  </r>
  <r>
    <x v="0"/>
    <x v="1454"/>
    <n v="41.478499999999997"/>
  </r>
  <r>
    <x v="0"/>
    <x v="1455"/>
    <n v="41.344200000000001"/>
  </r>
  <r>
    <x v="0"/>
    <x v="1456"/>
    <n v="41.205199999999998"/>
  </r>
  <r>
    <x v="0"/>
    <x v="1457"/>
    <n v="41.018099999999997"/>
  </r>
  <r>
    <x v="0"/>
    <x v="1458"/>
    <n v="41.360999999999997"/>
  </r>
  <r>
    <x v="0"/>
    <x v="1459"/>
    <n v="42.080300000000001"/>
  </r>
  <r>
    <x v="0"/>
    <x v="1460"/>
    <n v="42.912399999999998"/>
  </r>
  <r>
    <x v="0"/>
    <x v="1461"/>
    <n v="42.773299999999999"/>
  </r>
  <r>
    <x v="0"/>
    <x v="1462"/>
    <n v="42.708500000000001"/>
  </r>
  <r>
    <x v="0"/>
    <x v="1463"/>
    <n v="41.9604"/>
  </r>
  <r>
    <x v="0"/>
    <x v="1464"/>
    <n v="42.250599999999999"/>
  </r>
  <r>
    <x v="0"/>
    <x v="1465"/>
    <n v="42.396799999999999"/>
  </r>
  <r>
    <x v="0"/>
    <x v="1466"/>
    <n v="42.360900000000001"/>
  </r>
  <r>
    <x v="0"/>
    <x v="1467"/>
    <n v="41.967599999999997"/>
  </r>
  <r>
    <x v="0"/>
    <x v="1468"/>
    <n v="42.425600000000003"/>
  </r>
  <r>
    <x v="0"/>
    <x v="1469"/>
    <n v="43.154499999999999"/>
  </r>
  <r>
    <x v="0"/>
    <x v="1470"/>
    <n v="43.5717"/>
  </r>
  <r>
    <x v="0"/>
    <x v="1471"/>
    <n v="43.152099999999997"/>
  </r>
  <r>
    <x v="0"/>
    <x v="1472"/>
    <n v="42.785299999999999"/>
  </r>
  <r>
    <x v="0"/>
    <x v="1473"/>
    <n v="42.835599999999999"/>
  </r>
  <r>
    <x v="0"/>
    <x v="1474"/>
    <n v="42.684600000000003"/>
  </r>
  <r>
    <x v="0"/>
    <x v="1475"/>
    <n v="42.032400000000003"/>
  </r>
  <r>
    <x v="0"/>
    <x v="1476"/>
    <n v="42.018000000000001"/>
  </r>
  <r>
    <x v="0"/>
    <x v="1477"/>
    <n v="41.066099999999999"/>
  </r>
  <r>
    <x v="0"/>
    <x v="1478"/>
    <n v="40.485799999999998"/>
  </r>
  <r>
    <x v="0"/>
    <x v="1479"/>
    <n v="39.548299999999998"/>
  </r>
  <r>
    <x v="0"/>
    <x v="1480"/>
    <n v="41.425800000000002"/>
  </r>
  <r>
    <x v="0"/>
    <x v="1481"/>
    <n v="40.363599999999998"/>
  </r>
  <r>
    <x v="0"/>
    <x v="1482"/>
    <n v="39.9176"/>
  </r>
  <r>
    <x v="0"/>
    <x v="1483"/>
    <n v="40.229300000000002"/>
  </r>
  <r>
    <x v="0"/>
    <x v="1484"/>
    <n v="39.965499999999999"/>
  </r>
  <r>
    <x v="0"/>
    <x v="1485"/>
    <n v="40.375500000000002"/>
  </r>
  <r>
    <x v="0"/>
    <x v="1486"/>
    <n v="41.147599999999997"/>
  </r>
  <r>
    <x v="0"/>
    <x v="1487"/>
    <n v="41.433"/>
  </r>
  <r>
    <x v="0"/>
    <x v="1488"/>
    <n v="40.373100000000001"/>
  </r>
  <r>
    <x v="0"/>
    <x v="1489"/>
    <n v="40.773600000000002"/>
  </r>
  <r>
    <x v="0"/>
    <x v="1490"/>
    <n v="41.540799999999997"/>
  </r>
  <r>
    <x v="0"/>
    <x v="1491"/>
    <n v="41.346600000000002"/>
  </r>
  <r>
    <x v="0"/>
    <x v="1492"/>
    <n v="41.754199999999997"/>
  </r>
  <r>
    <x v="0"/>
    <x v="1493"/>
    <n v="41.895699999999998"/>
  </r>
  <r>
    <x v="0"/>
    <x v="1494"/>
    <n v="42.1571"/>
  </r>
  <r>
    <x v="0"/>
    <x v="1495"/>
    <n v="42.737299999999998"/>
  </r>
  <r>
    <x v="0"/>
    <x v="1496"/>
    <n v="42.641399999999997"/>
  </r>
  <r>
    <x v="0"/>
    <x v="1497"/>
    <n v="41.433"/>
  </r>
  <r>
    <x v="0"/>
    <x v="1498"/>
    <n v="39.735300000000002"/>
  </r>
  <r>
    <x v="0"/>
    <x v="1499"/>
    <n v="39.6203"/>
  </r>
  <r>
    <x v="0"/>
    <x v="1500"/>
    <n v="39.068800000000003"/>
  </r>
  <r>
    <x v="0"/>
    <x v="1501"/>
    <n v="39.238999999999997"/>
  </r>
  <r>
    <x v="0"/>
    <x v="1502"/>
    <n v="39.375700000000002"/>
  </r>
  <r>
    <x v="0"/>
    <x v="1503"/>
    <n v="38.920099999999998"/>
  </r>
  <r>
    <x v="0"/>
    <x v="1504"/>
    <n v="39.625100000000003"/>
  </r>
  <r>
    <x v="0"/>
    <x v="1505"/>
    <n v="40.5458"/>
  </r>
  <r>
    <x v="0"/>
    <x v="1506"/>
    <n v="42.3369"/>
  </r>
  <r>
    <x v="0"/>
    <x v="1507"/>
    <n v="42.413600000000002"/>
  </r>
  <r>
    <x v="0"/>
    <x v="1508"/>
    <n v="44.0777"/>
  </r>
  <r>
    <x v="0"/>
    <x v="1509"/>
    <n v="44.396500000000003"/>
  </r>
  <r>
    <x v="0"/>
    <x v="1510"/>
    <n v="44.61"/>
  </r>
  <r>
    <x v="0"/>
    <x v="1511"/>
    <n v="44.924100000000003"/>
  </r>
  <r>
    <x v="0"/>
    <x v="1512"/>
    <n v="45.566600000000001"/>
  </r>
  <r>
    <x v="0"/>
    <x v="1513"/>
    <n v="45.393300000000004"/>
  </r>
  <r>
    <x v="0"/>
    <x v="1514"/>
    <n v="45.287399999999998"/>
  </r>
  <r>
    <x v="0"/>
    <x v="1515"/>
    <n v="44.875799999999998"/>
  </r>
  <r>
    <x v="0"/>
    <x v="1516"/>
    <n v="45.294699999999999"/>
  </r>
  <r>
    <x v="0"/>
    <x v="1517"/>
    <n v="45.008200000000002"/>
  </r>
  <r>
    <x v="0"/>
    <x v="1518"/>
    <n v="44.844499999999996"/>
  </r>
  <r>
    <x v="0"/>
    <x v="1519"/>
    <n v="45.162300000000002"/>
  </r>
  <r>
    <x v="0"/>
    <x v="1520"/>
    <n v="45.049100000000003"/>
  </r>
  <r>
    <x v="0"/>
    <x v="1521"/>
    <n v="45.338000000000001"/>
  </r>
  <r>
    <x v="0"/>
    <x v="1522"/>
    <n v="45.287399999999998"/>
  </r>
  <r>
    <x v="0"/>
    <x v="1523"/>
    <n v="45.390900000000002"/>
  </r>
  <r>
    <x v="0"/>
    <x v="1524"/>
    <n v="45.2273"/>
  </r>
  <r>
    <x v="0"/>
    <x v="1525"/>
    <n v="45.131"/>
  </r>
  <r>
    <x v="0"/>
    <x v="1526"/>
    <n v="44.979300000000002"/>
  </r>
  <r>
    <x v="0"/>
    <x v="1527"/>
    <n v="45.790500000000002"/>
  </r>
  <r>
    <x v="0"/>
    <x v="1528"/>
    <n v="46.173200000000001"/>
  </r>
  <r>
    <x v="0"/>
    <x v="1529"/>
    <n v="46.529400000000003"/>
  </r>
  <r>
    <x v="0"/>
    <x v="1530"/>
    <n v="46.6907"/>
  </r>
  <r>
    <x v="0"/>
    <x v="1531"/>
    <n v="46.565600000000003"/>
  </r>
  <r>
    <x v="0"/>
    <x v="1532"/>
    <n v="46.1419"/>
  </r>
  <r>
    <x v="0"/>
    <x v="1533"/>
    <n v="46.028799999999997"/>
  </r>
  <r>
    <x v="0"/>
    <x v="1534"/>
    <n v="46.281500000000001"/>
  </r>
  <r>
    <x v="0"/>
    <x v="1535"/>
    <n v="45.901200000000003"/>
  </r>
  <r>
    <x v="0"/>
    <x v="1536"/>
    <n v="45.9253"/>
  </r>
  <r>
    <x v="0"/>
    <x v="1537"/>
    <n v="45.453499999999998"/>
  </r>
  <r>
    <x v="0"/>
    <x v="1538"/>
    <n v="45.429400000000001"/>
  </r>
  <r>
    <x v="0"/>
    <x v="1539"/>
    <n v="44.695300000000003"/>
  </r>
  <r>
    <x v="0"/>
    <x v="1540"/>
    <n v="44.890300000000003"/>
  </r>
  <r>
    <x v="0"/>
    <x v="1541"/>
    <n v="44.64"/>
  </r>
  <r>
    <x v="0"/>
    <x v="1542"/>
    <n v="44.51"/>
  </r>
  <r>
    <x v="0"/>
    <x v="1543"/>
    <n v="43.848100000000002"/>
  </r>
  <r>
    <x v="0"/>
    <x v="1544"/>
    <n v="44.392000000000003"/>
  </r>
  <r>
    <x v="0"/>
    <x v="1545"/>
    <n v="44.327100000000002"/>
  </r>
  <r>
    <x v="0"/>
    <x v="1546"/>
    <n v="44.6496"/>
  </r>
  <r>
    <x v="0"/>
    <x v="1547"/>
    <n v="44.555700000000002"/>
  </r>
  <r>
    <x v="0"/>
    <x v="1548"/>
    <n v="45.054000000000002"/>
  </r>
  <r>
    <x v="0"/>
    <x v="1549"/>
    <n v="44.269300000000001"/>
  </r>
  <r>
    <x v="0"/>
    <x v="1550"/>
    <n v="44.625500000000002"/>
  </r>
  <r>
    <x v="0"/>
    <x v="1551"/>
    <n v="45.244100000000003"/>
  </r>
  <r>
    <x v="0"/>
    <x v="1552"/>
    <n v="45.872300000000003"/>
  </r>
  <r>
    <x v="0"/>
    <x v="1553"/>
    <n v="45.817"/>
  </r>
  <r>
    <x v="0"/>
    <x v="1554"/>
    <n v="45.222499999999997"/>
  </r>
  <r>
    <x v="0"/>
    <x v="1555"/>
    <n v="45.980699999999999"/>
  </r>
  <r>
    <x v="0"/>
    <x v="1556"/>
    <n v="46.052900000000001"/>
  </r>
  <r>
    <x v="0"/>
    <x v="1557"/>
    <n v="45.951799999999999"/>
  </r>
  <r>
    <x v="0"/>
    <x v="1558"/>
    <n v="46.081699999999998"/>
  </r>
  <r>
    <x v="0"/>
    <x v="1559"/>
    <n v="45.829000000000001"/>
  </r>
  <r>
    <x v="0"/>
    <x v="1560"/>
    <n v="46.185200000000002"/>
  </r>
  <r>
    <x v="0"/>
    <x v="1561"/>
    <n v="46.079300000000003"/>
  </r>
  <r>
    <x v="0"/>
    <x v="1562"/>
    <n v="46.1203"/>
  </r>
  <r>
    <x v="0"/>
    <x v="1563"/>
    <n v="46.454799999999999"/>
  </r>
  <r>
    <x v="0"/>
    <x v="1564"/>
    <n v="46.892899999999997"/>
  </r>
  <r>
    <x v="0"/>
    <x v="1565"/>
    <n v="46.746099999999998"/>
  </r>
  <r>
    <x v="0"/>
    <x v="1566"/>
    <n v="45.968600000000002"/>
  </r>
  <r>
    <x v="0"/>
    <x v="1567"/>
    <n v="45.711100000000002"/>
  </r>
  <r>
    <x v="0"/>
    <x v="1568"/>
    <n v="45.802500000000002"/>
  </r>
  <r>
    <x v="0"/>
    <x v="1569"/>
    <n v="48.500799999999998"/>
  </r>
  <r>
    <x v="0"/>
    <x v="1570"/>
    <n v="49.918500000000002"/>
  </r>
  <r>
    <x v="0"/>
    <x v="1571"/>
    <n v="50.062899999999999"/>
  </r>
  <r>
    <x v="0"/>
    <x v="1572"/>
    <n v="50.322800000000001"/>
  </r>
  <r>
    <x v="0"/>
    <x v="1573"/>
    <n v="49.851100000000002"/>
  </r>
  <r>
    <x v="0"/>
    <x v="1574"/>
    <n v="49.884799999999998"/>
  </r>
  <r>
    <x v="0"/>
    <x v="1575"/>
    <n v="50.277099999999997"/>
  </r>
  <r>
    <x v="0"/>
    <x v="1576"/>
    <n v="50.127400000000002"/>
  </r>
  <r>
    <x v="0"/>
    <x v="1577"/>
    <n v="50.451000000000001"/>
  </r>
  <r>
    <x v="0"/>
    <x v="1578"/>
    <n v="50.663600000000002"/>
  </r>
  <r>
    <x v="0"/>
    <x v="1579"/>
    <n v="50.7819"/>
  </r>
  <r>
    <x v="0"/>
    <x v="1580"/>
    <n v="51.5259"/>
  </r>
  <r>
    <x v="0"/>
    <x v="1581"/>
    <n v="52.554900000000004"/>
  </r>
  <r>
    <x v="0"/>
    <x v="1582"/>
    <n v="52.0428"/>
  </r>
  <r>
    <x v="0"/>
    <x v="1583"/>
    <n v="51.941400000000002"/>
  </r>
  <r>
    <x v="0"/>
    <x v="1584"/>
    <n v="51.943800000000003"/>
  </r>
  <r>
    <x v="0"/>
    <x v="1585"/>
    <n v="52.05"/>
  </r>
  <r>
    <x v="0"/>
    <x v="1586"/>
    <n v="52.2119"/>
  </r>
  <r>
    <x v="0"/>
    <x v="1587"/>
    <n v="52.641800000000003"/>
  </r>
  <r>
    <x v="0"/>
    <x v="1588"/>
    <n v="53.066899999999997"/>
  </r>
  <r>
    <x v="0"/>
    <x v="1589"/>
    <n v="53.859200000000001"/>
  </r>
  <r>
    <x v="0"/>
    <x v="1590"/>
    <n v="54.354399999999998"/>
  </r>
  <r>
    <x v="0"/>
    <x v="1591"/>
    <n v="54.982399999999998"/>
  </r>
  <r>
    <x v="0"/>
    <x v="1592"/>
    <n v="55.158700000000003"/>
  </r>
  <r>
    <x v="0"/>
    <x v="1593"/>
    <n v="54.7988"/>
  </r>
  <r>
    <x v="0"/>
    <x v="1594"/>
    <n v="53.888199999999998"/>
  </r>
  <r>
    <x v="0"/>
    <x v="1595"/>
    <n v="53.453400000000002"/>
  </r>
  <r>
    <x v="0"/>
    <x v="1596"/>
    <n v="52.735999999999997"/>
  </r>
  <r>
    <x v="0"/>
    <x v="1597"/>
    <n v="54.069299999999998"/>
  </r>
  <r>
    <x v="0"/>
    <x v="1598"/>
    <n v="53.3979"/>
  </r>
  <r>
    <x v="0"/>
    <x v="1599"/>
    <n v="54.6877"/>
  </r>
  <r>
    <x v="0"/>
    <x v="1600"/>
    <n v="54.066899999999997"/>
  </r>
  <r>
    <x v="0"/>
    <x v="1601"/>
    <n v="52.627299999999998"/>
  </r>
  <r>
    <x v="0"/>
    <x v="1602"/>
    <n v="52.714300000000001"/>
  </r>
  <r>
    <x v="0"/>
    <x v="1603"/>
    <n v="52.745699999999999"/>
  </r>
  <r>
    <x v="0"/>
    <x v="1604"/>
    <n v="53.146599999999999"/>
  </r>
  <r>
    <x v="0"/>
    <x v="1605"/>
    <n v="52.574199999999998"/>
  </r>
  <r>
    <x v="0"/>
    <x v="1606"/>
    <n v="53.330199999999998"/>
  </r>
  <r>
    <x v="0"/>
    <x v="1607"/>
    <n v="53.668399999999998"/>
  </r>
  <r>
    <x v="0"/>
    <x v="1608"/>
    <n v="53.2408"/>
  </r>
  <r>
    <x v="0"/>
    <x v="1609"/>
    <n v="54.335000000000001"/>
  </r>
  <r>
    <x v="0"/>
    <x v="1610"/>
    <n v="54.5259"/>
  </r>
  <r>
    <x v="0"/>
    <x v="1611"/>
    <n v="54.893000000000001"/>
  </r>
  <r>
    <x v="0"/>
    <x v="1612"/>
    <n v="55.380899999999997"/>
  </r>
  <r>
    <x v="0"/>
    <x v="1613"/>
    <n v="56.0548"/>
  </r>
  <r>
    <x v="0"/>
    <x v="1614"/>
    <n v="55.069299999999998"/>
  </r>
  <r>
    <x v="0"/>
    <x v="1615"/>
    <n v="54.175600000000003"/>
  </r>
  <r>
    <x v="0"/>
    <x v="1616"/>
    <n v="54.05"/>
  </r>
  <r>
    <x v="0"/>
    <x v="1617"/>
    <n v="54.7988"/>
  </r>
  <r>
    <x v="0"/>
    <x v="1618"/>
    <n v="52.260199999999998"/>
  </r>
  <r>
    <x v="0"/>
    <x v="1619"/>
    <n v="51.7988"/>
  </r>
  <r>
    <x v="0"/>
    <x v="1620"/>
    <n v="53.649099999999997"/>
  </r>
  <r>
    <x v="0"/>
    <x v="1621"/>
    <n v="52.5017"/>
  </r>
  <r>
    <x v="0"/>
    <x v="1622"/>
    <n v="53.658700000000003"/>
  </r>
  <r>
    <x v="0"/>
    <x v="1623"/>
    <n v="53.4268"/>
  </r>
  <r>
    <x v="0"/>
    <x v="1624"/>
    <n v="52.178100000000001"/>
  </r>
  <r>
    <x v="0"/>
    <x v="1625"/>
    <n v="52.972700000000003"/>
  </r>
  <r>
    <x v="0"/>
    <x v="1626"/>
    <n v="53.296399999999998"/>
  </r>
  <r>
    <x v="0"/>
    <x v="1627"/>
    <n v="53.7988"/>
  </r>
  <r>
    <x v="0"/>
    <x v="1628"/>
    <n v="51.953400000000002"/>
  </r>
  <r>
    <x v="0"/>
    <x v="1629"/>
    <n v="53.091099999999997"/>
  </r>
  <r>
    <x v="0"/>
    <x v="1630"/>
    <n v="52.245699999999999"/>
  </r>
  <r>
    <x v="0"/>
    <x v="1631"/>
    <n v="51.265000000000001"/>
  </r>
  <r>
    <x v="0"/>
    <x v="1632"/>
    <n v="51.521099999999997"/>
  </r>
  <r>
    <x v="0"/>
    <x v="1633"/>
    <n v="52.863999999999997"/>
  </r>
  <r>
    <x v="0"/>
    <x v="1634"/>
    <n v="53.675600000000003"/>
  </r>
  <r>
    <x v="0"/>
    <x v="1635"/>
    <n v="50.115299999999998"/>
  </r>
  <r>
    <x v="0"/>
    <x v="1636"/>
    <n v="48.692599999999999"/>
  </r>
  <r>
    <x v="0"/>
    <x v="1637"/>
    <n v="49.219200000000001"/>
  </r>
  <r>
    <x v="0"/>
    <x v="1638"/>
    <n v="50.7119"/>
  </r>
  <r>
    <x v="0"/>
    <x v="1639"/>
    <n v="50.534999999999997"/>
  </r>
  <r>
    <x v="0"/>
    <x v="1640"/>
    <n v="49.560600000000001"/>
  </r>
  <r>
    <x v="0"/>
    <x v="1641"/>
    <n v="47.064"/>
  </r>
  <r>
    <x v="0"/>
    <x v="1642"/>
    <n v="46.593800000000002"/>
  </r>
  <r>
    <x v="0"/>
    <x v="1643"/>
    <n v="45.2776"/>
  </r>
  <r>
    <x v="0"/>
    <x v="1644"/>
    <n v="46.395000000000003"/>
  </r>
  <r>
    <x v="0"/>
    <x v="1645"/>
    <n v="46.908900000000003"/>
  </r>
  <r>
    <x v="0"/>
    <x v="1646"/>
    <n v="45.049799999999998"/>
  </r>
  <r>
    <x v="0"/>
    <x v="1647"/>
    <n v="42.897399999999998"/>
  </r>
  <r>
    <x v="0"/>
    <x v="1648"/>
    <n v="42.8489"/>
  </r>
  <r>
    <x v="0"/>
    <x v="1649"/>
    <n v="41.760599999999997"/>
  </r>
  <r>
    <x v="0"/>
    <x v="1650"/>
    <n v="42.325400000000002"/>
  </r>
  <r>
    <x v="0"/>
    <x v="1651"/>
    <n v="42.2333"/>
  </r>
  <r>
    <x v="0"/>
    <x v="1652"/>
    <n v="43.857199999999999"/>
  </r>
  <r>
    <x v="0"/>
    <x v="1653"/>
    <n v="43.520299999999999"/>
  </r>
  <r>
    <x v="0"/>
    <x v="1654"/>
    <n v="43.285200000000003"/>
  </r>
  <r>
    <x v="0"/>
    <x v="1655"/>
    <n v="44.797699999999999"/>
  </r>
  <r>
    <x v="0"/>
    <x v="1656"/>
    <n v="42.827100000000002"/>
  </r>
  <r>
    <x v="0"/>
    <x v="1657"/>
    <n v="42.349600000000002"/>
  </r>
  <r>
    <x v="0"/>
    <x v="1658"/>
    <n v="40.839500000000001"/>
  </r>
  <r>
    <x v="0"/>
    <x v="1659"/>
    <n v="41.108600000000003"/>
  </r>
  <r>
    <x v="0"/>
    <x v="1660"/>
    <n v="40.8735"/>
  </r>
  <r>
    <x v="0"/>
    <x v="1661"/>
    <n v="40.987400000000001"/>
  </r>
  <r>
    <x v="0"/>
    <x v="1662"/>
    <n v="41.4358"/>
  </r>
  <r>
    <x v="0"/>
    <x v="1663"/>
    <n v="40.11"/>
  </r>
  <r>
    <x v="0"/>
    <x v="1664"/>
    <n v="39.736699999999999"/>
  </r>
  <r>
    <x v="0"/>
    <x v="1665"/>
    <n v="40.253"/>
  </r>
  <r>
    <x v="0"/>
    <x v="1666"/>
    <n v="38.997399999999999"/>
  </r>
  <r>
    <x v="0"/>
    <x v="1667"/>
    <n v="38.013300000000001"/>
  </r>
  <r>
    <x v="0"/>
    <x v="1668"/>
    <n v="36.534799999999997"/>
  </r>
  <r>
    <x v="0"/>
    <x v="1669"/>
    <n v="35.589500000000001"/>
  </r>
  <r>
    <x v="0"/>
    <x v="1670"/>
    <n v="38.095700000000001"/>
  </r>
  <r>
    <x v="0"/>
    <x v="1671"/>
    <n v="37.848500000000001"/>
  </r>
  <r>
    <x v="0"/>
    <x v="1672"/>
    <n v="37.867899999999999"/>
  </r>
  <r>
    <x v="0"/>
    <x v="1673"/>
    <n v="38.233899999999998"/>
  </r>
  <r>
    <x v="0"/>
    <x v="1674"/>
    <n v="38.277500000000003"/>
  </r>
  <r>
    <x v="0"/>
    <x v="1675"/>
    <n v="34.464799999999997"/>
  </r>
  <r>
    <x v="0"/>
    <x v="1676"/>
    <n v="35.936100000000003"/>
  </r>
  <r>
    <x v="0"/>
    <x v="1677"/>
    <n v="35.856099999999998"/>
  </r>
  <r>
    <x v="0"/>
    <x v="1678"/>
    <n v="36.5396"/>
  </r>
  <r>
    <x v="0"/>
    <x v="1679"/>
    <n v="37.1601"/>
  </r>
  <r>
    <x v="0"/>
    <x v="1680"/>
    <n v="37.2789"/>
  </r>
  <r>
    <x v="0"/>
    <x v="1681"/>
    <n v="36.9129"/>
  </r>
  <r>
    <x v="0"/>
    <x v="1682"/>
    <n v="36.357799999999997"/>
  </r>
  <r>
    <x v="0"/>
    <x v="1683"/>
    <n v="37.101999999999997"/>
  </r>
  <r>
    <x v="0"/>
    <x v="1684"/>
    <n v="37.555199999999999"/>
  </r>
  <r>
    <x v="0"/>
    <x v="1685"/>
    <n v="37.778199999999998"/>
  </r>
  <r>
    <x v="0"/>
    <x v="1686"/>
    <n v="38.010899999999999"/>
  </r>
  <r>
    <x v="0"/>
    <x v="1687"/>
    <n v="37.157699999999998"/>
  </r>
  <r>
    <x v="0"/>
    <x v="1688"/>
    <n v="37.308"/>
  </r>
  <r>
    <x v="0"/>
    <x v="1689"/>
    <n v="37.012300000000003"/>
  </r>
  <r>
    <x v="0"/>
    <x v="1690"/>
    <n v="38.238700000000001"/>
  </r>
  <r>
    <x v="0"/>
    <x v="1691"/>
    <n v="37.884900000000002"/>
  </r>
  <r>
    <x v="0"/>
    <x v="1692"/>
    <n v="37.492199999999997"/>
  </r>
  <r>
    <x v="0"/>
    <x v="1693"/>
    <n v="40.054200000000002"/>
  </r>
  <r>
    <x v="0"/>
    <x v="1694"/>
    <n v="40.342700000000001"/>
  </r>
  <r>
    <x v="0"/>
    <x v="1695"/>
    <n v="40.362000000000002"/>
  </r>
  <r>
    <x v="0"/>
    <x v="1696"/>
    <n v="41.508499999999998"/>
  </r>
  <r>
    <x v="0"/>
    <x v="1697"/>
    <n v="42.218699999999998"/>
  </r>
  <r>
    <x v="0"/>
    <x v="1698"/>
    <n v="42.2333"/>
  </r>
  <r>
    <x v="0"/>
    <x v="1699"/>
    <n v="41.433399999999999"/>
  </r>
  <r>
    <x v="0"/>
    <x v="1700"/>
    <n v="41.482100000000003"/>
  </r>
  <r>
    <x v="0"/>
    <x v="1701"/>
    <n v="41.243499999999997"/>
  </r>
  <r>
    <x v="0"/>
    <x v="1702"/>
    <n v="41.5989"/>
  </r>
  <r>
    <x v="0"/>
    <x v="1703"/>
    <n v="41.426099999999998"/>
  </r>
  <r>
    <x v="0"/>
    <x v="1704"/>
    <n v="41.576999999999998"/>
  </r>
  <r>
    <x v="0"/>
    <x v="1705"/>
    <n v="41.484499999999997"/>
  </r>
  <r>
    <x v="0"/>
    <x v="1706"/>
    <n v="41.608600000000003"/>
  </r>
  <r>
    <x v="0"/>
    <x v="1707"/>
    <n v="41.876399999999997"/>
  </r>
  <r>
    <x v="0"/>
    <x v="1708"/>
    <n v="41.640300000000003"/>
  </r>
  <r>
    <x v="0"/>
    <x v="1709"/>
    <n v="42.105200000000004"/>
  </r>
  <r>
    <x v="0"/>
    <x v="1710"/>
    <n v="42.411900000000003"/>
  </r>
  <r>
    <x v="0"/>
    <x v="1711"/>
    <n v="42.436300000000003"/>
  </r>
  <r>
    <x v="0"/>
    <x v="1712"/>
    <n v="42.567700000000002"/>
  </r>
  <r>
    <x v="0"/>
    <x v="1713"/>
    <n v="42.149000000000001"/>
  </r>
  <r>
    <x v="0"/>
    <x v="1714"/>
    <n v="42.592100000000002"/>
  </r>
  <r>
    <x v="0"/>
    <x v="1715"/>
    <n v="42.8063"/>
  </r>
  <r>
    <x v="0"/>
    <x v="1716"/>
    <n v="42.728400000000001"/>
  </r>
  <r>
    <x v="0"/>
    <x v="1717"/>
    <n v="42.482599999999998"/>
  </r>
  <r>
    <x v="0"/>
    <x v="1718"/>
    <n v="41.9908"/>
  </r>
  <r>
    <x v="0"/>
    <x v="1719"/>
    <n v="42.090600000000002"/>
  </r>
  <r>
    <x v="0"/>
    <x v="1720"/>
    <n v="43.548699999999997"/>
  </r>
  <r>
    <x v="0"/>
    <x v="1721"/>
    <n v="44.037999999999997"/>
  </r>
  <r>
    <x v="0"/>
    <x v="1722"/>
    <n v="44.232799999999997"/>
  </r>
  <r>
    <x v="0"/>
    <x v="1723"/>
    <n v="44.724499999999999"/>
  </r>
  <r>
    <x v="0"/>
    <x v="1724"/>
    <n v="45.3063"/>
  </r>
  <r>
    <x v="0"/>
    <x v="1725"/>
    <n v="45.768799999999999"/>
  </r>
  <r>
    <x v="0"/>
    <x v="1726"/>
    <n v="45.406100000000002"/>
  </r>
  <r>
    <x v="0"/>
    <x v="1727"/>
    <n v="45.802900000000001"/>
  </r>
  <r>
    <x v="0"/>
    <x v="1728"/>
    <n v="47.489800000000002"/>
  </r>
  <r>
    <x v="0"/>
    <x v="1729"/>
    <n v="46.506399999999999"/>
  </r>
  <r>
    <x v="0"/>
    <x v="1730"/>
    <n v="45.944099999999999"/>
  </r>
  <r>
    <x v="0"/>
    <x v="1731"/>
    <n v="45.4694"/>
  </r>
  <r>
    <x v="0"/>
    <x v="1732"/>
    <n v="45.878300000000003"/>
  </r>
  <r>
    <x v="0"/>
    <x v="1733"/>
    <n v="45.9392"/>
  </r>
  <r>
    <x v="0"/>
    <x v="1734"/>
    <n v="46.238599999999998"/>
  </r>
  <r>
    <x v="0"/>
    <x v="1735"/>
    <n v="46.552599999999998"/>
  </r>
  <r>
    <x v="0"/>
    <x v="1736"/>
    <n v="47.229300000000002"/>
  </r>
  <r>
    <x v="0"/>
    <x v="1737"/>
    <n v="47.553100000000001"/>
  </r>
  <r>
    <x v="0"/>
    <x v="1738"/>
    <n v="47.635899999999999"/>
  </r>
  <r>
    <x v="0"/>
    <x v="1739"/>
    <n v="47.954700000000003"/>
  </r>
  <r>
    <x v="0"/>
    <x v="1740"/>
    <n v="48.709400000000002"/>
  </r>
  <r>
    <x v="0"/>
    <x v="1741"/>
    <n v="48.563299999999998"/>
  </r>
  <r>
    <x v="0"/>
    <x v="1742"/>
    <n v="48.835900000000002"/>
  </r>
  <r>
    <x v="0"/>
    <x v="1743"/>
    <n v="48.429400000000001"/>
  </r>
  <r>
    <x v="0"/>
    <x v="1744"/>
    <n v="48.41"/>
  </r>
  <r>
    <x v="0"/>
    <x v="1745"/>
    <n v="48.497599999999998"/>
  </r>
  <r>
    <x v="0"/>
    <x v="1746"/>
    <n v="48.502400000000002"/>
  </r>
  <r>
    <x v="0"/>
    <x v="1747"/>
    <n v="49.446899999999999"/>
  </r>
  <r>
    <x v="0"/>
    <x v="1748"/>
    <n v="49.624600000000001"/>
  </r>
  <r>
    <x v="0"/>
    <x v="1749"/>
    <n v="49.787700000000001"/>
  </r>
  <r>
    <x v="0"/>
    <x v="1750"/>
    <n v="50.505800000000001"/>
  </r>
  <r>
    <x v="0"/>
    <x v="1751"/>
    <n v="50.427900000000001"/>
  </r>
  <r>
    <x v="0"/>
    <x v="1752"/>
    <n v="49.970300000000002"/>
  </r>
  <r>
    <x v="0"/>
    <x v="1753"/>
    <n v="49.731699999999996"/>
  </r>
  <r>
    <x v="0"/>
    <x v="1754"/>
    <n v="49.807200000000002"/>
  </r>
  <r>
    <x v="0"/>
    <x v="1755"/>
    <n v="48.848100000000002"/>
  </r>
  <r>
    <x v="0"/>
    <x v="1756"/>
    <n v="51.245899999999999"/>
  </r>
  <r>
    <x v="0"/>
    <x v="1757"/>
    <n v="50.912300000000002"/>
  </r>
  <r>
    <x v="0"/>
    <x v="1758"/>
    <n v="51.545299999999997"/>
  </r>
  <r>
    <x v="0"/>
    <x v="1759"/>
    <n v="50.749299999999998"/>
  </r>
  <r>
    <x v="0"/>
    <x v="1760"/>
    <n v="49.3812"/>
  </r>
  <r>
    <x v="0"/>
    <x v="1761"/>
    <n v="49.390900000000002"/>
  </r>
  <r>
    <x v="0"/>
    <x v="1762"/>
    <n v="48.860300000000002"/>
  </r>
  <r>
    <x v="0"/>
    <x v="1763"/>
    <n v="48.183399999999999"/>
  </r>
  <r>
    <x v="0"/>
    <x v="1764"/>
    <n v="45.383000000000003"/>
  </r>
  <r>
    <x v="0"/>
    <x v="1765"/>
    <n v="46.101399999999998"/>
  </r>
  <r>
    <x v="0"/>
    <x v="1766"/>
    <n v="46.653700000000001"/>
  </r>
  <r>
    <x v="0"/>
    <x v="1767"/>
    <n v="46.448399999999999"/>
  </r>
  <r>
    <x v="0"/>
    <x v="1768"/>
    <n v="46.1845"/>
  </r>
  <r>
    <x v="0"/>
    <x v="1769"/>
    <n v="44.740299999999998"/>
  </r>
  <r>
    <x v="0"/>
    <x v="1770"/>
    <n v="45.597999999999999"/>
  </r>
  <r>
    <x v="0"/>
    <x v="1771"/>
    <n v="44.6646"/>
  </r>
  <r>
    <x v="0"/>
    <x v="1772"/>
    <n v="43.902200000000001"/>
  </r>
  <r>
    <x v="0"/>
    <x v="1773"/>
    <n v="43.733600000000003"/>
  </r>
  <r>
    <x v="0"/>
    <x v="1774"/>
    <n v="43.552700000000002"/>
  </r>
  <r>
    <x v="0"/>
    <x v="1775"/>
    <n v="43.344999999999999"/>
  </r>
  <r>
    <x v="0"/>
    <x v="1776"/>
    <n v="43.569800000000001"/>
  </r>
  <r>
    <x v="0"/>
    <x v="1777"/>
    <n v="42.780500000000004"/>
  </r>
  <r>
    <x v="0"/>
    <x v="1778"/>
    <n v="42.347999999999999"/>
  </r>
  <r>
    <x v="0"/>
    <x v="1779"/>
    <n v="43.897300000000001"/>
  </r>
  <r>
    <x v="0"/>
    <x v="1780"/>
    <n v="44.605899999999998"/>
  </r>
  <r>
    <x v="0"/>
    <x v="1781"/>
    <n v="45.260800000000003"/>
  </r>
  <r>
    <x v="0"/>
    <x v="1782"/>
    <n v="46.465499999999999"/>
  </r>
  <r>
    <x v="0"/>
    <x v="1783"/>
    <n v="47.0593"/>
  </r>
  <r>
    <x v="0"/>
    <x v="1784"/>
    <n v="47.604300000000002"/>
  </r>
  <r>
    <x v="0"/>
    <x v="1785"/>
    <n v="47.452800000000003"/>
  </r>
  <r>
    <x v="0"/>
    <x v="1786"/>
    <n v="47.442999999999998"/>
  </r>
  <r>
    <x v="0"/>
    <x v="1787"/>
    <n v="47.098399999999998"/>
  </r>
  <r>
    <x v="0"/>
    <x v="1788"/>
    <n v="47.379399999999997"/>
  </r>
  <r>
    <x v="0"/>
    <x v="1789"/>
    <n v="48.493699999999997"/>
  </r>
  <r>
    <x v="0"/>
    <x v="1790"/>
    <n v="48.351999999999997"/>
  </r>
  <r>
    <x v="0"/>
    <x v="1791"/>
    <n v="48.740499999999997"/>
  </r>
  <r>
    <x v="0"/>
    <x v="1792"/>
    <n v="48.574399999999997"/>
  </r>
  <r>
    <x v="0"/>
    <x v="1793"/>
    <n v="48.525500000000001"/>
  </r>
  <r>
    <x v="0"/>
    <x v="1794"/>
    <n v="47.79"/>
  </r>
  <r>
    <x v="0"/>
    <x v="1795"/>
    <n v="48.823599999999999"/>
  </r>
  <r>
    <x v="0"/>
    <x v="1796"/>
    <n v="48.808999999999997"/>
  </r>
  <r>
    <x v="0"/>
    <x v="1797"/>
    <n v="48.364199999999997"/>
  </r>
  <r>
    <x v="0"/>
    <x v="1798"/>
    <n v="49.251300000000001"/>
  </r>
  <r>
    <x v="0"/>
    <x v="1799"/>
    <n v="49.5396"/>
  </r>
  <r>
    <x v="0"/>
    <x v="1800"/>
    <n v="49.950099999999999"/>
  </r>
  <r>
    <x v="0"/>
    <x v="1801"/>
    <n v="49.906199999999998"/>
  </r>
  <r>
    <x v="0"/>
    <x v="1802"/>
    <n v="48.877400000000002"/>
  </r>
  <r>
    <x v="0"/>
    <x v="1803"/>
    <n v="49.1755"/>
  </r>
  <r>
    <x v="0"/>
    <x v="1804"/>
    <n v="49.661799999999999"/>
  </r>
  <r>
    <x v="0"/>
    <x v="1805"/>
    <n v="49.3001"/>
  </r>
  <r>
    <x v="0"/>
    <x v="1806"/>
    <n v="49.678899999999999"/>
  </r>
  <r>
    <x v="0"/>
    <x v="1807"/>
    <n v="50.145600000000002"/>
  </r>
  <r>
    <x v="0"/>
    <x v="1808"/>
    <n v="49.972099999999998"/>
  </r>
  <r>
    <x v="0"/>
    <x v="1809"/>
    <n v="49.691099999999999"/>
  </r>
  <r>
    <x v="0"/>
    <x v="1810"/>
    <n v="50.255600000000001"/>
  </r>
  <r>
    <x v="0"/>
    <x v="1811"/>
    <n v="49.505400000000002"/>
  </r>
  <r>
    <x v="0"/>
    <x v="1812"/>
    <n v="50.636800000000001"/>
  </r>
  <r>
    <x v="0"/>
    <x v="1813"/>
    <n v="51.032699999999998"/>
  </r>
  <r>
    <x v="0"/>
    <x v="1814"/>
    <n v="50.991100000000003"/>
  </r>
  <r>
    <x v="0"/>
    <x v="1815"/>
    <n v="50.587899999999998"/>
  </r>
  <r>
    <x v="0"/>
    <x v="1816"/>
    <n v="50.7639"/>
  </r>
  <r>
    <x v="0"/>
    <x v="1817"/>
    <n v="51.237900000000003"/>
  </r>
  <r>
    <x v="0"/>
    <x v="1818"/>
    <n v="51.018000000000001"/>
  </r>
  <r>
    <x v="0"/>
    <x v="1819"/>
    <n v="52.058999999999997"/>
  </r>
  <r>
    <x v="0"/>
    <x v="1820"/>
    <n v="50.932499999999997"/>
  </r>
  <r>
    <x v="0"/>
    <x v="1821"/>
    <n v="49.854799999999997"/>
  </r>
  <r>
    <x v="0"/>
    <x v="1822"/>
    <n v="47.245100000000001"/>
  </r>
  <r>
    <x v="0"/>
    <x v="1823"/>
    <n v="48.139400000000002"/>
  </r>
  <r>
    <x v="0"/>
    <x v="1824"/>
    <n v="48.637900000000002"/>
  </r>
  <r>
    <x v="0"/>
    <x v="1825"/>
    <n v="49.710700000000003"/>
  </r>
  <r>
    <x v="0"/>
    <x v="1826"/>
    <n v="49.301000000000002"/>
  </r>
  <r>
    <x v="0"/>
    <x v="1827"/>
    <n v="49.175899999999999"/>
  </r>
  <r>
    <x v="0"/>
    <x v="1828"/>
    <n v="51.258499999999998"/>
  </r>
  <r>
    <x v="0"/>
    <x v="1829"/>
    <n v="49.732700000000001"/>
  </r>
  <r>
    <x v="0"/>
    <x v="1830"/>
    <n v="49.484999999999999"/>
  </r>
  <r>
    <x v="0"/>
    <x v="1831"/>
    <n v="50.6526"/>
  </r>
  <r>
    <x v="0"/>
    <x v="1832"/>
    <n v="51.597000000000001"/>
  </r>
  <r>
    <x v="0"/>
    <x v="1833"/>
    <n v="51.599400000000003"/>
  </r>
  <r>
    <x v="0"/>
    <x v="1834"/>
    <n v="52.158700000000003"/>
  </r>
  <r>
    <x v="0"/>
    <x v="1835"/>
    <n v="52.1145"/>
  </r>
  <r>
    <x v="0"/>
    <x v="1836"/>
    <n v="49.705800000000004"/>
  </r>
  <r>
    <x v="0"/>
    <x v="1837"/>
    <n v="50.650100000000002"/>
  </r>
  <r>
    <x v="0"/>
    <x v="1838"/>
    <n v="50.078600000000002"/>
  </r>
  <r>
    <x v="0"/>
    <x v="1839"/>
    <n v="50.414700000000003"/>
  </r>
  <r>
    <x v="0"/>
    <x v="1840"/>
    <n v="51.268300000000004"/>
  </r>
  <r>
    <x v="0"/>
    <x v="1841"/>
    <n v="51.201999999999998"/>
  </r>
  <r>
    <x v="0"/>
    <x v="1842"/>
    <n v="50.456299999999999"/>
  </r>
  <r>
    <x v="0"/>
    <x v="1843"/>
    <n v="51.312399999999997"/>
  </r>
  <r>
    <x v="0"/>
    <x v="1844"/>
    <n v="52.3157"/>
  </r>
  <r>
    <x v="0"/>
    <x v="1845"/>
    <n v="52.3108"/>
  </r>
  <r>
    <x v="0"/>
    <x v="1846"/>
    <n v="52.533999999999999"/>
  </r>
  <r>
    <x v="0"/>
    <x v="1847"/>
    <n v="53.154499999999999"/>
  </r>
  <r>
    <x v="0"/>
    <x v="1848"/>
    <n v="54.8446"/>
  </r>
  <r>
    <x v="0"/>
    <x v="1849"/>
    <n v="54.722000000000001"/>
  </r>
  <r>
    <x v="0"/>
    <x v="1850"/>
    <n v="53.657400000000003"/>
  </r>
  <r>
    <x v="0"/>
    <x v="1851"/>
    <n v="53.939500000000002"/>
  </r>
  <r>
    <x v="0"/>
    <x v="1852"/>
    <n v="54.1357"/>
  </r>
  <r>
    <x v="0"/>
    <x v="1853"/>
    <n v="54.643500000000003"/>
  </r>
  <r>
    <x v="0"/>
    <x v="1854"/>
    <n v="54.1995"/>
  </r>
  <r>
    <x v="0"/>
    <x v="1855"/>
    <n v="53.407200000000003"/>
  </r>
  <r>
    <x v="0"/>
    <x v="1856"/>
    <n v="53.65"/>
  </r>
  <r>
    <x v="0"/>
    <x v="1857"/>
    <n v="53.3949"/>
  </r>
  <r>
    <x v="0"/>
    <x v="1858"/>
    <n v="54.216700000000003"/>
  </r>
  <r>
    <x v="0"/>
    <x v="1859"/>
    <n v="53.936999999999998"/>
  </r>
  <r>
    <x v="0"/>
    <x v="1860"/>
    <n v="53.674599999999998"/>
  </r>
  <r>
    <x v="0"/>
    <x v="1861"/>
    <n v="54.937800000000003"/>
  </r>
  <r>
    <x v="0"/>
    <x v="1862"/>
    <n v="55.0899"/>
  </r>
  <r>
    <x v="0"/>
    <x v="1863"/>
    <n v="53.7089"/>
  </r>
  <r>
    <x v="0"/>
    <x v="1864"/>
    <n v="54.165199999999999"/>
  </r>
  <r>
    <x v="0"/>
    <x v="1865"/>
    <n v="55.683500000000002"/>
  </r>
  <r>
    <x v="0"/>
    <x v="1866"/>
    <n v="55.695799999999998"/>
  </r>
  <r>
    <x v="0"/>
    <x v="1867"/>
    <n v="55.043300000000002"/>
  </r>
  <r>
    <x v="0"/>
    <x v="1868"/>
    <n v="55.688400000000001"/>
  </r>
  <r>
    <x v="0"/>
    <x v="1869"/>
    <n v="56.439"/>
  </r>
  <r>
    <x v="0"/>
    <x v="1870"/>
    <n v="57.940199999999997"/>
  </r>
  <r>
    <x v="0"/>
    <x v="1871"/>
    <n v="57.8568"/>
  </r>
  <r>
    <x v="0"/>
    <x v="1872"/>
    <n v="57.721899999999998"/>
  </r>
  <r>
    <x v="0"/>
    <x v="1873"/>
    <n v="57.488799999999998"/>
  </r>
  <r>
    <x v="0"/>
    <x v="1874"/>
    <n v="57.7121"/>
  </r>
  <r>
    <x v="0"/>
    <x v="1875"/>
    <n v="57.989199999999997"/>
  </r>
  <r>
    <x v="0"/>
    <x v="1876"/>
    <n v="58.994900000000001"/>
  </r>
  <r>
    <x v="0"/>
    <x v="1877"/>
    <n v="58.86"/>
  </r>
  <r>
    <x v="0"/>
    <x v="1878"/>
    <n v="59.649900000000002"/>
  </r>
  <r>
    <x v="0"/>
    <x v="1879"/>
    <n v="59.747999999999998"/>
  </r>
  <r>
    <x v="0"/>
    <x v="1880"/>
    <n v="60.483800000000002"/>
  </r>
  <r>
    <x v="0"/>
    <x v="1881"/>
    <n v="61.089700000000001"/>
  </r>
  <r>
    <x v="0"/>
    <x v="1882"/>
    <n v="59.6768"/>
  </r>
  <r>
    <x v="0"/>
    <x v="1883"/>
    <n v="59.669499999999999"/>
  </r>
  <r>
    <x v="0"/>
    <x v="1884"/>
    <n v="61.018599999999999"/>
  </r>
  <r>
    <x v="0"/>
    <x v="1885"/>
    <n v="62.750300000000003"/>
  </r>
  <r>
    <x v="0"/>
    <x v="1886"/>
    <n v="63.162399999999998"/>
  </r>
  <r>
    <x v="0"/>
    <x v="1887"/>
    <n v="63.0717"/>
  </r>
  <r>
    <x v="0"/>
    <x v="1888"/>
    <n v="63.098599999999998"/>
  </r>
  <r>
    <x v="0"/>
    <x v="1889"/>
    <n v="63.826900000000002"/>
  </r>
  <r>
    <x v="0"/>
    <x v="1890"/>
    <n v="64.001599999999996"/>
  </r>
  <r>
    <x v="0"/>
    <x v="1891"/>
    <n v="64.508399999999995"/>
  </r>
  <r>
    <x v="0"/>
    <x v="1892"/>
    <n v="64.449299999999994"/>
  </r>
  <r>
    <x v="0"/>
    <x v="1893"/>
    <n v="65.066900000000004"/>
  </r>
  <r>
    <x v="0"/>
    <x v="1894"/>
    <n v="64.616600000000005"/>
  </r>
  <r>
    <x v="0"/>
    <x v="1895"/>
    <n v="65.384200000000007"/>
  </r>
  <r>
    <x v="0"/>
    <x v="1896"/>
    <n v="65.713899999999995"/>
  </r>
  <r>
    <x v="0"/>
    <x v="1897"/>
    <n v="65.514600000000002"/>
  </r>
  <r>
    <x v="0"/>
    <x v="1898"/>
    <n v="64.751999999999995"/>
  </r>
  <r>
    <x v="0"/>
    <x v="1899"/>
    <n v="64.461600000000004"/>
  </r>
  <r>
    <x v="0"/>
    <x v="1900"/>
    <n v="64.405000000000001"/>
  </r>
  <r>
    <x v="0"/>
    <x v="1901"/>
    <n v="65.534300000000002"/>
  </r>
  <r>
    <x v="0"/>
    <x v="1902"/>
    <n v="65.022599999999997"/>
  </r>
  <r>
    <x v="0"/>
    <x v="1903"/>
    <n v="65.896000000000001"/>
  </r>
  <r>
    <x v="0"/>
    <x v="1904"/>
    <n v="65.750799999999998"/>
  </r>
  <r>
    <x v="0"/>
    <x v="1905"/>
    <n v="64.990600000000001"/>
  </r>
  <r>
    <x v="0"/>
    <x v="1906"/>
    <n v="63.831800000000001"/>
  </r>
  <r>
    <x v="0"/>
    <x v="1907"/>
    <n v="64.395200000000003"/>
  </r>
  <r>
    <x v="0"/>
    <x v="1908"/>
    <n v="65.34"/>
  </r>
  <r>
    <x v="0"/>
    <x v="1909"/>
    <n v="66.602099999999993"/>
  </r>
  <r>
    <x v="0"/>
    <x v="1910"/>
    <n v="65.669600000000003"/>
  </r>
  <r>
    <x v="0"/>
    <x v="1911"/>
    <n v="66.053399999999996"/>
  </r>
  <r>
    <x v="0"/>
    <x v="1912"/>
    <n v="66.616799999999998"/>
  </r>
  <r>
    <x v="0"/>
    <x v="1913"/>
    <n v="66.786600000000007"/>
  </r>
  <r>
    <x v="0"/>
    <x v="1914"/>
    <n v="67.694400000000002"/>
  </r>
  <r>
    <x v="0"/>
    <x v="1915"/>
    <n v="68.853200000000001"/>
  </r>
  <r>
    <x v="0"/>
    <x v="1916"/>
    <n v="68.988500000000002"/>
  </r>
  <r>
    <x v="0"/>
    <x v="1917"/>
    <n v="68.823700000000002"/>
  </r>
  <r>
    <x v="0"/>
    <x v="1918"/>
    <n v="68.892600000000002"/>
  </r>
  <r>
    <x v="0"/>
    <x v="1919"/>
    <n v="68.749899999999997"/>
  </r>
  <r>
    <x v="0"/>
    <x v="1920"/>
    <n v="69.871799999999993"/>
  </r>
  <r>
    <x v="0"/>
    <x v="1921"/>
    <n v="69.938199999999995"/>
  </r>
  <r>
    <x v="0"/>
    <x v="1922"/>
    <n v="71.325800000000001"/>
  </r>
  <r>
    <x v="0"/>
    <x v="1923"/>
    <n v="71.298699999999997"/>
  </r>
  <r>
    <x v="0"/>
    <x v="1924"/>
    <n v="71.721900000000005"/>
  </r>
  <r>
    <x v="0"/>
    <x v="1925"/>
    <n v="72.245900000000006"/>
  </r>
  <r>
    <x v="0"/>
    <x v="1926"/>
    <n v="73.894300000000001"/>
  </r>
  <r>
    <x v="0"/>
    <x v="1927"/>
    <n v="73.175899999999999"/>
  </r>
  <r>
    <x v="0"/>
    <x v="1928"/>
    <n v="73.759"/>
  </r>
  <r>
    <x v="0"/>
    <x v="1929"/>
    <n v="73.412099999999995"/>
  </r>
  <r>
    <x v="0"/>
    <x v="1930"/>
    <n v="74.593000000000004"/>
  </r>
  <r>
    <x v="0"/>
    <x v="1931"/>
    <n v="76.177499999999995"/>
  </r>
  <r>
    <x v="0"/>
    <x v="1932"/>
    <n v="76.349699999999999"/>
  </r>
  <r>
    <x v="0"/>
    <x v="1933"/>
    <n v="77.980800000000002"/>
  </r>
  <r>
    <x v="0"/>
    <x v="1934"/>
    <n v="76.927800000000005"/>
  </r>
  <r>
    <x v="0"/>
    <x v="1935"/>
    <n v="76.598200000000006"/>
  </r>
  <r>
    <x v="0"/>
    <x v="1936"/>
    <n v="77.557699999999997"/>
  </r>
  <r>
    <x v="0"/>
    <x v="1937"/>
    <n v="78.416300000000007"/>
  </r>
  <r>
    <x v="0"/>
    <x v="1938"/>
    <n v="77.884900000000002"/>
  </r>
  <r>
    <x v="0"/>
    <x v="1939"/>
    <n v="78.162899999999993"/>
  </r>
  <r>
    <x v="0"/>
    <x v="1940"/>
    <n v="78.539299999999997"/>
  </r>
  <r>
    <x v="0"/>
    <x v="1941"/>
    <n v="78.313000000000002"/>
  </r>
  <r>
    <x v="0"/>
    <x v="1942"/>
    <n v="76.010099999999994"/>
  </r>
  <r>
    <x v="0"/>
    <x v="1943"/>
    <n v="78.160399999999996"/>
  </r>
  <r>
    <x v="0"/>
    <x v="1944"/>
    <n v="79.796499999999995"/>
  </r>
  <r>
    <x v="0"/>
    <x v="1945"/>
    <n v="79.680899999999994"/>
  </r>
  <r>
    <x v="0"/>
    <x v="1946"/>
    <n v="76.147900000000007"/>
  </r>
  <r>
    <x v="0"/>
    <x v="1947"/>
    <n v="75.938800000000001"/>
  </r>
  <r>
    <x v="0"/>
    <x v="1948"/>
    <n v="78.445800000000006"/>
  </r>
  <r>
    <x v="0"/>
    <x v="1949"/>
    <n v="79.085499999999996"/>
  </r>
  <r>
    <x v="0"/>
    <x v="1950"/>
    <n v="80.010599999999997"/>
  </r>
  <r>
    <x v="0"/>
    <x v="1951"/>
    <n v="78.923000000000002"/>
  </r>
  <r>
    <x v="0"/>
    <x v="1952"/>
    <n v="79.297899999999998"/>
  </r>
  <r>
    <x v="0"/>
    <x v="1953"/>
    <n v="78.819400000000002"/>
  </r>
  <r>
    <x v="0"/>
    <x v="1954"/>
    <n v="80.691199999999995"/>
  </r>
  <r>
    <x v="0"/>
    <x v="1955"/>
    <n v="80.116600000000005"/>
  </r>
  <r>
    <x v="0"/>
    <x v="1956"/>
    <n v="80.136300000000006"/>
  </r>
  <r>
    <x v="0"/>
    <x v="1957"/>
    <n v="78.668999999999997"/>
  </r>
  <r>
    <x v="0"/>
    <x v="1958"/>
    <n v="79.808300000000003"/>
  </r>
  <r>
    <x v="0"/>
    <x v="1959"/>
    <n v="78.989599999999996"/>
  </r>
  <r>
    <x v="0"/>
    <x v="1960"/>
    <n v="77.201700000000002"/>
  </r>
  <r>
    <x v="0"/>
    <x v="1961"/>
    <n v="73.534599999999998"/>
  </r>
  <r>
    <x v="0"/>
    <x v="1962"/>
    <n v="71.043800000000005"/>
  </r>
  <r>
    <x v="0"/>
    <x v="1963"/>
    <n v="72.1708"/>
  </r>
  <r>
    <x v="0"/>
    <x v="1964"/>
    <n v="67.453100000000006"/>
  </r>
  <r>
    <x v="0"/>
    <x v="1965"/>
    <n v="67.413700000000006"/>
  </r>
  <r>
    <x v="0"/>
    <x v="1966"/>
    <n v="73.689899999999994"/>
  </r>
  <r>
    <x v="0"/>
    <x v="1967"/>
    <n v="71.349599999999995"/>
  </r>
  <r>
    <x v="0"/>
    <x v="1968"/>
    <n v="74.659099999999995"/>
  </r>
  <r>
    <x v="0"/>
    <x v="1969"/>
    <n v="72.237399999999994"/>
  </r>
  <r>
    <x v="0"/>
    <x v="1970"/>
    <n v="71.278099999999995"/>
  </r>
  <r>
    <x v="0"/>
    <x v="1971"/>
    <n v="65.640500000000003"/>
  </r>
  <r>
    <x v="0"/>
    <x v="1972"/>
    <n v="70.368099999999998"/>
  </r>
  <r>
    <x v="0"/>
    <x v="1973"/>
    <n v="67.924099999999996"/>
  </r>
  <r>
    <x v="0"/>
    <x v="1974"/>
    <n v="61.216299999999997"/>
  </r>
  <r>
    <x v="0"/>
    <x v="1975"/>
    <n v="68.5505"/>
  </r>
  <r>
    <x v="0"/>
    <x v="1976"/>
    <n v="59.731699999999996"/>
  </r>
  <r>
    <x v="0"/>
    <x v="1977"/>
    <n v="62.3581"/>
  </r>
  <r>
    <x v="0"/>
    <x v="1978"/>
    <n v="60.831600000000002"/>
  </r>
  <r>
    <x v="0"/>
    <x v="1979"/>
    <n v="60.365499999999997"/>
  </r>
  <r>
    <x v="0"/>
    <x v="1980"/>
    <n v="56.533200000000001"/>
  </r>
  <r>
    <x v="0"/>
    <x v="1981"/>
    <n v="55.3322"/>
  </r>
  <r>
    <x v="0"/>
    <x v="1982"/>
    <n v="60.883400000000002"/>
  </r>
  <r>
    <x v="0"/>
    <x v="1983"/>
    <n v="60.548000000000002"/>
  </r>
  <r>
    <x v="0"/>
    <x v="1984"/>
    <n v="63.734200000000001"/>
  </r>
  <r>
    <x v="0"/>
    <x v="1985"/>
    <n v="61.095500000000001"/>
  </r>
  <r>
    <x v="0"/>
    <x v="1986"/>
    <n v="62.838999999999999"/>
  </r>
  <r>
    <x v="0"/>
    <x v="1987"/>
    <n v="62.710799999999999"/>
  </r>
  <r>
    <x v="0"/>
    <x v="1988"/>
    <n v="59.411099999999998"/>
  </r>
  <r>
    <x v="0"/>
    <x v="1989"/>
    <n v="60.402500000000003"/>
  </r>
  <r>
    <x v="0"/>
    <x v="1990"/>
    <n v="59.534399999999998"/>
  </r>
  <r>
    <x v="0"/>
    <x v="1991"/>
    <n v="64.728099999999998"/>
  </r>
  <r>
    <x v="0"/>
    <x v="1992"/>
    <n v="63.978400000000001"/>
  </r>
  <r>
    <x v="0"/>
    <x v="1993"/>
    <n v="65.615899999999996"/>
  </r>
  <r>
    <x v="0"/>
    <x v="1994"/>
    <n v="66.089399999999998"/>
  </r>
  <r>
    <x v="0"/>
    <x v="1995"/>
    <n v="67.386499999999998"/>
  </r>
  <r>
    <x v="0"/>
    <x v="1996"/>
    <n v="70.7898"/>
  </r>
  <r>
    <x v="0"/>
    <x v="1997"/>
    <n v="70.143600000000006"/>
  </r>
  <r>
    <x v="0"/>
    <x v="1998"/>
    <n v="70.700999999999993"/>
  </r>
  <r>
    <x v="0"/>
    <x v="1999"/>
    <n v="69.741699999999994"/>
  </r>
  <r>
    <x v="0"/>
    <x v="2000"/>
    <n v="68.2941"/>
  </r>
  <r>
    <x v="0"/>
    <x v="2001"/>
    <n v="66.183099999999996"/>
  </r>
  <r>
    <x v="0"/>
    <x v="2002"/>
    <n v="68.089399999999998"/>
  </r>
  <r>
    <x v="0"/>
    <x v="2003"/>
    <n v="67.825500000000005"/>
  </r>
  <r>
    <x v="0"/>
    <x v="2004"/>
    <n v="69.783600000000007"/>
  </r>
  <r>
    <x v="0"/>
    <x v="2005"/>
    <n v="69.832899999999995"/>
  </r>
  <r>
    <x v="0"/>
    <x v="2006"/>
    <n v="68.700999999999993"/>
  </r>
  <r>
    <x v="0"/>
    <x v="2007"/>
    <n v="70.957499999999996"/>
  </r>
  <r>
    <x v="0"/>
    <x v="2008"/>
    <n v="72.454400000000007"/>
  </r>
  <r>
    <x v="0"/>
    <x v="2009"/>
    <n v="71.287899999999993"/>
  </r>
  <r>
    <x v="0"/>
    <x v="2010"/>
    <n v="72.296599999999998"/>
  </r>
  <r>
    <x v="0"/>
    <x v="2011"/>
    <n v="73.381600000000006"/>
  </r>
  <r>
    <x v="0"/>
    <x v="2012"/>
    <n v="74.1387"/>
  </r>
  <r>
    <x v="0"/>
    <x v="2013"/>
    <n v="74.905699999999996"/>
  </r>
  <r>
    <x v="0"/>
    <x v="2014"/>
    <n v="76.688599999999994"/>
  </r>
  <r>
    <x v="0"/>
    <x v="2015"/>
    <n v="77.895300000000006"/>
  </r>
  <r>
    <x v="0"/>
    <x v="2016"/>
    <n v="77.005099999999999"/>
  </r>
  <r>
    <x v="0"/>
    <x v="2017"/>
    <n v="76.075299999999999"/>
  </r>
  <r>
    <x v="0"/>
    <x v="2018"/>
    <n v="76.542699999999996"/>
  </r>
  <r>
    <x v="0"/>
    <x v="2019"/>
    <n v="76.090199999999996"/>
  </r>
  <r>
    <x v="0"/>
    <x v="2020"/>
    <n v="77.882900000000006"/>
  </r>
  <r>
    <x v="0"/>
    <x v="2021"/>
    <n v="77.432900000000004"/>
  </r>
  <r>
    <x v="0"/>
    <x v="2022"/>
    <n v="78.938800000000001"/>
  </r>
  <r>
    <x v="0"/>
    <x v="2023"/>
    <n v="78.350300000000004"/>
  </r>
  <r>
    <x v="0"/>
    <x v="2024"/>
    <n v="78.854799999999997"/>
  </r>
  <r>
    <x v="0"/>
    <x v="2025"/>
    <n v="78.320599999999999"/>
  </r>
  <r>
    <x v="0"/>
    <x v="2026"/>
    <n v="78.661900000000003"/>
  </r>
  <r>
    <x v="0"/>
    <x v="2027"/>
    <n v="78.6965"/>
  </r>
  <r>
    <x v="0"/>
    <x v="2028"/>
    <n v="78.619799999999998"/>
  </r>
  <r>
    <x v="0"/>
    <x v="2029"/>
    <n v="79.586699999999993"/>
  </r>
  <r>
    <x v="0"/>
    <x v="2030"/>
    <n v="79.955100000000002"/>
  </r>
  <r>
    <x v="0"/>
    <x v="2031"/>
    <n v="80.395300000000006"/>
  </r>
  <r>
    <x v="0"/>
    <x v="2032"/>
    <n v="79.7029"/>
  </r>
  <r>
    <x v="0"/>
    <x v="2033"/>
    <n v="81.972899999999996"/>
  </r>
  <r>
    <x v="0"/>
    <x v="2034"/>
    <n v="82.457599999999999"/>
  </r>
  <r>
    <x v="0"/>
    <x v="2035"/>
    <n v="85.061400000000006"/>
  </r>
  <r>
    <x v="0"/>
    <x v="2036"/>
    <n v="87.249899999999997"/>
  </r>
  <r>
    <x v="0"/>
    <x v="2037"/>
    <n v="83.061000000000007"/>
  </r>
  <r>
    <x v="0"/>
    <x v="2038"/>
    <n v="83.778099999999995"/>
  </r>
  <r>
    <x v="0"/>
    <x v="2039"/>
    <n v="84.8142"/>
  </r>
  <r>
    <x v="0"/>
    <x v="2040"/>
    <n v="87.061899999999994"/>
  </r>
  <r>
    <x v="0"/>
    <x v="2041"/>
    <n v="86.940799999999996"/>
  </r>
  <r>
    <x v="0"/>
    <x v="2042"/>
    <n v="86.975399999999993"/>
  </r>
  <r>
    <x v="0"/>
    <x v="2043"/>
    <n v="86.478399999999993"/>
  </r>
  <r>
    <x v="0"/>
    <x v="2044"/>
    <n v="88.741"/>
  </r>
  <r>
    <x v="0"/>
    <x v="2045"/>
    <n v="90.635099999999994"/>
  </r>
  <r>
    <x v="0"/>
    <x v="2046"/>
    <n v="89.035200000000003"/>
  </r>
  <r>
    <x v="0"/>
    <x v="2047"/>
    <n v="90.217200000000005"/>
  </r>
  <r>
    <x v="0"/>
    <x v="2048"/>
    <n v="87.4452"/>
  </r>
  <r>
    <x v="0"/>
    <x v="2049"/>
    <n v="89.460499999999996"/>
  </r>
  <r>
    <x v="0"/>
    <x v="2050"/>
    <n v="90.207300000000004"/>
  </r>
  <r>
    <x v="0"/>
    <x v="2051"/>
    <n v="90.036699999999996"/>
  </r>
  <r>
    <x v="0"/>
    <x v="2052"/>
    <n v="90.036699999999996"/>
  </r>
  <r>
    <x v="0"/>
    <x v="2053"/>
    <n v="92.4452"/>
  </r>
  <r>
    <x v="0"/>
    <x v="2054"/>
    <n v="92.1584"/>
  </r>
  <r>
    <x v="0"/>
    <x v="2055"/>
    <n v="94.304699999999997"/>
  </r>
  <r>
    <x v="0"/>
    <x v="2056"/>
    <n v="94.710300000000004"/>
  </r>
  <r>
    <x v="0"/>
    <x v="2057"/>
    <n v="94.875900000000001"/>
  </r>
  <r>
    <x v="0"/>
    <x v="2058"/>
    <n v="94.438299999999998"/>
  </r>
  <r>
    <x v="0"/>
    <x v="2059"/>
    <n v="96.001099999999994"/>
  </r>
  <r>
    <x v="0"/>
    <x v="2060"/>
    <n v="96.661299999999997"/>
  </r>
  <r>
    <x v="0"/>
    <x v="2061"/>
    <n v="95.471900000000005"/>
  </r>
  <r>
    <x v="0"/>
    <x v="2062"/>
    <n v="95.278999999999996"/>
  </r>
  <r>
    <x v="0"/>
    <x v="2063"/>
    <n v="97.286900000000003"/>
  </r>
  <r>
    <x v="0"/>
    <x v="2064"/>
    <n v="95.944199999999995"/>
  </r>
  <r>
    <x v="0"/>
    <x v="2065"/>
    <n v="96.213700000000003"/>
  </r>
  <r>
    <x v="0"/>
    <x v="2066"/>
    <n v="91.834400000000002"/>
  </r>
  <r>
    <x v="0"/>
    <x v="2067"/>
    <n v="91.606899999999996"/>
  </r>
  <r>
    <x v="0"/>
    <x v="2068"/>
    <n v="93.778000000000006"/>
  </r>
  <r>
    <x v="0"/>
    <x v="2069"/>
    <n v="92.237499999999997"/>
  </r>
  <r>
    <x v="0"/>
    <x v="2070"/>
    <n v="94.005499999999998"/>
  </r>
  <r>
    <x v="0"/>
    <x v="2071"/>
    <n v="95.143000000000001"/>
  </r>
  <r>
    <x v="0"/>
    <x v="2072"/>
    <n v="105.10339999999999"/>
  </r>
  <r>
    <x v="0"/>
    <x v="2073"/>
    <n v="107.7518"/>
  </r>
  <r>
    <x v="0"/>
    <x v="2074"/>
    <n v="108.4714"/>
  </r>
  <r>
    <x v="0"/>
    <x v="2075"/>
    <n v="108.86450000000001"/>
  </r>
  <r>
    <x v="0"/>
    <x v="2076"/>
    <n v="112.6627"/>
  </r>
  <r>
    <x v="0"/>
    <x v="2077"/>
    <n v="110.10120000000001"/>
  </r>
  <r>
    <x v="0"/>
    <x v="2078"/>
    <n v="111.7015"/>
  </r>
  <r>
    <x v="0"/>
    <x v="2079"/>
    <n v="108.3796"/>
  </r>
  <r>
    <x v="0"/>
    <x v="2080"/>
    <n v="111.9815"/>
  </r>
  <r>
    <x v="0"/>
    <x v="2081"/>
    <n v="113.9633"/>
  </r>
  <r>
    <x v="0"/>
    <x v="2082"/>
    <n v="113.8617"/>
  </r>
  <r>
    <x v="0"/>
    <x v="2083"/>
    <n v="113.56440000000001"/>
  </r>
  <r>
    <x v="0"/>
    <x v="2084"/>
    <n v="114.5108"/>
  </r>
  <r>
    <x v="0"/>
    <x v="2085"/>
    <n v="114.6544"/>
  </r>
  <r>
    <x v="0"/>
    <x v="2086"/>
    <n v="117.1986"/>
  </r>
  <r>
    <x v="0"/>
    <x v="2087"/>
    <n v="123.2381"/>
  </r>
  <r>
    <x v="0"/>
    <x v="2088"/>
    <n v="124.712"/>
  </r>
  <r>
    <x v="0"/>
    <x v="2089"/>
    <n v="123.6889"/>
  </r>
  <r>
    <x v="0"/>
    <x v="2090"/>
    <n v="125.371"/>
  </r>
  <r>
    <x v="0"/>
    <x v="2091"/>
    <n v="123.8723"/>
  </r>
  <r>
    <x v="0"/>
    <x v="2092"/>
    <n v="123.6716"/>
  </r>
  <r>
    <x v="0"/>
    <x v="2093"/>
    <n v="127.8656"/>
  </r>
  <r>
    <x v="0"/>
    <x v="2094"/>
    <n v="132.9588"/>
  </r>
  <r>
    <x v="0"/>
    <x v="2095"/>
    <n v="130.20410000000001"/>
  </r>
  <r>
    <x v="0"/>
    <x v="2096"/>
    <n v="119.7799"/>
  </r>
  <r>
    <x v="0"/>
    <x v="2097"/>
    <n v="119.8591"/>
  </r>
  <r>
    <x v="0"/>
    <x v="2098"/>
    <n v="111.7932"/>
  </r>
  <r>
    <x v="0"/>
    <x v="2099"/>
    <n v="116.25230000000001"/>
  </r>
  <r>
    <x v="0"/>
    <x v="2100"/>
    <n v="112.4571"/>
  </r>
  <r>
    <x v="0"/>
    <x v="2101"/>
    <n v="110.9807"/>
  </r>
  <r>
    <x v="0"/>
    <x v="2102"/>
    <n v="114.31010000000001"/>
  </r>
  <r>
    <x v="0"/>
    <x v="2103"/>
    <n v="114.4884"/>
  </r>
  <r>
    <x v="0"/>
    <x v="2104"/>
    <n v="111.1095"/>
  </r>
  <r>
    <x v="0"/>
    <x v="2105"/>
    <n v="109.33580000000001"/>
  </r>
  <r>
    <x v="0"/>
    <x v="2106"/>
    <n v="105.8676"/>
  </r>
  <r>
    <x v="0"/>
    <x v="2107"/>
    <n v="109.07810000000001"/>
  </r>
  <r>
    <x v="0"/>
    <x v="2108"/>
    <n v="110.7924"/>
  </r>
  <r>
    <x v="0"/>
    <x v="2109"/>
    <n v="106.1451"/>
  </r>
  <r>
    <x v="0"/>
    <x v="2110"/>
    <n v="107.2351"/>
  </r>
  <r>
    <x v="0"/>
    <x v="2111"/>
    <n v="111.2581"/>
  </r>
  <r>
    <x v="0"/>
    <x v="2112"/>
    <n v="113.91370000000001"/>
  </r>
  <r>
    <x v="0"/>
    <x v="2113"/>
    <n v="113.05159999999999"/>
  </r>
  <r>
    <x v="0"/>
    <x v="2114"/>
    <n v="114.756"/>
  </r>
  <r>
    <x v="0"/>
    <x v="2115"/>
    <n v="115.72709999999999"/>
  </r>
  <r>
    <x v="0"/>
    <x v="2116"/>
    <n v="111.9914"/>
  </r>
  <r>
    <x v="0"/>
    <x v="2117"/>
    <n v="115.4397"/>
  </r>
  <r>
    <x v="0"/>
    <x v="2118"/>
    <n v="112.1301"/>
  </r>
  <r>
    <x v="0"/>
    <x v="2119"/>
    <n v="114.0326"/>
  </r>
  <r>
    <x v="0"/>
    <x v="2120"/>
    <n v="113.92359999999999"/>
  </r>
  <r>
    <x v="0"/>
    <x v="2121"/>
    <n v="115.9054"/>
  </r>
  <r>
    <x v="0"/>
    <x v="2122"/>
    <n v="123.26779999999999"/>
  </r>
  <r>
    <x v="0"/>
    <x v="2123"/>
    <n v="119.9978"/>
  </r>
  <r>
    <x v="0"/>
    <x v="2124"/>
    <n v="120.087"/>
  </r>
  <r>
    <x v="0"/>
    <x v="2125"/>
    <n v="119.6114"/>
  </r>
  <r>
    <x v="0"/>
    <x v="2126"/>
    <n v="117.93680000000001"/>
  </r>
  <r>
    <x v="0"/>
    <x v="2127"/>
    <n v="114.92440000000001"/>
  </r>
  <r>
    <x v="0"/>
    <x v="2128"/>
    <n v="116.4405"/>
  </r>
  <r>
    <x v="0"/>
    <x v="2129"/>
    <n v="115.8064"/>
  </r>
  <r>
    <x v="0"/>
    <x v="2130"/>
    <n v="114.6965"/>
  </r>
  <r>
    <x v="0"/>
    <x v="2131"/>
    <n v="113.99299999999999"/>
  </r>
  <r>
    <x v="0"/>
    <x v="2132"/>
    <n v="114.0029"/>
  </r>
  <r>
    <x v="0"/>
    <x v="2133"/>
    <n v="115.53879999999999"/>
  </r>
  <r>
    <x v="0"/>
    <x v="2134"/>
    <n v="110.1879"/>
  </r>
  <r>
    <x v="0"/>
    <x v="2135"/>
    <n v="114.2704"/>
  </r>
  <r>
    <x v="0"/>
    <x v="2136"/>
    <n v="107.86920000000001"/>
  </r>
  <r>
    <x v="0"/>
    <x v="2137"/>
    <n v="107.7801"/>
  </r>
  <r>
    <x v="0"/>
    <x v="2138"/>
    <n v="109.4349"/>
  </r>
  <r>
    <x v="0"/>
    <x v="2139"/>
    <n v="113.9038"/>
  </r>
  <r>
    <x v="0"/>
    <x v="2140"/>
    <n v="117.94670000000001"/>
  </r>
  <r>
    <x v="0"/>
    <x v="2141"/>
    <n v="117.81270000000001"/>
  </r>
  <r>
    <x v="0"/>
    <x v="2142"/>
    <n v="115.4602"/>
  </r>
  <r>
    <x v="0"/>
    <x v="2143"/>
    <n v="115.11279999999999"/>
  </r>
  <r>
    <x v="0"/>
    <x v="2144"/>
    <n v="118.60680000000001"/>
  </r>
  <r>
    <x v="0"/>
    <x v="2145"/>
    <n v="118.3288"/>
  </r>
  <r>
    <x v="0"/>
    <x v="2146"/>
    <n v="118.3785"/>
  </r>
  <r>
    <x v="0"/>
    <x v="2147"/>
    <n v="119.41079999999999"/>
  </r>
  <r>
    <x v="0"/>
    <x v="2148"/>
    <n v="118.50749999999999"/>
  </r>
  <r>
    <x v="0"/>
    <x v="2149"/>
    <n v="117.1576"/>
  </r>
  <r>
    <x v="0"/>
    <x v="2150"/>
    <n v="117.76309999999999"/>
  </r>
  <r>
    <x v="0"/>
    <x v="2151"/>
    <n v="116.4727"/>
  </r>
  <r>
    <x v="0"/>
    <x v="2152"/>
    <n v="113.0085"/>
  </r>
  <r>
    <x v="0"/>
    <x v="2153"/>
    <n v="114.31870000000001"/>
  </r>
  <r>
    <x v="0"/>
    <x v="2154"/>
    <n v="115.17230000000001"/>
  </r>
  <r>
    <x v="0"/>
    <x v="2155"/>
    <n v="115.7282"/>
  </r>
  <r>
    <x v="0"/>
    <x v="2156"/>
    <n v="118.17"/>
  </r>
  <r>
    <x v="0"/>
    <x v="2157"/>
    <n v="121.8129"/>
  </r>
  <r>
    <x v="0"/>
    <x v="2158"/>
    <n v="122.17019999999999"/>
  </r>
  <r>
    <x v="0"/>
    <x v="2159"/>
    <n v="122.0313"/>
  </r>
  <r>
    <x v="0"/>
    <x v="2160"/>
    <n v="121.3464"/>
  </r>
  <r>
    <x v="0"/>
    <x v="2161"/>
    <n v="122.8353"/>
  </r>
  <r>
    <x v="0"/>
    <x v="2162"/>
    <n v="123.4606"/>
  </r>
  <r>
    <x v="0"/>
    <x v="2163"/>
    <n v="120.8798"/>
  </r>
  <r>
    <x v="0"/>
    <x v="2164"/>
    <n v="122.32899999999999"/>
  </r>
  <r>
    <x v="0"/>
    <x v="2165"/>
    <n v="121.5052"/>
  </r>
  <r>
    <x v="0"/>
    <x v="2166"/>
    <n v="120.8798"/>
  </r>
  <r>
    <x v="0"/>
    <x v="2167"/>
    <n v="126.93470000000001"/>
  </r>
  <r>
    <x v="0"/>
    <x v="2168"/>
    <n v="126.8653"/>
  </r>
  <r>
    <x v="0"/>
    <x v="2169"/>
    <n v="127.7487"/>
  </r>
  <r>
    <x v="0"/>
    <x v="2170"/>
    <n v="125.7238"/>
  </r>
  <r>
    <x v="0"/>
    <x v="2171"/>
    <n v="127.2822"/>
  </r>
  <r>
    <x v="0"/>
    <x v="2172"/>
    <n v="130.90520000000001"/>
  </r>
  <r>
    <x v="0"/>
    <x v="2173"/>
    <n v="129.99199999999999"/>
  </r>
  <r>
    <x v="0"/>
    <x v="2174"/>
    <n v="130.99449999999999"/>
  </r>
  <r>
    <x v="0"/>
    <x v="2175"/>
    <n v="135.67959999999999"/>
  </r>
  <r>
    <x v="0"/>
    <x v="2176"/>
    <n v="133.87309999999999"/>
  </r>
  <r>
    <x v="0"/>
    <x v="2177"/>
    <n v="132.73159999999999"/>
  </r>
  <r>
    <x v="0"/>
    <x v="2178"/>
    <n v="131.70920000000001"/>
  </r>
  <r>
    <x v="0"/>
    <x v="2179"/>
    <n v="128.45339999999999"/>
  </r>
  <r>
    <x v="0"/>
    <x v="2180"/>
    <n v="130.04159999999999"/>
  </r>
  <r>
    <x v="0"/>
    <x v="2181"/>
    <n v="125.66419999999999"/>
  </r>
  <r>
    <x v="0"/>
    <x v="2182"/>
    <n v="129.95230000000001"/>
  </r>
  <r>
    <x v="0"/>
    <x v="2183"/>
    <n v="131.07390000000001"/>
  </r>
  <r>
    <x v="0"/>
    <x v="2184"/>
    <n v="128.0266"/>
  </r>
  <r>
    <x v="0"/>
    <x v="2185"/>
    <n v="127.848"/>
  </r>
  <r>
    <x v="0"/>
    <x v="2186"/>
    <n v="129.92250000000001"/>
  </r>
  <r>
    <x v="0"/>
    <x v="2187"/>
    <n v="127.9571"/>
  </r>
  <r>
    <x v="0"/>
    <x v="2188"/>
    <n v="126.2002"/>
  </r>
  <r>
    <x v="0"/>
    <x v="2189"/>
    <n v="126.88509999999999"/>
  </r>
  <r>
    <x v="0"/>
    <x v="2190"/>
    <n v="131.05410000000001"/>
  </r>
  <r>
    <x v="0"/>
    <x v="2191"/>
    <n v="135.85830000000001"/>
  </r>
  <r>
    <x v="0"/>
    <x v="2192"/>
    <n v="138.042"/>
  </r>
  <r>
    <x v="0"/>
    <x v="2193"/>
    <n v="141.86359999999999"/>
  </r>
  <r>
    <x v="0"/>
    <x v="2194"/>
    <n v="142.1018"/>
  </r>
  <r>
    <x v="0"/>
    <x v="2195"/>
    <n v="141.00989999999999"/>
  </r>
  <r>
    <x v="0"/>
    <x v="2196"/>
    <n v="136.07669999999999"/>
  </r>
  <r>
    <x v="0"/>
    <x v="2197"/>
    <n v="130.9846"/>
  </r>
  <r>
    <x v="0"/>
    <x v="2198"/>
    <n v="133.14850000000001"/>
  </r>
  <r>
    <x v="0"/>
    <x v="2199"/>
    <n v="133.9922"/>
  </r>
  <r>
    <x v="0"/>
    <x v="2200"/>
    <n v="132.94999999999999"/>
  </r>
  <r>
    <x v="0"/>
    <x v="2201"/>
    <n v="136.37450000000001"/>
  </r>
  <r>
    <x v="0"/>
    <x v="2202"/>
    <n v="135.952"/>
  </r>
  <r>
    <x v="0"/>
    <x v="2203"/>
    <n v="136.1011"/>
  </r>
  <r>
    <x v="0"/>
    <x v="2204"/>
    <n v="135.2064"/>
  </r>
  <r>
    <x v="0"/>
    <x v="2205"/>
    <n v="134.59010000000001"/>
  </r>
  <r>
    <x v="0"/>
    <x v="2206"/>
    <n v="134.33160000000001"/>
  </r>
  <r>
    <x v="0"/>
    <x v="2207"/>
    <n v="134.5702"/>
  </r>
  <r>
    <x v="0"/>
    <x v="2208"/>
    <n v="132.40299999999999"/>
  </r>
  <r>
    <x v="0"/>
    <x v="2209"/>
    <n v="130.06700000000001"/>
  </r>
  <r>
    <x v="0"/>
    <x v="2210"/>
    <n v="128.9436"/>
  </r>
  <r>
    <x v="0"/>
    <x v="2211"/>
    <n v="129.1027"/>
  </r>
  <r>
    <x v="0"/>
    <x v="2212"/>
    <n v="125.2555"/>
  </r>
  <r>
    <x v="0"/>
    <x v="2213"/>
    <n v="125.1164"/>
  </r>
  <r>
    <x v="0"/>
    <x v="2214"/>
    <n v="124.60939999999999"/>
  </r>
  <r>
    <x v="0"/>
    <x v="2215"/>
    <n v="120.27509999999999"/>
  </r>
  <r>
    <x v="0"/>
    <x v="2216"/>
    <n v="120.54349999999999"/>
  </r>
  <r>
    <x v="0"/>
    <x v="2217"/>
    <n v="127.035"/>
  </r>
  <r>
    <x v="0"/>
    <x v="2218"/>
    <n v="124.3807"/>
  </r>
  <r>
    <x v="0"/>
    <x v="2219"/>
    <n v="121.33880000000001"/>
  </r>
  <r>
    <x v="0"/>
    <x v="2220"/>
    <n v="119.42019999999999"/>
  </r>
  <r>
    <x v="0"/>
    <x v="2221"/>
    <n v="120.7026"/>
  </r>
  <r>
    <x v="0"/>
    <x v="2222"/>
    <n v="115.6725"/>
  </r>
  <r>
    <x v="0"/>
    <x v="2223"/>
    <n v="120.3746"/>
  </r>
  <r>
    <x v="0"/>
    <x v="2224"/>
    <n v="119.2711"/>
  </r>
  <r>
    <x v="0"/>
    <x v="2225"/>
    <n v="121.2394"/>
  </r>
  <r>
    <x v="0"/>
    <x v="2226"/>
    <n v="120.31489999999999"/>
  </r>
  <r>
    <x v="0"/>
    <x v="2227"/>
    <n v="123.2574"/>
  </r>
  <r>
    <x v="0"/>
    <x v="2228"/>
    <n v="124.82810000000001"/>
  </r>
  <r>
    <x v="0"/>
    <x v="2229"/>
    <n v="124.02290000000001"/>
  </r>
  <r>
    <x v="0"/>
    <x v="2230"/>
    <n v="119.81789999999999"/>
  </r>
  <r>
    <x v="0"/>
    <x v="2231"/>
    <n v="119.2811"/>
  </r>
  <r>
    <x v="0"/>
    <x v="2232"/>
    <n v="122.661"/>
  </r>
  <r>
    <x v="0"/>
    <x v="2233"/>
    <n v="121.816"/>
  </r>
  <r>
    <x v="0"/>
    <x v="2234"/>
    <n v="119.3805"/>
  </r>
  <r>
    <x v="0"/>
    <x v="2235"/>
    <n v="119.8775"/>
  </r>
  <r>
    <x v="0"/>
    <x v="2236"/>
    <n v="120.49379999999999"/>
  </r>
  <r>
    <x v="0"/>
    <x v="2237"/>
    <n v="120.6728"/>
  </r>
  <r>
    <x v="0"/>
    <x v="2238"/>
    <n v="119.19159999999999"/>
  </r>
  <r>
    <x v="0"/>
    <x v="2239"/>
    <n v="121.42829999999999"/>
  </r>
  <r>
    <x v="0"/>
    <x v="2240"/>
    <n v="122.27330000000001"/>
  </r>
  <r>
    <x v="0"/>
    <x v="2241"/>
    <n v="125.1561"/>
  </r>
  <r>
    <x v="0"/>
    <x v="2242"/>
    <n v="125.46429999999999"/>
  </r>
  <r>
    <x v="0"/>
    <x v="2243"/>
    <n v="127.1443"/>
  </r>
  <r>
    <x v="0"/>
    <x v="2244"/>
    <n v="129.5898"/>
  </r>
  <r>
    <x v="0"/>
    <x v="2245"/>
    <n v="132.21420000000001"/>
  </r>
  <r>
    <x v="0"/>
    <x v="2246"/>
    <n v="130.46459999999999"/>
  </r>
  <r>
    <x v="0"/>
    <x v="2247"/>
    <n v="133.63570000000001"/>
  </r>
  <r>
    <x v="0"/>
    <x v="2248"/>
    <n v="131.2499"/>
  </r>
  <r>
    <x v="0"/>
    <x v="2249"/>
    <n v="133.70529999999999"/>
  </r>
  <r>
    <x v="0"/>
    <x v="2250"/>
    <n v="133.3674"/>
  </r>
  <r>
    <x v="0"/>
    <x v="2251"/>
    <n v="134.04329999999999"/>
  </r>
  <r>
    <x v="0"/>
    <x v="2252"/>
    <n v="132.3235"/>
  </r>
  <r>
    <x v="0"/>
    <x v="2253"/>
    <n v="132.71119999999999"/>
  </r>
  <r>
    <x v="0"/>
    <x v="2254"/>
    <n v="131.16040000000001"/>
  </r>
  <r>
    <x v="0"/>
    <x v="2255"/>
    <n v="133.5264"/>
  </r>
  <r>
    <x v="0"/>
    <x v="2256"/>
    <n v="133.92400000000001"/>
  </r>
  <r>
    <x v="0"/>
    <x v="2257"/>
    <n v="133.596"/>
  </r>
  <r>
    <x v="0"/>
    <x v="2258"/>
    <n v="132.79079999999999"/>
  </r>
  <r>
    <x v="0"/>
    <x v="2259"/>
    <n v="132.69130000000001"/>
  </r>
  <r>
    <x v="0"/>
    <x v="2260"/>
    <n v="130.6833"/>
  </r>
  <r>
    <x v="0"/>
    <x v="2261"/>
    <n v="131.7569"/>
  </r>
  <r>
    <x v="0"/>
    <x v="2262"/>
    <n v="127.0946"/>
  </r>
  <r>
    <x v="0"/>
    <x v="2263"/>
    <n v="127.34310000000001"/>
  </r>
  <r>
    <x v="0"/>
    <x v="2264"/>
    <n v="128.9734"/>
  </r>
  <r>
    <x v="0"/>
    <x v="2265"/>
    <n v="129.66059999999999"/>
  </r>
  <r>
    <x v="0"/>
    <x v="2266"/>
    <n v="126.3147"/>
  </r>
  <r>
    <x v="0"/>
    <x v="2267"/>
    <n v="125.37869999999999"/>
  </r>
  <r>
    <x v="0"/>
    <x v="2268"/>
    <n v="122.25190000000001"/>
  </r>
  <r>
    <x v="0"/>
    <x v="2269"/>
    <n v="124.4426"/>
  </r>
  <r>
    <x v="0"/>
    <x v="2270"/>
    <n v="126.9122"/>
  </r>
  <r>
    <x v="0"/>
    <x v="2271"/>
    <n v="125.7372"/>
  </r>
  <r>
    <x v="0"/>
    <x v="2272"/>
    <n v="124.3232"/>
  </r>
  <r>
    <x v="0"/>
    <x v="2273"/>
    <n v="124.16379999999999"/>
  </r>
  <r>
    <x v="0"/>
    <x v="2274"/>
    <n v="126.7728"/>
  </r>
  <r>
    <x v="0"/>
    <x v="2275"/>
    <n v="124.9007"/>
  </r>
  <r>
    <x v="0"/>
    <x v="2276"/>
    <n v="126.5637"/>
  </r>
  <r>
    <x v="0"/>
    <x v="2277"/>
    <n v="126.36450000000001"/>
  </r>
  <r>
    <x v="0"/>
    <x v="2278"/>
    <n v="126.3147"/>
  </r>
  <r>
    <x v="0"/>
    <x v="2279"/>
    <n v="124.7513"/>
  </r>
  <r>
    <x v="0"/>
    <x v="2280"/>
    <n v="124.0842"/>
  </r>
  <r>
    <x v="0"/>
    <x v="2281"/>
    <n v="123.7556"/>
  </r>
  <r>
    <x v="0"/>
    <x v="2282"/>
    <n v="124.53230000000001"/>
  </r>
  <r>
    <x v="0"/>
    <x v="2283"/>
    <n v="123.0187"/>
  </r>
  <r>
    <x v="0"/>
    <x v="2284"/>
    <n v="125.3588"/>
  </r>
  <r>
    <x v="0"/>
    <x v="2285"/>
    <n v="125.3687"/>
  </r>
  <r>
    <x v="0"/>
    <x v="2286"/>
    <n v="126.2052"/>
  </r>
  <r>
    <x v="0"/>
    <x v="2287"/>
    <n v="126.59350000000001"/>
  </r>
  <r>
    <x v="0"/>
    <x v="2288"/>
    <n v="125.5778"/>
  </r>
  <r>
    <x v="0"/>
    <x v="2289"/>
    <n v="126.8126"/>
  </r>
  <r>
    <x v="0"/>
    <x v="2290"/>
    <n v="129.92939999999999"/>
  </r>
  <r>
    <x v="0"/>
    <x v="2291"/>
    <n v="129.09289999999999"/>
  </r>
  <r>
    <x v="0"/>
    <x v="2292"/>
    <n v="129.60079999999999"/>
  </r>
  <r>
    <x v="0"/>
    <x v="2293"/>
    <n v="131.23390000000001"/>
  </r>
  <r>
    <x v="0"/>
    <x v="2294"/>
    <n v="129.90950000000001"/>
  </r>
  <r>
    <x v="0"/>
    <x v="2295"/>
    <n v="131.74170000000001"/>
  </r>
  <r>
    <x v="0"/>
    <x v="2296"/>
    <n v="133.41460000000001"/>
  </r>
  <r>
    <x v="0"/>
    <x v="2297"/>
    <n v="133.13579999999999"/>
  </r>
  <r>
    <x v="0"/>
    <x v="2298"/>
    <n v="132.84700000000001"/>
  </r>
  <r>
    <x v="0"/>
    <x v="2299"/>
    <n v="132.54830000000001"/>
  </r>
  <r>
    <x v="0"/>
    <x v="2300"/>
    <n v="134.21119999999999"/>
  </r>
  <r>
    <x v="0"/>
    <x v="2301"/>
    <n v="135.75470000000001"/>
  </r>
  <r>
    <x v="0"/>
    <x v="2302"/>
    <n v="136.38200000000001"/>
  </r>
  <r>
    <x v="0"/>
    <x v="2303"/>
    <n v="136.6908"/>
  </r>
  <r>
    <x v="0"/>
    <x v="2304"/>
    <n v="139.36940000000001"/>
  </r>
  <r>
    <x v="0"/>
    <x v="2305"/>
    <n v="141.42070000000001"/>
  </r>
  <r>
    <x v="0"/>
    <x v="2306"/>
    <n v="143.9599"/>
  </r>
  <r>
    <x v="0"/>
    <x v="2307"/>
    <n v="142.63560000000001"/>
  </r>
  <r>
    <x v="0"/>
    <x v="2308"/>
    <n v="144.49770000000001"/>
  </r>
  <r>
    <x v="0"/>
    <x v="2309"/>
    <n v="143.89019999999999"/>
  </r>
  <r>
    <x v="0"/>
    <x v="2310"/>
    <n v="145.02539999999999"/>
  </r>
  <r>
    <x v="0"/>
    <x v="2311"/>
    <n v="148.5206"/>
  </r>
  <r>
    <x v="0"/>
    <x v="2312"/>
    <n v="147.85339999999999"/>
  </r>
  <r>
    <x v="0"/>
    <x v="2313"/>
    <n v="145.7723"/>
  </r>
  <r>
    <x v="0"/>
    <x v="2314"/>
    <n v="141.84889999999999"/>
  </r>
  <r>
    <x v="0"/>
    <x v="2315"/>
    <n v="145.5333"/>
  </r>
  <r>
    <x v="0"/>
    <x v="2316"/>
    <n v="144.78639999999999"/>
  </r>
  <r>
    <x v="0"/>
    <x v="2317"/>
    <n v="146.18049999999999"/>
  </r>
  <r>
    <x v="0"/>
    <x v="2318"/>
    <n v="147.9331"/>
  </r>
  <r>
    <x v="0"/>
    <x v="2319"/>
    <n v="148.3613"/>
  </r>
  <r>
    <x v="0"/>
    <x v="2320"/>
    <n v="146.1506"/>
  </r>
  <r>
    <x v="0"/>
    <x v="2321"/>
    <n v="144.3682"/>
  </r>
  <r>
    <x v="0"/>
    <x v="2322"/>
    <n v="145.02539999999999"/>
  </r>
  <r>
    <x v="0"/>
    <x v="2323"/>
    <n v="145.24449999999999"/>
  </r>
  <r>
    <x v="0"/>
    <x v="2324"/>
    <n v="144.9059"/>
  </r>
  <r>
    <x v="0"/>
    <x v="2325"/>
    <n v="146.73820000000001"/>
  </r>
  <r>
    <x v="0"/>
    <x v="2326"/>
    <n v="146.32990000000001"/>
  </r>
  <r>
    <x v="0"/>
    <x v="2327"/>
    <n v="146.43940000000001"/>
  </r>
  <r>
    <x v="0"/>
    <x v="2328"/>
    <n v="145.7413"/>
  </r>
  <r>
    <x v="0"/>
    <x v="2329"/>
    <n v="145.69149999999999"/>
  </r>
  <r>
    <x v="0"/>
    <x v="2330"/>
    <n v="145.2028"/>
  </r>
  <r>
    <x v="0"/>
    <x v="2331"/>
    <n v="145.46209999999999"/>
  </r>
  <r>
    <x v="0"/>
    <x v="2332"/>
    <n v="148.4838"/>
  </r>
  <r>
    <x v="0"/>
    <x v="2333"/>
    <n v="148.69329999999999"/>
  </r>
  <r>
    <x v="0"/>
    <x v="2334"/>
    <n v="150.70769999999999"/>
  </r>
  <r>
    <x v="0"/>
    <x v="2335"/>
    <n v="149.78030000000001"/>
  </r>
  <r>
    <x v="0"/>
    <x v="2336"/>
    <n v="145.9607"/>
  </r>
  <r>
    <x v="0"/>
    <x v="2337"/>
    <n v="146.2998"/>
  </r>
  <r>
    <x v="0"/>
    <x v="2338"/>
    <n v="147.78579999999999"/>
  </r>
  <r>
    <x v="0"/>
    <x v="2339"/>
    <n v="149.30160000000001"/>
  </r>
  <r>
    <x v="0"/>
    <x v="2340"/>
    <n v="149.21180000000001"/>
  </r>
  <r>
    <x v="0"/>
    <x v="2341"/>
    <n v="147.95529999999999"/>
  </r>
  <r>
    <x v="0"/>
    <x v="2342"/>
    <n v="147.13749999999999"/>
  </r>
  <r>
    <x v="0"/>
    <x v="2343"/>
    <n v="148.19460000000001"/>
  </r>
  <r>
    <x v="0"/>
    <x v="2344"/>
    <n v="152.70230000000001"/>
  </r>
  <r>
    <x v="0"/>
    <x v="2345"/>
    <n v="151.41579999999999"/>
  </r>
  <r>
    <x v="0"/>
    <x v="2346"/>
    <n v="152.09399999999999"/>
  </r>
  <r>
    <x v="0"/>
    <x v="2347"/>
    <n v="153.23079999999999"/>
  </r>
  <r>
    <x v="0"/>
    <x v="2348"/>
    <n v="153.87909999999999"/>
  </r>
  <r>
    <x v="0"/>
    <x v="2349"/>
    <n v="156.26259999999999"/>
  </r>
  <r>
    <x v="0"/>
    <x v="2350"/>
    <n v="154.68690000000001"/>
  </r>
  <r>
    <x v="0"/>
    <x v="2351"/>
    <n v="153.6497"/>
  </r>
  <r>
    <x v="0"/>
    <x v="2352"/>
    <n v="148.56360000000001"/>
  </r>
  <r>
    <x v="0"/>
    <x v="2353"/>
    <n v="149.142"/>
  </r>
  <r>
    <x v="0"/>
    <x v="2354"/>
    <n v="147.7159"/>
  </r>
  <r>
    <x v="0"/>
    <x v="2355"/>
    <n v="148.6234"/>
  </r>
  <r>
    <x v="0"/>
    <x v="2356"/>
    <n v="148.38409999999999"/>
  </r>
  <r>
    <x v="0"/>
    <x v="2357"/>
    <n v="145.66159999999999"/>
  </r>
  <r>
    <x v="0"/>
    <x v="2358"/>
    <n v="142.55009999999999"/>
  </r>
  <r>
    <x v="0"/>
    <x v="2359"/>
    <n v="143.03870000000001"/>
  </r>
  <r>
    <x v="0"/>
    <x v="2360"/>
    <n v="145.4521"/>
  </r>
  <r>
    <x v="0"/>
    <x v="2361"/>
    <n v="146.42949999999999"/>
  </r>
  <r>
    <x v="0"/>
    <x v="2362"/>
    <n v="146.51920000000001"/>
  </r>
  <r>
    <x v="0"/>
    <x v="2363"/>
    <n v="144.9734"/>
  </r>
  <r>
    <x v="0"/>
    <x v="2364"/>
    <n v="141.52289999999999"/>
  </r>
  <r>
    <x v="0"/>
    <x v="2365"/>
    <n v="142.44040000000001"/>
  </r>
  <r>
    <x v="0"/>
    <x v="2366"/>
    <n v="141.114"/>
  </r>
  <r>
    <x v="0"/>
    <x v="2367"/>
    <n v="142.26089999999999"/>
  </r>
  <r>
    <x v="0"/>
    <x v="2368"/>
    <n v="138.7604"/>
  </r>
  <r>
    <x v="0"/>
    <x v="2369"/>
    <n v="140.7251"/>
  </r>
  <r>
    <x v="0"/>
    <x v="2370"/>
    <n v="141.61259999999999"/>
  </r>
  <r>
    <x v="0"/>
    <x v="2371"/>
    <n v="142.8991"/>
  </r>
  <r>
    <x v="0"/>
    <x v="2372"/>
    <n v="142.5102"/>
  </r>
  <r>
    <x v="0"/>
    <x v="2373"/>
    <n v="142.4204"/>
  </r>
  <r>
    <x v="0"/>
    <x v="2374"/>
    <n v="141.124"/>
  </r>
  <r>
    <x v="0"/>
    <x v="2375"/>
    <n v="140.5256"/>
  </r>
  <r>
    <x v="0"/>
    <x v="2376"/>
    <n v="143.36779999999999"/>
  </r>
  <r>
    <x v="0"/>
    <x v="2377"/>
    <n v="144.44489999999999"/>
  </r>
  <r>
    <x v="0"/>
    <x v="2378"/>
    <n v="146.15020000000001"/>
  </r>
  <r>
    <x v="0"/>
    <x v="2379"/>
    <n v="148.35419999999999"/>
  </r>
  <r>
    <x v="0"/>
    <x v="2380"/>
    <n v="148.8528"/>
  </r>
  <r>
    <x v="0"/>
    <x v="2381"/>
    <n v="149.07220000000001"/>
  </r>
  <r>
    <x v="0"/>
    <x v="2382"/>
    <n v="148.28440000000001"/>
  </r>
  <r>
    <x v="0"/>
    <x v="2383"/>
    <n v="148.2345"/>
  </r>
  <r>
    <x v="0"/>
    <x v="2384"/>
    <n v="148.9127"/>
  </r>
  <r>
    <x v="0"/>
    <x v="2385"/>
    <n v="148.44399999999999"/>
  </r>
  <r>
    <x v="0"/>
    <x v="2386"/>
    <n v="152.15379999999999"/>
  </r>
  <r>
    <x v="0"/>
    <x v="2387"/>
    <n v="149.3914"/>
  </r>
  <r>
    <x v="0"/>
    <x v="2388"/>
    <n v="148.55359999999999"/>
  </r>
  <r>
    <x v="0"/>
    <x v="2389"/>
    <n v="149.61080000000001"/>
  </r>
  <r>
    <x v="0"/>
    <x v="2390"/>
    <n v="151.07679999999999"/>
  </r>
  <r>
    <x v="0"/>
    <x v="2391"/>
    <n v="150.54820000000001"/>
  </r>
  <r>
    <x v="0"/>
    <x v="2392"/>
    <n v="151.08750000000001"/>
  </r>
  <r>
    <x v="0"/>
    <x v="2393"/>
    <n v="150.24860000000001"/>
  </r>
  <r>
    <x v="0"/>
    <x v="2394"/>
    <n v="150.6181"/>
  </r>
  <r>
    <x v="0"/>
    <x v="2395"/>
    <n v="147.73179999999999"/>
  </r>
  <r>
    <x v="0"/>
    <x v="2396"/>
    <n v="147.68180000000001"/>
  </r>
  <r>
    <x v="0"/>
    <x v="2397"/>
    <n v="149.79910000000001"/>
  </r>
  <r>
    <x v="0"/>
    <x v="2398"/>
    <n v="149.8091"/>
  </r>
  <r>
    <x v="0"/>
    <x v="2399"/>
    <n v="150.80789999999999"/>
  </r>
  <r>
    <x v="0"/>
    <x v="2400"/>
    <n v="153.29470000000001"/>
  </r>
  <r>
    <x v="0"/>
    <x v="2401"/>
    <n v="157.66909999999999"/>
  </r>
  <r>
    <x v="0"/>
    <x v="2402"/>
    <n v="160.34569999999999"/>
  </r>
  <r>
    <x v="0"/>
    <x v="2403"/>
    <n v="160.8151"/>
  </r>
  <r>
    <x v="0"/>
    <x v="2404"/>
    <n v="161.2046"/>
  </r>
  <r>
    <x v="0"/>
    <x v="2405"/>
    <n v="161.73390000000001"/>
  </r>
  <r>
    <x v="0"/>
    <x v="2406"/>
    <n v="156.6105"/>
  </r>
  <r>
    <x v="0"/>
    <x v="2407"/>
    <n v="160.0361"/>
  </r>
  <r>
    <x v="0"/>
    <x v="2408"/>
    <n v="165.08969999999999"/>
  </r>
  <r>
    <x v="0"/>
    <x v="2409"/>
    <n v="164.56030000000001"/>
  </r>
  <r>
    <x v="0"/>
    <x v="2410"/>
    <n v="163.55160000000001"/>
  </r>
  <r>
    <x v="0"/>
    <x v="2411"/>
    <n v="161.63409999999999"/>
  </r>
  <r>
    <x v="0"/>
    <x v="2412"/>
    <n v="165.1096"/>
  </r>
  <r>
    <x v="0"/>
    <x v="2413"/>
    <n v="170.9622"/>
  </r>
  <r>
    <x v="0"/>
    <x v="2414"/>
    <n v="174.85720000000001"/>
  </r>
  <r>
    <x v="0"/>
    <x v="2415"/>
    <n v="174.33789999999999"/>
  </r>
  <r>
    <x v="0"/>
    <x v="2416"/>
    <n v="179.2217"/>
  </r>
  <r>
    <x v="0"/>
    <x v="2417"/>
    <n v="175.5164"/>
  </r>
  <r>
    <x v="0"/>
    <x v="2418"/>
    <n v="174.10820000000001"/>
  </r>
  <r>
    <x v="0"/>
    <x v="2419"/>
    <n v="179.0719"/>
  </r>
  <r>
    <x v="0"/>
    <x v="2420"/>
    <n v="172.04079999999999"/>
  </r>
  <r>
    <x v="0"/>
    <x v="2421"/>
    <n v="170.9222"/>
  </r>
  <r>
    <x v="0"/>
    <x v="2422"/>
    <n v="169.53399999999999"/>
  </r>
  <r>
    <x v="0"/>
    <x v="2423"/>
    <n v="172.76990000000001"/>
  </r>
  <r>
    <x v="0"/>
    <x v="2424"/>
    <n v="175.41650000000001"/>
  </r>
  <r>
    <x v="0"/>
    <x v="2425"/>
    <n v="176.0557"/>
  </r>
  <r>
    <x v="0"/>
    <x v="2426"/>
    <n v="180.10050000000001"/>
  </r>
  <r>
    <x v="0"/>
    <x v="2427"/>
    <n v="179.06190000000001"/>
  </r>
  <r>
    <x v="0"/>
    <x v="2428"/>
    <n v="179.15170000000001"/>
  </r>
  <r>
    <x v="0"/>
    <x v="2429"/>
    <n v="177.97329999999999"/>
  </r>
  <r>
    <x v="0"/>
    <x v="2430"/>
    <n v="177.3441"/>
  </r>
  <r>
    <x v="0"/>
    <x v="2431"/>
    <n v="181.7784"/>
  </r>
  <r>
    <x v="0"/>
    <x v="2432"/>
    <n v="179.47130000000001"/>
  </r>
  <r>
    <x v="0"/>
    <x v="2433"/>
    <n v="174.69739999999999"/>
  </r>
  <r>
    <x v="0"/>
    <x v="2434"/>
    <n v="171.78110000000001"/>
  </r>
  <r>
    <x v="0"/>
    <x v="2435"/>
    <n v="171.95089999999999"/>
  </r>
  <r>
    <x v="0"/>
    <x v="2436"/>
    <n v="171.9709"/>
  </r>
  <r>
    <x v="0"/>
    <x v="2437"/>
    <n v="174.85720000000001"/>
  </r>
  <r>
    <x v="0"/>
    <x v="2438"/>
    <n v="175.3066"/>
  </r>
  <r>
    <x v="0"/>
    <x v="2439"/>
    <n v="171.9709"/>
  </r>
  <r>
    <x v="0"/>
    <x v="2440"/>
    <n v="172.84979999999999"/>
  </r>
  <r>
    <x v="0"/>
    <x v="2441"/>
    <n v="169.5839"/>
  </r>
  <r>
    <x v="0"/>
    <x v="2442"/>
    <n v="166.01849999999999"/>
  </r>
  <r>
    <x v="0"/>
    <x v="2443"/>
    <n v="164.30070000000001"/>
  </r>
  <r>
    <x v="0"/>
    <x v="2444"/>
    <n v="162.20339999999999"/>
  </r>
  <r>
    <x v="0"/>
    <x v="2445"/>
    <n v="161.4143"/>
  </r>
  <r>
    <x v="0"/>
    <x v="2446"/>
    <n v="159.57669999999999"/>
  </r>
  <r>
    <x v="0"/>
    <x v="2447"/>
    <n v="159.48679999999999"/>
  </r>
  <r>
    <x v="0"/>
    <x v="2448"/>
    <n v="159.01740000000001"/>
  </r>
  <r>
    <x v="0"/>
    <x v="2449"/>
    <n v="170.11330000000001"/>
  </r>
  <r>
    <x v="0"/>
    <x v="2450"/>
    <n v="174.55760000000001"/>
  </r>
  <r>
    <x v="0"/>
    <x v="2451"/>
    <n v="174.3878"/>
  </r>
  <r>
    <x v="0"/>
    <x v="2452"/>
    <n v="175.6163"/>
  </r>
  <r>
    <x v="0"/>
    <x v="2453"/>
    <n v="172.68"/>
  </r>
  <r>
    <x v="0"/>
    <x v="2454"/>
    <n v="172.39"/>
  </r>
  <r>
    <x v="0"/>
    <x v="2455"/>
    <n v="171.66"/>
  </r>
  <r>
    <x v="0"/>
    <x v="2456"/>
    <n v="174.83"/>
  </r>
  <r>
    <x v="0"/>
    <x v="2457"/>
    <n v="176.28"/>
  </r>
  <r>
    <x v="0"/>
    <x v="2458"/>
    <n v="172.12"/>
  </r>
  <r>
    <x v="0"/>
    <x v="2459"/>
    <n v="168.64"/>
  </r>
  <r>
    <x v="0"/>
    <x v="2460"/>
    <n v="168.88"/>
  </r>
  <r>
    <x v="0"/>
    <x v="2461"/>
    <n v="172.79"/>
  </r>
  <r>
    <x v="0"/>
    <x v="2462"/>
    <n v="172.55"/>
  </r>
  <r>
    <x v="0"/>
    <x v="2463"/>
    <n v="168.88"/>
  </r>
  <r>
    <x v="0"/>
    <x v="2464"/>
    <n v="167.3"/>
  </r>
  <r>
    <x v="0"/>
    <x v="2465"/>
    <n v="164.32"/>
  </r>
  <r>
    <x v="0"/>
    <x v="2466"/>
    <n v="160.07"/>
  </r>
  <r>
    <x v="0"/>
    <x v="2467"/>
    <n v="162.74"/>
  </r>
  <r>
    <x v="0"/>
    <x v="2468"/>
    <n v="164.85"/>
  </r>
  <r>
    <x v="0"/>
    <x v="2469"/>
    <n v="165.12"/>
  </r>
  <r>
    <x v="0"/>
    <x v="2470"/>
    <n v="163.19999999999999"/>
  </r>
  <r>
    <x v="0"/>
    <x v="2471"/>
    <n v="166.56"/>
  </r>
  <r>
    <x v="0"/>
    <x v="2472"/>
    <n v="166.23"/>
  </r>
  <r>
    <x v="0"/>
    <x v="2473"/>
    <n v="163.16999999999999"/>
  </r>
  <r>
    <x v="0"/>
    <x v="2474"/>
    <n v="159.30000000000001"/>
  </r>
  <r>
    <x v="0"/>
    <x v="2475"/>
    <n v="157.44"/>
  </r>
  <r>
    <x v="0"/>
    <x v="2476"/>
    <n v="162.94999999999999"/>
  </r>
  <r>
    <x v="0"/>
    <x v="2477"/>
    <n v="158.52000000000001"/>
  </r>
  <r>
    <x v="0"/>
    <x v="2478"/>
    <n v="154.72999999999999"/>
  </r>
  <r>
    <x v="0"/>
    <x v="2479"/>
    <n v="150.62"/>
  </r>
  <r>
    <x v="0"/>
    <x v="2480"/>
    <n v="155.09"/>
  </r>
  <r>
    <x v="0"/>
    <x v="2481"/>
    <n v="159.59"/>
  </r>
  <r>
    <x v="0"/>
    <x v="2482"/>
    <n v="160.62"/>
  </r>
  <r>
    <x v="0"/>
    <x v="2483"/>
    <n v="163.98"/>
  </r>
  <r>
    <x v="0"/>
    <x v="2484"/>
    <n v="165.38"/>
  </r>
  <r>
    <x v="0"/>
    <x v="2485"/>
    <n v="168.82"/>
  </r>
  <r>
    <x v="0"/>
    <x v="2486"/>
    <n v="170.21"/>
  </r>
  <r>
    <x v="0"/>
    <x v="2487"/>
    <n v="174.07"/>
  </r>
  <r>
    <x v="0"/>
    <x v="2488"/>
    <n v="174.72"/>
  </r>
  <r>
    <x v="0"/>
    <x v="2489"/>
    <n v="175.6"/>
  </r>
  <r>
    <x v="0"/>
    <x v="2490"/>
    <n v="178.96"/>
  </r>
  <r>
    <x v="0"/>
    <x v="2491"/>
    <n v="177.77"/>
  </r>
  <r>
    <x v="0"/>
    <x v="2492"/>
    <n v="174.61"/>
  </r>
  <r>
    <x v="0"/>
    <x v="2493"/>
    <n v="174.31"/>
  </r>
  <r>
    <x v="0"/>
    <x v="2494"/>
    <n v="178.44"/>
  </r>
  <r>
    <x v="0"/>
    <x v="2495"/>
    <n v="175.06"/>
  </r>
  <r>
    <x v="0"/>
    <x v="2496"/>
    <n v="171.83"/>
  </r>
  <r>
    <x v="0"/>
    <x v="2497"/>
    <n v="172.14"/>
  </r>
  <r>
    <x v="0"/>
    <x v="2498"/>
    <n v="170.09"/>
  </r>
  <r>
    <x v="0"/>
    <x v="2499"/>
    <n v="165.75"/>
  </r>
  <r>
    <x v="0"/>
    <x v="2500"/>
    <n v="167.66"/>
  </r>
  <r>
    <x v="0"/>
    <x v="2501"/>
    <n v="170.4"/>
  </r>
  <r>
    <x v="0"/>
    <x v="2502"/>
    <n v="165.29"/>
  </r>
  <r>
    <x v="0"/>
    <x v="2503"/>
    <n v="165.07"/>
  </r>
  <r>
    <x v="0"/>
    <x v="2504"/>
    <n v="167.4"/>
  </r>
  <r>
    <x v="0"/>
    <x v="2505"/>
    <n v="167.23"/>
  </r>
  <r>
    <x v="0"/>
    <x v="2506"/>
    <n v="166.42"/>
  </r>
  <r>
    <x v="0"/>
    <x v="2507"/>
    <n v="161.79"/>
  </r>
  <r>
    <x v="0"/>
    <x v="2508"/>
    <n v="162.88"/>
  </r>
  <r>
    <x v="0"/>
    <x v="2509"/>
    <n v="156.80000000000001"/>
  </r>
  <r>
    <x v="0"/>
    <x v="2510"/>
    <n v="156.57"/>
  </r>
  <r>
    <x v="0"/>
    <x v="2511"/>
    <n v="163.63999999999999"/>
  </r>
  <r>
    <x v="0"/>
    <x v="2512"/>
    <n v="157.65"/>
  </r>
  <r>
    <x v="0"/>
    <x v="2513"/>
    <n v="157.96"/>
  </r>
  <r>
    <x v="0"/>
    <x v="2514"/>
    <n v="159.47999999999999"/>
  </r>
  <r>
    <x v="0"/>
    <x v="2515"/>
    <n v="166.02"/>
  </r>
  <r>
    <x v="1"/>
    <x v="0"/>
    <n v="225.16"/>
  </r>
  <r>
    <x v="1"/>
    <x v="1"/>
    <n v="223.9"/>
  </r>
  <r>
    <x v="1"/>
    <x v="2"/>
    <n v="222.98"/>
  </r>
  <r>
    <x v="1"/>
    <x v="3"/>
    <n v="226.69"/>
  </r>
  <r>
    <x v="1"/>
    <x v="4"/>
    <n v="227.68"/>
  </r>
  <r>
    <x v="1"/>
    <x v="5"/>
    <n v="222.93"/>
  </r>
  <r>
    <x v="1"/>
    <x v="6"/>
    <n v="224.39"/>
  </r>
  <r>
    <x v="1"/>
    <x v="7"/>
    <n v="224.06"/>
  </r>
  <r>
    <x v="1"/>
    <x v="8"/>
    <n v="218.36"/>
  </r>
  <r>
    <x v="1"/>
    <x v="9"/>
    <n v="213.85"/>
  </r>
  <r>
    <x v="1"/>
    <x v="10"/>
    <n v="218.11"/>
  </r>
  <r>
    <x v="1"/>
    <x v="11"/>
    <n v="215.33"/>
  </r>
  <r>
    <x v="1"/>
    <x v="12"/>
    <n v="217.28"/>
  </r>
  <r>
    <x v="1"/>
    <x v="13"/>
    <n v="215.24"/>
  </r>
  <r>
    <x v="1"/>
    <x v="14"/>
    <n v="212.89"/>
  </r>
  <r>
    <x v="1"/>
    <x v="15"/>
    <n v="214.75"/>
  </r>
  <r>
    <x v="1"/>
    <x v="16"/>
    <n v="209.23"/>
  </r>
  <r>
    <x v="1"/>
    <x v="17"/>
    <n v="212.91"/>
  </r>
  <r>
    <x v="1"/>
    <x v="18"/>
    <n v="208.22"/>
  </r>
  <r>
    <x v="1"/>
    <x v="19"/>
    <n v="214.57"/>
  </r>
  <r>
    <x v="1"/>
    <x v="20"/>
    <n v="213.21"/>
  </r>
  <r>
    <x v="1"/>
    <x v="21"/>
    <n v="217.64"/>
  </r>
  <r>
    <x v="1"/>
    <x v="22"/>
    <n v="218.8"/>
  </r>
  <r>
    <x v="1"/>
    <x v="23"/>
    <n v="218.48"/>
  </r>
  <r>
    <x v="1"/>
    <x v="24"/>
    <n v="216.5"/>
  </r>
  <r>
    <x v="1"/>
    <x v="25"/>
    <n v="216.42"/>
  </r>
  <r>
    <x v="1"/>
    <x v="26"/>
    <n v="214.73"/>
  </r>
  <r>
    <x v="1"/>
    <x v="27"/>
    <n v="214.45"/>
  </r>
  <r>
    <x v="1"/>
    <x v="28"/>
    <n v="218.35"/>
  </r>
  <r>
    <x v="1"/>
    <x v="29"/>
    <n v="222.66"/>
  </r>
  <r>
    <x v="1"/>
    <x v="30"/>
    <n v="224.03"/>
  </r>
  <r>
    <x v="1"/>
    <x v="31"/>
    <n v="223.02"/>
  </r>
  <r>
    <x v="1"/>
    <x v="32"/>
    <n v="220.57"/>
  </r>
  <r>
    <x v="1"/>
    <x v="33"/>
    <n v="222.16"/>
  </r>
  <r>
    <x v="1"/>
    <x v="34"/>
    <n v="220.07"/>
  </r>
  <r>
    <x v="1"/>
    <x v="35"/>
    <n v="225.61"/>
  </r>
  <r>
    <x v="1"/>
    <x v="36"/>
    <n v="225.62"/>
  </r>
  <r>
    <x v="1"/>
    <x v="37"/>
    <n v="221.31"/>
  </r>
  <r>
    <x v="1"/>
    <x v="38"/>
    <n v="228.35"/>
  </r>
  <r>
    <x v="1"/>
    <x v="39"/>
    <n v="229.32"/>
  </r>
  <r>
    <x v="1"/>
    <x v="40"/>
    <n v="229.53"/>
  </r>
  <r>
    <x v="1"/>
    <x v="41"/>
    <n v="227.06"/>
  </r>
  <r>
    <x v="1"/>
    <x v="42"/>
    <n v="225.05"/>
  </r>
  <r>
    <x v="1"/>
    <x v="43"/>
    <n v="225.05"/>
  </r>
  <r>
    <x v="1"/>
    <x v="44"/>
    <n v="219.5"/>
  </r>
  <r>
    <x v="1"/>
    <x v="45"/>
    <n v="218.37"/>
  </r>
  <r>
    <x v="1"/>
    <x v="46"/>
    <n v="215.36"/>
  </r>
  <r>
    <x v="1"/>
    <x v="47"/>
    <n v="218.39"/>
  </r>
  <r>
    <x v="1"/>
    <x v="48"/>
    <n v="216.01"/>
  </r>
  <r>
    <x v="1"/>
    <x v="49"/>
    <n v="216.93"/>
  </r>
  <r>
    <x v="1"/>
    <x v="50"/>
    <n v="217.47"/>
  </r>
  <r>
    <x v="1"/>
    <x v="51"/>
    <n v="226.17"/>
  </r>
  <r>
    <x v="1"/>
    <x v="52"/>
    <n v="228.29"/>
  </r>
  <r>
    <x v="1"/>
    <x v="53"/>
    <n v="226.01"/>
  </r>
  <r>
    <x v="1"/>
    <x v="54"/>
    <n v="223.04"/>
  </r>
  <r>
    <x v="1"/>
    <x v="55"/>
    <n v="217.05"/>
  </r>
  <r>
    <x v="1"/>
    <x v="56"/>
    <n v="220.01"/>
  </r>
  <r>
    <x v="1"/>
    <x v="57"/>
    <n v="237.32"/>
  </r>
  <r>
    <x v="1"/>
    <x v="58"/>
    <n v="236.09"/>
  </r>
  <r>
    <x v="1"/>
    <x v="59"/>
    <n v="233.3"/>
  </r>
  <r>
    <x v="1"/>
    <x v="60"/>
    <n v="232.09"/>
  </r>
  <r>
    <x v="1"/>
    <x v="61"/>
    <n v="230.81"/>
  </r>
  <r>
    <x v="1"/>
    <x v="62"/>
    <n v="234.97"/>
  </r>
  <r>
    <x v="1"/>
    <x v="63"/>
    <n v="233.99"/>
  </r>
  <r>
    <x v="1"/>
    <x v="64"/>
    <n v="236.56"/>
  </r>
  <r>
    <x v="1"/>
    <x v="65"/>
    <n v="234.38"/>
  </r>
  <r>
    <x v="1"/>
    <x v="66"/>
    <n v="234.06"/>
  </r>
  <r>
    <x v="1"/>
    <x v="67"/>
    <n v="232.75"/>
  </r>
  <r>
    <x v="1"/>
    <x v="68"/>
    <n v="232.44"/>
  </r>
  <r>
    <x v="1"/>
    <x v="69"/>
    <n v="233.19"/>
  </r>
  <r>
    <x v="1"/>
    <x v="70"/>
    <n v="237.42"/>
  </r>
  <r>
    <x v="1"/>
    <x v="71"/>
    <n v="241.55"/>
  </r>
  <r>
    <x v="1"/>
    <x v="72"/>
    <n v="241.17"/>
  </r>
  <r>
    <x v="1"/>
    <x v="73"/>
    <n v="240.35"/>
  </r>
  <r>
    <x v="1"/>
    <x v="74"/>
    <n v="239.45"/>
  </r>
  <r>
    <x v="1"/>
    <x v="75"/>
    <n v="243.1"/>
  </r>
  <r>
    <x v="1"/>
    <x v="76"/>
    <n v="241.2"/>
  </r>
  <r>
    <x v="1"/>
    <x v="77"/>
    <n v="245.74"/>
  </r>
  <r>
    <x v="1"/>
    <x v="78"/>
    <n v="243.92"/>
  </r>
  <r>
    <x v="1"/>
    <x v="79"/>
    <n v="246.11"/>
  </r>
  <r>
    <x v="1"/>
    <x v="80"/>
    <n v="247.12"/>
  </r>
  <r>
    <x v="1"/>
    <x v="81"/>
    <n v="246.22"/>
  </r>
  <r>
    <x v="1"/>
    <x v="82"/>
    <n v="248.27"/>
  </r>
  <r>
    <x v="1"/>
    <x v="83"/>
    <n v="247.88"/>
  </r>
  <r>
    <x v="1"/>
    <x v="84"/>
    <n v="246.22"/>
  </r>
  <r>
    <x v="1"/>
    <x v="85"/>
    <n v="251.38"/>
  </r>
  <r>
    <x v="1"/>
    <x v="86"/>
    <n v="259.14"/>
  </r>
  <r>
    <x v="1"/>
    <x v="87"/>
    <n v="257.08999999999997"/>
  </r>
  <r>
    <x v="1"/>
    <x v="88"/>
    <n v="255.67"/>
  </r>
  <r>
    <x v="1"/>
    <x v="89"/>
    <n v="255.63"/>
  </r>
  <r>
    <x v="1"/>
    <x v="90"/>
    <n v="260.24"/>
  </r>
  <r>
    <x v="1"/>
    <x v="91"/>
    <n v="261.27"/>
  </r>
  <r>
    <x v="1"/>
    <x v="92"/>
    <n v="258"/>
  </r>
  <r>
    <x v="1"/>
    <x v="93"/>
    <n v="258.75"/>
  </r>
  <r>
    <x v="1"/>
    <x v="94"/>
    <n v="261.68"/>
  </r>
  <r>
    <x v="1"/>
    <x v="95"/>
    <n v="260.81"/>
  </r>
  <r>
    <x v="1"/>
    <x v="96"/>
    <n v="257.47000000000003"/>
  </r>
  <r>
    <x v="1"/>
    <x v="97"/>
    <n v="254.8"/>
  </r>
  <r>
    <x v="1"/>
    <x v="98"/>
    <n v="252.46"/>
  </r>
  <r>
    <x v="1"/>
    <x v="99"/>
    <n v="249.67"/>
  </r>
  <r>
    <x v="1"/>
    <x v="100"/>
    <n v="256.58999999999997"/>
  </r>
  <r>
    <x v="1"/>
    <x v="101"/>
    <n v="254.32"/>
  </r>
  <r>
    <x v="1"/>
    <x v="102"/>
    <n v="252.01"/>
  </r>
  <r>
    <x v="1"/>
    <x v="103"/>
    <n v="250.6"/>
  </r>
  <r>
    <x v="1"/>
    <x v="104"/>
    <n v="255.92"/>
  </r>
  <r>
    <x v="1"/>
    <x v="105"/>
    <n v="260.47000000000003"/>
  </r>
  <r>
    <x v="1"/>
    <x v="106"/>
    <n v="258.51"/>
  </r>
  <r>
    <x v="1"/>
    <x v="107"/>
    <n v="259.06"/>
  </r>
  <r>
    <x v="1"/>
    <x v="108"/>
    <n v="250.96"/>
  </r>
  <r>
    <x v="1"/>
    <x v="109"/>
    <n v="244.99"/>
  </r>
  <r>
    <x v="1"/>
    <x v="110"/>
    <n v="244.22"/>
  </r>
  <r>
    <x v="1"/>
    <x v="111"/>
    <n v="242.36"/>
  </r>
  <r>
    <x v="1"/>
    <x v="112"/>
    <n v="244.18"/>
  </r>
  <r>
    <x v="1"/>
    <x v="113"/>
    <n v="243.94"/>
  </r>
  <r>
    <x v="1"/>
    <x v="114"/>
    <n v="247.49"/>
  </r>
  <r>
    <x v="1"/>
    <x v="115"/>
    <n v="244.85"/>
  </r>
  <r>
    <x v="1"/>
    <x v="116"/>
    <n v="240"/>
  </r>
  <r>
    <x v="1"/>
    <x v="117"/>
    <n v="233.78"/>
  </r>
  <r>
    <x v="1"/>
    <x v="118"/>
    <n v="234.31"/>
  </r>
  <r>
    <x v="1"/>
    <x v="119"/>
    <n v="228.49"/>
  </r>
  <r>
    <x v="1"/>
    <x v="120"/>
    <n v="222.92"/>
  </r>
  <r>
    <x v="1"/>
    <x v="121"/>
    <n v="238.24"/>
  </r>
  <r>
    <x v="1"/>
    <x v="122"/>
    <n v="232.89"/>
  </r>
  <r>
    <x v="1"/>
    <x v="123"/>
    <n v="232.14"/>
  </r>
  <r>
    <x v="1"/>
    <x v="124"/>
    <n v="232.42"/>
  </r>
  <r>
    <x v="1"/>
    <x v="125"/>
    <n v="234.33"/>
  </r>
  <r>
    <x v="1"/>
    <x v="126"/>
    <n v="237.56"/>
  </r>
  <r>
    <x v="1"/>
    <x v="127"/>
    <n v="232.06"/>
  </r>
  <r>
    <x v="1"/>
    <x v="128"/>
    <n v="227.35"/>
  </r>
  <r>
    <x v="1"/>
    <x v="129"/>
    <n v="226.31"/>
  </r>
  <r>
    <x v="1"/>
    <x v="130"/>
    <n v="226.47"/>
  </r>
  <r>
    <x v="1"/>
    <x v="131"/>
    <n v="226.6"/>
  </r>
  <r>
    <x v="1"/>
    <x v="132"/>
    <n v="222.95"/>
  </r>
  <r>
    <x v="1"/>
    <x v="133"/>
    <n v="220.6"/>
  </r>
  <r>
    <x v="1"/>
    <x v="134"/>
    <n v="225.23"/>
  </r>
  <r>
    <x v="1"/>
    <x v="135"/>
    <n v="229.71"/>
  </r>
  <r>
    <x v="1"/>
    <x v="136"/>
    <n v="233.78"/>
  </r>
  <r>
    <x v="1"/>
    <x v="137"/>
    <n v="238.03"/>
  </r>
  <r>
    <x v="1"/>
    <x v="138"/>
    <n v="239.88"/>
  </r>
  <r>
    <x v="1"/>
    <x v="139"/>
    <n v="243.62"/>
  </r>
  <r>
    <x v="1"/>
    <x v="140"/>
    <n v="243.4"/>
  </r>
  <r>
    <x v="1"/>
    <x v="141"/>
    <n v="247.11"/>
  </r>
  <r>
    <x v="1"/>
    <x v="142"/>
    <n v="251.27"/>
  </r>
  <r>
    <x v="1"/>
    <x v="143"/>
    <n v="252.05"/>
  </r>
  <r>
    <x v="1"/>
    <x v="144"/>
    <n v="250.33"/>
  </r>
  <r>
    <x v="1"/>
    <x v="145"/>
    <n v="252.49"/>
  </r>
  <r>
    <x v="1"/>
    <x v="146"/>
    <n v="253.96"/>
  </r>
  <r>
    <x v="1"/>
    <x v="147"/>
    <n v="253.37"/>
  </r>
  <r>
    <x v="1"/>
    <x v="148"/>
    <n v="253.27"/>
  </r>
  <r>
    <x v="1"/>
    <x v="149"/>
    <n v="247.77"/>
  </r>
  <r>
    <x v="1"/>
    <x v="150"/>
    <n v="250.69"/>
  </r>
  <r>
    <x v="1"/>
    <x v="151"/>
    <n v="251.76"/>
  </r>
  <r>
    <x v="1"/>
    <x v="152"/>
    <n v="251.25"/>
  </r>
  <r>
    <x v="1"/>
    <x v="153"/>
    <n v="249.19"/>
  </r>
  <r>
    <x v="1"/>
    <x v="154"/>
    <n v="253.86"/>
  </r>
  <r>
    <x v="1"/>
    <x v="155"/>
    <n v="260.39999999999998"/>
  </r>
  <r>
    <x v="1"/>
    <x v="156"/>
    <n v="257.99"/>
  </r>
  <r>
    <x v="1"/>
    <x v="157"/>
    <n v="261.5"/>
  </r>
  <r>
    <x v="1"/>
    <x v="158"/>
    <n v="256.92"/>
  </r>
  <r>
    <x v="1"/>
    <x v="159"/>
    <n v="258.62"/>
  </r>
  <r>
    <x v="1"/>
    <x v="160"/>
    <n v="248.63"/>
  </r>
  <r>
    <x v="1"/>
    <x v="161"/>
    <n v="248.31"/>
  </r>
  <r>
    <x v="1"/>
    <x v="162"/>
    <n v="245.18"/>
  </r>
  <r>
    <x v="1"/>
    <x v="163"/>
    <n v="250.87"/>
  </r>
  <r>
    <x v="1"/>
    <x v="164"/>
    <n v="257.31"/>
  </r>
  <r>
    <x v="1"/>
    <x v="165"/>
    <n v="258.48"/>
  </r>
  <r>
    <x v="1"/>
    <x v="166"/>
    <n v="259.14999999999998"/>
  </r>
  <r>
    <x v="1"/>
    <x v="167"/>
    <n v="268.45999999999998"/>
  </r>
  <r>
    <x v="1"/>
    <x v="168"/>
    <n v="266.38"/>
  </r>
  <r>
    <x v="1"/>
    <x v="169"/>
    <n v="266.35000000000002"/>
  </r>
  <r>
    <x v="1"/>
    <x v="170"/>
    <n v="265.33999999999997"/>
  </r>
  <r>
    <x v="1"/>
    <x v="171"/>
    <n v="267.94"/>
  </r>
  <r>
    <x v="1"/>
    <x v="172"/>
    <n v="272.73"/>
  </r>
  <r>
    <x v="1"/>
    <x v="173"/>
    <n v="271.89999999999998"/>
  </r>
  <r>
    <x v="1"/>
    <x v="174"/>
    <n v="268.93"/>
  </r>
  <r>
    <x v="1"/>
    <x v="175"/>
    <n v="270.48"/>
  </r>
  <r>
    <x v="1"/>
    <x v="176"/>
    <n v="272.12"/>
  </r>
  <r>
    <x v="1"/>
    <x v="177"/>
    <n v="270.19"/>
  </r>
  <r>
    <x v="1"/>
    <x v="178"/>
    <n v="268.11"/>
  </r>
  <r>
    <x v="1"/>
    <x v="179"/>
    <n v="273.45999999999998"/>
  </r>
  <r>
    <x v="1"/>
    <x v="180"/>
    <n v="283.99"/>
  </r>
  <r>
    <x v="1"/>
    <x v="181"/>
    <n v="276.04000000000002"/>
  </r>
  <r>
    <x v="1"/>
    <x v="182"/>
    <n v="260.35000000000002"/>
  </r>
  <r>
    <x v="1"/>
    <x v="183"/>
    <n v="272.76"/>
  </r>
  <r>
    <x v="1"/>
    <x v="184"/>
    <n v="265.5"/>
  </r>
  <r>
    <x v="1"/>
    <x v="185"/>
    <n v="265"/>
  </r>
  <r>
    <x v="1"/>
    <x v="186"/>
    <n v="259.98"/>
  </r>
  <r>
    <x v="1"/>
    <x v="187"/>
    <n v="266.89"/>
  </r>
  <r>
    <x v="1"/>
    <x v="188"/>
    <n v="262.22000000000003"/>
  </r>
  <r>
    <x v="1"/>
    <x v="189"/>
    <n v="260.23"/>
  </r>
  <r>
    <x v="1"/>
    <x v="190"/>
    <n v="261.95"/>
  </r>
  <r>
    <x v="1"/>
    <x v="191"/>
    <n v="257.20999999999998"/>
  </r>
  <r>
    <x v="1"/>
    <x v="192"/>
    <n v="258.7"/>
  </r>
  <r>
    <x v="1"/>
    <x v="193"/>
    <n v="269.47000000000003"/>
  </r>
  <r>
    <x v="1"/>
    <x v="194"/>
    <n v="269.24"/>
  </r>
  <r>
    <x v="1"/>
    <x v="195"/>
    <n v="265.08999999999997"/>
  </r>
  <r>
    <x v="1"/>
    <x v="196"/>
    <n v="269.75"/>
  </r>
  <r>
    <x v="1"/>
    <x v="197"/>
    <n v="266.41000000000003"/>
  </r>
  <r>
    <x v="1"/>
    <x v="198"/>
    <n v="265.94"/>
  </r>
  <r>
    <x v="1"/>
    <x v="199"/>
    <n v="265.42"/>
  </r>
  <r>
    <x v="1"/>
    <x v="200"/>
    <n v="259.87"/>
  </r>
  <r>
    <x v="1"/>
    <x v="201"/>
    <n v="259.36"/>
  </r>
  <r>
    <x v="1"/>
    <x v="202"/>
    <n v="263.25"/>
  </r>
  <r>
    <x v="1"/>
    <x v="203"/>
    <n v="264.27"/>
  </r>
  <r>
    <x v="1"/>
    <x v="204"/>
    <n v="265.74"/>
  </r>
  <r>
    <x v="1"/>
    <x v="205"/>
    <n v="273.11"/>
  </r>
  <r>
    <x v="1"/>
    <x v="206"/>
    <n v="275.58999999999997"/>
  </r>
  <r>
    <x v="1"/>
    <x v="207"/>
    <n v="273.79000000000002"/>
  </r>
  <r>
    <x v="1"/>
    <x v="208"/>
    <n v="273.88"/>
  </r>
  <r>
    <x v="1"/>
    <x v="209"/>
    <n v="274.19"/>
  </r>
  <r>
    <x v="1"/>
    <x v="210"/>
    <n v="271.24"/>
  </r>
  <r>
    <x v="1"/>
    <x v="211"/>
    <n v="274.13"/>
  </r>
  <r>
    <x v="1"/>
    <x v="212"/>
    <n v="275.10000000000002"/>
  </r>
  <r>
    <x v="1"/>
    <x v="213"/>
    <n v="265.74"/>
  </r>
  <r>
    <x v="1"/>
    <x v="214"/>
    <n v="261.82"/>
  </r>
  <r>
    <x v="1"/>
    <x v="215"/>
    <n v="257.89"/>
  </r>
  <r>
    <x v="1"/>
    <x v="216"/>
    <n v="256.41000000000003"/>
  </r>
  <r>
    <x v="1"/>
    <x v="217"/>
    <n v="257.27999999999997"/>
  </r>
  <r>
    <x v="1"/>
    <x v="218"/>
    <n v="253.39"/>
  </r>
  <r>
    <x v="1"/>
    <x v="219"/>
    <n v="257.75"/>
  </r>
  <r>
    <x v="1"/>
    <x v="220"/>
    <n v="256.02"/>
  </r>
  <r>
    <x v="1"/>
    <x v="221"/>
    <n v="260.31"/>
  </r>
  <r>
    <x v="1"/>
    <x v="222"/>
    <n v="265.3"/>
  </r>
  <r>
    <x v="1"/>
    <x v="223"/>
    <n v="266.49"/>
  </r>
  <r>
    <x v="1"/>
    <x v="224"/>
    <n v="261.61"/>
  </r>
  <r>
    <x v="1"/>
    <x v="225"/>
    <n v="263.32"/>
  </r>
  <r>
    <x v="1"/>
    <x v="226"/>
    <n v="259.02999999999997"/>
  </r>
  <r>
    <x v="1"/>
    <x v="227"/>
    <n v="259.08"/>
  </r>
  <r>
    <x v="1"/>
    <x v="228"/>
    <n v="255.48"/>
  </r>
  <r>
    <x v="1"/>
    <x v="229"/>
    <n v="258.95"/>
  </r>
  <r>
    <x v="1"/>
    <x v="230"/>
    <n v="261.14"/>
  </r>
  <r>
    <x v="1"/>
    <x v="231"/>
    <n v="264.77"/>
  </r>
  <r>
    <x v="1"/>
    <x v="232"/>
    <n v="269.85000000000002"/>
  </r>
  <r>
    <x v="1"/>
    <x v="233"/>
    <n v="272.87"/>
  </r>
  <r>
    <x v="1"/>
    <x v="234"/>
    <n v="267.72000000000003"/>
  </r>
  <r>
    <x v="1"/>
    <x v="235"/>
    <n v="272.33999999999997"/>
  </r>
  <r>
    <x v="1"/>
    <x v="236"/>
    <n v="267.39999999999998"/>
  </r>
  <r>
    <x v="1"/>
    <x v="237"/>
    <n v="259.42"/>
  </r>
  <r>
    <x v="1"/>
    <x v="238"/>
    <n v="260.32"/>
  </r>
  <r>
    <x v="1"/>
    <x v="239"/>
    <n v="263.55"/>
  </r>
  <r>
    <x v="1"/>
    <x v="240"/>
    <n v="268.89999999999998"/>
  </r>
  <r>
    <x v="1"/>
    <x v="241"/>
    <n v="268.77999999999997"/>
  </r>
  <r>
    <x v="1"/>
    <x v="242"/>
    <n v="274.7"/>
  </r>
  <r>
    <x v="1"/>
    <x v="243"/>
    <n v="254.81"/>
  </r>
  <r>
    <x v="1"/>
    <x v="244"/>
    <n v="249.74"/>
  </r>
  <r>
    <x v="1"/>
    <x v="245"/>
    <n v="253.81"/>
  </r>
  <r>
    <x v="1"/>
    <x v="246"/>
    <n v="248.23"/>
  </r>
  <r>
    <x v="1"/>
    <x v="247"/>
    <n v="252.55"/>
  </r>
  <r>
    <x v="1"/>
    <x v="248"/>
    <n v="258.05"/>
  </r>
  <r>
    <x v="1"/>
    <x v="249"/>
    <n v="255.72"/>
  </r>
  <r>
    <x v="1"/>
    <x v="250"/>
    <n v="257.73"/>
  </r>
  <r>
    <x v="1"/>
    <x v="251"/>
    <n v="258.68"/>
  </r>
  <r>
    <x v="1"/>
    <x v="252"/>
    <n v="260.16000000000003"/>
  </r>
  <r>
    <x v="1"/>
    <x v="253"/>
    <n v="263.63"/>
  </r>
  <r>
    <x v="1"/>
    <x v="254"/>
    <n v="264.51"/>
  </r>
  <r>
    <x v="1"/>
    <x v="255"/>
    <n v="268.33"/>
  </r>
  <r>
    <x v="1"/>
    <x v="256"/>
    <n v="266.56"/>
  </r>
  <r>
    <x v="1"/>
    <x v="257"/>
    <n v="264.12"/>
  </r>
  <r>
    <x v="1"/>
    <x v="258"/>
    <n v="269.89999999999998"/>
  </r>
  <r>
    <x v="1"/>
    <x v="259"/>
    <n v="267.63"/>
  </r>
  <r>
    <x v="1"/>
    <x v="260"/>
    <n v="268.86"/>
  </r>
  <r>
    <x v="1"/>
    <x v="261"/>
    <n v="262.95999999999998"/>
  </r>
  <r>
    <x v="1"/>
    <x v="262"/>
    <n v="261.8"/>
  </r>
  <r>
    <x v="1"/>
    <x v="263"/>
    <n v="261.74"/>
  </r>
  <r>
    <x v="1"/>
    <x v="264"/>
    <n v="267.29000000000002"/>
  </r>
  <r>
    <x v="1"/>
    <x v="265"/>
    <n v="265.52999999999997"/>
  </r>
  <r>
    <x v="1"/>
    <x v="266"/>
    <n v="266.83"/>
  </r>
  <r>
    <x v="1"/>
    <x v="267"/>
    <n v="269.2"/>
  </r>
  <r>
    <x v="1"/>
    <x v="268"/>
    <n v="266.88"/>
  </r>
  <r>
    <x v="1"/>
    <x v="269"/>
    <n v="265.7"/>
  </r>
  <r>
    <x v="1"/>
    <x v="270"/>
    <n v="267.17"/>
  </r>
  <r>
    <x v="1"/>
    <x v="271"/>
    <n v="267.83"/>
  </r>
  <r>
    <x v="1"/>
    <x v="272"/>
    <n v="276.87"/>
  </r>
  <r>
    <x v="1"/>
    <x v="273"/>
    <n v="281.07"/>
  </r>
  <r>
    <x v="1"/>
    <x v="274"/>
    <n v="274.77999999999997"/>
  </r>
  <r>
    <x v="1"/>
    <x v="275"/>
    <n v="271.67"/>
  </r>
  <r>
    <x v="1"/>
    <x v="276"/>
    <n v="275.79000000000002"/>
  </r>
  <r>
    <x v="1"/>
    <x v="277"/>
    <n v="273.99"/>
  </r>
  <r>
    <x v="1"/>
    <x v="278"/>
    <n v="278.06"/>
  </r>
  <r>
    <x v="1"/>
    <x v="279"/>
    <n v="281.76"/>
  </r>
  <r>
    <x v="1"/>
    <x v="280"/>
    <n v="278.16000000000003"/>
  </r>
  <r>
    <x v="1"/>
    <x v="281"/>
    <n v="273.44"/>
  </r>
  <r>
    <x v="1"/>
    <x v="282"/>
    <n v="273.36"/>
  </r>
  <r>
    <x v="1"/>
    <x v="283"/>
    <n v="270.61"/>
  </r>
  <r>
    <x v="1"/>
    <x v="284"/>
    <n v="272.08999999999997"/>
  </r>
  <r>
    <x v="1"/>
    <x v="285"/>
    <n v="277.57"/>
  </r>
  <r>
    <x v="1"/>
    <x v="286"/>
    <n v="277.55"/>
  </r>
  <r>
    <x v="1"/>
    <x v="287"/>
    <n v="277.69"/>
  </r>
  <r>
    <x v="1"/>
    <x v="288"/>
    <n v="282.10000000000002"/>
  </r>
  <r>
    <x v="1"/>
    <x v="289"/>
    <n v="283.73"/>
  </r>
  <r>
    <x v="1"/>
    <x v="290"/>
    <n v="284.02999999999997"/>
  </r>
  <r>
    <x v="1"/>
    <x v="291"/>
    <n v="285.88"/>
  </r>
  <r>
    <x v="1"/>
    <x v="292"/>
    <n v="290.58999999999997"/>
  </r>
  <r>
    <x v="1"/>
    <x v="293"/>
    <n v="291.52999999999997"/>
  </r>
  <r>
    <x v="1"/>
    <x v="294"/>
    <n v="292.33"/>
  </r>
  <r>
    <x v="1"/>
    <x v="295"/>
    <n v="299.66000000000003"/>
  </r>
  <r>
    <x v="1"/>
    <x v="296"/>
    <n v="307.55"/>
  </r>
  <r>
    <x v="1"/>
    <x v="297"/>
    <n v="306.57"/>
  </r>
  <r>
    <x v="1"/>
    <x v="298"/>
    <n v="306.87"/>
  </r>
  <r>
    <x v="1"/>
    <x v="299"/>
    <n v="308.69"/>
  </r>
  <r>
    <x v="1"/>
    <x v="300"/>
    <n v="304.11"/>
  </r>
  <r>
    <x v="1"/>
    <x v="301"/>
    <n v="305.23"/>
  </r>
  <r>
    <x v="1"/>
    <x v="302"/>
    <n v="303.48"/>
  </r>
  <r>
    <x v="1"/>
    <x v="303"/>
    <n v="301.06"/>
  </r>
  <r>
    <x v="1"/>
    <x v="304"/>
    <n v="298.94"/>
  </r>
  <r>
    <x v="1"/>
    <x v="305"/>
    <n v="303.39999999999998"/>
  </r>
  <r>
    <x v="1"/>
    <x v="306"/>
    <n v="312.01"/>
  </r>
  <r>
    <x v="1"/>
    <x v="307"/>
    <n v="306.10000000000002"/>
  </r>
  <r>
    <x v="1"/>
    <x v="308"/>
    <n v="302.41000000000003"/>
  </r>
  <r>
    <x v="1"/>
    <x v="309"/>
    <n v="301.22000000000003"/>
  </r>
  <r>
    <x v="1"/>
    <x v="310"/>
    <n v="305.57"/>
  </r>
  <r>
    <x v="1"/>
    <x v="311"/>
    <n v="304.20999999999998"/>
  </r>
  <r>
    <x v="1"/>
    <x v="312"/>
    <n v="300.99"/>
  </r>
  <r>
    <x v="1"/>
    <x v="313"/>
    <n v="300.75"/>
  </r>
  <r>
    <x v="1"/>
    <x v="314"/>
    <n v="296.91000000000003"/>
  </r>
  <r>
    <x v="1"/>
    <x v="315"/>
    <n v="295.74"/>
  </r>
  <r>
    <x v="1"/>
    <x v="316"/>
    <n v="297.26"/>
  </r>
  <r>
    <x v="1"/>
    <x v="317"/>
    <n v="296.69"/>
  </r>
  <r>
    <x v="1"/>
    <x v="318"/>
    <n v="293.97000000000003"/>
  </r>
  <r>
    <x v="1"/>
    <x v="319"/>
    <n v="291.33999999999997"/>
  </r>
  <r>
    <x v="1"/>
    <x v="320"/>
    <n v="286.47000000000003"/>
  </r>
  <r>
    <x v="1"/>
    <x v="321"/>
    <n v="284.82"/>
  </r>
  <r>
    <x v="1"/>
    <x v="322"/>
    <n v="285.57"/>
  </r>
  <r>
    <x v="1"/>
    <x v="323"/>
    <n v="287.08999999999997"/>
  </r>
  <r>
    <x v="1"/>
    <x v="324"/>
    <n v="284.57"/>
  </r>
  <r>
    <x v="1"/>
    <x v="325"/>
    <n v="289.73"/>
  </r>
  <r>
    <x v="1"/>
    <x v="326"/>
    <n v="290.01"/>
  </r>
  <r>
    <x v="1"/>
    <x v="327"/>
    <n v="286.20999999999998"/>
  </r>
  <r>
    <x v="1"/>
    <x v="328"/>
    <n v="280.93"/>
  </r>
  <r>
    <x v="1"/>
    <x v="329"/>
    <n v="281.58"/>
  </r>
  <r>
    <x v="1"/>
    <x v="330"/>
    <n v="283.98"/>
  </r>
  <r>
    <x v="1"/>
    <x v="331"/>
    <n v="280.98"/>
  </r>
  <r>
    <x v="1"/>
    <x v="332"/>
    <n v="288.8"/>
  </r>
  <r>
    <x v="1"/>
    <x v="333"/>
    <n v="293.64"/>
  </r>
  <r>
    <x v="1"/>
    <x v="334"/>
    <n v="294.10000000000002"/>
  </r>
  <r>
    <x v="1"/>
    <x v="335"/>
    <n v="295.86"/>
  </r>
  <r>
    <x v="1"/>
    <x v="336"/>
    <n v="299.70999999999998"/>
  </r>
  <r>
    <x v="1"/>
    <x v="337"/>
    <n v="300.36"/>
  </r>
  <r>
    <x v="1"/>
    <x v="338"/>
    <n v="299.64"/>
  </r>
  <r>
    <x v="1"/>
    <x v="339"/>
    <n v="298.86"/>
  </r>
  <r>
    <x v="1"/>
    <x v="340"/>
    <n v="297.92"/>
  </r>
  <r>
    <x v="1"/>
    <x v="341"/>
    <n v="296.06"/>
  </r>
  <r>
    <x v="1"/>
    <x v="342"/>
    <n v="304.17"/>
  </r>
  <r>
    <x v="1"/>
    <x v="343"/>
    <n v="312.02999999999997"/>
  </r>
  <r>
    <x v="1"/>
    <x v="344"/>
    <n v="312.06"/>
  </r>
  <r>
    <x v="1"/>
    <x v="345"/>
    <n v="316.33999999999997"/>
  </r>
  <r>
    <x v="1"/>
    <x v="346"/>
    <n v="311.49"/>
  </r>
  <r>
    <x v="1"/>
    <x v="347"/>
    <n v="314.13"/>
  </r>
  <r>
    <x v="1"/>
    <x v="348"/>
    <n v="312.64999999999998"/>
  </r>
  <r>
    <x v="1"/>
    <x v="349"/>
    <n v="318.12"/>
  </r>
  <r>
    <x v="1"/>
    <x v="350"/>
    <n v="316.01"/>
  </r>
  <r>
    <x v="1"/>
    <x v="351"/>
    <n v="312.64"/>
  </r>
  <r>
    <x v="1"/>
    <x v="352"/>
    <n v="320.95"/>
  </r>
  <r>
    <x v="1"/>
    <x v="353"/>
    <n v="320.51"/>
  </r>
  <r>
    <x v="1"/>
    <x v="354"/>
    <n v="314.76"/>
  </r>
  <r>
    <x v="1"/>
    <x v="355"/>
    <n v="319.04000000000002"/>
  </r>
  <r>
    <x v="1"/>
    <x v="356"/>
    <n v="310.02999999999997"/>
  </r>
  <r>
    <x v="1"/>
    <x v="357"/>
    <n v="303.23"/>
  </r>
  <r>
    <x v="1"/>
    <x v="358"/>
    <n v="298.23"/>
  </r>
  <r>
    <x v="1"/>
    <x v="359"/>
    <n v="305.17"/>
  </r>
  <r>
    <x v="1"/>
    <x v="360"/>
    <n v="310.89"/>
  </r>
  <r>
    <x v="1"/>
    <x v="361"/>
    <n v="310.7"/>
  </r>
  <r>
    <x v="1"/>
    <x v="362"/>
    <n v="306.39999999999998"/>
  </r>
  <r>
    <x v="1"/>
    <x v="363"/>
    <n v="310.49"/>
  </r>
  <r>
    <x v="1"/>
    <x v="364"/>
    <n v="310.77"/>
  </r>
  <r>
    <x v="1"/>
    <x v="365"/>
    <n v="328.93"/>
  </r>
  <r>
    <x v="1"/>
    <x v="366"/>
    <n v="326.44"/>
  </r>
  <r>
    <x v="1"/>
    <x v="367"/>
    <n v="332.54"/>
  </r>
  <r>
    <x v="1"/>
    <x v="368"/>
    <n v="326.76"/>
  </r>
  <r>
    <x v="1"/>
    <x v="369"/>
    <n v="332.21"/>
  </r>
  <r>
    <x v="1"/>
    <x v="370"/>
    <n v="363.39"/>
  </r>
  <r>
    <x v="1"/>
    <x v="371"/>
    <n v="358.16"/>
  </r>
  <r>
    <x v="1"/>
    <x v="372"/>
    <n v="362.7"/>
  </r>
  <r>
    <x v="1"/>
    <x v="373"/>
    <n v="361.08"/>
  </r>
  <r>
    <x v="1"/>
    <x v="374"/>
    <n v="364.03"/>
  </r>
  <r>
    <x v="1"/>
    <x v="375"/>
    <n v="359"/>
  </r>
  <r>
    <x v="1"/>
    <x v="376"/>
    <n v="358.74"/>
  </r>
  <r>
    <x v="1"/>
    <x v="377"/>
    <n v="358.89"/>
  </r>
  <r>
    <x v="1"/>
    <x v="378"/>
    <n v="356.18"/>
  </r>
  <r>
    <x v="1"/>
    <x v="379"/>
    <n v="343.56"/>
  </r>
  <r>
    <x v="1"/>
    <x v="380"/>
    <n v="350.31"/>
  </r>
  <r>
    <x v="1"/>
    <x v="381"/>
    <n v="354.38"/>
  </r>
  <r>
    <x v="1"/>
    <x v="382"/>
    <n v="349.53"/>
  </r>
  <r>
    <x v="1"/>
    <x v="383"/>
    <n v="356.22"/>
  </r>
  <r>
    <x v="1"/>
    <x v="384"/>
    <n v="367.4"/>
  </r>
  <r>
    <x v="1"/>
    <x v="385"/>
    <n v="369.17"/>
  </r>
  <r>
    <x v="1"/>
    <x v="386"/>
    <n v="366.18"/>
  </r>
  <r>
    <x v="1"/>
    <x v="387"/>
    <n v="364.94"/>
  </r>
  <r>
    <x v="1"/>
    <x v="388"/>
    <n v="362.57"/>
  </r>
  <r>
    <x v="1"/>
    <x v="389"/>
    <n v="368.92"/>
  </r>
  <r>
    <x v="1"/>
    <x v="390"/>
    <n v="372.31"/>
  </r>
  <r>
    <x v="1"/>
    <x v="391"/>
    <n v="376.64"/>
  </r>
  <r>
    <x v="1"/>
    <x v="392"/>
    <n v="381.37"/>
  </r>
  <r>
    <x v="1"/>
    <x v="393"/>
    <n v="386.71"/>
  </r>
  <r>
    <x v="1"/>
    <x v="394"/>
    <n v="393.62"/>
  </r>
  <r>
    <x v="1"/>
    <x v="395"/>
    <n v="392.3"/>
  </r>
  <r>
    <x v="1"/>
    <x v="396"/>
    <n v="384.66"/>
  </r>
  <r>
    <x v="1"/>
    <x v="397"/>
    <n v="385.96"/>
  </r>
  <r>
    <x v="1"/>
    <x v="398"/>
    <n v="384.49"/>
  </r>
  <r>
    <x v="1"/>
    <x v="399"/>
    <n v="386.95"/>
  </r>
  <r>
    <x v="1"/>
    <x v="400"/>
    <n v="384.89"/>
  </r>
  <r>
    <x v="1"/>
    <x v="401"/>
    <n v="387.78"/>
  </r>
  <r>
    <x v="1"/>
    <x v="402"/>
    <n v="382.19"/>
  </r>
  <r>
    <x v="1"/>
    <x v="403"/>
    <n v="381.25"/>
  </r>
  <r>
    <x v="1"/>
    <x v="404"/>
    <n v="384.24"/>
  </r>
  <r>
    <x v="1"/>
    <x v="405"/>
    <n v="388.97"/>
  </r>
  <r>
    <x v="1"/>
    <x v="406"/>
    <n v="387.65"/>
  </r>
  <r>
    <x v="1"/>
    <x v="407"/>
    <n v="395.96"/>
  </r>
  <r>
    <x v="1"/>
    <x v="408"/>
    <n v="395.19"/>
  </r>
  <r>
    <x v="1"/>
    <x v="409"/>
    <n v="402.2"/>
  </r>
  <r>
    <x v="1"/>
    <x v="410"/>
    <n v="402.92"/>
  </r>
  <r>
    <x v="1"/>
    <x v="411"/>
    <n v="399.2"/>
  </r>
  <r>
    <x v="1"/>
    <x v="412"/>
    <n v="404.39"/>
  </r>
  <r>
    <x v="1"/>
    <x v="413"/>
    <n v="398.08"/>
  </r>
  <r>
    <x v="1"/>
    <x v="414"/>
    <n v="393.37"/>
  </r>
  <r>
    <x v="1"/>
    <x v="415"/>
    <n v="398.79"/>
  </r>
  <r>
    <x v="1"/>
    <x v="416"/>
    <n v="397.97"/>
  </r>
  <r>
    <x v="1"/>
    <x v="417"/>
    <n v="396.44"/>
  </r>
  <r>
    <x v="1"/>
    <x v="418"/>
    <n v="393.63"/>
  </r>
  <r>
    <x v="1"/>
    <x v="419"/>
    <n v="398.03"/>
  </r>
  <r>
    <x v="1"/>
    <x v="420"/>
    <n v="401.92"/>
  </r>
  <r>
    <x v="1"/>
    <x v="421"/>
    <n v="401.01"/>
  </r>
  <r>
    <x v="1"/>
    <x v="422"/>
    <n v="397.66"/>
  </r>
  <r>
    <x v="1"/>
    <x v="423"/>
    <n v="390.98"/>
  </r>
  <r>
    <x v="1"/>
    <x v="424"/>
    <n v="397.54"/>
  </r>
  <r>
    <x v="1"/>
    <x v="425"/>
    <n v="395.87"/>
  </r>
  <r>
    <x v="1"/>
    <x v="426"/>
    <n v="395.8"/>
  </r>
  <r>
    <x v="1"/>
    <x v="427"/>
    <n v="399.61"/>
  </r>
  <r>
    <x v="1"/>
    <x v="428"/>
    <n v="407.05"/>
  </r>
  <r>
    <x v="1"/>
    <x v="429"/>
    <n v="404.54"/>
  </r>
  <r>
    <x v="1"/>
    <x v="430"/>
    <n v="399.87"/>
  </r>
  <r>
    <x v="1"/>
    <x v="431"/>
    <n v="387.6"/>
  </r>
  <r>
    <x v="1"/>
    <x v="432"/>
    <n v="386.28"/>
  </r>
  <r>
    <x v="1"/>
    <x v="433"/>
    <n v="394.43"/>
  </r>
  <r>
    <x v="1"/>
    <x v="434"/>
    <n v="384.2"/>
  </r>
  <r>
    <x v="1"/>
    <x v="435"/>
    <n v="403.01"/>
  </r>
  <r>
    <x v="1"/>
    <x v="436"/>
    <n v="358.69"/>
  </r>
  <r>
    <x v="1"/>
    <x v="437"/>
    <n v="346.15"/>
  </r>
  <r>
    <x v="1"/>
    <x v="438"/>
    <n v="347.95"/>
  </r>
  <r>
    <x v="1"/>
    <x v="439"/>
    <n v="346.45"/>
  </r>
  <r>
    <x v="1"/>
    <x v="440"/>
    <n v="354.59"/>
  </r>
  <r>
    <x v="1"/>
    <x v="441"/>
    <n v="361.08"/>
  </r>
  <r>
    <x v="1"/>
    <x v="442"/>
    <n v="360.87"/>
  </r>
  <r>
    <x v="1"/>
    <x v="443"/>
    <n v="361.79"/>
  </r>
  <r>
    <x v="1"/>
    <x v="444"/>
    <n v="349.25"/>
  </r>
  <r>
    <x v="1"/>
    <x v="445"/>
    <n v="357.2"/>
  </r>
  <r>
    <x v="1"/>
    <x v="446"/>
    <n v="357.35"/>
  </r>
  <r>
    <x v="1"/>
    <x v="447"/>
    <n v="353.65"/>
  </r>
  <r>
    <x v="1"/>
    <x v="448"/>
    <n v="347.38"/>
  </r>
  <r>
    <x v="1"/>
    <x v="449"/>
    <n v="349.8"/>
  </r>
  <r>
    <x v="1"/>
    <x v="450"/>
    <n v="346.76"/>
  </r>
  <r>
    <x v="1"/>
    <x v="451"/>
    <n v="351.78"/>
  </r>
  <r>
    <x v="1"/>
    <x v="452"/>
    <n v="358.32"/>
  </r>
  <r>
    <x v="1"/>
    <x v="453"/>
    <n v="359.8"/>
  </r>
  <r>
    <x v="1"/>
    <x v="454"/>
    <n v="360.13"/>
  </r>
  <r>
    <x v="1"/>
    <x v="455"/>
    <n v="362.1"/>
  </r>
  <r>
    <x v="1"/>
    <x v="456"/>
    <n v="359.78"/>
  </r>
  <r>
    <x v="1"/>
    <x v="457"/>
    <n v="363.9"/>
  </r>
  <r>
    <x v="1"/>
    <x v="458"/>
    <n v="372.37"/>
  </r>
  <r>
    <x v="1"/>
    <x v="459"/>
    <n v="372.16"/>
  </r>
  <r>
    <x v="1"/>
    <x v="460"/>
    <n v="372.06"/>
  </r>
  <r>
    <x v="1"/>
    <x v="461"/>
    <n v="370.53"/>
  </r>
  <r>
    <x v="1"/>
    <x v="462"/>
    <n v="368.82"/>
  </r>
  <r>
    <x v="1"/>
    <x v="463"/>
    <n v="370.64"/>
  </r>
  <r>
    <x v="1"/>
    <x v="464"/>
    <n v="371.51"/>
  </r>
  <r>
    <x v="1"/>
    <x v="465"/>
    <n v="373.74"/>
  </r>
  <r>
    <x v="1"/>
    <x v="466"/>
    <n v="375.04"/>
  </r>
  <r>
    <x v="1"/>
    <x v="467"/>
    <n v="378.77"/>
  </r>
  <r>
    <x v="1"/>
    <x v="468"/>
    <n v="373.23"/>
  </r>
  <r>
    <x v="1"/>
    <x v="469"/>
    <n v="368.97"/>
  </r>
  <r>
    <x v="1"/>
    <x v="470"/>
    <n v="360.62"/>
  </r>
  <r>
    <x v="1"/>
    <x v="471"/>
    <n v="351.85"/>
  </r>
  <r>
    <x v="1"/>
    <x v="472"/>
    <n v="354.71"/>
  </r>
  <r>
    <x v="1"/>
    <x v="473"/>
    <n v="343.41"/>
  </r>
  <r>
    <x v="1"/>
    <x v="474"/>
    <n v="338.47"/>
  </r>
  <r>
    <x v="1"/>
    <x v="475"/>
    <n v="338.29"/>
  </r>
  <r>
    <x v="1"/>
    <x v="476"/>
    <n v="336.37"/>
  </r>
  <r>
    <x v="1"/>
    <x v="477"/>
    <n v="342.99"/>
  </r>
  <r>
    <x v="1"/>
    <x v="478"/>
    <n v="341.96"/>
  </r>
  <r>
    <x v="1"/>
    <x v="479"/>
    <n v="333.62"/>
  </r>
  <r>
    <x v="1"/>
    <x v="480"/>
    <n v="323"/>
  </r>
  <r>
    <x v="1"/>
    <x v="481"/>
    <n v="317.76"/>
  </r>
  <r>
    <x v="1"/>
    <x v="482"/>
    <n v="327.07"/>
  </r>
  <r>
    <x v="1"/>
    <x v="483"/>
    <n v="331.81"/>
  </r>
  <r>
    <x v="1"/>
    <x v="484"/>
    <n v="317.11"/>
  </r>
  <r>
    <x v="1"/>
    <x v="485"/>
    <n v="311.73"/>
  </r>
  <r>
    <x v="1"/>
    <x v="486"/>
    <n v="315.91000000000003"/>
  </r>
  <r>
    <x v="1"/>
    <x v="487"/>
    <n v="316.08"/>
  </r>
  <r>
    <x v="1"/>
    <x v="488"/>
    <n v="323.68"/>
  </r>
  <r>
    <x v="1"/>
    <x v="489"/>
    <n v="324.91000000000003"/>
  </r>
  <r>
    <x v="1"/>
    <x v="490"/>
    <n v="330.87"/>
  </r>
  <r>
    <x v="1"/>
    <x v="491"/>
    <n v="329.32"/>
  </r>
  <r>
    <x v="1"/>
    <x v="492"/>
    <n v="324.58"/>
  </r>
  <r>
    <x v="1"/>
    <x v="493"/>
    <n v="337.15"/>
  </r>
  <r>
    <x v="1"/>
    <x v="494"/>
    <n v="303.83"/>
  </r>
  <r>
    <x v="1"/>
    <x v="495"/>
    <n v="296.58"/>
  </r>
  <r>
    <x v="1"/>
    <x v="496"/>
    <n v="300.38"/>
  </r>
  <r>
    <x v="1"/>
    <x v="497"/>
    <n v="304.13"/>
  </r>
  <r>
    <x v="1"/>
    <x v="498"/>
    <n v="307.89"/>
  </r>
  <r>
    <x v="1"/>
    <x v="499"/>
    <n v="308.01"/>
  </r>
  <r>
    <x v="1"/>
    <x v="500"/>
    <n v="310.05"/>
  </r>
  <r>
    <x v="1"/>
    <x v="501"/>
    <n v="297.38"/>
  </r>
  <r>
    <x v="1"/>
    <x v="502"/>
    <n v="292.70999999999998"/>
  </r>
  <r>
    <x v="1"/>
    <x v="503"/>
    <n v="288.32"/>
  </r>
  <r>
    <x v="1"/>
    <x v="504"/>
    <n v="292.24"/>
  </r>
  <r>
    <x v="1"/>
    <x v="505"/>
    <n v="302.86"/>
  </r>
  <r>
    <x v="1"/>
    <x v="506"/>
    <n v="304.64"/>
  </r>
  <r>
    <x v="1"/>
    <x v="507"/>
    <n v="297.62"/>
  </r>
  <r>
    <x v="1"/>
    <x v="508"/>
    <n v="295.19"/>
  </r>
  <r>
    <x v="1"/>
    <x v="509"/>
    <n v="297.7"/>
  </r>
  <r>
    <x v="1"/>
    <x v="510"/>
    <n v="296.76"/>
  </r>
  <r>
    <x v="1"/>
    <x v="511"/>
    <n v="301.19"/>
  </r>
  <r>
    <x v="1"/>
    <x v="512"/>
    <n v="305.01"/>
  </r>
  <r>
    <x v="1"/>
    <x v="513"/>
    <n v="304.91000000000003"/>
  </r>
  <r>
    <x v="1"/>
    <x v="514"/>
    <n v="312.24"/>
  </r>
  <r>
    <x v="1"/>
    <x v="515"/>
    <n v="310.82"/>
  </r>
  <r>
    <x v="1"/>
    <x v="516"/>
    <n v="310.16000000000003"/>
  </r>
  <r>
    <x v="1"/>
    <x v="517"/>
    <n v="313.77999999999997"/>
  </r>
  <r>
    <x v="1"/>
    <x v="518"/>
    <n v="312.55"/>
  </r>
  <r>
    <x v="1"/>
    <x v="519"/>
    <n v="308.83999999999997"/>
  </r>
  <r>
    <x v="1"/>
    <x v="520"/>
    <n v="307.19"/>
  </r>
  <r>
    <x v="1"/>
    <x v="521"/>
    <n v="306.77999999999997"/>
  </r>
  <r>
    <x v="1"/>
    <x v="522"/>
    <n v="323.57"/>
  </r>
  <r>
    <x v="1"/>
    <x v="523"/>
    <n v="329.67"/>
  </r>
  <r>
    <x v="1"/>
    <x v="524"/>
    <n v="327.5"/>
  </r>
  <r>
    <x v="1"/>
    <x v="525"/>
    <n v="332.41"/>
  </r>
  <r>
    <x v="1"/>
    <x v="526"/>
    <n v="335.2"/>
  </r>
  <r>
    <x v="1"/>
    <x v="527"/>
    <n v="325.91000000000003"/>
  </r>
  <r>
    <x v="1"/>
    <x v="528"/>
    <n v="326.27"/>
  </r>
  <r>
    <x v="1"/>
    <x v="529"/>
    <n v="327.62"/>
  </r>
  <r>
    <x v="1"/>
    <x v="530"/>
    <n v="325.62"/>
  </r>
  <r>
    <x v="1"/>
    <x v="531"/>
    <n v="334.38"/>
  </r>
  <r>
    <x v="1"/>
    <x v="532"/>
    <n v="327"/>
  </r>
  <r>
    <x v="1"/>
    <x v="533"/>
    <n v="324.2"/>
  </r>
  <r>
    <x v="1"/>
    <x v="534"/>
    <n v="327.24"/>
  </r>
  <r>
    <x v="1"/>
    <x v="535"/>
    <n v="324.16000000000003"/>
  </r>
  <r>
    <x v="1"/>
    <x v="536"/>
    <n v="327.44"/>
  </r>
  <r>
    <x v="1"/>
    <x v="537"/>
    <n v="325.69"/>
  </r>
  <r>
    <x v="1"/>
    <x v="538"/>
    <n v="324.57"/>
  </r>
  <r>
    <x v="1"/>
    <x v="539"/>
    <n v="324.77999999999997"/>
  </r>
  <r>
    <x v="1"/>
    <x v="540"/>
    <n v="332.39"/>
  </r>
  <r>
    <x v="1"/>
    <x v="541"/>
    <n v="332.85"/>
  </r>
  <r>
    <x v="1"/>
    <x v="542"/>
    <n v="337.49"/>
  </r>
  <r>
    <x v="1"/>
    <x v="543"/>
    <n v="333.55"/>
  </r>
  <r>
    <x v="1"/>
    <x v="544"/>
    <n v="323.81"/>
  </r>
  <r>
    <x v="1"/>
    <x v="545"/>
    <n v="329.97"/>
  </r>
  <r>
    <x v="1"/>
    <x v="546"/>
    <n v="327.92"/>
  </r>
  <r>
    <x v="1"/>
    <x v="547"/>
    <n v="346.2"/>
  </r>
  <r>
    <x v="1"/>
    <x v="548"/>
    <n v="355.32"/>
  </r>
  <r>
    <x v="1"/>
    <x v="549"/>
    <n v="354.44"/>
  </r>
  <r>
    <x v="1"/>
    <x v="550"/>
    <n v="355.9"/>
  </r>
  <r>
    <x v="1"/>
    <x v="551"/>
    <n v="352.45"/>
  </r>
  <r>
    <x v="1"/>
    <x v="552"/>
    <n v="358.66"/>
  </r>
  <r>
    <x v="1"/>
    <x v="553"/>
    <n v="359.76"/>
  </r>
  <r>
    <x v="1"/>
    <x v="554"/>
    <n v="360.84"/>
  </r>
  <r>
    <x v="1"/>
    <x v="555"/>
    <n v="358.14"/>
  </r>
  <r>
    <x v="1"/>
    <x v="556"/>
    <n v="358.61"/>
  </r>
  <r>
    <x v="1"/>
    <x v="557"/>
    <n v="324.01"/>
  </r>
  <r>
    <x v="1"/>
    <x v="558"/>
    <n v="320.41000000000003"/>
  </r>
  <r>
    <x v="1"/>
    <x v="559"/>
    <n v="320"/>
  </r>
  <r>
    <x v="1"/>
    <x v="560"/>
    <n v="322.51"/>
  </r>
  <r>
    <x v="1"/>
    <x v="561"/>
    <n v="312.99"/>
  </r>
  <r>
    <x v="1"/>
    <x v="562"/>
    <n v="307.06"/>
  </r>
  <r>
    <x v="1"/>
    <x v="563"/>
    <n v="313.64999999999998"/>
  </r>
  <r>
    <x v="1"/>
    <x v="564"/>
    <n v="312.32"/>
  </r>
  <r>
    <x v="1"/>
    <x v="565"/>
    <n v="313.89"/>
  </r>
  <r>
    <x v="1"/>
    <x v="566"/>
    <n v="311.45"/>
  </r>
  <r>
    <x v="1"/>
    <x v="567"/>
    <n v="316.8"/>
  </r>
  <r>
    <x v="1"/>
    <x v="568"/>
    <n v="318.33"/>
  </r>
  <r>
    <x v="1"/>
    <x v="569"/>
    <n v="319.32"/>
  </r>
  <r>
    <x v="1"/>
    <x v="570"/>
    <n v="326.27999999999997"/>
  </r>
  <r>
    <x v="1"/>
    <x v="571"/>
    <n v="333.21"/>
  </r>
  <r>
    <x v="1"/>
    <x v="572"/>
    <n v="333.63"/>
  </r>
  <r>
    <x v="1"/>
    <x v="573"/>
    <n v="334.53"/>
  </r>
  <r>
    <x v="1"/>
    <x v="574"/>
    <n v="335.13"/>
  </r>
  <r>
    <x v="1"/>
    <x v="575"/>
    <n v="335.78"/>
  </r>
  <r>
    <x v="1"/>
    <x v="576"/>
    <n v="332.91"/>
  </r>
  <r>
    <x v="1"/>
    <x v="577"/>
    <n v="331.59"/>
  </r>
  <r>
    <x v="1"/>
    <x v="578"/>
    <n v="334.02"/>
  </r>
  <r>
    <x v="1"/>
    <x v="579"/>
    <n v="341.83"/>
  </r>
  <r>
    <x v="1"/>
    <x v="580"/>
    <n v="343.18"/>
  </r>
  <r>
    <x v="1"/>
    <x v="581"/>
    <n v="340.02"/>
  </r>
  <r>
    <x v="1"/>
    <x v="582"/>
    <n v="339.04"/>
  </r>
  <r>
    <x v="1"/>
    <x v="583"/>
    <n v="342.38"/>
  </r>
  <r>
    <x v="1"/>
    <x v="584"/>
    <n v="339"/>
  </r>
  <r>
    <x v="1"/>
    <x v="585"/>
    <n v="345.95"/>
  </r>
  <r>
    <x v="1"/>
    <x v="586"/>
    <n v="346.38"/>
  </r>
  <r>
    <x v="1"/>
    <x v="587"/>
    <n v="342.34"/>
  </r>
  <r>
    <x v="1"/>
    <x v="588"/>
    <n v="329.75"/>
  </r>
  <r>
    <x v="1"/>
    <x v="589"/>
    <n v="331.33"/>
  </r>
  <r>
    <x v="1"/>
    <x v="590"/>
    <n v="330.52"/>
  </r>
  <r>
    <x v="1"/>
    <x v="591"/>
    <n v="331.19"/>
  </r>
  <r>
    <x v="1"/>
    <x v="592"/>
    <n v="323.89"/>
  </r>
  <r>
    <x v="1"/>
    <x v="593"/>
    <n v="327.76"/>
  </r>
  <r>
    <x v="1"/>
    <x v="594"/>
    <n v="324"/>
  </r>
  <r>
    <x v="1"/>
    <x v="595"/>
    <n v="325"/>
  </r>
  <r>
    <x v="1"/>
    <x v="596"/>
    <n v="331.32"/>
  </r>
  <r>
    <x v="1"/>
    <x v="597"/>
    <n v="324.5"/>
  </r>
  <r>
    <x v="1"/>
    <x v="598"/>
    <n v="323.63"/>
  </r>
  <r>
    <x v="1"/>
    <x v="599"/>
    <n v="328.21"/>
  </r>
  <r>
    <x v="1"/>
    <x v="600"/>
    <n v="321.93"/>
  </r>
  <r>
    <x v="1"/>
    <x v="601"/>
    <n v="323.20999999999998"/>
  </r>
  <r>
    <x v="1"/>
    <x v="602"/>
    <n v="321.82"/>
  </r>
  <r>
    <x v="1"/>
    <x v="603"/>
    <n v="322.44"/>
  </r>
  <r>
    <x v="1"/>
    <x v="604"/>
    <n v="317.45999999999998"/>
  </r>
  <r>
    <x v="1"/>
    <x v="605"/>
    <n v="318.41000000000003"/>
  </r>
  <r>
    <x v="1"/>
    <x v="606"/>
    <n v="322.74"/>
  </r>
  <r>
    <x v="1"/>
    <x v="607"/>
    <n v="322.2"/>
  </r>
  <r>
    <x v="1"/>
    <x v="608"/>
    <n v="316.98"/>
  </r>
  <r>
    <x v="1"/>
    <x v="609"/>
    <n v="322.7"/>
  </r>
  <r>
    <x v="1"/>
    <x v="610"/>
    <n v="315.37"/>
  </r>
  <r>
    <x v="1"/>
    <x v="611"/>
    <n v="311.39"/>
  </r>
  <r>
    <x v="1"/>
    <x v="612"/>
    <n v="306.45"/>
  </r>
  <r>
    <x v="1"/>
    <x v="613"/>
    <n v="308.31"/>
  </r>
  <r>
    <x v="1"/>
    <x v="614"/>
    <n v="305.97000000000003"/>
  </r>
  <r>
    <x v="1"/>
    <x v="615"/>
    <n v="302.86"/>
  </r>
  <r>
    <x v="1"/>
    <x v="616"/>
    <n v="303.64"/>
  </r>
  <r>
    <x v="1"/>
    <x v="617"/>
    <n v="306.20999999999998"/>
  </r>
  <r>
    <x v="1"/>
    <x v="618"/>
    <n v="315.33"/>
  </r>
  <r>
    <x v="1"/>
    <x v="619"/>
    <n v="312.97000000000003"/>
  </r>
  <r>
    <x v="1"/>
    <x v="620"/>
    <n v="313.18"/>
  </r>
  <r>
    <x v="1"/>
    <x v="621"/>
    <n v="287.06"/>
  </r>
  <r>
    <x v="1"/>
    <x v="622"/>
    <n v="289.97000000000003"/>
  </r>
  <r>
    <x v="1"/>
    <x v="623"/>
    <n v="295.58999999999997"/>
  </r>
  <r>
    <x v="1"/>
    <x v="624"/>
    <n v="294.12"/>
  </r>
  <r>
    <x v="1"/>
    <x v="625"/>
    <n v="299.07"/>
  </r>
  <r>
    <x v="1"/>
    <x v="626"/>
    <n v="305.45999999999998"/>
  </r>
  <r>
    <x v="1"/>
    <x v="627"/>
    <n v="305.72000000000003"/>
  </r>
  <r>
    <x v="1"/>
    <x v="628"/>
    <n v="302.81"/>
  </r>
  <r>
    <x v="1"/>
    <x v="629"/>
    <n v="296.52"/>
  </r>
  <r>
    <x v="1"/>
    <x v="630"/>
    <n v="296.64"/>
  </r>
  <r>
    <x v="1"/>
    <x v="631"/>
    <n v="299.86"/>
  </r>
  <r>
    <x v="1"/>
    <x v="632"/>
    <n v="305.11"/>
  </r>
  <r>
    <x v="1"/>
    <x v="633"/>
    <n v="312.01"/>
  </r>
  <r>
    <x v="1"/>
    <x v="634"/>
    <n v="311.51"/>
  </r>
  <r>
    <x v="1"/>
    <x v="635"/>
    <n v="316.48"/>
  </r>
  <r>
    <x v="1"/>
    <x v="636"/>
    <n v="327.82"/>
  </r>
  <r>
    <x v="1"/>
    <x v="637"/>
    <n v="323.05"/>
  </r>
  <r>
    <x v="1"/>
    <x v="638"/>
    <n v="324.93"/>
  </r>
  <r>
    <x v="1"/>
    <x v="639"/>
    <n v="326.54000000000002"/>
  </r>
  <r>
    <x v="1"/>
    <x v="640"/>
    <n v="330.54"/>
  </r>
  <r>
    <x v="1"/>
    <x v="641"/>
    <n v="332.63"/>
  </r>
  <r>
    <x v="1"/>
    <x v="642"/>
    <n v="335.64"/>
  </r>
  <r>
    <x v="1"/>
    <x v="643"/>
    <n v="335.04"/>
  </r>
  <r>
    <x v="1"/>
    <x v="644"/>
    <n v="333.57"/>
  </r>
  <r>
    <x v="1"/>
    <x v="645"/>
    <n v="338.64"/>
  </r>
  <r>
    <x v="1"/>
    <x v="646"/>
    <n v="326"/>
  </r>
  <r>
    <x v="1"/>
    <x v="647"/>
    <n v="326.31"/>
  </r>
  <r>
    <x v="1"/>
    <x v="648"/>
    <n v="316.5"/>
  </r>
  <r>
    <x v="1"/>
    <x v="649"/>
    <n v="316.93"/>
  </r>
  <r>
    <x v="1"/>
    <x v="650"/>
    <n v="312.63"/>
  </r>
  <r>
    <x v="1"/>
    <x v="651"/>
    <n v="306.64"/>
  </r>
  <r>
    <x v="1"/>
    <x v="652"/>
    <n v="312.5"/>
  </r>
  <r>
    <x v="1"/>
    <x v="653"/>
    <n v="305.83999999999997"/>
  </r>
  <r>
    <x v="1"/>
    <x v="654"/>
    <n v="307.36"/>
  </r>
  <r>
    <x v="1"/>
    <x v="655"/>
    <n v="307.32"/>
  </r>
  <r>
    <x v="1"/>
    <x v="656"/>
    <n v="306.07"/>
  </r>
  <r>
    <x v="1"/>
    <x v="657"/>
    <n v="295.06"/>
  </r>
  <r>
    <x v="1"/>
    <x v="658"/>
    <n v="298.88"/>
  </r>
  <r>
    <x v="1"/>
    <x v="659"/>
    <n v="297.73"/>
  </r>
  <r>
    <x v="1"/>
    <x v="660"/>
    <n v="299.89999999999998"/>
  </r>
  <r>
    <x v="1"/>
    <x v="661"/>
    <n v="306.54000000000002"/>
  </r>
  <r>
    <x v="1"/>
    <x v="662"/>
    <n v="306.29000000000002"/>
  </r>
  <r>
    <x v="1"/>
    <x v="663"/>
    <n v="303.02999999999997"/>
  </r>
  <r>
    <x v="1"/>
    <x v="664"/>
    <n v="309.08999999999997"/>
  </r>
  <r>
    <x v="1"/>
    <x v="665"/>
    <n v="312.04000000000002"/>
  </r>
  <r>
    <x v="1"/>
    <x v="666"/>
    <n v="310.3"/>
  </r>
  <r>
    <x v="1"/>
    <x v="667"/>
    <n v="310.35000000000002"/>
  </r>
  <r>
    <x v="1"/>
    <x v="668"/>
    <n v="308.52"/>
  </r>
  <r>
    <x v="1"/>
    <x v="669"/>
    <n v="302.19"/>
  </r>
  <r>
    <x v="1"/>
    <x v="670"/>
    <n v="295.29000000000002"/>
  </r>
  <r>
    <x v="1"/>
    <x v="671"/>
    <n v="298.42"/>
  </r>
  <r>
    <x v="1"/>
    <x v="672"/>
    <n v="300.45999999999998"/>
  </r>
  <r>
    <x v="1"/>
    <x v="673"/>
    <n v="296.93"/>
  </r>
  <r>
    <x v="1"/>
    <x v="674"/>
    <n v="291.41000000000003"/>
  </r>
  <r>
    <x v="1"/>
    <x v="675"/>
    <n v="294.74"/>
  </r>
  <r>
    <x v="1"/>
    <x v="676"/>
    <n v="293.27"/>
  </r>
  <r>
    <x v="1"/>
    <x v="677"/>
    <n v="286.95"/>
  </r>
  <r>
    <x v="1"/>
    <x v="678"/>
    <n v="290.74"/>
  </r>
  <r>
    <x v="1"/>
    <x v="679"/>
    <n v="289.44"/>
  </r>
  <r>
    <x v="1"/>
    <x v="680"/>
    <n v="297.25"/>
  </r>
  <r>
    <x v="1"/>
    <x v="681"/>
    <n v="310.32"/>
  </r>
  <r>
    <x v="1"/>
    <x v="682"/>
    <n v="312.39"/>
  </r>
  <r>
    <x v="1"/>
    <x v="683"/>
    <n v="309.66000000000003"/>
  </r>
  <r>
    <x v="1"/>
    <x v="684"/>
    <n v="306.75"/>
  </r>
  <r>
    <x v="1"/>
    <x v="685"/>
    <n v="303.91000000000003"/>
  </r>
  <r>
    <x v="1"/>
    <x v="686"/>
    <n v="311.77999999999997"/>
  </r>
  <r>
    <x v="1"/>
    <x v="687"/>
    <n v="354.53"/>
  </r>
  <r>
    <x v="1"/>
    <x v="688"/>
    <n v="364.47"/>
  </r>
  <r>
    <x v="1"/>
    <x v="689"/>
    <n v="363.55"/>
  </r>
  <r>
    <x v="1"/>
    <x v="690"/>
    <n v="364.75"/>
  </r>
  <r>
    <x v="1"/>
    <x v="691"/>
    <n v="373.89"/>
  </r>
  <r>
    <x v="1"/>
    <x v="692"/>
    <n v="374.28"/>
  </r>
  <r>
    <x v="1"/>
    <x v="693"/>
    <n v="370.56"/>
  </r>
  <r>
    <x v="1"/>
    <x v="694"/>
    <n v="373"/>
  </r>
  <r>
    <x v="1"/>
    <x v="695"/>
    <n v="375.14"/>
  </r>
  <r>
    <x v="1"/>
    <x v="696"/>
    <n v="377.17"/>
  </r>
  <r>
    <x v="1"/>
    <x v="697"/>
    <n v="381.83"/>
  </r>
  <r>
    <x v="1"/>
    <x v="698"/>
    <n v="375.43"/>
  </r>
  <r>
    <x v="1"/>
    <x v="699"/>
    <n v="373.37"/>
  </r>
  <r>
    <x v="1"/>
    <x v="700"/>
    <n v="379"/>
  </r>
  <r>
    <x v="1"/>
    <x v="701"/>
    <n v="383.66"/>
  </r>
  <r>
    <x v="1"/>
    <x v="702"/>
    <n v="380.14"/>
  </r>
  <r>
    <x v="1"/>
    <x v="703"/>
    <n v="378.59"/>
  </r>
  <r>
    <x v="1"/>
    <x v="704"/>
    <n v="385.37"/>
  </r>
  <r>
    <x v="1"/>
    <x v="705"/>
    <n v="384.8"/>
  </r>
  <r>
    <x v="1"/>
    <x v="706"/>
    <n v="380.16"/>
  </r>
  <r>
    <x v="1"/>
    <x v="707"/>
    <n v="385.66"/>
  </r>
  <r>
    <x v="1"/>
    <x v="708"/>
    <n v="384.61"/>
  </r>
  <r>
    <x v="1"/>
    <x v="709"/>
    <n v="382.72"/>
  </r>
  <r>
    <x v="1"/>
    <x v="710"/>
    <n v="387.83"/>
  </r>
  <r>
    <x v="1"/>
    <x v="711"/>
    <n v="380.09"/>
  </r>
  <r>
    <x v="1"/>
    <x v="712"/>
    <n v="378.56"/>
  </r>
  <r>
    <x v="1"/>
    <x v="713"/>
    <n v="369.51"/>
  </r>
  <r>
    <x v="1"/>
    <x v="714"/>
    <n v="366.37"/>
  </r>
  <r>
    <x v="1"/>
    <x v="715"/>
    <n v="374.24"/>
  </r>
  <r>
    <x v="1"/>
    <x v="716"/>
    <n v="370.58"/>
  </r>
  <r>
    <x v="1"/>
    <x v="717"/>
    <n v="373.35"/>
  </r>
  <r>
    <x v="1"/>
    <x v="718"/>
    <n v="371.92"/>
  </r>
  <r>
    <x v="1"/>
    <x v="719"/>
    <n v="375.14"/>
  </r>
  <r>
    <x v="1"/>
    <x v="720"/>
    <n v="373.24"/>
  </r>
  <r>
    <x v="1"/>
    <x v="721"/>
    <n v="378.49"/>
  </r>
  <r>
    <x v="1"/>
    <x v="722"/>
    <n v="375.11"/>
  </r>
  <r>
    <x v="1"/>
    <x v="723"/>
    <n v="374.09"/>
  </r>
  <r>
    <x v="1"/>
    <x v="724"/>
    <n v="370.96"/>
  </r>
  <r>
    <x v="1"/>
    <x v="725"/>
    <n v="367.35"/>
  </r>
  <r>
    <x v="1"/>
    <x v="726"/>
    <n v="370.56"/>
  </r>
  <r>
    <x v="1"/>
    <x v="727"/>
    <n v="374.59"/>
  </r>
  <r>
    <x v="1"/>
    <x v="728"/>
    <n v="372.1"/>
  </r>
  <r>
    <x v="1"/>
    <x v="729"/>
    <n v="370.26"/>
  </r>
  <r>
    <x v="1"/>
    <x v="730"/>
    <n v="372.25"/>
  </r>
  <r>
    <x v="1"/>
    <x v="731"/>
    <n v="377.04"/>
  </r>
  <r>
    <x v="1"/>
    <x v="732"/>
    <n v="374.41"/>
  </r>
  <r>
    <x v="1"/>
    <x v="733"/>
    <n v="381.2"/>
  </r>
  <r>
    <x v="1"/>
    <x v="734"/>
    <n v="383.54"/>
  </r>
  <r>
    <x v="1"/>
    <x v="735"/>
    <n v="382.65"/>
  </r>
  <r>
    <x v="1"/>
    <x v="736"/>
    <n v="382.36"/>
  </r>
  <r>
    <x v="1"/>
    <x v="737"/>
    <n v="385.11"/>
  </r>
  <r>
    <x v="1"/>
    <x v="738"/>
    <n v="383.45"/>
  </r>
  <r>
    <x v="1"/>
    <x v="739"/>
    <n v="386.04"/>
  </r>
  <r>
    <x v="1"/>
    <x v="740"/>
    <n v="375.56"/>
  </r>
  <r>
    <x v="1"/>
    <x v="741"/>
    <n v="389.51"/>
  </r>
  <r>
    <x v="1"/>
    <x v="742"/>
    <n v="391.18"/>
  </r>
  <r>
    <x v="1"/>
    <x v="743"/>
    <n v="389.8"/>
  </r>
  <r>
    <x v="1"/>
    <x v="744"/>
    <n v="389.99"/>
  </r>
  <r>
    <x v="1"/>
    <x v="745"/>
    <n v="445.1"/>
  </r>
  <r>
    <x v="1"/>
    <x v="746"/>
    <n v="438.56"/>
  </r>
  <r>
    <x v="1"/>
    <x v="747"/>
    <n v="429.31"/>
  </r>
  <r>
    <x v="1"/>
    <x v="748"/>
    <n v="429.37"/>
  </r>
  <r>
    <x v="1"/>
    <x v="749"/>
    <n v="421.78"/>
  </r>
  <r>
    <x v="1"/>
    <x v="750"/>
    <n v="422.87"/>
  </r>
  <r>
    <x v="1"/>
    <x v="751"/>
    <n v="423.04"/>
  </r>
  <r>
    <x v="1"/>
    <x v="752"/>
    <n v="421.19"/>
  </r>
  <r>
    <x v="1"/>
    <x v="753"/>
    <n v="419.1"/>
  </r>
  <r>
    <x v="1"/>
    <x v="754"/>
    <n v="426.88"/>
  </r>
  <r>
    <x v="1"/>
    <x v="755"/>
    <n v="433.69"/>
  </r>
  <r>
    <x v="1"/>
    <x v="756"/>
    <n v="432.85"/>
  </r>
  <r>
    <x v="1"/>
    <x v="757"/>
    <n v="431.02"/>
  </r>
  <r>
    <x v="1"/>
    <x v="758"/>
    <n v="426.87"/>
  </r>
  <r>
    <x v="1"/>
    <x v="759"/>
    <n v="432.28"/>
  </r>
  <r>
    <x v="1"/>
    <x v="760"/>
    <n v="426"/>
  </r>
  <r>
    <x v="1"/>
    <x v="761"/>
    <n v="425.24"/>
  </r>
  <r>
    <x v="1"/>
    <x v="762"/>
    <n v="421.71"/>
  </r>
  <r>
    <x v="1"/>
    <x v="763"/>
    <n v="423.86"/>
  </r>
  <r>
    <x v="1"/>
    <x v="764"/>
    <n v="431.63"/>
  </r>
  <r>
    <x v="1"/>
    <x v="765"/>
    <n v="427.63"/>
  </r>
  <r>
    <x v="1"/>
    <x v="766"/>
    <n v="425.47"/>
  </r>
  <r>
    <x v="1"/>
    <x v="767"/>
    <n v="431.42"/>
  </r>
  <r>
    <x v="1"/>
    <x v="768"/>
    <n v="426.57"/>
  </r>
  <r>
    <x v="1"/>
    <x v="769"/>
    <n v="429.23"/>
  </r>
  <r>
    <x v="1"/>
    <x v="770"/>
    <n v="430.92"/>
  </r>
  <r>
    <x v="1"/>
    <x v="771"/>
    <n v="430.99"/>
  </r>
  <r>
    <x v="1"/>
    <x v="772"/>
    <n v="436.59"/>
  </r>
  <r>
    <x v="1"/>
    <x v="773"/>
    <n v="430.78"/>
  </r>
  <r>
    <x v="1"/>
    <x v="774"/>
    <n v="426.95"/>
  </r>
  <r>
    <x v="1"/>
    <x v="775"/>
    <n v="423.5"/>
  </r>
  <r>
    <x v="1"/>
    <x v="776"/>
    <n v="425.48"/>
  </r>
  <r>
    <x v="1"/>
    <x v="777"/>
    <n v="430.77"/>
  </r>
  <r>
    <x v="1"/>
    <x v="778"/>
    <n v="432.97"/>
  </r>
  <r>
    <x v="1"/>
    <x v="779"/>
    <n v="429.92"/>
  </r>
  <r>
    <x v="1"/>
    <x v="780"/>
    <n v="423.67"/>
  </r>
  <r>
    <x v="1"/>
    <x v="781"/>
    <n v="427.26"/>
  </r>
  <r>
    <x v="1"/>
    <x v="782"/>
    <n v="427.81"/>
  </r>
  <r>
    <x v="1"/>
    <x v="783"/>
    <n v="439.39"/>
  </r>
  <r>
    <x v="1"/>
    <x v="784"/>
    <n v="434.92"/>
  </r>
  <r>
    <x v="1"/>
    <x v="785"/>
    <n v="436.29"/>
  </r>
  <r>
    <x v="1"/>
    <x v="786"/>
    <n v="445.99"/>
  </r>
  <r>
    <x v="1"/>
    <x v="787"/>
    <n v="440.84"/>
  </r>
  <r>
    <x v="1"/>
    <x v="788"/>
    <n v="440.1"/>
  </r>
  <r>
    <x v="1"/>
    <x v="789"/>
    <n v="438.1"/>
  </r>
  <r>
    <x v="1"/>
    <x v="790"/>
    <n v="429.86"/>
  </r>
  <r>
    <x v="1"/>
    <x v="791"/>
    <n v="434.09"/>
  </r>
  <r>
    <x v="1"/>
    <x v="792"/>
    <n v="437.39"/>
  </r>
  <r>
    <x v="1"/>
    <x v="793"/>
    <n v="437.71"/>
  </r>
  <r>
    <x v="1"/>
    <x v="794"/>
    <n v="436.04"/>
  </r>
  <r>
    <x v="1"/>
    <x v="795"/>
    <n v="436.72"/>
  </r>
  <r>
    <x v="1"/>
    <x v="796"/>
    <n v="429.7"/>
  </r>
  <r>
    <x v="1"/>
    <x v="797"/>
    <n v="434.39"/>
  </r>
  <r>
    <x v="1"/>
    <x v="798"/>
    <n v="443.51"/>
  </r>
  <r>
    <x v="1"/>
    <x v="799"/>
    <n v="455.57"/>
  </r>
  <r>
    <x v="1"/>
    <x v="800"/>
    <n v="465.57"/>
  </r>
  <r>
    <x v="1"/>
    <x v="801"/>
    <n v="461.19"/>
  </r>
  <r>
    <x v="1"/>
    <x v="802"/>
    <n v="475.48"/>
  </r>
  <r>
    <x v="1"/>
    <x v="803"/>
    <n v="483.01"/>
  </r>
  <r>
    <x v="1"/>
    <x v="804"/>
    <n v="488.1"/>
  </r>
  <r>
    <x v="1"/>
    <x v="805"/>
    <n v="488"/>
  </r>
  <r>
    <x v="1"/>
    <x v="806"/>
    <n v="488.27"/>
  </r>
  <r>
    <x v="1"/>
    <x v="807"/>
    <n v="482.18"/>
  </r>
  <r>
    <x v="1"/>
    <x v="808"/>
    <n v="529.41999999999996"/>
  </r>
  <r>
    <x v="1"/>
    <x v="809"/>
    <n v="531.41"/>
  </r>
  <r>
    <x v="1"/>
    <x v="810"/>
    <n v="526.03"/>
  </r>
  <r>
    <x v="1"/>
    <x v="811"/>
    <n v="529"/>
  </r>
  <r>
    <x v="1"/>
    <x v="812"/>
    <n v="536.76"/>
  </r>
  <r>
    <x v="1"/>
    <x v="813"/>
    <n v="536.15"/>
  </r>
  <r>
    <x v="1"/>
    <x v="814"/>
    <n v="535.03"/>
  </r>
  <r>
    <x v="1"/>
    <x v="815"/>
    <n v="531.9"/>
  </r>
  <r>
    <x v="1"/>
    <x v="816"/>
    <n v="537.01"/>
  </r>
  <r>
    <x v="1"/>
    <x v="817"/>
    <n v="529.46"/>
  </r>
  <r>
    <x v="1"/>
    <x v="818"/>
    <n v="522.62"/>
  </r>
  <r>
    <x v="1"/>
    <x v="819"/>
    <n v="524"/>
  </r>
  <r>
    <x v="1"/>
    <x v="820"/>
    <n v="527.46"/>
  </r>
  <r>
    <x v="1"/>
    <x v="821"/>
    <n v="525.91"/>
  </r>
  <r>
    <x v="1"/>
    <x v="822"/>
    <n v="529.66"/>
  </r>
  <r>
    <x v="1"/>
    <x v="823"/>
    <n v="531.52"/>
  </r>
  <r>
    <x v="1"/>
    <x v="824"/>
    <n v="535.22"/>
  </r>
  <r>
    <x v="1"/>
    <x v="825"/>
    <n v="535.02"/>
  </r>
  <r>
    <x v="1"/>
    <x v="826"/>
    <n v="532.91999999999996"/>
  </r>
  <r>
    <x v="1"/>
    <x v="827"/>
    <n v="515.78"/>
  </r>
  <r>
    <x v="1"/>
    <x v="828"/>
    <n v="494.47"/>
  </r>
  <r>
    <x v="1"/>
    <x v="829"/>
    <n v="463.37"/>
  </r>
  <r>
    <x v="1"/>
    <x v="830"/>
    <n v="466.37"/>
  </r>
  <r>
    <x v="1"/>
    <x v="831"/>
    <n v="500.77"/>
  </r>
  <r>
    <x v="1"/>
    <x v="832"/>
    <n v="518.37"/>
  </r>
  <r>
    <x v="1"/>
    <x v="833"/>
    <n v="518.01"/>
  </r>
  <r>
    <x v="1"/>
    <x v="834"/>
    <n v="512.89"/>
  </r>
  <r>
    <x v="1"/>
    <x v="835"/>
    <n v="496.54"/>
  </r>
  <r>
    <x v="1"/>
    <x v="836"/>
    <n v="510.55"/>
  </r>
  <r>
    <x v="1"/>
    <x v="837"/>
    <n v="504.72"/>
  </r>
  <r>
    <x v="1"/>
    <x v="838"/>
    <n v="499"/>
  </r>
  <r>
    <x v="1"/>
    <x v="839"/>
    <n v="517.54"/>
  </r>
  <r>
    <x v="1"/>
    <x v="840"/>
    <n v="516.89"/>
  </r>
  <r>
    <x v="1"/>
    <x v="841"/>
    <n v="522.24"/>
  </r>
  <r>
    <x v="1"/>
    <x v="842"/>
    <n v="529.44000000000005"/>
  </r>
  <r>
    <x v="1"/>
    <x v="843"/>
    <n v="521.38"/>
  </r>
  <r>
    <x v="1"/>
    <x v="844"/>
    <n v="522.37"/>
  </r>
  <r>
    <x v="1"/>
    <x v="845"/>
    <n v="527.39"/>
  </r>
  <r>
    <x v="1"/>
    <x v="846"/>
    <n v="538.87"/>
  </r>
  <r>
    <x v="1"/>
    <x v="847"/>
    <n v="540.26"/>
  </r>
  <r>
    <x v="1"/>
    <x v="848"/>
    <n v="548.39"/>
  </r>
  <r>
    <x v="1"/>
    <x v="849"/>
    <n v="538.4"/>
  </r>
  <r>
    <x v="1"/>
    <x v="850"/>
    <n v="536.07000000000005"/>
  </r>
  <r>
    <x v="1"/>
    <x v="851"/>
    <n v="533.75"/>
  </r>
  <r>
    <x v="1"/>
    <x v="852"/>
    <n v="524.25"/>
  </r>
  <r>
    <x v="1"/>
    <x v="853"/>
    <n v="504.06"/>
  </r>
  <r>
    <x v="1"/>
    <x v="854"/>
    <n v="496.07"/>
  </r>
  <r>
    <x v="1"/>
    <x v="855"/>
    <n v="511.89"/>
  </r>
  <r>
    <x v="1"/>
    <x v="856"/>
    <n v="520.72"/>
  </r>
  <r>
    <x v="1"/>
    <x v="857"/>
    <n v="532.54"/>
  </r>
  <r>
    <x v="1"/>
    <x v="858"/>
    <n v="543.67999999999995"/>
  </r>
  <r>
    <x v="1"/>
    <x v="859"/>
    <n v="537.48"/>
  </r>
  <r>
    <x v="1"/>
    <x v="860"/>
    <n v="541.94000000000005"/>
  </r>
  <r>
    <x v="1"/>
    <x v="861"/>
    <n v="533.16"/>
  </r>
  <r>
    <x v="1"/>
    <x v="862"/>
    <n v="539.79999999999995"/>
  </r>
  <r>
    <x v="1"/>
    <x v="863"/>
    <n v="550.19000000000005"/>
  </r>
  <r>
    <x v="1"/>
    <x v="864"/>
    <n v="548.9"/>
  </r>
  <r>
    <x v="1"/>
    <x v="865"/>
    <n v="544.83000000000004"/>
  </r>
  <r>
    <x v="1"/>
    <x v="866"/>
    <n v="562.44000000000005"/>
  </r>
  <r>
    <x v="1"/>
    <x v="867"/>
    <n v="570.76"/>
  </r>
  <r>
    <x v="1"/>
    <x v="868"/>
    <n v="573.15"/>
  </r>
  <r>
    <x v="1"/>
    <x v="869"/>
    <n v="560.88"/>
  </r>
  <r>
    <x v="1"/>
    <x v="870"/>
    <n v="555.77"/>
  </r>
  <r>
    <x v="1"/>
    <x v="871"/>
    <n v="563.91"/>
  </r>
  <r>
    <x v="1"/>
    <x v="872"/>
    <n v="599.03"/>
  </r>
  <r>
    <x v="1"/>
    <x v="873"/>
    <n v="608.61"/>
  </r>
  <r>
    <x v="1"/>
    <x v="874"/>
    <n v="611.01"/>
  </r>
  <r>
    <x v="1"/>
    <x v="875"/>
    <n v="617.1"/>
  </r>
  <r>
    <x v="1"/>
    <x v="876"/>
    <n v="626.54999999999995"/>
  </r>
  <r>
    <x v="1"/>
    <x v="877"/>
    <n v="625.9"/>
  </r>
  <r>
    <x v="1"/>
    <x v="878"/>
    <n v="628.35"/>
  </r>
  <r>
    <x v="1"/>
    <x v="879"/>
    <n v="625.30999999999995"/>
  </r>
  <r>
    <x v="1"/>
    <x v="880"/>
    <n v="640.95000000000005"/>
  </r>
  <r>
    <x v="1"/>
    <x v="881"/>
    <n v="655.65"/>
  </r>
  <r>
    <x v="1"/>
    <x v="882"/>
    <n v="659.37"/>
  </r>
  <r>
    <x v="1"/>
    <x v="883"/>
    <n v="655.49"/>
  </r>
  <r>
    <x v="1"/>
    <x v="884"/>
    <n v="659.68"/>
  </r>
  <r>
    <x v="1"/>
    <x v="885"/>
    <n v="673.25"/>
  </r>
  <r>
    <x v="1"/>
    <x v="886"/>
    <n v="665.6"/>
  </r>
  <r>
    <x v="1"/>
    <x v="887"/>
    <n v="642.35"/>
  </r>
  <r>
    <x v="1"/>
    <x v="888"/>
    <n v="647.80999999999995"/>
  </r>
  <r>
    <x v="1"/>
    <x v="889"/>
    <n v="643.29999999999995"/>
  </r>
  <r>
    <x v="1"/>
    <x v="890"/>
    <n v="663.54"/>
  </r>
  <r>
    <x v="1"/>
    <x v="891"/>
    <n v="661.27"/>
  </r>
  <r>
    <x v="1"/>
    <x v="892"/>
    <n v="668.45"/>
  </r>
  <r>
    <x v="1"/>
    <x v="893"/>
    <n v="678.99"/>
  </r>
  <r>
    <x v="1"/>
    <x v="894"/>
    <n v="671.15"/>
  </r>
  <r>
    <x v="1"/>
    <x v="895"/>
    <n v="675.34"/>
  </r>
  <r>
    <x v="1"/>
    <x v="896"/>
    <n v="673.26"/>
  </r>
  <r>
    <x v="1"/>
    <x v="897"/>
    <n v="664.8"/>
  </r>
  <r>
    <x v="1"/>
    <x v="898"/>
    <n v="679.06"/>
  </r>
  <r>
    <x v="1"/>
    <x v="899"/>
    <n v="676.01"/>
  </r>
  <r>
    <x v="1"/>
    <x v="900"/>
    <n v="666.25"/>
  </r>
  <r>
    <x v="1"/>
    <x v="901"/>
    <n v="672.64"/>
  </r>
  <r>
    <x v="1"/>
    <x v="902"/>
    <n v="669.83"/>
  </r>
  <r>
    <x v="1"/>
    <x v="903"/>
    <n v="677.33"/>
  </r>
  <r>
    <x v="1"/>
    <x v="904"/>
    <n v="664.79"/>
  </r>
  <r>
    <x v="1"/>
    <x v="905"/>
    <n v="662.32"/>
  </r>
  <r>
    <x v="1"/>
    <x v="906"/>
    <n v="640.15"/>
  </r>
  <r>
    <x v="1"/>
    <x v="907"/>
    <n v="657.91"/>
  </r>
  <r>
    <x v="1"/>
    <x v="908"/>
    <n v="658.64"/>
  </r>
  <r>
    <x v="1"/>
    <x v="909"/>
    <n v="675.77"/>
  </r>
  <r>
    <x v="1"/>
    <x v="910"/>
    <n v="670.65"/>
  </r>
  <r>
    <x v="1"/>
    <x v="911"/>
    <n v="664.14"/>
  </r>
  <r>
    <x v="1"/>
    <x v="912"/>
    <n v="664.51"/>
  </r>
  <r>
    <x v="1"/>
    <x v="913"/>
    <n v="663.15"/>
  </r>
  <r>
    <x v="1"/>
    <x v="914"/>
    <n v="663.7"/>
  </r>
  <r>
    <x v="1"/>
    <x v="915"/>
    <n v="662.79"/>
  </r>
  <r>
    <x v="1"/>
    <x v="916"/>
    <n v="675.2"/>
  </r>
  <r>
    <x v="1"/>
    <x v="917"/>
    <n v="693.97"/>
  </r>
  <r>
    <x v="1"/>
    <x v="918"/>
    <n v="689.07"/>
  </r>
  <r>
    <x v="1"/>
    <x v="919"/>
    <n v="675.89"/>
  </r>
  <r>
    <x v="1"/>
    <x v="920"/>
    <n v="636.99"/>
  </r>
  <r>
    <x v="1"/>
    <x v="921"/>
    <n v="633.79"/>
  </r>
  <r>
    <x v="1"/>
    <x v="922"/>
    <n v="632.65"/>
  </r>
  <r>
    <x v="1"/>
    <x v="923"/>
    <n v="607.94000000000005"/>
  </r>
  <r>
    <x v="1"/>
    <x v="924"/>
    <n v="607.04999999999995"/>
  </r>
  <r>
    <x v="1"/>
    <x v="925"/>
    <n v="617.74"/>
  </r>
  <r>
    <x v="1"/>
    <x v="926"/>
    <n v="617.89"/>
  </r>
  <r>
    <x v="1"/>
    <x v="927"/>
    <n v="581.80999999999995"/>
  </r>
  <r>
    <x v="1"/>
    <x v="928"/>
    <n v="593"/>
  </r>
  <r>
    <x v="1"/>
    <x v="929"/>
    <n v="570.17999999999995"/>
  </r>
  <r>
    <x v="1"/>
    <x v="930"/>
    <n v="574.48"/>
  </r>
  <r>
    <x v="1"/>
    <x v="931"/>
    <n v="571.77"/>
  </r>
  <r>
    <x v="1"/>
    <x v="932"/>
    <n v="575.02"/>
  </r>
  <r>
    <x v="1"/>
    <x v="933"/>
    <n v="596.38"/>
  </r>
  <r>
    <x v="1"/>
    <x v="934"/>
    <n v="596.53"/>
  </r>
  <r>
    <x v="1"/>
    <x v="935"/>
    <n v="601.25"/>
  </r>
  <r>
    <x v="1"/>
    <x v="936"/>
    <n v="583.35"/>
  </r>
  <r>
    <x v="1"/>
    <x v="937"/>
    <n v="635.35"/>
  </r>
  <r>
    <x v="1"/>
    <x v="938"/>
    <n v="587"/>
  </r>
  <r>
    <x v="1"/>
    <x v="939"/>
    <n v="574.80999999999995"/>
  </r>
  <r>
    <x v="1"/>
    <x v="940"/>
    <n v="552.1"/>
  </r>
  <r>
    <x v="1"/>
    <x v="941"/>
    <n v="531.07000000000005"/>
  </r>
  <r>
    <x v="1"/>
    <x v="942"/>
    <n v="536.26"/>
  </r>
  <r>
    <x v="1"/>
    <x v="943"/>
    <n v="502.13"/>
  </r>
  <r>
    <x v="1"/>
    <x v="944"/>
    <n v="488.1"/>
  </r>
  <r>
    <x v="1"/>
    <x v="945"/>
    <n v="482.07"/>
  </r>
  <r>
    <x v="1"/>
    <x v="946"/>
    <n v="490.48"/>
  </r>
  <r>
    <x v="1"/>
    <x v="947"/>
    <n v="503.82"/>
  </r>
  <r>
    <x v="1"/>
    <x v="948"/>
    <n v="507.08"/>
  </r>
  <r>
    <x v="1"/>
    <x v="949"/>
    <n v="521.1"/>
  </r>
  <r>
    <x v="1"/>
    <x v="950"/>
    <n v="534.1"/>
  </r>
  <r>
    <x v="1"/>
    <x v="951"/>
    <n v="525"/>
  </r>
  <r>
    <x v="1"/>
    <x v="952"/>
    <n v="534.9"/>
  </r>
  <r>
    <x v="1"/>
    <x v="953"/>
    <n v="559.5"/>
  </r>
  <r>
    <x v="1"/>
    <x v="954"/>
    <n v="552.94000000000005"/>
  </r>
  <r>
    <x v="1"/>
    <x v="955"/>
    <n v="554.04"/>
  </r>
  <r>
    <x v="1"/>
    <x v="956"/>
    <n v="555.15"/>
  </r>
  <r>
    <x v="1"/>
    <x v="957"/>
    <n v="555.23"/>
  </r>
  <r>
    <x v="1"/>
    <x v="958"/>
    <n v="552.52"/>
  </r>
  <r>
    <x v="1"/>
    <x v="959"/>
    <n v="579.04"/>
  </r>
  <r>
    <x v="1"/>
    <x v="960"/>
    <n v="580.21"/>
  </r>
  <r>
    <x v="1"/>
    <x v="961"/>
    <n v="577.49"/>
  </r>
  <r>
    <x v="1"/>
    <x v="962"/>
    <n v="575.14"/>
  </r>
  <r>
    <x v="1"/>
    <x v="963"/>
    <n v="562.79999999999995"/>
  </r>
  <r>
    <x v="1"/>
    <x v="964"/>
    <n v="560.26"/>
  </r>
  <r>
    <x v="1"/>
    <x v="965"/>
    <n v="559.47"/>
  </r>
  <r>
    <x v="1"/>
    <x v="966"/>
    <n v="558.92999999999995"/>
  </r>
  <r>
    <x v="1"/>
    <x v="967"/>
    <n v="569.61"/>
  </r>
  <r>
    <x v="1"/>
    <x v="968"/>
    <n v="573.37"/>
  </r>
  <r>
    <x v="1"/>
    <x v="969"/>
    <n v="577.02"/>
  </r>
  <r>
    <x v="1"/>
    <x v="970"/>
    <n v="574.27"/>
  </r>
  <r>
    <x v="1"/>
    <x v="971"/>
    <n v="559.44000000000005"/>
  </r>
  <r>
    <x v="1"/>
    <x v="972"/>
    <n v="552.08000000000004"/>
  </r>
  <r>
    <x v="1"/>
    <x v="973"/>
    <n v="553.98"/>
  </r>
  <r>
    <x v="1"/>
    <x v="974"/>
    <n v="560.48"/>
  </r>
  <r>
    <x v="1"/>
    <x v="975"/>
    <n v="569.63"/>
  </r>
  <r>
    <x v="1"/>
    <x v="976"/>
    <n v="582.95000000000005"/>
  </r>
  <r>
    <x v="1"/>
    <x v="977"/>
    <n v="579.87"/>
  </r>
  <r>
    <x v="1"/>
    <x v="978"/>
    <n v="593.86"/>
  </r>
  <r>
    <x v="1"/>
    <x v="979"/>
    <n v="598.69000000000005"/>
  </r>
  <r>
    <x v="1"/>
    <x v="980"/>
    <n v="593.64"/>
  </r>
  <r>
    <x v="1"/>
    <x v="981"/>
    <n v="598.5"/>
  </r>
  <r>
    <x v="1"/>
    <x v="982"/>
    <n v="593.19000000000005"/>
  </r>
  <r>
    <x v="1"/>
    <x v="983"/>
    <n v="586.14"/>
  </r>
  <r>
    <x v="1"/>
    <x v="984"/>
    <n v="602.08000000000004"/>
  </r>
  <r>
    <x v="1"/>
    <x v="985"/>
    <n v="591.42999999999995"/>
  </r>
  <r>
    <x v="1"/>
    <x v="986"/>
    <n v="594.6"/>
  </r>
  <r>
    <x v="1"/>
    <x v="987"/>
    <n v="595.92999999999995"/>
  </r>
  <r>
    <x v="1"/>
    <x v="988"/>
    <n v="603.16999999999996"/>
  </r>
  <r>
    <x v="1"/>
    <x v="989"/>
    <n v="614.82000000000005"/>
  </r>
  <r>
    <x v="1"/>
    <x v="990"/>
    <n v="620.75"/>
  </r>
  <r>
    <x v="1"/>
    <x v="991"/>
    <n v="625.89"/>
  </r>
  <r>
    <x v="1"/>
    <x v="992"/>
    <n v="635.35"/>
  </r>
  <r>
    <x v="1"/>
    <x v="993"/>
    <n v="627.9"/>
  </r>
  <r>
    <x v="1"/>
    <x v="994"/>
    <n v="632.99"/>
  </r>
  <r>
    <x v="1"/>
    <x v="995"/>
    <n v="631"/>
  </r>
  <r>
    <x v="1"/>
    <x v="996"/>
    <n v="620.5"/>
  </r>
  <r>
    <x v="1"/>
    <x v="997"/>
    <n v="626.20000000000005"/>
  </r>
  <r>
    <x v="1"/>
    <x v="998"/>
    <n v="616.88"/>
  </r>
  <r>
    <x v="1"/>
    <x v="999"/>
    <n v="606.57000000000005"/>
  </r>
  <r>
    <x v="1"/>
    <x v="1000"/>
    <n v="602"/>
  </r>
  <r>
    <x v="1"/>
    <x v="1001"/>
    <n v="659.59"/>
  </r>
  <r>
    <x v="1"/>
    <x v="1002"/>
    <n v="683.85"/>
  </r>
  <r>
    <x v="1"/>
    <x v="1003"/>
    <n v="671.32"/>
  </r>
  <r>
    <x v="1"/>
    <x v="1004"/>
    <n v="670.9"/>
  </r>
  <r>
    <x v="1"/>
    <x v="1005"/>
    <n v="659.09"/>
  </r>
  <r>
    <x v="1"/>
    <x v="1006"/>
    <n v="673.95"/>
  </r>
  <r>
    <x v="1"/>
    <x v="1007"/>
    <n v="679.75"/>
  </r>
  <r>
    <x v="1"/>
    <x v="1008"/>
    <n v="703.07"/>
  </r>
  <r>
    <x v="1"/>
    <x v="1009"/>
    <n v="713.23"/>
  </r>
  <r>
    <x v="1"/>
    <x v="1010"/>
    <n v="717.93"/>
  </r>
  <r>
    <x v="1"/>
    <x v="1011"/>
    <n v="709.92"/>
  </r>
  <r>
    <x v="1"/>
    <x v="1012"/>
    <n v="710.66"/>
  </r>
  <r>
    <x v="1"/>
    <x v="1013"/>
    <n v="695.27"/>
  </r>
  <r>
    <x v="1"/>
    <x v="1014"/>
    <n v="697.45"/>
  </r>
  <r>
    <x v="1"/>
    <x v="1015"/>
    <n v="698.52"/>
  </r>
  <r>
    <x v="1"/>
    <x v="1016"/>
    <n v="702.8"/>
  </r>
  <r>
    <x v="1"/>
    <x v="1017"/>
    <n v="696.75"/>
  </r>
  <r>
    <x v="1"/>
    <x v="1018"/>
    <n v="704.2"/>
  </r>
  <r>
    <x v="1"/>
    <x v="1019"/>
    <n v="708.35"/>
  </r>
  <r>
    <x v="1"/>
    <x v="1020"/>
    <n v="714.91"/>
  </r>
  <r>
    <x v="1"/>
    <x v="1021"/>
    <n v="712.24"/>
  </r>
  <r>
    <x v="1"/>
    <x v="1022"/>
    <n v="722.79"/>
  </r>
  <r>
    <x v="1"/>
    <x v="1023"/>
    <n v="719.44"/>
  </r>
  <r>
    <x v="1"/>
    <x v="1024"/>
    <n v="728.24"/>
  </r>
  <r>
    <x v="1"/>
    <x v="1025"/>
    <n v="725.54"/>
  </r>
  <r>
    <x v="1"/>
    <x v="1026"/>
    <n v="726.73"/>
  </r>
  <r>
    <x v="1"/>
    <x v="1027"/>
    <n v="723.74"/>
  </r>
  <r>
    <x v="1"/>
    <x v="1028"/>
    <n v="726.64"/>
  </r>
  <r>
    <x v="1"/>
    <x v="1029"/>
    <n v="727.65"/>
  </r>
  <r>
    <x v="1"/>
    <x v="1030"/>
    <n v="717.91"/>
  </r>
  <r>
    <x v="1"/>
    <x v="1031"/>
    <n v="715.24"/>
  </r>
  <r>
    <x v="1"/>
    <x v="1032"/>
    <n v="719.3"/>
  </r>
  <r>
    <x v="1"/>
    <x v="1033"/>
    <n v="714.26"/>
  </r>
  <r>
    <x v="1"/>
    <x v="1034"/>
    <n v="717.51"/>
  </r>
  <r>
    <x v="1"/>
    <x v="1035"/>
    <n v="706.39"/>
  </r>
  <r>
    <x v="1"/>
    <x v="1036"/>
    <n v="714.01"/>
  </r>
  <r>
    <x v="1"/>
    <x v="1037"/>
    <n v="715.82"/>
  </r>
  <r>
    <x v="1"/>
    <x v="1038"/>
    <n v="710.6"/>
  </r>
  <r>
    <x v="1"/>
    <x v="1039"/>
    <n v="722.08"/>
  </r>
  <r>
    <x v="1"/>
    <x v="1040"/>
    <n v="698.96"/>
  </r>
  <r>
    <x v="1"/>
    <x v="1041"/>
    <n v="691.36"/>
  </r>
  <r>
    <x v="1"/>
    <x v="1042"/>
    <n v="707.95"/>
  </r>
  <r>
    <x v="1"/>
    <x v="1043"/>
    <n v="715.6"/>
  </r>
  <r>
    <x v="1"/>
    <x v="1044"/>
    <n v="715.62"/>
  </r>
  <r>
    <x v="1"/>
    <x v="1045"/>
    <n v="725.68"/>
  </r>
  <r>
    <x v="1"/>
    <x v="1046"/>
    <n v="728.1"/>
  </r>
  <r>
    <x v="1"/>
    <x v="1047"/>
    <n v="737.61"/>
  </r>
  <r>
    <x v="1"/>
    <x v="1048"/>
    <n v="736.57"/>
  </r>
  <r>
    <x v="1"/>
    <x v="1049"/>
    <n v="745.81"/>
  </r>
  <r>
    <x v="1"/>
    <x v="1050"/>
    <n v="753.78"/>
  </r>
  <r>
    <x v="1"/>
    <x v="1051"/>
    <n v="748.21"/>
  </r>
  <r>
    <x v="1"/>
    <x v="1052"/>
    <n v="742.63"/>
  </r>
  <r>
    <x v="1"/>
    <x v="1053"/>
    <n v="741.2"/>
  </r>
  <r>
    <x v="1"/>
    <x v="1054"/>
    <n v="735.44"/>
  </r>
  <r>
    <x v="1"/>
    <x v="1055"/>
    <n v="736.07"/>
  </r>
  <r>
    <x v="1"/>
    <x v="1056"/>
    <n v="739.95"/>
  </r>
  <r>
    <x v="1"/>
    <x v="1057"/>
    <n v="745.72"/>
  </r>
  <r>
    <x v="1"/>
    <x v="1058"/>
    <n v="744.43"/>
  </r>
  <r>
    <x v="1"/>
    <x v="1059"/>
    <n v="744.86"/>
  </r>
  <r>
    <x v="1"/>
    <x v="1060"/>
    <n v="739.61"/>
  </r>
  <r>
    <x v="1"/>
    <x v="1061"/>
    <n v="735.59"/>
  </r>
  <r>
    <x v="1"/>
    <x v="1062"/>
    <n v="736.67"/>
  </r>
  <r>
    <x v="1"/>
    <x v="1063"/>
    <n v="752.61"/>
  </r>
  <r>
    <x v="1"/>
    <x v="1064"/>
    <n v="758.81"/>
  </r>
  <r>
    <x v="1"/>
    <x v="1065"/>
    <n v="767.74"/>
  </r>
  <r>
    <x v="1"/>
    <x v="1066"/>
    <n v="760.58"/>
  </r>
  <r>
    <x v="1"/>
    <x v="1067"/>
    <n v="754.64"/>
  </r>
  <r>
    <x v="1"/>
    <x v="1068"/>
    <n v="760.77"/>
  </r>
  <r>
    <x v="1"/>
    <x v="1069"/>
    <n v="765.98"/>
  </r>
  <r>
    <x v="1"/>
    <x v="1070"/>
    <n v="766.56"/>
  </r>
  <r>
    <x v="1"/>
    <x v="1071"/>
    <n v="768.31"/>
  </r>
  <r>
    <x v="1"/>
    <x v="1072"/>
    <n v="768.56"/>
  </r>
  <r>
    <x v="1"/>
    <x v="1073"/>
    <n v="771.24"/>
  </r>
  <r>
    <x v="1"/>
    <x v="1074"/>
    <n v="772.56"/>
  </r>
  <r>
    <x v="1"/>
    <x v="1075"/>
    <n v="768.49"/>
  </r>
  <r>
    <x v="1"/>
    <x v="1076"/>
    <n v="764.04"/>
  </r>
  <r>
    <x v="1"/>
    <x v="1077"/>
    <n v="764.63"/>
  </r>
  <r>
    <x v="1"/>
    <x v="1078"/>
    <n v="764.46"/>
  </r>
  <r>
    <x v="1"/>
    <x v="1079"/>
    <n v="757.31"/>
  </r>
  <r>
    <x v="1"/>
    <x v="1080"/>
    <n v="759.48"/>
  </r>
  <r>
    <x v="1"/>
    <x v="1081"/>
    <n v="762.45"/>
  </r>
  <r>
    <x v="1"/>
    <x v="1082"/>
    <n v="757.25"/>
  </r>
  <r>
    <x v="1"/>
    <x v="1083"/>
    <n v="759.22"/>
  </r>
  <r>
    <x v="1"/>
    <x v="1084"/>
    <n v="769"/>
  </r>
  <r>
    <x v="1"/>
    <x v="1085"/>
    <n v="771.29"/>
  </r>
  <r>
    <x v="1"/>
    <x v="1086"/>
    <n v="767.58"/>
  </r>
  <r>
    <x v="1"/>
    <x v="1087"/>
    <n v="769.16"/>
  </r>
  <r>
    <x v="1"/>
    <x v="1088"/>
    <n v="770.62"/>
  </r>
  <r>
    <x v="1"/>
    <x v="1089"/>
    <n v="772.44"/>
  </r>
  <r>
    <x v="1"/>
    <x v="1090"/>
    <n v="788.87"/>
  </r>
  <r>
    <x v="1"/>
    <x v="1091"/>
    <n v="784.48"/>
  </r>
  <r>
    <x v="1"/>
    <x v="1092"/>
    <n v="784.06"/>
  </r>
  <r>
    <x v="1"/>
    <x v="1093"/>
    <n v="760.14"/>
  </r>
  <r>
    <x v="1"/>
    <x v="1094"/>
    <n v="771.49"/>
  </r>
  <r>
    <x v="1"/>
    <x v="1095"/>
    <n v="761.01"/>
  </r>
  <r>
    <x v="1"/>
    <x v="1096"/>
    <n v="761.09"/>
  </r>
  <r>
    <x v="1"/>
    <x v="1097"/>
    <n v="769.69"/>
  </r>
  <r>
    <x v="1"/>
    <x v="1098"/>
    <n v="778.52"/>
  </r>
  <r>
    <x v="1"/>
    <x v="1099"/>
    <n v="775.1"/>
  </r>
  <r>
    <x v="1"/>
    <x v="1100"/>
    <n v="780.22"/>
  </r>
  <r>
    <x v="1"/>
    <x v="1101"/>
    <n v="789.74"/>
  </r>
  <r>
    <x v="1"/>
    <x v="1102"/>
    <n v="804.7"/>
  </r>
  <r>
    <x v="1"/>
    <x v="1103"/>
    <n v="805.75"/>
  </r>
  <r>
    <x v="1"/>
    <x v="1104"/>
    <n v="799.16"/>
  </r>
  <r>
    <x v="1"/>
    <x v="1105"/>
    <n v="816.11"/>
  </r>
  <r>
    <x v="1"/>
    <x v="1106"/>
    <n v="828.72"/>
  </r>
  <r>
    <x v="1"/>
    <x v="1107"/>
    <n v="829.05"/>
  </r>
  <r>
    <x v="1"/>
    <x v="1108"/>
    <n v="837.31"/>
  </r>
  <r>
    <x v="1"/>
    <x v="1109"/>
    <n v="836.74"/>
  </r>
  <r>
    <x v="1"/>
    <x v="1110"/>
    <n v="834.03"/>
  </r>
  <r>
    <x v="1"/>
    <x v="1111"/>
    <n v="844.36"/>
  </r>
  <r>
    <x v="1"/>
    <x v="1112"/>
    <n v="841.66"/>
  </r>
  <r>
    <x v="1"/>
    <x v="1113"/>
    <n v="839.43"/>
  </r>
  <r>
    <x v="1"/>
    <x v="1114"/>
    <n v="841.71"/>
  </r>
  <r>
    <x v="1"/>
    <x v="1115"/>
    <n v="831"/>
  </r>
  <r>
    <x v="1"/>
    <x v="1116"/>
    <n v="834.09"/>
  </r>
  <r>
    <x v="1"/>
    <x v="1117"/>
    <n v="829.28"/>
  </r>
  <r>
    <x v="1"/>
    <x v="1118"/>
    <n v="822.96"/>
  </r>
  <r>
    <x v="1"/>
    <x v="1119"/>
    <n v="812.95"/>
  </r>
  <r>
    <x v="1"/>
    <x v="1120"/>
    <n v="817.65"/>
  </r>
  <r>
    <x v="1"/>
    <x v="1121"/>
    <n v="817.69"/>
  </r>
  <r>
    <x v="1"/>
    <x v="1122"/>
    <n v="810.32"/>
  </r>
  <r>
    <x v="1"/>
    <x v="1123"/>
    <n v="818.99"/>
  </r>
  <r>
    <x v="1"/>
    <x v="1124"/>
    <n v="838.09"/>
  </r>
  <r>
    <x v="1"/>
    <x v="1125"/>
    <n v="835.18"/>
  </r>
  <r>
    <x v="1"/>
    <x v="1126"/>
    <n v="822.59"/>
  </r>
  <r>
    <x v="1"/>
    <x v="1127"/>
    <n v="818.36"/>
  </r>
  <r>
    <x v="1"/>
    <x v="1128"/>
    <n v="776.32"/>
  </r>
  <r>
    <x v="1"/>
    <x v="1129"/>
    <n v="789.82"/>
  </r>
  <r>
    <x v="1"/>
    <x v="1130"/>
    <n v="785.41"/>
  </r>
  <r>
    <x v="1"/>
    <x v="1131"/>
    <n v="765.56"/>
  </r>
  <r>
    <x v="1"/>
    <x v="1132"/>
    <n v="767.03"/>
  </r>
  <r>
    <x v="1"/>
    <x v="1133"/>
    <n v="755.05"/>
  </r>
  <r>
    <x v="1"/>
    <x v="1134"/>
    <n v="784.93"/>
  </r>
  <r>
    <x v="1"/>
    <x v="1135"/>
    <n v="787.75"/>
  </r>
  <r>
    <x v="1"/>
    <x v="1136"/>
    <n v="771.88"/>
  </r>
  <r>
    <x v="1"/>
    <x v="1137"/>
    <n v="742.38"/>
  </r>
  <r>
    <x v="1"/>
    <x v="1138"/>
    <n v="739.01"/>
  </r>
  <r>
    <x v="1"/>
    <x v="1139"/>
    <n v="719.07"/>
  </r>
  <r>
    <x v="1"/>
    <x v="1140"/>
    <n v="743.24"/>
  </r>
  <r>
    <x v="1"/>
    <x v="1141"/>
    <n v="746.49"/>
  </r>
  <r>
    <x v="1"/>
    <x v="1142"/>
    <n v="756.4"/>
  </r>
  <r>
    <x v="1"/>
    <x v="1143"/>
    <n v="760.16"/>
  </r>
  <r>
    <x v="1"/>
    <x v="1144"/>
    <n v="780"/>
  </r>
  <r>
    <x v="1"/>
    <x v="1145"/>
    <n v="785.33"/>
  </r>
  <r>
    <x v="1"/>
    <x v="1146"/>
    <n v="780.12"/>
  </r>
  <r>
    <x v="1"/>
    <x v="1147"/>
    <n v="780.37"/>
  </r>
  <r>
    <x v="1"/>
    <x v="1148"/>
    <n v="766.77"/>
  </r>
  <r>
    <x v="1"/>
    <x v="1149"/>
    <n v="762.52"/>
  </r>
  <r>
    <x v="1"/>
    <x v="1150"/>
    <n v="750.57"/>
  </r>
  <r>
    <x v="1"/>
    <x v="1151"/>
    <n v="743.65"/>
  </r>
  <r>
    <x v="1"/>
    <x v="1152"/>
    <n v="740.34"/>
  </r>
  <r>
    <x v="1"/>
    <x v="1153"/>
    <n v="759.36"/>
  </r>
  <r>
    <x v="1"/>
    <x v="1154"/>
    <n v="764.72"/>
  </r>
  <r>
    <x v="1"/>
    <x v="1155"/>
    <n v="770.42"/>
  </r>
  <r>
    <x v="1"/>
    <x v="1156"/>
    <n v="767.33"/>
  </r>
  <r>
    <x v="1"/>
    <x v="1157"/>
    <n v="768.66"/>
  </r>
  <r>
    <x v="1"/>
    <x v="1158"/>
    <n v="760.12"/>
  </r>
  <r>
    <x v="1"/>
    <x v="1159"/>
    <n v="774.34"/>
  </r>
  <r>
    <x v="1"/>
    <x v="1160"/>
    <n v="768.82"/>
  </r>
  <r>
    <x v="1"/>
    <x v="1161"/>
    <n v="761"/>
  </r>
  <r>
    <x v="1"/>
    <x v="1162"/>
    <n v="757.77"/>
  </r>
  <r>
    <x v="1"/>
    <x v="1163"/>
    <n v="766"/>
  </r>
  <r>
    <x v="1"/>
    <x v="1164"/>
    <n v="771.22"/>
  </r>
  <r>
    <x v="1"/>
    <x v="1165"/>
    <n v="770.6"/>
  </r>
  <r>
    <x v="1"/>
    <x v="1166"/>
    <n v="766.34"/>
  </r>
  <r>
    <x v="1"/>
    <x v="1167"/>
    <n v="760.59"/>
  </r>
  <r>
    <x v="1"/>
    <x v="1168"/>
    <n v="771.4"/>
  </r>
  <r>
    <x v="1"/>
    <x v="1169"/>
    <n v="772.13"/>
  </r>
  <r>
    <x v="1"/>
    <x v="1170"/>
    <n v="765.15"/>
  </r>
  <r>
    <x v="1"/>
    <x v="1171"/>
    <n v="749.87"/>
  </r>
  <r>
    <x v="1"/>
    <x v="1172"/>
    <n v="753.67"/>
  </r>
  <r>
    <x v="1"/>
    <x v="1173"/>
    <n v="757.18"/>
  </r>
  <r>
    <x v="1"/>
    <x v="1174"/>
    <n v="780.45"/>
  </r>
  <r>
    <x v="1"/>
    <x v="1175"/>
    <n v="795.99"/>
  </r>
  <r>
    <x v="1"/>
    <x v="1176"/>
    <n v="796.92"/>
  </r>
  <r>
    <x v="1"/>
    <x v="1177"/>
    <n v="795.9"/>
  </r>
  <r>
    <x v="1"/>
    <x v="1178"/>
    <n v="799.02"/>
  </r>
  <r>
    <x v="1"/>
    <x v="1179"/>
    <n v="813.64"/>
  </r>
  <r>
    <x v="1"/>
    <x v="1180"/>
    <n v="817.14"/>
  </r>
  <r>
    <x v="1"/>
    <x v="1181"/>
    <n v="809.72"/>
  </r>
  <r>
    <x v="1"/>
    <x v="1182"/>
    <n v="807.48"/>
  </r>
  <r>
    <x v="1"/>
    <x v="1183"/>
    <n v="809.04"/>
  </r>
  <r>
    <x v="1"/>
    <x v="1184"/>
    <n v="808.33"/>
  </r>
  <r>
    <x v="1"/>
    <x v="1185"/>
    <n v="817.88"/>
  </r>
  <r>
    <x v="1"/>
    <x v="1186"/>
    <n v="822.44"/>
  </r>
  <r>
    <x v="1"/>
    <x v="1187"/>
    <n v="836.52"/>
  </r>
  <r>
    <x v="1"/>
    <x v="1188"/>
    <n v="839.15"/>
  </r>
  <r>
    <x v="1"/>
    <x v="1189"/>
    <n v="835.77"/>
  </r>
  <r>
    <x v="1"/>
    <x v="1190"/>
    <n v="830.38"/>
  </r>
  <r>
    <x v="1"/>
    <x v="1191"/>
    <n v="823.48"/>
  </r>
  <r>
    <x v="1"/>
    <x v="1192"/>
    <n v="832.35"/>
  </r>
  <r>
    <x v="1"/>
    <x v="1193"/>
    <n v="839.95"/>
  </r>
  <r>
    <x v="1"/>
    <x v="1194"/>
    <n v="810.2"/>
  </r>
  <r>
    <x v="1"/>
    <x v="1195"/>
    <n v="807.64"/>
  </r>
  <r>
    <x v="1"/>
    <x v="1196"/>
    <n v="812.5"/>
  </r>
  <r>
    <x v="1"/>
    <x v="1197"/>
    <n v="819.71"/>
  </r>
  <r>
    <x v="1"/>
    <x v="1198"/>
    <n v="821.36"/>
  </r>
  <r>
    <x v="1"/>
    <x v="1199"/>
    <n v="827.46"/>
  </r>
  <r>
    <x v="1"/>
    <x v="1200"/>
    <n v="836.53"/>
  </r>
  <r>
    <x v="1"/>
    <x v="1201"/>
    <n v="836.39"/>
  </r>
  <r>
    <x v="1"/>
    <x v="1202"/>
    <n v="842.7"/>
  </r>
  <r>
    <x v="1"/>
    <x v="1203"/>
    <n v="844.14"/>
  </r>
  <r>
    <x v="1"/>
    <x v="1204"/>
    <n v="845.07"/>
  </r>
  <r>
    <x v="1"/>
    <x v="1205"/>
    <n v="856.44"/>
  </r>
  <r>
    <x v="1"/>
    <x v="1206"/>
    <n v="855.61"/>
  </r>
  <r>
    <x v="1"/>
    <x v="1207"/>
    <n v="852.19"/>
  </r>
  <r>
    <x v="1"/>
    <x v="1208"/>
    <n v="845.24"/>
  </r>
  <r>
    <x v="1"/>
    <x v="1209"/>
    <n v="848.64"/>
  </r>
  <r>
    <x v="1"/>
    <x v="1210"/>
    <n v="845.04"/>
  </r>
  <r>
    <x v="1"/>
    <x v="1211"/>
    <n v="853.08"/>
  </r>
  <r>
    <x v="1"/>
    <x v="1212"/>
    <n v="848.91"/>
  </r>
  <r>
    <x v="1"/>
    <x v="1213"/>
    <n v="849.88"/>
  </r>
  <r>
    <x v="1"/>
    <x v="1214"/>
    <n v="846.61"/>
  </r>
  <r>
    <x v="1"/>
    <x v="1215"/>
    <n v="846.02"/>
  </r>
  <r>
    <x v="1"/>
    <x v="1216"/>
    <n v="850.5"/>
  </r>
  <r>
    <x v="1"/>
    <x v="1217"/>
    <n v="853"/>
  </r>
  <r>
    <x v="1"/>
    <x v="1218"/>
    <n v="852.46"/>
  </r>
  <r>
    <x v="1"/>
    <x v="1219"/>
    <n v="854.59"/>
  </r>
  <r>
    <x v="1"/>
    <x v="1220"/>
    <n v="852.53"/>
  </r>
  <r>
    <x v="1"/>
    <x v="1221"/>
    <n v="852.97"/>
  </r>
  <r>
    <x v="1"/>
    <x v="1222"/>
    <n v="853.42"/>
  </r>
  <r>
    <x v="1"/>
    <x v="1223"/>
    <n v="852.31"/>
  </r>
  <r>
    <x v="1"/>
    <x v="1224"/>
    <n v="856.97"/>
  </r>
  <r>
    <x v="1"/>
    <x v="1225"/>
    <n v="843.2"/>
  </r>
  <r>
    <x v="1"/>
    <x v="1226"/>
    <n v="848.06"/>
  </r>
  <r>
    <x v="1"/>
    <x v="1227"/>
    <n v="847.38"/>
  </r>
  <r>
    <x v="1"/>
    <x v="1228"/>
    <n v="845.61"/>
  </r>
  <r>
    <x v="1"/>
    <x v="1229"/>
    <n v="846.82"/>
  </r>
  <r>
    <x v="1"/>
    <x v="1230"/>
    <n v="856"/>
  </r>
  <r>
    <x v="1"/>
    <x v="1231"/>
    <n v="874.32"/>
  </r>
  <r>
    <x v="1"/>
    <x v="1232"/>
    <n v="876.34"/>
  </r>
  <r>
    <x v="1"/>
    <x v="1233"/>
    <n v="886.54"/>
  </r>
  <r>
    <x v="1"/>
    <x v="1234"/>
    <n v="891.51"/>
  </r>
  <r>
    <x v="1"/>
    <x v="1235"/>
    <n v="906.83"/>
  </r>
  <r>
    <x v="1"/>
    <x v="1236"/>
    <n v="909.28"/>
  </r>
  <r>
    <x v="1"/>
    <x v="1237"/>
    <n v="898.28"/>
  </r>
  <r>
    <x v="1"/>
    <x v="1238"/>
    <n v="894.88"/>
  </r>
  <r>
    <x v="1"/>
    <x v="1239"/>
    <n v="907.04"/>
  </r>
  <r>
    <x v="1"/>
    <x v="1240"/>
    <n v="902.36"/>
  </r>
  <r>
    <x v="1"/>
    <x v="1241"/>
    <n v="896.23"/>
  </r>
  <r>
    <x v="1"/>
    <x v="1242"/>
    <n v="884.67"/>
  </r>
  <r>
    <x v="1"/>
    <x v="1243"/>
    <n v="901.99"/>
  </r>
  <r>
    <x v="1"/>
    <x v="1244"/>
    <n v="903.78"/>
  </r>
  <r>
    <x v="1"/>
    <x v="1245"/>
    <n v="899.2"/>
  </r>
  <r>
    <x v="1"/>
    <x v="1246"/>
    <n v="902.06"/>
  </r>
  <r>
    <x v="1"/>
    <x v="1247"/>
    <n v="898.53"/>
  </r>
  <r>
    <x v="1"/>
    <x v="1248"/>
    <n v="907.41"/>
  </r>
  <r>
    <x v="1"/>
    <x v="1249"/>
    <n v="907.62"/>
  </r>
  <r>
    <x v="1"/>
    <x v="1250"/>
    <n v="909.29"/>
  </r>
  <r>
    <x v="1"/>
    <x v="1251"/>
    <n v="918.38"/>
  </r>
  <r>
    <x v="1"/>
    <x v="1252"/>
    <n v="924.99"/>
  </r>
  <r>
    <x v="1"/>
    <x v="1253"/>
    <n v="948.23"/>
  </r>
  <r>
    <x v="1"/>
    <x v="1254"/>
    <n v="946.94"/>
  </r>
  <r>
    <x v="1"/>
    <x v="1255"/>
    <n v="941.03"/>
  </r>
  <r>
    <x v="1"/>
    <x v="1256"/>
    <n v="937.53"/>
  </r>
  <r>
    <x v="1"/>
    <x v="1257"/>
    <n v="934.15"/>
  </r>
  <r>
    <x v="1"/>
    <x v="1258"/>
    <n v="949.04"/>
  </r>
  <r>
    <x v="1"/>
    <x v="1259"/>
    <n v="952.82"/>
  </r>
  <r>
    <x v="1"/>
    <x v="1260"/>
    <n v="948.95"/>
  </r>
  <r>
    <x v="1"/>
    <x v="1261"/>
    <n v="947.62"/>
  </r>
  <r>
    <x v="1"/>
    <x v="1262"/>
    <n v="961.35"/>
  </r>
  <r>
    <x v="1"/>
    <x v="1263"/>
    <n v="957.97"/>
  </r>
  <r>
    <x v="1"/>
    <x v="1264"/>
    <n v="966.07"/>
  </r>
  <r>
    <x v="1"/>
    <x v="1265"/>
    <n v="944.76"/>
  </r>
  <r>
    <x v="1"/>
    <x v="1266"/>
    <n v="958.49"/>
  </r>
  <r>
    <x v="1"/>
    <x v="1267"/>
    <n v="959.84"/>
  </r>
  <r>
    <x v="1"/>
    <x v="1268"/>
    <n v="970.67"/>
  </r>
  <r>
    <x v="1"/>
    <x v="1269"/>
    <n v="971.54"/>
  </r>
  <r>
    <x v="1"/>
    <x v="1270"/>
    <n v="980.35"/>
  </r>
  <r>
    <x v="1"/>
    <x v="1271"/>
    <n v="993.38"/>
  </r>
  <r>
    <x v="1"/>
    <x v="1272"/>
    <n v="995.78"/>
  </r>
  <r>
    <x v="1"/>
    <x v="1273"/>
    <n v="996.7"/>
  </r>
  <r>
    <x v="1"/>
    <x v="1274"/>
    <n v="994.62"/>
  </r>
  <r>
    <x v="1"/>
    <x v="1275"/>
    <n v="995.95"/>
  </r>
  <r>
    <x v="1"/>
    <x v="1276"/>
    <n v="1006.73"/>
  </r>
  <r>
    <x v="1"/>
    <x v="1277"/>
    <n v="1011.34"/>
  </r>
  <r>
    <x v="1"/>
    <x v="1278"/>
    <n v="1003"/>
  </r>
  <r>
    <x v="1"/>
    <x v="1279"/>
    <n v="1010.07"/>
  </r>
  <r>
    <x v="1"/>
    <x v="1280"/>
    <n v="1010.27"/>
  </r>
  <r>
    <x v="1"/>
    <x v="1281"/>
    <n v="978.31"/>
  </r>
  <r>
    <x v="1"/>
    <x v="1282"/>
    <n v="964.91"/>
  </r>
  <r>
    <x v="1"/>
    <x v="1283"/>
    <n v="980.79"/>
  </r>
  <r>
    <x v="1"/>
    <x v="1284"/>
    <n v="976.47"/>
  </r>
  <r>
    <x v="1"/>
    <x v="1285"/>
    <n v="964.17"/>
  </r>
  <r>
    <x v="1"/>
    <x v="1286"/>
    <n v="987.71"/>
  </r>
  <r>
    <x v="1"/>
    <x v="1287"/>
    <n v="995.17"/>
  </r>
  <r>
    <x v="1"/>
    <x v="1288"/>
    <n v="992.59"/>
  </r>
  <r>
    <x v="1"/>
    <x v="1289"/>
    <n v="1002.23"/>
  </r>
  <r>
    <x v="1"/>
    <x v="1290"/>
    <n v="1001.3"/>
  </r>
  <r>
    <x v="1"/>
    <x v="1291"/>
    <n v="1003.74"/>
  </r>
  <r>
    <x v="1"/>
    <x v="1292"/>
    <n v="993.98"/>
  </r>
  <r>
    <x v="1"/>
    <x v="1293"/>
    <n v="976.78"/>
  </r>
  <r>
    <x v="1"/>
    <x v="1294"/>
    <n v="990.33"/>
  </r>
  <r>
    <x v="1"/>
    <x v="1295"/>
    <n v="975.93"/>
  </r>
  <r>
    <x v="1"/>
    <x v="1296"/>
    <n v="968"/>
  </r>
  <r>
    <x v="1"/>
    <x v="1297"/>
    <n v="953.66"/>
  </r>
  <r>
    <x v="1"/>
    <x v="1298"/>
    <n v="971.4"/>
  </r>
  <r>
    <x v="1"/>
    <x v="1299"/>
    <n v="965.14"/>
  </r>
  <r>
    <x v="1"/>
    <x v="1300"/>
    <n v="978.76"/>
  </r>
  <r>
    <x v="1"/>
    <x v="1301"/>
    <n v="996.47"/>
  </r>
  <r>
    <x v="1"/>
    <x v="1302"/>
    <n v="994.13"/>
  </r>
  <r>
    <x v="1"/>
    <x v="1303"/>
    <n v="1006.51"/>
  </r>
  <r>
    <x v="1"/>
    <x v="1304"/>
    <n v="1000.63"/>
  </r>
  <r>
    <x v="1"/>
    <x v="1305"/>
    <n v="1001.81"/>
  </r>
  <r>
    <x v="1"/>
    <x v="1306"/>
    <n v="1010.04"/>
  </r>
  <r>
    <x v="1"/>
    <x v="1307"/>
    <n v="1024.45"/>
  </r>
  <r>
    <x v="1"/>
    <x v="1308"/>
    <n v="1026.8699999999999"/>
  </r>
  <r>
    <x v="1"/>
    <x v="1309"/>
    <n v="1028.7"/>
  </r>
  <r>
    <x v="1"/>
    <x v="1310"/>
    <n v="1025.67"/>
  </r>
  <r>
    <x v="1"/>
    <x v="1311"/>
    <n v="1038.95"/>
  </r>
  <r>
    <x v="1"/>
    <x v="1312"/>
    <n v="1039.8699999999999"/>
  </r>
  <r>
    <x v="1"/>
    <x v="1313"/>
    <n v="1052.8"/>
  </r>
  <r>
    <x v="1"/>
    <x v="1314"/>
    <n v="1046"/>
  </r>
  <r>
    <x v="1"/>
    <x v="1315"/>
    <n v="1020.04"/>
  </r>
  <r>
    <x v="1"/>
    <x v="1316"/>
    <n v="987.78"/>
  </r>
  <r>
    <x v="1"/>
    <x v="1317"/>
    <n v="996.19"/>
  </r>
  <r>
    <x v="1"/>
    <x v="1318"/>
    <n v="995.89"/>
  </r>
  <r>
    <x v="1"/>
    <x v="1319"/>
    <n v="986.92"/>
  </r>
  <r>
    <x v="1"/>
    <x v="1320"/>
    <n v="987.58"/>
  </r>
  <r>
    <x v="1"/>
    <x v="1321"/>
    <n v="992.27"/>
  </r>
  <r>
    <x v="1"/>
    <x v="1322"/>
    <n v="989.84"/>
  </r>
  <r>
    <x v="1"/>
    <x v="1323"/>
    <n v="982.01"/>
  </r>
  <r>
    <x v="1"/>
    <x v="1324"/>
    <n v="956.92"/>
  </r>
  <r>
    <x v="1"/>
    <x v="1325"/>
    <n v="967.99"/>
  </r>
  <r>
    <x v="1"/>
    <x v="1326"/>
    <n v="983.3"/>
  </r>
  <r>
    <x v="1"/>
    <x v="1327"/>
    <n v="982.74"/>
  </r>
  <r>
    <x v="1"/>
    <x v="1328"/>
    <n v="978.18"/>
  </r>
  <r>
    <x v="1"/>
    <x v="1329"/>
    <n v="960.57"/>
  </r>
  <r>
    <x v="1"/>
    <x v="1330"/>
    <n v="958.47"/>
  </r>
  <r>
    <x v="1"/>
    <x v="1331"/>
    <n v="953.29"/>
  </r>
  <r>
    <x v="1"/>
    <x v="1332"/>
    <n v="966.9"/>
  </r>
  <r>
    <x v="1"/>
    <x v="1333"/>
    <n v="958"/>
  </r>
  <r>
    <x v="1"/>
    <x v="1334"/>
    <n v="952.45"/>
  </r>
  <r>
    <x v="1"/>
    <x v="1335"/>
    <n v="945.26"/>
  </r>
  <r>
    <x v="1"/>
    <x v="1336"/>
    <n v="946.02"/>
  </r>
  <r>
    <x v="1"/>
    <x v="1337"/>
    <n v="954.06"/>
  </r>
  <r>
    <x v="1"/>
    <x v="1338"/>
    <n v="967.59"/>
  </r>
  <r>
    <x v="1"/>
    <x v="1339"/>
    <n v="980.6"/>
  </r>
  <r>
    <x v="1"/>
    <x v="1340"/>
    <n v="978.25"/>
  </r>
  <r>
    <x v="1"/>
    <x v="1341"/>
    <n v="965.27"/>
  </r>
  <r>
    <x v="1"/>
    <x v="1342"/>
    <n v="967.8"/>
  </r>
  <r>
    <x v="1"/>
    <x v="1343"/>
    <n v="979.47"/>
  </r>
  <r>
    <x v="1"/>
    <x v="1344"/>
    <n v="965.9"/>
  </r>
  <r>
    <x v="1"/>
    <x v="1345"/>
    <n v="977.96"/>
  </r>
  <r>
    <x v="1"/>
    <x v="1346"/>
    <n v="982.58"/>
  </r>
  <r>
    <x v="1"/>
    <x v="1347"/>
    <n v="999.6"/>
  </r>
  <r>
    <x v="1"/>
    <x v="1348"/>
    <n v="992.21"/>
  </r>
  <r>
    <x v="1"/>
    <x v="1349"/>
    <n v="986.79"/>
  </r>
  <r>
    <x v="1"/>
    <x v="1350"/>
    <n v="974.19"/>
  </r>
  <r>
    <x v="1"/>
    <x v="1351"/>
    <n v="969.86"/>
  </r>
  <r>
    <x v="1"/>
    <x v="1352"/>
    <n v="973.21"/>
  </r>
  <r>
    <x v="1"/>
    <x v="1353"/>
    <n v="964.65"/>
  </r>
  <r>
    <x v="1"/>
    <x v="1354"/>
    <n v="955.1"/>
  </r>
  <r>
    <x v="1"/>
    <x v="1355"/>
    <n v="939.79"/>
  </r>
  <r>
    <x v="1"/>
    <x v="1356"/>
    <n v="938.6"/>
  </r>
  <r>
    <x v="1"/>
    <x v="1357"/>
    <n v="950.87"/>
  </r>
  <r>
    <x v="1"/>
    <x v="1358"/>
    <n v="956.4"/>
  </r>
  <r>
    <x v="1"/>
    <x v="1359"/>
    <n v="961.35"/>
  </r>
  <r>
    <x v="1"/>
    <x v="1360"/>
    <n v="959.19"/>
  </r>
  <r>
    <x v="1"/>
    <x v="1361"/>
    <n v="957.1"/>
  </r>
  <r>
    <x v="1"/>
    <x v="1362"/>
    <n v="965.45"/>
  </r>
  <r>
    <x v="1"/>
    <x v="1363"/>
    <n v="980.85"/>
  </r>
  <r>
    <x v="1"/>
    <x v="1364"/>
    <n v="989.58"/>
  </r>
  <r>
    <x v="1"/>
    <x v="1365"/>
    <n v="990.99"/>
  </r>
  <r>
    <x v="1"/>
    <x v="1366"/>
    <n v="987.2"/>
  </r>
  <r>
    <x v="1"/>
    <x v="1367"/>
    <n v="995"/>
  </r>
  <r>
    <x v="1"/>
    <x v="1368"/>
    <n v="1000.93"/>
  </r>
  <r>
    <x v="1"/>
    <x v="1369"/>
    <n v="1002.94"/>
  </r>
  <r>
    <x v="1"/>
    <x v="1370"/>
    <n v="1006.34"/>
  </r>
  <r>
    <x v="1"/>
    <x v="1371"/>
    <n v="1009.13"/>
  </r>
  <r>
    <x v="1"/>
    <x v="1372"/>
    <n v="997"/>
  </r>
  <r>
    <x v="1"/>
    <x v="1373"/>
    <n v="986.61"/>
  </r>
  <r>
    <x v="1"/>
    <x v="1374"/>
    <n v="982.91"/>
  </r>
  <r>
    <x v="1"/>
    <x v="1375"/>
    <n v="966.3"/>
  </r>
  <r>
    <x v="1"/>
    <x v="1376"/>
    <n v="975.9"/>
  </r>
  <r>
    <x v="1"/>
    <x v="1377"/>
    <n v="972.91"/>
  </r>
  <r>
    <x v="1"/>
    <x v="1378"/>
    <n v="972.43"/>
  </r>
  <r>
    <x v="1"/>
    <x v="1379"/>
    <n v="1100.95"/>
  </r>
  <r>
    <x v="1"/>
    <x v="1380"/>
    <n v="1110.8499999999999"/>
  </r>
  <r>
    <x v="1"/>
    <x v="1381"/>
    <n v="1105.28"/>
  </r>
  <r>
    <x v="1"/>
    <x v="1382"/>
    <n v="1103.6801"/>
  </r>
  <r>
    <x v="1"/>
    <x v="1383"/>
    <n v="1094.22"/>
  </r>
  <r>
    <x v="1"/>
    <x v="1384"/>
    <n v="1111.5999999999999"/>
  </r>
  <r>
    <x v="1"/>
    <x v="1385"/>
    <n v="1120.6600000000001"/>
  </r>
  <r>
    <x v="1"/>
    <x v="1386"/>
    <n v="1123.17"/>
  </r>
  <r>
    <x v="1"/>
    <x v="1387"/>
    <n v="1132.8800000000001"/>
  </r>
  <r>
    <x v="1"/>
    <x v="1388"/>
    <n v="1129.1300000000001"/>
  </r>
  <r>
    <x v="1"/>
    <x v="1389"/>
    <n v="1125.3499999999999"/>
  </r>
  <r>
    <x v="1"/>
    <x v="1390"/>
    <n v="1129.17"/>
  </r>
  <r>
    <x v="1"/>
    <x v="1391"/>
    <n v="1136.8399999999999"/>
  </r>
  <r>
    <x v="1"/>
    <x v="1392"/>
    <n v="1126.6899000000001"/>
  </r>
  <r>
    <x v="1"/>
    <x v="1393"/>
    <n v="1137.29"/>
  </r>
  <r>
    <x v="1"/>
    <x v="1394"/>
    <n v="1129.8800000000001"/>
  </r>
  <r>
    <x v="1"/>
    <x v="1395"/>
    <n v="1126.3100999999999"/>
  </r>
  <r>
    <x v="1"/>
    <x v="1396"/>
    <n v="1139.49"/>
  </r>
  <r>
    <x v="1"/>
    <x v="1397"/>
    <n v="1156.1600000000001"/>
  </r>
  <r>
    <x v="1"/>
    <x v="1398"/>
    <n v="1186"/>
  </r>
  <r>
    <x v="1"/>
    <x v="1399"/>
    <n v="1195.83"/>
  </r>
  <r>
    <x v="1"/>
    <x v="1400"/>
    <n v="1193.5999999999999"/>
  </r>
  <r>
    <x v="1"/>
    <x v="1401"/>
    <n v="1161.27"/>
  </r>
  <r>
    <x v="1"/>
    <x v="1402"/>
    <n v="1176.75"/>
  </r>
  <r>
    <x v="1"/>
    <x v="1403"/>
    <n v="1162.3499999999999"/>
  </r>
  <r>
    <x v="1"/>
    <x v="1404"/>
    <n v="1133.95"/>
  </r>
  <r>
    <x v="1"/>
    <x v="1405"/>
    <n v="1141.5699"/>
  </r>
  <r>
    <x v="1"/>
    <x v="1406"/>
    <n v="1152.3499999999999"/>
  </r>
  <r>
    <x v="1"/>
    <x v="1407"/>
    <n v="1159.79"/>
  </r>
  <r>
    <x v="1"/>
    <x v="1408"/>
    <n v="1162"/>
  </r>
  <r>
    <x v="1"/>
    <x v="1409"/>
    <n v="1168.92"/>
  </r>
  <r>
    <x v="1"/>
    <x v="1410"/>
    <n v="1165.08"/>
  </r>
  <r>
    <x v="1"/>
    <x v="1411"/>
    <n v="1164.1300000000001"/>
  </r>
  <r>
    <x v="1"/>
    <x v="1412"/>
    <n v="1174.26"/>
  </r>
  <r>
    <x v="1"/>
    <x v="1413"/>
    <n v="1179.1400000000001"/>
  </r>
  <r>
    <x v="1"/>
    <x v="1414"/>
    <n v="1190.58"/>
  </r>
  <r>
    <x v="1"/>
    <x v="1415"/>
    <n v="1187.3800000000001"/>
  </r>
  <r>
    <x v="1"/>
    <x v="1416"/>
    <n v="1177.6199999999999"/>
  </r>
  <r>
    <x v="1"/>
    <x v="1417"/>
    <n v="1174.76"/>
  </r>
  <r>
    <x v="1"/>
    <x v="1418"/>
    <n v="1168.3599999999999"/>
  </r>
  <r>
    <x v="1"/>
    <x v="1419"/>
    <n v="1176.76"/>
  </r>
  <r>
    <x v="1"/>
    <x v="1420"/>
    <n v="1182.26"/>
  </r>
  <r>
    <x v="1"/>
    <x v="1421"/>
    <n v="1186.0999999999999"/>
  </r>
  <r>
    <x v="1"/>
    <x v="1422"/>
    <n v="1169.47"/>
  </r>
  <r>
    <x v="1"/>
    <x v="1423"/>
    <n v="1189.01"/>
  </r>
  <r>
    <x v="1"/>
    <x v="1424"/>
    <n v="1204.2"/>
  </r>
  <r>
    <x v="1"/>
    <x v="1425"/>
    <n v="1209.5899999999999"/>
  </r>
  <r>
    <x v="1"/>
    <x v="1426"/>
    <n v="1229.1400000000001"/>
  </r>
  <r>
    <x v="1"/>
    <x v="1427"/>
    <n v="1246.8699999999999"/>
  </r>
  <r>
    <x v="1"/>
    <x v="1428"/>
    <n v="1252.7"/>
  </r>
  <r>
    <x v="1"/>
    <x v="1429"/>
    <n v="1254.33"/>
  </r>
  <r>
    <x v="1"/>
    <x v="1430"/>
    <n v="1276.6801"/>
  </r>
  <r>
    <x v="1"/>
    <x v="1431"/>
    <n v="1305.2"/>
  </r>
  <r>
    <x v="1"/>
    <x v="1432"/>
    <n v="1304.8599999999999"/>
  </r>
  <r>
    <x v="1"/>
    <x v="1433"/>
    <n v="1295"/>
  </r>
  <r>
    <x v="1"/>
    <x v="1434"/>
    <n v="1293.3199"/>
  </r>
  <r>
    <x v="1"/>
    <x v="1435"/>
    <n v="1294.58"/>
  </r>
  <r>
    <x v="1"/>
    <x v="1436"/>
    <n v="1327.3100999999999"/>
  </r>
  <r>
    <x v="1"/>
    <x v="1437"/>
    <n v="1362.54"/>
  </r>
  <r>
    <x v="1"/>
    <x v="1438"/>
    <n v="1357.51"/>
  </r>
  <r>
    <x v="1"/>
    <x v="1439"/>
    <n v="1377.95"/>
  </r>
  <r>
    <x v="1"/>
    <x v="1440"/>
    <n v="1402.05"/>
  </r>
  <r>
    <x v="1"/>
    <x v="1441"/>
    <n v="1417.6801"/>
  </r>
  <r>
    <x v="1"/>
    <x v="1442"/>
    <n v="1437.8199"/>
  </r>
  <r>
    <x v="1"/>
    <x v="1443"/>
    <n v="1450.89"/>
  </r>
  <r>
    <x v="1"/>
    <x v="1444"/>
    <n v="1390"/>
  </r>
  <r>
    <x v="1"/>
    <x v="1445"/>
    <n v="1429.95"/>
  </r>
  <r>
    <x v="1"/>
    <x v="1446"/>
    <n v="1390"/>
  </r>
  <r>
    <x v="1"/>
    <x v="1447"/>
    <n v="1442.84"/>
  </r>
  <r>
    <x v="1"/>
    <x v="1448"/>
    <n v="1416.78"/>
  </r>
  <r>
    <x v="1"/>
    <x v="1449"/>
    <n v="1350.5"/>
  </r>
  <r>
    <x v="1"/>
    <x v="1450"/>
    <n v="1339.6"/>
  </r>
  <r>
    <x v="1"/>
    <x v="1451"/>
    <n v="1386.23"/>
  </r>
  <r>
    <x v="1"/>
    <x v="1452"/>
    <n v="1414.51"/>
  </r>
  <r>
    <x v="1"/>
    <x v="1453"/>
    <n v="1451.05"/>
  </r>
  <r>
    <x v="1"/>
    <x v="1454"/>
    <n v="1461.76"/>
  </r>
  <r>
    <x v="1"/>
    <x v="1455"/>
    <n v="1448.6899000000001"/>
  </r>
  <r>
    <x v="1"/>
    <x v="1456"/>
    <n v="1468.35"/>
  </r>
  <r>
    <x v="1"/>
    <x v="1457"/>
    <n v="1482.92"/>
  </r>
  <r>
    <x v="1"/>
    <x v="1458"/>
    <n v="1485.34"/>
  </r>
  <r>
    <x v="1"/>
    <x v="1459"/>
    <n v="1500"/>
  </r>
  <r>
    <x v="1"/>
    <x v="1460"/>
    <n v="1521.95"/>
  </r>
  <r>
    <x v="1"/>
    <x v="1461"/>
    <n v="1511.98"/>
  </r>
  <r>
    <x v="1"/>
    <x v="1462"/>
    <n v="1512.45"/>
  </r>
  <r>
    <x v="1"/>
    <x v="1463"/>
    <n v="1493.45"/>
  </r>
  <r>
    <x v="1"/>
    <x v="1464"/>
    <n v="1500.25"/>
  </r>
  <r>
    <x v="1"/>
    <x v="1465"/>
    <n v="1523.61"/>
  </r>
  <r>
    <x v="1"/>
    <x v="1466"/>
    <n v="1537.64"/>
  </r>
  <r>
    <x v="1"/>
    <x v="1467"/>
    <n v="1545"/>
  </r>
  <r>
    <x v="1"/>
    <x v="1468"/>
    <n v="1551.86"/>
  </r>
  <r>
    <x v="1"/>
    <x v="1469"/>
    <n v="1578.89"/>
  </r>
  <r>
    <x v="1"/>
    <x v="1470"/>
    <n v="1598.39"/>
  </r>
  <r>
    <x v="1"/>
    <x v="1471"/>
    <n v="1588.1801"/>
  </r>
  <r>
    <x v="1"/>
    <x v="1472"/>
    <n v="1591"/>
  </r>
  <r>
    <x v="1"/>
    <x v="1473"/>
    <n v="1582.3199"/>
  </r>
  <r>
    <x v="1"/>
    <x v="1474"/>
    <n v="1571.6801"/>
  </r>
  <r>
    <x v="1"/>
    <x v="1475"/>
    <n v="1544.9301"/>
  </r>
  <r>
    <x v="1"/>
    <x v="1476"/>
    <n v="1586.51"/>
  </r>
  <r>
    <x v="1"/>
    <x v="1477"/>
    <n v="1581.86"/>
  </r>
  <r>
    <x v="1"/>
    <x v="1478"/>
    <n v="1544.92"/>
  </r>
  <r>
    <x v="1"/>
    <x v="1479"/>
    <n v="1495.5600999999999"/>
  </r>
  <r>
    <x v="1"/>
    <x v="1480"/>
    <n v="1555.86"/>
  </r>
  <r>
    <x v="1"/>
    <x v="1481"/>
    <n v="1497.05"/>
  </r>
  <r>
    <x v="1"/>
    <x v="1482"/>
    <n v="1431.42"/>
  </r>
  <r>
    <x v="1"/>
    <x v="1483"/>
    <n v="1447.34"/>
  </r>
  <r>
    <x v="1"/>
    <x v="1484"/>
    <n v="1371.99"/>
  </r>
  <r>
    <x v="1"/>
    <x v="1485"/>
    <n v="1392.05"/>
  </r>
  <r>
    <x v="1"/>
    <x v="1486"/>
    <n v="1410.5699"/>
  </r>
  <r>
    <x v="1"/>
    <x v="1487"/>
    <n v="1451.75"/>
  </r>
  <r>
    <x v="1"/>
    <x v="1488"/>
    <n v="1405.23"/>
  </r>
  <r>
    <x v="1"/>
    <x v="1489"/>
    <n v="1406.08"/>
  </r>
  <r>
    <x v="1"/>
    <x v="1490"/>
    <n v="1436.22"/>
  </r>
  <r>
    <x v="1"/>
    <x v="1491"/>
    <n v="1427.05"/>
  </r>
  <r>
    <x v="1"/>
    <x v="1492"/>
    <n v="1448.5"/>
  </r>
  <r>
    <x v="1"/>
    <x v="1493"/>
    <n v="1430.79"/>
  </r>
  <r>
    <x v="1"/>
    <x v="1494"/>
    <n v="1441.5"/>
  </r>
  <r>
    <x v="1"/>
    <x v="1495"/>
    <n v="1503.83"/>
  </r>
  <r>
    <x v="1"/>
    <x v="1496"/>
    <n v="1527.84"/>
  </r>
  <r>
    <x v="1"/>
    <x v="1497"/>
    <n v="1556.91"/>
  </r>
  <r>
    <x v="1"/>
    <x v="1498"/>
    <n v="1527.49"/>
  </r>
  <r>
    <x v="1"/>
    <x v="1499"/>
    <n v="1517.86"/>
  </r>
  <r>
    <x v="1"/>
    <x v="1500"/>
    <n v="1460.09"/>
  </r>
  <r>
    <x v="1"/>
    <x v="1501"/>
    <n v="1460.17"/>
  </r>
  <r>
    <x v="1"/>
    <x v="1502"/>
    <n v="1517.96"/>
  </r>
  <r>
    <x v="1"/>
    <x v="1503"/>
    <n v="1572.62"/>
  </r>
  <r>
    <x v="1"/>
    <x v="1504"/>
    <n v="1566.13"/>
  </r>
  <r>
    <x v="1"/>
    <x v="1505"/>
    <n v="1582.26"/>
  </r>
  <r>
    <x v="1"/>
    <x v="1506"/>
    <n v="1569.6801"/>
  </r>
  <r>
    <x v="1"/>
    <x v="1507"/>
    <n v="1572.08"/>
  </r>
  <r>
    <x v="1"/>
    <x v="1508"/>
    <n v="1580.95"/>
  </r>
  <r>
    <x v="1"/>
    <x v="1509"/>
    <n v="1600.14"/>
  </r>
  <r>
    <x v="1"/>
    <x v="1510"/>
    <n v="1592.39"/>
  </r>
  <r>
    <x v="1"/>
    <x v="1511"/>
    <n v="1608"/>
  </r>
  <r>
    <x v="1"/>
    <x v="1512"/>
    <n v="1609.08"/>
  </r>
  <r>
    <x v="1"/>
    <x v="1513"/>
    <n v="1602.91"/>
  </r>
  <r>
    <x v="1"/>
    <x v="1514"/>
    <n v="1601.54"/>
  </r>
  <r>
    <x v="1"/>
    <x v="1515"/>
    <n v="1576.12"/>
  </r>
  <r>
    <x v="1"/>
    <x v="1516"/>
    <n v="1587.28"/>
  </r>
  <r>
    <x v="1"/>
    <x v="1517"/>
    <n v="1581.76"/>
  </r>
  <r>
    <x v="1"/>
    <x v="1518"/>
    <n v="1574.37"/>
  </r>
  <r>
    <x v="1"/>
    <x v="1519"/>
    <n v="1585.46"/>
  </r>
  <r>
    <x v="1"/>
    <x v="1520"/>
    <n v="1581.4"/>
  </r>
  <r>
    <x v="1"/>
    <x v="1521"/>
    <n v="1601.86"/>
  </r>
  <r>
    <x v="1"/>
    <x v="1522"/>
    <n v="1603.0699"/>
  </r>
  <r>
    <x v="1"/>
    <x v="1523"/>
    <n v="1610.15"/>
  </r>
  <r>
    <x v="1"/>
    <x v="1524"/>
    <n v="1612.87"/>
  </r>
  <r>
    <x v="1"/>
    <x v="1525"/>
    <n v="1624.89"/>
  </r>
  <r>
    <x v="1"/>
    <x v="1526"/>
    <n v="1629.62"/>
  </r>
  <r>
    <x v="1"/>
    <x v="1527"/>
    <n v="1641.54"/>
  </r>
  <r>
    <x v="1"/>
    <x v="1528"/>
    <n v="1665.27"/>
  </r>
  <r>
    <x v="1"/>
    <x v="1529"/>
    <n v="1696.35"/>
  </r>
  <r>
    <x v="1"/>
    <x v="1530"/>
    <n v="1695.75"/>
  </r>
  <r>
    <x v="1"/>
    <x v="1531"/>
    <n v="1689.3"/>
  </r>
  <r>
    <x v="1"/>
    <x v="1532"/>
    <n v="1683.99"/>
  </r>
  <r>
    <x v="1"/>
    <x v="1533"/>
    <n v="1689.12"/>
  </r>
  <r>
    <x v="1"/>
    <x v="1534"/>
    <n v="1698.75"/>
  </r>
  <r>
    <x v="1"/>
    <x v="1535"/>
    <n v="1704.86"/>
  </r>
  <r>
    <x v="1"/>
    <x v="1536"/>
    <n v="1723.86"/>
  </r>
  <r>
    <x v="1"/>
    <x v="1537"/>
    <n v="1715.97"/>
  </r>
  <r>
    <x v="1"/>
    <x v="1538"/>
    <n v="1723.79"/>
  </r>
  <r>
    <x v="1"/>
    <x v="1539"/>
    <n v="1734.78"/>
  </r>
  <r>
    <x v="1"/>
    <x v="1540"/>
    <n v="1750.08"/>
  </r>
  <r>
    <x v="1"/>
    <x v="1541"/>
    <n v="1730.22"/>
  </r>
  <r>
    <x v="1"/>
    <x v="1542"/>
    <n v="1715.67"/>
  </r>
  <r>
    <x v="1"/>
    <x v="1543"/>
    <n v="1663.15"/>
  </r>
  <r>
    <x v="1"/>
    <x v="1544"/>
    <n v="1691.09"/>
  </r>
  <r>
    <x v="1"/>
    <x v="1545"/>
    <n v="1660.51"/>
  </r>
  <r>
    <x v="1"/>
    <x v="1546"/>
    <n v="1701.45"/>
  </r>
  <r>
    <x v="1"/>
    <x v="1547"/>
    <n v="1699.8"/>
  </r>
  <r>
    <x v="1"/>
    <x v="1548"/>
    <n v="1713.78"/>
  </r>
  <r>
    <x v="1"/>
    <x v="1549"/>
    <n v="1693.96"/>
  </r>
  <r>
    <x v="1"/>
    <x v="1550"/>
    <n v="1699.73"/>
  </r>
  <r>
    <x v="1"/>
    <x v="1551"/>
    <n v="1710.63"/>
  </r>
  <r>
    <x v="1"/>
    <x v="1552"/>
    <n v="1739.02"/>
  </r>
  <r>
    <x v="1"/>
    <x v="1553"/>
    <n v="1743.0699"/>
  </r>
  <r>
    <x v="1"/>
    <x v="1554"/>
    <n v="1755"/>
  </r>
  <r>
    <x v="1"/>
    <x v="1555"/>
    <n v="1796.62"/>
  </r>
  <r>
    <x v="1"/>
    <x v="1556"/>
    <n v="1813.03"/>
  </r>
  <r>
    <x v="1"/>
    <x v="1557"/>
    <n v="1822.49"/>
  </r>
  <r>
    <x v="1"/>
    <x v="1558"/>
    <n v="1843.9301"/>
  </r>
  <r>
    <x v="1"/>
    <x v="1559"/>
    <n v="1842.92"/>
  </r>
  <r>
    <x v="1"/>
    <x v="1560"/>
    <n v="1812.97"/>
  </r>
  <r>
    <x v="1"/>
    <x v="1561"/>
    <n v="1813.7"/>
  </r>
  <r>
    <x v="1"/>
    <x v="1562"/>
    <n v="1802"/>
  </r>
  <r>
    <x v="1"/>
    <x v="1563"/>
    <n v="1829.24"/>
  </r>
  <r>
    <x v="1"/>
    <x v="1564"/>
    <n v="1863.61"/>
  </r>
  <r>
    <x v="1"/>
    <x v="1565"/>
    <n v="1808"/>
  </r>
  <r>
    <x v="1"/>
    <x v="1566"/>
    <n v="1817.27"/>
  </r>
  <r>
    <x v="1"/>
    <x v="1567"/>
    <n v="1779.22"/>
  </r>
  <r>
    <x v="1"/>
    <x v="1568"/>
    <n v="1777.4399000000001"/>
  </r>
  <r>
    <x v="1"/>
    <x v="1569"/>
    <n v="1797.17"/>
  </r>
  <r>
    <x v="1"/>
    <x v="1570"/>
    <n v="1834.33"/>
  </r>
  <r>
    <x v="1"/>
    <x v="1571"/>
    <n v="1823.29"/>
  </r>
  <r>
    <x v="1"/>
    <x v="1572"/>
    <n v="1847.75"/>
  </r>
  <r>
    <x v="1"/>
    <x v="1573"/>
    <n v="1862.48"/>
  </r>
  <r>
    <x v="1"/>
    <x v="1574"/>
    <n v="1886.52"/>
  </r>
  <r>
    <x v="1"/>
    <x v="1575"/>
    <n v="1898.52"/>
  </r>
  <r>
    <x v="1"/>
    <x v="1576"/>
    <n v="1886.3"/>
  </r>
  <r>
    <x v="1"/>
    <x v="1577"/>
    <n v="1896.2"/>
  </r>
  <r>
    <x v="1"/>
    <x v="1578"/>
    <n v="1919.65"/>
  </r>
  <r>
    <x v="1"/>
    <x v="1579"/>
    <n v="1882.62"/>
  </r>
  <r>
    <x v="1"/>
    <x v="1580"/>
    <n v="1886.52"/>
  </r>
  <r>
    <x v="1"/>
    <x v="1581"/>
    <n v="1882.22"/>
  </r>
  <r>
    <x v="1"/>
    <x v="1582"/>
    <n v="1876.71"/>
  </r>
  <r>
    <x v="1"/>
    <x v="1583"/>
    <n v="1883.42"/>
  </r>
  <r>
    <x v="1"/>
    <x v="1584"/>
    <n v="1904.9"/>
  </r>
  <r>
    <x v="1"/>
    <x v="1585"/>
    <n v="1902.9"/>
  </r>
  <r>
    <x v="1"/>
    <x v="1586"/>
    <n v="1905.39"/>
  </r>
  <r>
    <x v="1"/>
    <x v="1587"/>
    <n v="1927.6801"/>
  </r>
  <r>
    <x v="1"/>
    <x v="1588"/>
    <n v="1932.8199"/>
  </r>
  <r>
    <x v="1"/>
    <x v="1589"/>
    <n v="1998.1"/>
  </r>
  <r>
    <x v="1"/>
    <x v="1590"/>
    <n v="2002.38"/>
  </r>
  <r>
    <x v="1"/>
    <x v="1591"/>
    <n v="2012.71"/>
  </r>
  <r>
    <x v="1"/>
    <x v="1592"/>
    <n v="2039.51"/>
  </r>
  <r>
    <x v="1"/>
    <x v="1593"/>
    <n v="1994.8199"/>
  </r>
  <r>
    <x v="1"/>
    <x v="1594"/>
    <n v="1958.3100999999999"/>
  </r>
  <r>
    <x v="1"/>
    <x v="1595"/>
    <n v="1952.0699"/>
  </r>
  <r>
    <x v="1"/>
    <x v="1596"/>
    <n v="1939.01"/>
  </r>
  <r>
    <x v="1"/>
    <x v="1597"/>
    <n v="1987.15"/>
  </r>
  <r>
    <x v="1"/>
    <x v="1598"/>
    <n v="1990"/>
  </r>
  <r>
    <x v="1"/>
    <x v="1599"/>
    <n v="1989.87"/>
  </r>
  <r>
    <x v="1"/>
    <x v="1600"/>
    <n v="1970.1899000000001"/>
  </r>
  <r>
    <x v="1"/>
    <x v="1601"/>
    <n v="1908.03"/>
  </r>
  <r>
    <x v="1"/>
    <x v="1602"/>
    <n v="1941.05"/>
  </r>
  <r>
    <x v="1"/>
    <x v="1603"/>
    <n v="1926.42"/>
  </r>
  <r>
    <x v="1"/>
    <x v="1604"/>
    <n v="1944.3"/>
  </r>
  <r>
    <x v="1"/>
    <x v="1605"/>
    <n v="1915.01"/>
  </r>
  <r>
    <x v="1"/>
    <x v="1606"/>
    <n v="1934.36"/>
  </r>
  <r>
    <x v="1"/>
    <x v="1607"/>
    <n v="1974.55"/>
  </r>
  <r>
    <x v="1"/>
    <x v="1608"/>
    <n v="1974.85"/>
  </r>
  <r>
    <x v="1"/>
    <x v="1609"/>
    <n v="2012.98"/>
  </r>
  <r>
    <x v="1"/>
    <x v="1610"/>
    <n v="2003"/>
  </r>
  <r>
    <x v="1"/>
    <x v="1611"/>
    <n v="2004.36"/>
  </r>
  <r>
    <x v="1"/>
    <x v="1612"/>
    <n v="1971.3100999999999"/>
  </r>
  <r>
    <x v="1"/>
    <x v="1613"/>
    <n v="1952.76"/>
  </r>
  <r>
    <x v="1"/>
    <x v="1614"/>
    <n v="1909.42"/>
  </r>
  <r>
    <x v="1"/>
    <x v="1615"/>
    <n v="1889.65"/>
  </r>
  <r>
    <x v="1"/>
    <x v="1616"/>
    <n v="1864.42"/>
  </r>
  <r>
    <x v="1"/>
    <x v="1617"/>
    <n v="1870.3199"/>
  </r>
  <r>
    <x v="1"/>
    <x v="1618"/>
    <n v="1755.25"/>
  </r>
  <r>
    <x v="1"/>
    <x v="1619"/>
    <n v="1719.36"/>
  </r>
  <r>
    <x v="1"/>
    <x v="1620"/>
    <n v="1788.61"/>
  </r>
  <r>
    <x v="1"/>
    <x v="1621"/>
    <n v="1760.95"/>
  </r>
  <r>
    <x v="1"/>
    <x v="1622"/>
    <n v="1819.96"/>
  </r>
  <r>
    <x v="1"/>
    <x v="1623"/>
    <n v="1831.73"/>
  </r>
  <r>
    <x v="1"/>
    <x v="1624"/>
    <n v="1770.72"/>
  </r>
  <r>
    <x v="1"/>
    <x v="1625"/>
    <n v="1764.03"/>
  </r>
  <r>
    <x v="1"/>
    <x v="1626"/>
    <n v="1789.3"/>
  </r>
  <r>
    <x v="1"/>
    <x v="1627"/>
    <n v="1768.7"/>
  </r>
  <r>
    <x v="1"/>
    <x v="1628"/>
    <n v="1664.2"/>
  </r>
  <r>
    <x v="1"/>
    <x v="1629"/>
    <n v="1782.17"/>
  </r>
  <r>
    <x v="1"/>
    <x v="1630"/>
    <n v="1642.8100999999999"/>
  </r>
  <r>
    <x v="1"/>
    <x v="1631"/>
    <n v="1538.88"/>
  </r>
  <r>
    <x v="1"/>
    <x v="1632"/>
    <n v="1530.42"/>
  </r>
  <r>
    <x v="1"/>
    <x v="1633"/>
    <n v="1598.01"/>
  </r>
  <r>
    <x v="1"/>
    <x v="1634"/>
    <n v="1665.53"/>
  </r>
  <r>
    <x v="1"/>
    <x v="1635"/>
    <n v="1665.53"/>
  </r>
  <r>
    <x v="1"/>
    <x v="1636"/>
    <n v="1627.8"/>
  </r>
  <r>
    <x v="1"/>
    <x v="1637"/>
    <n v="1642.8100999999999"/>
  </r>
  <r>
    <x v="1"/>
    <x v="1638"/>
    <n v="1755.49"/>
  </r>
  <r>
    <x v="1"/>
    <x v="1639"/>
    <n v="1754.91"/>
  </r>
  <r>
    <x v="1"/>
    <x v="1640"/>
    <n v="1712.4301"/>
  </r>
  <r>
    <x v="1"/>
    <x v="1641"/>
    <n v="1636.85"/>
  </r>
  <r>
    <x v="1"/>
    <x v="1642"/>
    <n v="1631.17"/>
  </r>
  <r>
    <x v="1"/>
    <x v="1643"/>
    <n v="1599.01"/>
  </r>
  <r>
    <x v="1"/>
    <x v="1644"/>
    <n v="1619.4399000000001"/>
  </r>
  <r>
    <x v="1"/>
    <x v="1645"/>
    <n v="1593.41"/>
  </r>
  <r>
    <x v="1"/>
    <x v="1646"/>
    <n v="1512.29"/>
  </r>
  <r>
    <x v="1"/>
    <x v="1647"/>
    <n v="1495.46"/>
  </r>
  <r>
    <x v="1"/>
    <x v="1648"/>
    <n v="1516.73"/>
  </r>
  <r>
    <x v="1"/>
    <x v="1649"/>
    <n v="1502.0600999999999"/>
  </r>
  <r>
    <x v="1"/>
    <x v="1650"/>
    <n v="1581.33"/>
  </r>
  <r>
    <x v="1"/>
    <x v="1651"/>
    <n v="1581.42"/>
  </r>
  <r>
    <x v="1"/>
    <x v="1652"/>
    <n v="1677.75"/>
  </r>
  <r>
    <x v="1"/>
    <x v="1653"/>
    <n v="1673.5699"/>
  </r>
  <r>
    <x v="1"/>
    <x v="1654"/>
    <n v="1690.17"/>
  </r>
  <r>
    <x v="1"/>
    <x v="1655"/>
    <n v="1772.36"/>
  </r>
  <r>
    <x v="1"/>
    <x v="1656"/>
    <n v="1668.4"/>
  </r>
  <r>
    <x v="1"/>
    <x v="1657"/>
    <n v="1699.1899000000001"/>
  </r>
  <r>
    <x v="1"/>
    <x v="1658"/>
    <n v="1629.13"/>
  </r>
  <r>
    <x v="1"/>
    <x v="1659"/>
    <n v="1641.03"/>
  </r>
  <r>
    <x v="1"/>
    <x v="1660"/>
    <n v="1643.24"/>
  </r>
  <r>
    <x v="1"/>
    <x v="1661"/>
    <n v="1663.54"/>
  </r>
  <r>
    <x v="1"/>
    <x v="1662"/>
    <n v="1658.38"/>
  </r>
  <r>
    <x v="1"/>
    <x v="1663"/>
    <n v="1591.91"/>
  </r>
  <r>
    <x v="1"/>
    <x v="1664"/>
    <n v="1520.91"/>
  </r>
  <r>
    <x v="1"/>
    <x v="1665"/>
    <n v="1551.48"/>
  </r>
  <r>
    <x v="1"/>
    <x v="1666"/>
    <n v="1495.08"/>
  </r>
  <r>
    <x v="1"/>
    <x v="1667"/>
    <n v="1460.83"/>
  </r>
  <r>
    <x v="1"/>
    <x v="1668"/>
    <n v="1377.45"/>
  </r>
  <r>
    <x v="1"/>
    <x v="1669"/>
    <n v="1343.96"/>
  </r>
  <r>
    <x v="1"/>
    <x v="1670"/>
    <n v="1470.9"/>
  </r>
  <r>
    <x v="1"/>
    <x v="1671"/>
    <n v="1461.64"/>
  </r>
  <r>
    <x v="1"/>
    <x v="1672"/>
    <n v="1478.02"/>
  </r>
  <r>
    <x v="1"/>
    <x v="1673"/>
    <n v="1501.97"/>
  </r>
  <r>
    <x v="1"/>
    <x v="1674"/>
    <n v="1539.13"/>
  </r>
  <r>
    <x v="1"/>
    <x v="1675"/>
    <n v="1500.28"/>
  </r>
  <r>
    <x v="1"/>
    <x v="1676"/>
    <n v="1575.39"/>
  </r>
  <r>
    <x v="1"/>
    <x v="1677"/>
    <n v="1629.51"/>
  </r>
  <r>
    <x v="1"/>
    <x v="1678"/>
    <n v="1656.58"/>
  </r>
  <r>
    <x v="1"/>
    <x v="1679"/>
    <n v="1659.42"/>
  </r>
  <r>
    <x v="1"/>
    <x v="1680"/>
    <n v="1656.22"/>
  </r>
  <r>
    <x v="1"/>
    <x v="1681"/>
    <n v="1640.5600999999999"/>
  </r>
  <r>
    <x v="1"/>
    <x v="1682"/>
    <n v="1617.21"/>
  </r>
  <r>
    <x v="1"/>
    <x v="1683"/>
    <n v="1674.5600999999999"/>
  </r>
  <r>
    <x v="1"/>
    <x v="1684"/>
    <n v="1683.78"/>
  </r>
  <r>
    <x v="1"/>
    <x v="1685"/>
    <n v="1693.22"/>
  </r>
  <r>
    <x v="1"/>
    <x v="1686"/>
    <n v="1696.2"/>
  </r>
  <r>
    <x v="1"/>
    <x v="1687"/>
    <n v="1632.17"/>
  </r>
  <r>
    <x v="1"/>
    <x v="1688"/>
    <n v="1640.02"/>
  </r>
  <r>
    <x v="1"/>
    <x v="1689"/>
    <n v="1654.9301"/>
  </r>
  <r>
    <x v="1"/>
    <x v="1690"/>
    <n v="1670.5699"/>
  </r>
  <r>
    <x v="1"/>
    <x v="1691"/>
    <n v="1637.89"/>
  </r>
  <r>
    <x v="1"/>
    <x v="1692"/>
    <n v="1593.88"/>
  </r>
  <r>
    <x v="1"/>
    <x v="1693"/>
    <n v="1670.4301"/>
  </r>
  <r>
    <x v="1"/>
    <x v="1694"/>
    <n v="1718.73"/>
  </r>
  <r>
    <x v="1"/>
    <x v="1695"/>
    <n v="1626.23"/>
  </r>
  <r>
    <x v="1"/>
    <x v="1696"/>
    <n v="1633.3100999999999"/>
  </r>
  <r>
    <x v="1"/>
    <x v="1697"/>
    <n v="1658.8100999999999"/>
  </r>
  <r>
    <x v="1"/>
    <x v="1698"/>
    <n v="1640.26"/>
  </r>
  <r>
    <x v="1"/>
    <x v="1699"/>
    <n v="1614.37"/>
  </r>
  <r>
    <x v="1"/>
    <x v="1700"/>
    <n v="1588.22"/>
  </r>
  <r>
    <x v="1"/>
    <x v="1701"/>
    <n v="1591"/>
  </r>
  <r>
    <x v="1"/>
    <x v="1702"/>
    <n v="1638.01"/>
  </r>
  <r>
    <x v="1"/>
    <x v="1703"/>
    <n v="1640"/>
  </r>
  <r>
    <x v="1"/>
    <x v="1704"/>
    <n v="1622.65"/>
  </r>
  <r>
    <x v="1"/>
    <x v="1705"/>
    <n v="1607.95"/>
  </r>
  <r>
    <x v="1"/>
    <x v="1706"/>
    <n v="1627.58"/>
  </r>
  <r>
    <x v="1"/>
    <x v="1707"/>
    <n v="1622.1"/>
  </r>
  <r>
    <x v="1"/>
    <x v="1708"/>
    <n v="1619.4399000000001"/>
  </r>
  <r>
    <x v="1"/>
    <x v="1709"/>
    <n v="1631.5600999999999"/>
  </r>
  <r>
    <x v="1"/>
    <x v="1710"/>
    <n v="1633"/>
  </r>
  <r>
    <x v="1"/>
    <x v="1711"/>
    <n v="1636.4"/>
  </r>
  <r>
    <x v="1"/>
    <x v="1712"/>
    <n v="1641.09"/>
  </r>
  <r>
    <x v="1"/>
    <x v="1713"/>
    <n v="1639.83"/>
  </r>
  <r>
    <x v="1"/>
    <x v="1714"/>
    <n v="1671.73"/>
  </r>
  <r>
    <x v="1"/>
    <x v="1715"/>
    <n v="1696.17"/>
  </r>
  <r>
    <x v="1"/>
    <x v="1716"/>
    <n v="1692.4301"/>
  </r>
  <r>
    <x v="1"/>
    <x v="1717"/>
    <n v="1668.95"/>
  </r>
  <r>
    <x v="1"/>
    <x v="1718"/>
    <n v="1625.95"/>
  </r>
  <r>
    <x v="1"/>
    <x v="1719"/>
    <n v="1620.8"/>
  </r>
  <r>
    <x v="1"/>
    <x v="1720"/>
    <n v="1670.62"/>
  </r>
  <r>
    <x v="1"/>
    <x v="1721"/>
    <n v="1673.1"/>
  </r>
  <r>
    <x v="1"/>
    <x v="1722"/>
    <n v="1690.8100999999999"/>
  </r>
  <r>
    <x v="1"/>
    <x v="1723"/>
    <n v="1686.22"/>
  </r>
  <r>
    <x v="1"/>
    <x v="1724"/>
    <n v="1712.36"/>
  </r>
  <r>
    <x v="1"/>
    <x v="1725"/>
    <n v="1742.15"/>
  </r>
  <r>
    <x v="1"/>
    <x v="1726"/>
    <n v="1761.85"/>
  </r>
  <r>
    <x v="1"/>
    <x v="1727"/>
    <n v="1797.27"/>
  </r>
  <r>
    <x v="1"/>
    <x v="1728"/>
    <n v="1819.26"/>
  </r>
  <r>
    <x v="1"/>
    <x v="1729"/>
    <n v="1764.77"/>
  </r>
  <r>
    <x v="1"/>
    <x v="1730"/>
    <n v="1774.26"/>
  </r>
  <r>
    <x v="1"/>
    <x v="1731"/>
    <n v="1783.76"/>
  </r>
  <r>
    <x v="1"/>
    <x v="1732"/>
    <n v="1765.7"/>
  </r>
  <r>
    <x v="1"/>
    <x v="1733"/>
    <n v="1773.42"/>
  </r>
  <r>
    <x v="1"/>
    <x v="1734"/>
    <n v="1780.75"/>
  </r>
  <r>
    <x v="1"/>
    <x v="1735"/>
    <n v="1814.1899000000001"/>
  </r>
  <r>
    <x v="1"/>
    <x v="1736"/>
    <n v="1813.98"/>
  </r>
  <r>
    <x v="1"/>
    <x v="1737"/>
    <n v="1820.7"/>
  </r>
  <r>
    <x v="1"/>
    <x v="1738"/>
    <n v="1818.86"/>
  </r>
  <r>
    <x v="1"/>
    <x v="1739"/>
    <n v="1837.28"/>
  </r>
  <r>
    <x v="1"/>
    <x v="1740"/>
    <n v="1849.86"/>
  </r>
  <r>
    <x v="1"/>
    <x v="1741"/>
    <n v="1835.84"/>
  </r>
  <r>
    <x v="1"/>
    <x v="1742"/>
    <n v="1847.33"/>
  </r>
  <r>
    <x v="1"/>
    <x v="1743"/>
    <n v="1844.0699"/>
  </r>
  <r>
    <x v="1"/>
    <x v="1744"/>
    <n v="1843.0600999999999"/>
  </r>
  <r>
    <x v="1"/>
    <x v="1745"/>
    <n v="1844.87"/>
  </r>
  <r>
    <x v="1"/>
    <x v="1746"/>
    <n v="1863.04"/>
  </r>
  <r>
    <x v="1"/>
    <x v="1747"/>
    <n v="1864.8199"/>
  </r>
  <r>
    <x v="1"/>
    <x v="1748"/>
    <n v="1861.6899000000001"/>
  </r>
  <r>
    <x v="1"/>
    <x v="1749"/>
    <n v="1887.3100999999999"/>
  </r>
  <r>
    <x v="1"/>
    <x v="1750"/>
    <n v="1923.77"/>
  </r>
  <r>
    <x v="1"/>
    <x v="1751"/>
    <n v="1901.75"/>
  </r>
  <r>
    <x v="1"/>
    <x v="1752"/>
    <n v="1902.25"/>
  </r>
  <r>
    <x v="1"/>
    <x v="1753"/>
    <n v="1950.63"/>
  </r>
  <r>
    <x v="1"/>
    <x v="1754"/>
    <n v="1938.4301"/>
  </r>
  <r>
    <x v="1"/>
    <x v="1755"/>
    <n v="1926.52"/>
  </r>
  <r>
    <x v="1"/>
    <x v="1756"/>
    <n v="1911.52"/>
  </r>
  <r>
    <x v="1"/>
    <x v="1757"/>
    <n v="1900.8199"/>
  </r>
  <r>
    <x v="1"/>
    <x v="1758"/>
    <n v="1962.46"/>
  </r>
  <r>
    <x v="1"/>
    <x v="1759"/>
    <n v="1950.55"/>
  </r>
  <r>
    <x v="1"/>
    <x v="1760"/>
    <n v="1921"/>
  </r>
  <r>
    <x v="1"/>
    <x v="1761"/>
    <n v="1917.77"/>
  </r>
  <r>
    <x v="1"/>
    <x v="1762"/>
    <n v="1899.87"/>
  </r>
  <r>
    <x v="1"/>
    <x v="1763"/>
    <n v="1889.98"/>
  </r>
  <r>
    <x v="1"/>
    <x v="1764"/>
    <n v="1822.6801"/>
  </r>
  <r>
    <x v="1"/>
    <x v="1765"/>
    <n v="1840.12"/>
  </r>
  <r>
    <x v="1"/>
    <x v="1766"/>
    <n v="1871.15"/>
  </r>
  <r>
    <x v="1"/>
    <x v="1767"/>
    <n v="1907.5699"/>
  </r>
  <r>
    <x v="1"/>
    <x v="1768"/>
    <n v="1869"/>
  </r>
  <r>
    <x v="1"/>
    <x v="1769"/>
    <n v="1858.97"/>
  </r>
  <r>
    <x v="1"/>
    <x v="1770"/>
    <n v="1857.52"/>
  </r>
  <r>
    <x v="1"/>
    <x v="1771"/>
    <n v="1859.6801"/>
  </r>
  <r>
    <x v="1"/>
    <x v="1772"/>
    <n v="1815.48"/>
  </r>
  <r>
    <x v="1"/>
    <x v="1773"/>
    <n v="1823.28"/>
  </r>
  <r>
    <x v="1"/>
    <x v="1774"/>
    <n v="1836.4301"/>
  </r>
  <r>
    <x v="1"/>
    <x v="1775"/>
    <n v="1819.1899000000001"/>
  </r>
  <r>
    <x v="1"/>
    <x v="1776"/>
    <n v="1816.3199"/>
  </r>
  <r>
    <x v="1"/>
    <x v="1777"/>
    <n v="1775.0699"/>
  </r>
  <r>
    <x v="1"/>
    <x v="1778"/>
    <n v="1692.6899000000001"/>
  </r>
  <r>
    <x v="1"/>
    <x v="1779"/>
    <n v="1729.5600999999999"/>
  </r>
  <r>
    <x v="1"/>
    <x v="1780"/>
    <n v="1738.5"/>
  </r>
  <r>
    <x v="1"/>
    <x v="1781"/>
    <n v="1754.36"/>
  </r>
  <r>
    <x v="1"/>
    <x v="1782"/>
    <n v="1804.03"/>
  </r>
  <r>
    <x v="1"/>
    <x v="1783"/>
    <n v="1860.63"/>
  </r>
  <r>
    <x v="1"/>
    <x v="1784"/>
    <n v="1863.7"/>
  </r>
  <r>
    <x v="1"/>
    <x v="1785"/>
    <n v="1855.3199"/>
  </r>
  <r>
    <x v="1"/>
    <x v="1786"/>
    <n v="1870.3"/>
  </r>
  <r>
    <x v="1"/>
    <x v="1787"/>
    <n v="1869.67"/>
  </r>
  <r>
    <x v="1"/>
    <x v="1788"/>
    <n v="1886.03"/>
  </r>
  <r>
    <x v="1"/>
    <x v="1789"/>
    <n v="1901.37"/>
  </r>
  <r>
    <x v="1"/>
    <x v="1790"/>
    <n v="1908.79"/>
  </r>
  <r>
    <x v="1"/>
    <x v="1791"/>
    <n v="1918.1899000000001"/>
  </r>
  <r>
    <x v="1"/>
    <x v="1792"/>
    <n v="1911.3"/>
  </r>
  <r>
    <x v="1"/>
    <x v="1793"/>
    <n v="1913.9"/>
  </r>
  <r>
    <x v="1"/>
    <x v="1794"/>
    <n v="1878.27"/>
  </r>
  <r>
    <x v="1"/>
    <x v="1795"/>
    <n v="1897.83"/>
  </r>
  <r>
    <x v="1"/>
    <x v="1796"/>
    <n v="1904.28"/>
  </r>
  <r>
    <x v="1"/>
    <x v="1797"/>
    <n v="1893.63"/>
  </r>
  <r>
    <x v="1"/>
    <x v="1798"/>
    <n v="1922.1899000000001"/>
  </r>
  <r>
    <x v="1"/>
    <x v="1799"/>
    <n v="1934.3100999999999"/>
  </r>
  <r>
    <x v="1"/>
    <x v="1800"/>
    <n v="1939"/>
  </r>
  <r>
    <x v="1"/>
    <x v="1801"/>
    <n v="1942.91"/>
  </r>
  <r>
    <x v="1"/>
    <x v="1802"/>
    <n v="1952.3199"/>
  </r>
  <r>
    <x v="1"/>
    <x v="1803"/>
    <n v="1988.3"/>
  </r>
  <r>
    <x v="1"/>
    <x v="1804"/>
    <n v="2017.41"/>
  </r>
  <r>
    <x v="1"/>
    <x v="1805"/>
    <n v="2001.0699"/>
  </r>
  <r>
    <x v="1"/>
    <x v="1806"/>
    <n v="2011"/>
  </r>
  <r>
    <x v="1"/>
    <x v="1807"/>
    <n v="2020.99"/>
  </r>
  <r>
    <x v="1"/>
    <x v="1808"/>
    <n v="2009.9"/>
  </r>
  <r>
    <x v="1"/>
    <x v="1809"/>
    <n v="1992.03"/>
  </r>
  <r>
    <x v="1"/>
    <x v="1810"/>
    <n v="1977.9"/>
  </r>
  <r>
    <x v="1"/>
    <x v="1811"/>
    <n v="1964.52"/>
  </r>
  <r>
    <x v="1"/>
    <x v="1812"/>
    <n v="1985.63"/>
  </r>
  <r>
    <x v="1"/>
    <x v="1813"/>
    <n v="1994.49"/>
  </r>
  <r>
    <x v="1"/>
    <x v="1814"/>
    <n v="2000.8100999999999"/>
  </r>
  <r>
    <x v="1"/>
    <x v="1815"/>
    <n v="1973.8199"/>
  </r>
  <r>
    <x v="1"/>
    <x v="1816"/>
    <n v="1943.05"/>
  </r>
  <r>
    <x v="1"/>
    <x v="1817"/>
    <n v="1912.45"/>
  </r>
  <r>
    <x v="1"/>
    <x v="1818"/>
    <n v="1898.53"/>
  </r>
  <r>
    <x v="1"/>
    <x v="1819"/>
    <n v="1866.78"/>
  </r>
  <r>
    <x v="1"/>
    <x v="1820"/>
    <n v="1855.3199"/>
  </r>
  <r>
    <x v="1"/>
    <x v="1821"/>
    <n v="1823.24"/>
  </r>
  <r>
    <x v="1"/>
    <x v="1822"/>
    <n v="1765.13"/>
  </r>
  <r>
    <x v="1"/>
    <x v="1823"/>
    <n v="1787.83"/>
  </r>
  <r>
    <x v="1"/>
    <x v="1824"/>
    <n v="1793.4"/>
  </r>
  <r>
    <x v="1"/>
    <x v="1825"/>
    <n v="1832.89"/>
  </r>
  <r>
    <x v="1"/>
    <x v="1826"/>
    <n v="1807.58"/>
  </r>
  <r>
    <x v="1"/>
    <x v="1827"/>
    <n v="1784.92"/>
  </r>
  <r>
    <x v="1"/>
    <x v="1828"/>
    <n v="1824.34"/>
  </r>
  <r>
    <x v="1"/>
    <x v="1829"/>
    <n v="1762.96"/>
  </r>
  <r>
    <x v="1"/>
    <x v="1830"/>
    <n v="1776.12"/>
  </r>
  <r>
    <x v="1"/>
    <x v="1831"/>
    <n v="1792.5699"/>
  </r>
  <r>
    <x v="1"/>
    <x v="1832"/>
    <n v="1816.12"/>
  </r>
  <r>
    <x v="1"/>
    <x v="1833"/>
    <n v="1801.38"/>
  </r>
  <r>
    <x v="1"/>
    <x v="1834"/>
    <n v="1823.54"/>
  </r>
  <r>
    <x v="1"/>
    <x v="1835"/>
    <n v="1804.66"/>
  </r>
  <r>
    <x v="1"/>
    <x v="1836"/>
    <n v="1749.62"/>
  </r>
  <r>
    <x v="1"/>
    <x v="1837"/>
    <n v="1768.87"/>
  </r>
  <r>
    <x v="1"/>
    <x v="1838"/>
    <n v="1761.83"/>
  </r>
  <r>
    <x v="1"/>
    <x v="1839"/>
    <n v="1764.25"/>
  </r>
  <r>
    <x v="1"/>
    <x v="1840"/>
    <n v="1786.4"/>
  </r>
  <r>
    <x v="1"/>
    <x v="1841"/>
    <n v="1776.29"/>
  </r>
  <r>
    <x v="1"/>
    <x v="1842"/>
    <n v="1789.84"/>
  </r>
  <r>
    <x v="1"/>
    <x v="1843"/>
    <n v="1800.62"/>
  </r>
  <r>
    <x v="1"/>
    <x v="1844"/>
    <n v="1840.72"/>
  </r>
  <r>
    <x v="1"/>
    <x v="1845"/>
    <n v="1833.51"/>
  </r>
  <r>
    <x v="1"/>
    <x v="1846"/>
    <n v="1831.35"/>
  </r>
  <r>
    <x v="1"/>
    <x v="1847"/>
    <n v="1820.55"/>
  </r>
  <r>
    <x v="1"/>
    <x v="1848"/>
    <n v="1822.99"/>
  </r>
  <r>
    <x v="1"/>
    <x v="1849"/>
    <n v="1843.55"/>
  </r>
  <r>
    <x v="1"/>
    <x v="1850"/>
    <n v="1839.34"/>
  </r>
  <r>
    <x v="1"/>
    <x v="1851"/>
    <n v="1807.84"/>
  </r>
  <r>
    <x v="1"/>
    <x v="1852"/>
    <n v="1822.55"/>
  </r>
  <r>
    <x v="1"/>
    <x v="1853"/>
    <n v="1817.46"/>
  </r>
  <r>
    <x v="1"/>
    <x v="1854"/>
    <n v="1821.5"/>
  </r>
  <r>
    <x v="1"/>
    <x v="1855"/>
    <n v="1794.16"/>
  </r>
  <r>
    <x v="1"/>
    <x v="1856"/>
    <n v="1785.3"/>
  </r>
  <r>
    <x v="1"/>
    <x v="1857"/>
    <n v="1741.61"/>
  </r>
  <r>
    <x v="1"/>
    <x v="1858"/>
    <n v="1768.33"/>
  </r>
  <r>
    <x v="1"/>
    <x v="1859"/>
    <n v="1739.84"/>
  </r>
  <r>
    <x v="1"/>
    <x v="1860"/>
    <n v="1725.45"/>
  </r>
  <r>
    <x v="1"/>
    <x v="1861"/>
    <n v="1735.91"/>
  </r>
  <r>
    <x v="1"/>
    <x v="1862"/>
    <n v="1735.65"/>
  </r>
  <r>
    <x v="1"/>
    <x v="1863"/>
    <n v="1713.23"/>
  </r>
  <r>
    <x v="1"/>
    <x v="1864"/>
    <n v="1724.42"/>
  </r>
  <r>
    <x v="1"/>
    <x v="1865"/>
    <n v="1739.65"/>
  </r>
  <r>
    <x v="1"/>
    <x v="1866"/>
    <n v="1732.66"/>
  </r>
  <r>
    <x v="1"/>
    <x v="1867"/>
    <n v="1705.51"/>
  </r>
  <r>
    <x v="1"/>
    <x v="1868"/>
    <n v="1721.99"/>
  </r>
  <r>
    <x v="1"/>
    <x v="1869"/>
    <n v="1720.26"/>
  </r>
  <r>
    <x v="1"/>
    <x v="1870"/>
    <n v="1731.92"/>
  </r>
  <r>
    <x v="1"/>
    <x v="1871"/>
    <n v="1736.4301"/>
  </r>
  <r>
    <x v="1"/>
    <x v="1872"/>
    <n v="1767.38"/>
  </r>
  <r>
    <x v="1"/>
    <x v="1873"/>
    <n v="1777.4301"/>
  </r>
  <r>
    <x v="1"/>
    <x v="1874"/>
    <n v="1787.48"/>
  </r>
  <r>
    <x v="1"/>
    <x v="1875"/>
    <n v="1757.51"/>
  </r>
  <r>
    <x v="1"/>
    <x v="1876"/>
    <n v="1785.66"/>
  </r>
  <r>
    <x v="1"/>
    <x v="1877"/>
    <n v="1765.73"/>
  </r>
  <r>
    <x v="1"/>
    <x v="1878"/>
    <n v="1762.17"/>
  </r>
  <r>
    <x v="1"/>
    <x v="1879"/>
    <n v="1780.78"/>
  </r>
  <r>
    <x v="1"/>
    <x v="1880"/>
    <n v="1761.33"/>
  </r>
  <r>
    <x v="1"/>
    <x v="1881"/>
    <n v="1777.08"/>
  </r>
  <r>
    <x v="1"/>
    <x v="1882"/>
    <n v="1762.71"/>
  </r>
  <r>
    <x v="1"/>
    <x v="1883"/>
    <n v="1779.99"/>
  </r>
  <r>
    <x v="1"/>
    <x v="1884"/>
    <n v="1776.66"/>
  </r>
  <r>
    <x v="1"/>
    <x v="1885"/>
    <n v="1791.4399000000001"/>
  </r>
  <r>
    <x v="1"/>
    <x v="1886"/>
    <n v="1804.66"/>
  </r>
  <r>
    <x v="1"/>
    <x v="1887"/>
    <n v="1801.71"/>
  </r>
  <r>
    <x v="1"/>
    <x v="1888"/>
    <n v="1795.77"/>
  </r>
  <r>
    <x v="1"/>
    <x v="1889"/>
    <n v="1788.2"/>
  </r>
  <r>
    <x v="1"/>
    <x v="1890"/>
    <n v="1785.88"/>
  </r>
  <r>
    <x v="1"/>
    <x v="1891"/>
    <n v="1771.65"/>
  </r>
  <r>
    <x v="1"/>
    <x v="1892"/>
    <n v="1778"/>
  </r>
  <r>
    <x v="1"/>
    <x v="1893"/>
    <n v="1753.11"/>
  </r>
  <r>
    <x v="1"/>
    <x v="1894"/>
    <n v="1754.6"/>
  </r>
  <r>
    <x v="1"/>
    <x v="1895"/>
    <n v="1739.49"/>
  </r>
  <r>
    <x v="1"/>
    <x v="1896"/>
    <n v="1752.53"/>
  </r>
  <r>
    <x v="1"/>
    <x v="1897"/>
    <n v="1752.79"/>
  </r>
  <r>
    <x v="1"/>
    <x v="1898"/>
    <n v="1745.53"/>
  </r>
  <r>
    <x v="1"/>
    <x v="1899"/>
    <n v="1734.71"/>
  </r>
  <r>
    <x v="1"/>
    <x v="1900"/>
    <n v="1745.72"/>
  </r>
  <r>
    <x v="1"/>
    <x v="1901"/>
    <n v="1773.84"/>
  </r>
  <r>
    <x v="1"/>
    <x v="1902"/>
    <n v="1796.9399000000001"/>
  </r>
  <r>
    <x v="1"/>
    <x v="1903"/>
    <n v="1818.51"/>
  </r>
  <r>
    <x v="1"/>
    <x v="1904"/>
    <n v="1800.8"/>
  </r>
  <r>
    <x v="1"/>
    <x v="1905"/>
    <n v="1781.6"/>
  </r>
  <r>
    <x v="1"/>
    <x v="1906"/>
    <n v="1769.96"/>
  </r>
  <r>
    <x v="1"/>
    <x v="1907"/>
    <n v="1760.6899000000001"/>
  </r>
  <r>
    <x v="1"/>
    <x v="1908"/>
    <n v="1740.48"/>
  </r>
  <r>
    <x v="1"/>
    <x v="1909"/>
    <n v="1751.6"/>
  </r>
  <r>
    <x v="1"/>
    <x v="1910"/>
    <n v="1749.51"/>
  </r>
  <r>
    <x v="1"/>
    <x v="1911"/>
    <n v="1739.21"/>
  </r>
  <r>
    <x v="1"/>
    <x v="1912"/>
    <n v="1748.72"/>
  </r>
  <r>
    <x v="1"/>
    <x v="1913"/>
    <n v="1760.33"/>
  </r>
  <r>
    <x v="1"/>
    <x v="1914"/>
    <n v="1760.9399000000001"/>
  </r>
  <r>
    <x v="1"/>
    <x v="1915"/>
    <n v="1769.21"/>
  </r>
  <r>
    <x v="1"/>
    <x v="1916"/>
    <n v="1790.66"/>
  </r>
  <r>
    <x v="1"/>
    <x v="1917"/>
    <n v="1784.03"/>
  </r>
  <r>
    <x v="1"/>
    <x v="1918"/>
    <n v="1792.28"/>
  </r>
  <r>
    <x v="1"/>
    <x v="1919"/>
    <n v="1786.5"/>
  </r>
  <r>
    <x v="1"/>
    <x v="1920"/>
    <n v="1793"/>
  </r>
  <r>
    <x v="1"/>
    <x v="1921"/>
    <n v="1789.21"/>
  </r>
  <r>
    <x v="1"/>
    <x v="1922"/>
    <n v="1868.77"/>
  </r>
  <r>
    <x v="1"/>
    <x v="1923"/>
    <n v="1869.8"/>
  </r>
  <r>
    <x v="1"/>
    <x v="1924"/>
    <n v="1846.89"/>
  </r>
  <r>
    <x v="1"/>
    <x v="1925"/>
    <n v="1847.84"/>
  </r>
  <r>
    <x v="1"/>
    <x v="1926"/>
    <n v="1898.01"/>
  </r>
  <r>
    <x v="1"/>
    <x v="1927"/>
    <n v="1874.97"/>
  </r>
  <r>
    <x v="1"/>
    <x v="1928"/>
    <n v="1902.88"/>
  </r>
  <r>
    <x v="1"/>
    <x v="1929"/>
    <n v="1906.86"/>
  </r>
  <r>
    <x v="1"/>
    <x v="1930"/>
    <n v="1891.97"/>
  </r>
  <r>
    <x v="1"/>
    <x v="1931"/>
    <n v="1901.05"/>
  </r>
  <r>
    <x v="1"/>
    <x v="1932"/>
    <n v="1883.16"/>
  </r>
  <r>
    <x v="1"/>
    <x v="1933"/>
    <n v="1891.3"/>
  </r>
  <r>
    <x v="1"/>
    <x v="1934"/>
    <n v="1869.4399000000001"/>
  </r>
  <r>
    <x v="1"/>
    <x v="1935"/>
    <n v="1862.02"/>
  </r>
  <r>
    <x v="1"/>
    <x v="1936"/>
    <n v="1877.9399000000001"/>
  </r>
  <r>
    <x v="1"/>
    <x v="1937"/>
    <n v="1864.72"/>
  </r>
  <r>
    <x v="1"/>
    <x v="1938"/>
    <n v="1892"/>
  </r>
  <r>
    <x v="1"/>
    <x v="1939"/>
    <n v="1887.46"/>
  </r>
  <r>
    <x v="1"/>
    <x v="1940"/>
    <n v="1884.58"/>
  </r>
  <r>
    <x v="1"/>
    <x v="1941"/>
    <n v="1861.64"/>
  </r>
  <r>
    <x v="1"/>
    <x v="1942"/>
    <n v="1828.34"/>
  </r>
  <r>
    <x v="1"/>
    <x v="1943"/>
    <n v="1853.25"/>
  </r>
  <r>
    <x v="1"/>
    <x v="1944"/>
    <n v="1858"/>
  </r>
  <r>
    <x v="1"/>
    <x v="1945"/>
    <n v="1870.6801"/>
  </r>
  <r>
    <x v="1"/>
    <x v="1946"/>
    <n v="2008.72"/>
  </r>
  <r>
    <x v="1"/>
    <x v="1947"/>
    <n v="2004.2"/>
  </r>
  <r>
    <x v="1"/>
    <x v="1948"/>
    <n v="2049.6698999999999"/>
  </r>
  <r>
    <x v="1"/>
    <x v="1949"/>
    <n v="2039.87"/>
  </r>
  <r>
    <x v="1"/>
    <x v="1950"/>
    <n v="2050.23"/>
  </r>
  <r>
    <x v="1"/>
    <x v="1951"/>
    <n v="2079.2800000000002"/>
  </r>
  <r>
    <x v="1"/>
    <x v="1952"/>
    <n v="2133.9099000000001"/>
  </r>
  <r>
    <x v="1"/>
    <x v="1953"/>
    <n v="2150.8000000000002"/>
  </r>
  <r>
    <x v="1"/>
    <x v="1954"/>
    <n v="2160"/>
  </r>
  <r>
    <x v="1"/>
    <x v="1955"/>
    <n v="2149.8701000000001"/>
  </r>
  <r>
    <x v="1"/>
    <x v="1956"/>
    <n v="2134.8701000000001"/>
  </r>
  <r>
    <x v="1"/>
    <x v="1957"/>
    <n v="2155.6698999999999"/>
  </r>
  <r>
    <x v="1"/>
    <x v="1958"/>
    <n v="2170.2199999999998"/>
  </r>
  <r>
    <x v="1"/>
    <x v="1959"/>
    <n v="2153.1001000000001"/>
  </r>
  <r>
    <x v="1"/>
    <x v="1960"/>
    <n v="2095.9699999999998"/>
  </r>
  <r>
    <x v="1"/>
    <x v="1961"/>
    <n v="2009.29"/>
  </r>
  <r>
    <x v="1"/>
    <x v="1962"/>
    <n v="1972.74"/>
  </r>
  <r>
    <x v="1"/>
    <x v="1963"/>
    <n v="1979.59"/>
  </r>
  <r>
    <x v="1"/>
    <x v="1964"/>
    <n v="1884.3"/>
  </r>
  <r>
    <x v="1"/>
    <x v="1965"/>
    <n v="1883.75"/>
  </r>
  <r>
    <x v="1"/>
    <x v="1966"/>
    <n v="1953.95"/>
  </r>
  <r>
    <x v="1"/>
    <x v="1967"/>
    <n v="1908.99"/>
  </r>
  <r>
    <x v="1"/>
    <x v="1968"/>
    <n v="1975.83"/>
  </r>
  <r>
    <x v="1"/>
    <x v="1969"/>
    <n v="1924.03"/>
  </r>
  <r>
    <x v="1"/>
    <x v="1970"/>
    <n v="1901.09"/>
  </r>
  <r>
    <x v="1"/>
    <x v="1971"/>
    <n v="1800.61"/>
  </r>
  <r>
    <x v="1"/>
    <x v="1972"/>
    <n v="1891.8199"/>
  </r>
  <r>
    <x v="1"/>
    <x v="1973"/>
    <n v="1820.86"/>
  </r>
  <r>
    <x v="1"/>
    <x v="1974"/>
    <n v="1676.61"/>
  </r>
  <r>
    <x v="1"/>
    <x v="1975"/>
    <n v="1785"/>
  </r>
  <r>
    <x v="1"/>
    <x v="1976"/>
    <n v="1689.15"/>
  </r>
  <r>
    <x v="1"/>
    <x v="1977"/>
    <n v="1807.84"/>
  </r>
  <r>
    <x v="1"/>
    <x v="1978"/>
    <n v="1830"/>
  </r>
  <r>
    <x v="1"/>
    <x v="1979"/>
    <n v="1880.9301"/>
  </r>
  <r>
    <x v="1"/>
    <x v="1980"/>
    <n v="1846.09"/>
  </r>
  <r>
    <x v="1"/>
    <x v="1981"/>
    <n v="1902.83"/>
  </r>
  <r>
    <x v="1"/>
    <x v="1982"/>
    <n v="1940.1"/>
  </r>
  <r>
    <x v="1"/>
    <x v="1983"/>
    <n v="1885.84"/>
  </r>
  <r>
    <x v="1"/>
    <x v="1984"/>
    <n v="1955.49"/>
  </r>
  <r>
    <x v="1"/>
    <x v="1985"/>
    <n v="1900.1"/>
  </r>
  <r>
    <x v="1"/>
    <x v="1986"/>
    <n v="1963.95"/>
  </r>
  <r>
    <x v="1"/>
    <x v="1987"/>
    <n v="1949.72"/>
  </r>
  <r>
    <x v="1"/>
    <x v="1988"/>
    <n v="1907.7"/>
  </r>
  <r>
    <x v="1"/>
    <x v="1989"/>
    <n v="1918.83"/>
  </r>
  <r>
    <x v="1"/>
    <x v="1990"/>
    <n v="1906.59"/>
  </r>
  <r>
    <x v="1"/>
    <x v="1991"/>
    <n v="1997.59"/>
  </r>
  <r>
    <x v="1"/>
    <x v="1992"/>
    <n v="2011.6"/>
  </r>
  <r>
    <x v="1"/>
    <x v="1993"/>
    <n v="2043"/>
  </r>
  <r>
    <x v="1"/>
    <x v="1994"/>
    <n v="2042.76"/>
  </r>
  <r>
    <x v="1"/>
    <x v="1995"/>
    <n v="2168.8701000000001"/>
  </r>
  <r>
    <x v="1"/>
    <x v="1996"/>
    <n v="2283.3200999999999"/>
  </r>
  <r>
    <x v="1"/>
    <x v="1997"/>
    <n v="2307.6799000000001"/>
  </r>
  <r>
    <x v="1"/>
    <x v="1998"/>
    <n v="2408.1898999999999"/>
  </r>
  <r>
    <x v="1"/>
    <x v="1999"/>
    <n v="2375"/>
  </r>
  <r>
    <x v="1"/>
    <x v="2000"/>
    <n v="2393.6100999999999"/>
  </r>
  <r>
    <x v="1"/>
    <x v="2001"/>
    <n v="2328.1201000000001"/>
  </r>
  <r>
    <x v="1"/>
    <x v="2002"/>
    <n v="2363.4899999999998"/>
  </r>
  <r>
    <x v="1"/>
    <x v="2003"/>
    <n v="2399.4499999999998"/>
  </r>
  <r>
    <x v="1"/>
    <x v="2004"/>
    <n v="2410.2199999999998"/>
  </r>
  <r>
    <x v="1"/>
    <x v="2005"/>
    <n v="2376"/>
  </r>
  <r>
    <x v="1"/>
    <x v="2006"/>
    <n v="2314.0801000000001"/>
  </r>
  <r>
    <x v="1"/>
    <x v="2007"/>
    <n v="2372.71"/>
  </r>
  <r>
    <x v="1"/>
    <x v="2008"/>
    <n v="2474"/>
  </r>
  <r>
    <x v="1"/>
    <x v="2009"/>
    <n v="2286.04"/>
  </r>
  <r>
    <x v="1"/>
    <x v="2010"/>
    <n v="2315.9899999999998"/>
  </r>
  <r>
    <x v="1"/>
    <x v="2011"/>
    <n v="2317.8000000000002"/>
  </r>
  <r>
    <x v="1"/>
    <x v="2012"/>
    <n v="2351.2600000000002"/>
  </r>
  <r>
    <x v="1"/>
    <x v="2013"/>
    <n v="2367.6100999999999"/>
  </r>
  <r>
    <x v="1"/>
    <x v="2014"/>
    <n v="2379.6100999999999"/>
  </r>
  <r>
    <x v="1"/>
    <x v="2015"/>
    <n v="2409"/>
  </r>
  <r>
    <x v="1"/>
    <x v="2016"/>
    <n v="2356.9499999999998"/>
  </r>
  <r>
    <x v="1"/>
    <x v="2017"/>
    <n v="2367.9198999999999"/>
  </r>
  <r>
    <x v="1"/>
    <x v="2018"/>
    <n v="2388.8501000000001"/>
  </r>
  <r>
    <x v="1"/>
    <x v="2019"/>
    <n v="2409.7800000000002"/>
  </r>
  <r>
    <x v="1"/>
    <x v="2020"/>
    <n v="2426.2600000000002"/>
  </r>
  <r>
    <x v="1"/>
    <x v="2021"/>
    <n v="2449.3301000000001"/>
  </r>
  <r>
    <x v="1"/>
    <x v="2022"/>
    <n v="2497.9398999999999"/>
  </r>
  <r>
    <x v="1"/>
    <x v="2023"/>
    <n v="2446.7399999999998"/>
  </r>
  <r>
    <x v="1"/>
    <x v="2024"/>
    <n v="2436.8798999999999"/>
  </r>
  <r>
    <x v="1"/>
    <x v="2025"/>
    <n v="2421.8600999999999"/>
  </r>
  <r>
    <x v="1"/>
    <x v="2026"/>
    <n v="2410.3899000000001"/>
  </r>
  <r>
    <x v="1"/>
    <x v="2027"/>
    <n v="2401.1001000000001"/>
  </r>
  <r>
    <x v="1"/>
    <x v="2028"/>
    <n v="2442.3701000000001"/>
  </r>
  <r>
    <x v="1"/>
    <x v="2029"/>
    <n v="2471.04"/>
  </r>
  <r>
    <x v="1"/>
    <x v="2030"/>
    <n v="2472.4099000000001"/>
  </r>
  <r>
    <x v="1"/>
    <x v="2031"/>
    <n v="2478.3998999999999"/>
  </r>
  <r>
    <x v="1"/>
    <x v="2032"/>
    <n v="2460.6001000000001"/>
  </r>
  <r>
    <x v="1"/>
    <x v="2033"/>
    <n v="2483"/>
  </r>
  <r>
    <x v="1"/>
    <x v="2034"/>
    <n v="2524.0601000000001"/>
  </r>
  <r>
    <x v="1"/>
    <x v="2035"/>
    <n v="2600.8600999999999"/>
  </r>
  <r>
    <x v="1"/>
    <x v="2036"/>
    <n v="2647.45"/>
  </r>
  <r>
    <x v="1"/>
    <x v="2037"/>
    <n v="2557.96"/>
  </r>
  <r>
    <x v="1"/>
    <x v="2038"/>
    <n v="2545.02"/>
  </r>
  <r>
    <x v="1"/>
    <x v="2039"/>
    <n v="2572.6799000000001"/>
  </r>
  <r>
    <x v="1"/>
    <x v="2040"/>
    <n v="2615.27"/>
  </r>
  <r>
    <x v="1"/>
    <x v="2041"/>
    <n v="2640.98"/>
  </r>
  <r>
    <x v="1"/>
    <x v="2042"/>
    <n v="2653.98"/>
  </r>
  <r>
    <x v="1"/>
    <x v="2043"/>
    <n v="2675.01"/>
  </r>
  <r>
    <x v="1"/>
    <x v="2044"/>
    <n v="2713.8200999999999"/>
  </r>
  <r>
    <x v="1"/>
    <x v="2045"/>
    <n v="2764.4099000000001"/>
  </r>
  <r>
    <x v="1"/>
    <x v="2046"/>
    <n v="2734.3998999999999"/>
  </r>
  <r>
    <x v="1"/>
    <x v="2047"/>
    <n v="2754.5801000000001"/>
  </r>
  <r>
    <x v="1"/>
    <x v="2048"/>
    <n v="2692.8701000000001"/>
  </r>
  <r>
    <x v="1"/>
    <x v="2049"/>
    <n v="2680.3798999999999"/>
  </r>
  <r>
    <x v="1"/>
    <x v="2050"/>
    <n v="2758.8200999999999"/>
  </r>
  <r>
    <x v="1"/>
    <x v="2051"/>
    <n v="2878.7"/>
  </r>
  <r>
    <x v="1"/>
    <x v="2052"/>
    <n v="2890.3"/>
  </r>
  <r>
    <x v="1"/>
    <x v="2053"/>
    <n v="3057.04"/>
  </r>
  <r>
    <x v="1"/>
    <x v="2054"/>
    <n v="3000.1201000000001"/>
  </r>
  <r>
    <x v="1"/>
    <x v="2055"/>
    <n v="3081.1100999999999"/>
  </r>
  <r>
    <x v="1"/>
    <x v="2056"/>
    <n v="3182.6298999999999"/>
  </r>
  <r>
    <x v="1"/>
    <x v="2057"/>
    <n v="3200"/>
  </r>
  <r>
    <x v="1"/>
    <x v="2058"/>
    <n v="3104"/>
  </r>
  <r>
    <x v="1"/>
    <x v="2059"/>
    <n v="3084"/>
  </r>
  <r>
    <x v="1"/>
    <x v="2060"/>
    <n v="3008.8701000000001"/>
  </r>
  <r>
    <x v="1"/>
    <x v="2061"/>
    <n v="2999.8998999999999"/>
  </r>
  <r>
    <x v="1"/>
    <x v="2062"/>
    <n v="2961.97"/>
  </r>
  <r>
    <x v="1"/>
    <x v="2063"/>
    <n v="3196.8400999999999"/>
  </r>
  <r>
    <x v="1"/>
    <x v="2064"/>
    <n v="3138.29"/>
  </r>
  <r>
    <x v="1"/>
    <x v="2065"/>
    <n v="3099.9099000000001"/>
  </r>
  <r>
    <x v="1"/>
    <x v="2066"/>
    <n v="2986.55"/>
  </r>
  <r>
    <x v="1"/>
    <x v="2067"/>
    <n v="3008.9099000000001"/>
  </r>
  <r>
    <x v="1"/>
    <x v="2068"/>
    <n v="3055.21"/>
  </r>
  <r>
    <x v="1"/>
    <x v="2069"/>
    <n v="3000.3301000000001"/>
  </r>
  <r>
    <x v="1"/>
    <x v="2070"/>
    <n v="3033.53"/>
  </r>
  <r>
    <x v="1"/>
    <x v="2071"/>
    <n v="3051.8798999999999"/>
  </r>
  <r>
    <x v="1"/>
    <x v="2072"/>
    <n v="3164.6799000000001"/>
  </r>
  <r>
    <x v="1"/>
    <x v="2073"/>
    <n v="3111.8899000000001"/>
  </r>
  <r>
    <x v="1"/>
    <x v="2074"/>
    <n v="3138.8301000000001"/>
  </r>
  <r>
    <x v="1"/>
    <x v="2075"/>
    <n v="3205.03"/>
  </r>
  <r>
    <x v="1"/>
    <x v="2076"/>
    <n v="3225"/>
  </r>
  <r>
    <x v="1"/>
    <x v="2077"/>
    <n v="3167.46"/>
  </r>
  <r>
    <x v="1"/>
    <x v="2078"/>
    <n v="3148.1599000000001"/>
  </r>
  <r>
    <x v="1"/>
    <x v="2079"/>
    <n v="3080.6698999999999"/>
  </r>
  <r>
    <x v="1"/>
    <x v="2080"/>
    <n v="3162.24"/>
  </r>
  <r>
    <x v="1"/>
    <x v="2081"/>
    <n v="3161.02"/>
  </r>
  <r>
    <x v="1"/>
    <x v="2082"/>
    <n v="3148.02"/>
  </r>
  <r>
    <x v="1"/>
    <x v="2083"/>
    <n v="3182.4099000000001"/>
  </r>
  <r>
    <x v="1"/>
    <x v="2084"/>
    <n v="3312.49"/>
  </r>
  <r>
    <x v="1"/>
    <x v="2085"/>
    <n v="3260.48"/>
  </r>
  <r>
    <x v="1"/>
    <x v="2086"/>
    <n v="3297.3701000000001"/>
  </r>
  <r>
    <x v="1"/>
    <x v="2087"/>
    <n v="3284.72"/>
  </r>
  <r>
    <x v="1"/>
    <x v="2088"/>
    <n v="3307.46"/>
  </r>
  <r>
    <x v="1"/>
    <x v="2089"/>
    <n v="3346.49"/>
  </r>
  <r>
    <x v="1"/>
    <x v="2090"/>
    <n v="3441.8501000000001"/>
  </r>
  <r>
    <x v="1"/>
    <x v="2091"/>
    <n v="3400"/>
  </r>
  <r>
    <x v="1"/>
    <x v="2092"/>
    <n v="3401.8"/>
  </r>
  <r>
    <x v="1"/>
    <x v="2093"/>
    <n v="3450.96"/>
  </r>
  <r>
    <x v="1"/>
    <x v="2094"/>
    <n v="3499.1201000000001"/>
  </r>
  <r>
    <x v="1"/>
    <x v="2095"/>
    <n v="3531.45"/>
  </r>
  <r>
    <x v="1"/>
    <x v="2096"/>
    <n v="3368"/>
  </r>
  <r>
    <x v="1"/>
    <x v="2097"/>
    <n v="3294.6201000000001"/>
  </r>
  <r>
    <x v="1"/>
    <x v="2098"/>
    <n v="3149.8400999999999"/>
  </r>
  <r>
    <x v="1"/>
    <x v="2099"/>
    <n v="3268.6100999999999"/>
  </r>
  <r>
    <x v="1"/>
    <x v="2100"/>
    <n v="3175.1100999999999"/>
  </r>
  <r>
    <x v="1"/>
    <x v="2101"/>
    <n v="3116.22"/>
  </r>
  <r>
    <x v="1"/>
    <x v="2102"/>
    <n v="3102.97"/>
  </r>
  <r>
    <x v="1"/>
    <x v="2103"/>
    <n v="3156.1298999999999"/>
  </r>
  <r>
    <x v="1"/>
    <x v="2104"/>
    <n v="3078.1001000000001"/>
  </r>
  <r>
    <x v="1"/>
    <x v="2105"/>
    <n v="3008.73"/>
  </r>
  <r>
    <x v="1"/>
    <x v="2106"/>
    <n v="2954.9099000000001"/>
  </r>
  <r>
    <x v="1"/>
    <x v="2107"/>
    <n v="2960.47"/>
  </r>
  <r>
    <x v="1"/>
    <x v="2108"/>
    <n v="3128.99"/>
  </r>
  <r>
    <x v="1"/>
    <x v="2109"/>
    <n v="2999.8600999999999"/>
  </r>
  <r>
    <x v="1"/>
    <x v="2110"/>
    <n v="3019.79"/>
  </r>
  <r>
    <x v="1"/>
    <x v="2111"/>
    <n v="3095.1298999999999"/>
  </r>
  <r>
    <x v="1"/>
    <x v="2112"/>
    <n v="3174.05"/>
  </r>
  <r>
    <x v="1"/>
    <x v="2113"/>
    <n v="3144.8798999999999"/>
  </r>
  <r>
    <x v="1"/>
    <x v="2114"/>
    <n v="3148.73"/>
  </r>
  <r>
    <x v="1"/>
    <x v="2115"/>
    <n v="3221.26"/>
  </r>
  <r>
    <x v="1"/>
    <x v="2116"/>
    <n v="3125"/>
  </r>
  <r>
    <x v="1"/>
    <x v="2117"/>
    <n v="3199.2"/>
  </r>
  <r>
    <x v="1"/>
    <x v="2118"/>
    <n v="3099.96"/>
  </r>
  <r>
    <x v="1"/>
    <x v="2119"/>
    <n v="3195.6898999999999"/>
  </r>
  <r>
    <x v="1"/>
    <x v="2120"/>
    <n v="3190.55"/>
  </r>
  <r>
    <x v="1"/>
    <x v="2121"/>
    <n v="3286.6498999999999"/>
  </r>
  <r>
    <x v="1"/>
    <x v="2122"/>
    <n v="3442.9299000000001"/>
  </r>
  <r>
    <x v="1"/>
    <x v="2123"/>
    <n v="3443.6298999999999"/>
  </r>
  <r>
    <x v="1"/>
    <x v="2124"/>
    <n v="3363.71"/>
  </r>
  <r>
    <x v="1"/>
    <x v="2125"/>
    <n v="3338.6498999999999"/>
  </r>
  <r>
    <x v="1"/>
    <x v="2126"/>
    <n v="3272.71"/>
  </r>
  <r>
    <x v="1"/>
    <x v="2127"/>
    <n v="3207.21"/>
  </r>
  <r>
    <x v="1"/>
    <x v="2128"/>
    <n v="3217.01"/>
  </r>
  <r>
    <x v="1"/>
    <x v="2129"/>
    <n v="3184.9398999999999"/>
  </r>
  <r>
    <x v="1"/>
    <x v="2130"/>
    <n v="3176.3998999999999"/>
  </r>
  <r>
    <x v="1"/>
    <x v="2131"/>
    <n v="3204.3998999999999"/>
  </r>
  <r>
    <x v="1"/>
    <x v="2132"/>
    <n v="3207.04"/>
  </r>
  <r>
    <x v="1"/>
    <x v="2133"/>
    <n v="3286.3301000000001"/>
  </r>
  <r>
    <x v="1"/>
    <x v="2134"/>
    <n v="3162.78"/>
  </r>
  <r>
    <x v="1"/>
    <x v="2135"/>
    <n v="3211.01"/>
  </r>
  <r>
    <x v="1"/>
    <x v="2136"/>
    <n v="3036.1498999999999"/>
  </r>
  <r>
    <x v="1"/>
    <x v="2137"/>
    <n v="3004.48"/>
  </r>
  <r>
    <x v="1"/>
    <x v="2138"/>
    <n v="3048.4099000000001"/>
  </r>
  <r>
    <x v="1"/>
    <x v="2139"/>
    <n v="3241.1599000000001"/>
  </r>
  <r>
    <x v="1"/>
    <x v="2140"/>
    <n v="3322"/>
  </r>
  <r>
    <x v="1"/>
    <x v="2141"/>
    <n v="3311.3701000000001"/>
  </r>
  <r>
    <x v="1"/>
    <x v="2142"/>
    <n v="3143.74"/>
  </r>
  <r>
    <x v="1"/>
    <x v="2143"/>
    <n v="3035.02"/>
  </r>
  <r>
    <x v="1"/>
    <x v="2144"/>
    <n v="3137.3899000000001"/>
  </r>
  <r>
    <x v="1"/>
    <x v="2145"/>
    <n v="3110.28"/>
  </r>
  <r>
    <x v="1"/>
    <x v="2146"/>
    <n v="3128.8101000000001"/>
  </r>
  <r>
    <x v="1"/>
    <x v="2147"/>
    <n v="3131.0601000000001"/>
  </r>
  <r>
    <x v="1"/>
    <x v="2148"/>
    <n v="3135.6599000000001"/>
  </r>
  <r>
    <x v="1"/>
    <x v="2149"/>
    <n v="3105.46"/>
  </r>
  <r>
    <x v="1"/>
    <x v="2150"/>
    <n v="3117.02"/>
  </r>
  <r>
    <x v="1"/>
    <x v="2151"/>
    <n v="3099.3998999999999"/>
  </r>
  <r>
    <x v="1"/>
    <x v="2152"/>
    <n v="3098.3899000000001"/>
  </r>
  <r>
    <x v="1"/>
    <x v="2153"/>
    <n v="3118.0601000000001"/>
  </r>
  <r>
    <x v="1"/>
    <x v="2154"/>
    <n v="3185.0700999999999"/>
  </r>
  <r>
    <x v="1"/>
    <x v="2155"/>
    <n v="3195.3400999999999"/>
  </r>
  <r>
    <x v="1"/>
    <x v="2156"/>
    <n v="3168.04"/>
  </r>
  <r>
    <x v="1"/>
    <x v="2157"/>
    <n v="3220.0801000000001"/>
  </r>
  <r>
    <x v="1"/>
    <x v="2158"/>
    <n v="3203.53"/>
  </r>
  <r>
    <x v="1"/>
    <x v="2159"/>
    <n v="3186.73"/>
  </r>
  <r>
    <x v="1"/>
    <x v="2160"/>
    <n v="3162.5801000000001"/>
  </r>
  <r>
    <x v="1"/>
    <x v="2161"/>
    <n v="3158"/>
  </r>
  <r>
    <x v="1"/>
    <x v="2162"/>
    <n v="3177.29"/>
  </r>
  <r>
    <x v="1"/>
    <x v="2163"/>
    <n v="3104.2"/>
  </r>
  <r>
    <x v="1"/>
    <x v="2164"/>
    <n v="3101.49"/>
  </r>
  <r>
    <x v="1"/>
    <x v="2165"/>
    <n v="3116.4198999999999"/>
  </r>
  <r>
    <x v="1"/>
    <x v="2166"/>
    <n v="3156.97"/>
  </r>
  <r>
    <x v="1"/>
    <x v="2167"/>
    <n v="3165.1201000000001"/>
  </r>
  <r>
    <x v="1"/>
    <x v="2168"/>
    <n v="3240.96"/>
  </r>
  <r>
    <x v="1"/>
    <x v="2169"/>
    <n v="3236.0801000000001"/>
  </r>
  <r>
    <x v="1"/>
    <x v="2170"/>
    <n v="3201.6498999999999"/>
  </r>
  <r>
    <x v="1"/>
    <x v="2171"/>
    <n v="3206.1799000000001"/>
  </r>
  <r>
    <x v="1"/>
    <x v="2172"/>
    <n v="3206.52"/>
  </r>
  <r>
    <x v="1"/>
    <x v="2173"/>
    <n v="3185.27"/>
  </r>
  <r>
    <x v="1"/>
    <x v="2174"/>
    <n v="3172.6898999999999"/>
  </r>
  <r>
    <x v="1"/>
    <x v="2175"/>
    <n v="3283.96"/>
  </r>
  <r>
    <x v="1"/>
    <x v="2176"/>
    <n v="3322"/>
  </r>
  <r>
    <x v="1"/>
    <x v="2177"/>
    <n v="3285.8501000000001"/>
  </r>
  <r>
    <x v="1"/>
    <x v="2178"/>
    <n v="3256.9299000000001"/>
  </r>
  <r>
    <x v="1"/>
    <x v="2179"/>
    <n v="3186.6298999999999"/>
  </r>
  <r>
    <x v="1"/>
    <x v="2180"/>
    <n v="3218.51"/>
  </r>
  <r>
    <x v="1"/>
    <x v="2181"/>
    <n v="3138.3798999999999"/>
  </r>
  <r>
    <x v="1"/>
    <x v="2182"/>
    <n v="3162.1599000000001"/>
  </r>
  <r>
    <x v="1"/>
    <x v="2183"/>
    <n v="3182.7"/>
  </r>
  <r>
    <x v="1"/>
    <x v="2184"/>
    <n v="3114.21"/>
  </r>
  <r>
    <x v="1"/>
    <x v="2185"/>
    <n v="3120.8301000000001"/>
  </r>
  <r>
    <x v="1"/>
    <x v="2186"/>
    <n v="3165.8899000000001"/>
  </r>
  <r>
    <x v="1"/>
    <x v="2187"/>
    <n v="3127.47"/>
  </r>
  <r>
    <x v="1"/>
    <x v="2188"/>
    <n v="3104.25"/>
  </r>
  <r>
    <x v="1"/>
    <x v="2189"/>
    <n v="3120.76"/>
  </r>
  <r>
    <x v="1"/>
    <x v="2190"/>
    <n v="3263.3798999999999"/>
  </r>
  <r>
    <x v="1"/>
    <x v="2191"/>
    <n v="3306.99"/>
  </r>
  <r>
    <x v="1"/>
    <x v="2192"/>
    <n v="3292.23"/>
  </r>
  <r>
    <x v="1"/>
    <x v="2193"/>
    <n v="3294"/>
  </r>
  <r>
    <x v="1"/>
    <x v="2194"/>
    <n v="3326.1298999999999"/>
  </r>
  <r>
    <x v="1"/>
    <x v="2195"/>
    <n v="3232.5801000000001"/>
  </r>
  <r>
    <x v="1"/>
    <x v="2196"/>
    <n v="3237.6201000000001"/>
  </r>
  <r>
    <x v="1"/>
    <x v="2197"/>
    <n v="3206.2"/>
  </r>
  <r>
    <x v="1"/>
    <x v="2198"/>
    <n v="3342.8798999999999"/>
  </r>
  <r>
    <x v="1"/>
    <x v="2199"/>
    <n v="3380"/>
  </r>
  <r>
    <x v="1"/>
    <x v="2200"/>
    <n v="3312.53"/>
  </r>
  <r>
    <x v="1"/>
    <x v="2201"/>
    <n v="3331"/>
  </r>
  <r>
    <x v="1"/>
    <x v="2202"/>
    <n v="3352.1498999999999"/>
  </r>
  <r>
    <x v="1"/>
    <x v="2203"/>
    <n v="3322.9398999999999"/>
  </r>
  <r>
    <x v="1"/>
    <x v="2204"/>
    <n v="3305"/>
  </r>
  <r>
    <x v="1"/>
    <x v="2205"/>
    <n v="3286.5801000000001"/>
  </r>
  <r>
    <x v="1"/>
    <x v="2206"/>
    <n v="3262.1298999999999"/>
  </r>
  <r>
    <x v="1"/>
    <x v="2207"/>
    <n v="3277.71"/>
  </r>
  <r>
    <x v="1"/>
    <x v="2208"/>
    <n v="3268.95"/>
  </r>
  <r>
    <x v="1"/>
    <x v="2209"/>
    <n v="3308.6399000000001"/>
  </r>
  <r>
    <x v="1"/>
    <x v="2210"/>
    <n v="3328.23"/>
  </r>
  <r>
    <x v="1"/>
    <x v="2211"/>
    <n v="3249.8998999999999"/>
  </r>
  <r>
    <x v="1"/>
    <x v="2212"/>
    <n v="3180.74"/>
  </r>
  <r>
    <x v="1"/>
    <x v="2213"/>
    <n v="3194.5"/>
  </r>
  <r>
    <x v="1"/>
    <x v="2214"/>
    <n v="3159.53"/>
  </r>
  <r>
    <x v="1"/>
    <x v="2215"/>
    <n v="3057.1599000000001"/>
  </r>
  <r>
    <x v="1"/>
    <x v="2216"/>
    <n v="3092.9299000000001"/>
  </r>
  <r>
    <x v="1"/>
    <x v="2217"/>
    <n v="3146.1399000000001"/>
  </r>
  <r>
    <x v="1"/>
    <x v="2218"/>
    <n v="3094.53"/>
  </r>
  <r>
    <x v="1"/>
    <x v="2219"/>
    <n v="3005"/>
  </r>
  <r>
    <x v="1"/>
    <x v="2220"/>
    <n v="2977.5700999999999"/>
  </r>
  <r>
    <x v="1"/>
    <x v="2221"/>
    <n v="3000.46"/>
  </r>
  <r>
    <x v="1"/>
    <x v="2222"/>
    <n v="2951.95"/>
  </r>
  <r>
    <x v="1"/>
    <x v="2223"/>
    <n v="3062.8501000000001"/>
  </r>
  <r>
    <x v="1"/>
    <x v="2224"/>
    <n v="3057.6399000000001"/>
  </r>
  <r>
    <x v="1"/>
    <x v="2225"/>
    <n v="3113.5900999999999"/>
  </r>
  <r>
    <x v="1"/>
    <x v="2226"/>
    <n v="3089.49"/>
  </r>
  <r>
    <x v="1"/>
    <x v="2227"/>
    <n v="3081.6799000000001"/>
  </r>
  <r>
    <x v="1"/>
    <x v="2228"/>
    <n v="3091.8600999999999"/>
  </r>
  <r>
    <x v="1"/>
    <x v="2229"/>
    <n v="3135.73"/>
  </r>
  <r>
    <x v="1"/>
    <x v="2230"/>
    <n v="3027.99"/>
  </r>
  <r>
    <x v="1"/>
    <x v="2231"/>
    <n v="3074.96"/>
  </r>
  <r>
    <x v="1"/>
    <x v="2232"/>
    <n v="3110.8701000000001"/>
  </r>
  <r>
    <x v="1"/>
    <x v="2233"/>
    <n v="3137.5"/>
  </r>
  <r>
    <x v="1"/>
    <x v="2234"/>
    <n v="3087.0700999999999"/>
  </r>
  <r>
    <x v="1"/>
    <x v="2235"/>
    <n v="3046.26"/>
  </r>
  <r>
    <x v="1"/>
    <x v="2236"/>
    <n v="3052.03"/>
  </r>
  <r>
    <x v="1"/>
    <x v="2237"/>
    <n v="3075.73"/>
  </r>
  <r>
    <x v="1"/>
    <x v="2238"/>
    <n v="3055.29"/>
  </r>
  <r>
    <x v="1"/>
    <x v="2239"/>
    <n v="3094.0801000000001"/>
  </r>
  <r>
    <x v="1"/>
    <x v="2240"/>
    <n v="3161"/>
  </r>
  <r>
    <x v="1"/>
    <x v="2241"/>
    <n v="3226.73"/>
  </r>
  <r>
    <x v="1"/>
    <x v="2242"/>
    <n v="3223.8200999999999"/>
  </r>
  <r>
    <x v="1"/>
    <x v="2243"/>
    <n v="3279.3899000000001"/>
  </r>
  <r>
    <x v="1"/>
    <x v="2244"/>
    <n v="3299.3"/>
  </r>
  <r>
    <x v="1"/>
    <x v="2245"/>
    <n v="3372.2"/>
  </r>
  <r>
    <x v="1"/>
    <x v="2246"/>
    <n v="3379.3899000000001"/>
  </r>
  <r>
    <x v="1"/>
    <x v="2247"/>
    <n v="3400"/>
  </r>
  <r>
    <x v="1"/>
    <x v="2248"/>
    <n v="3333"/>
  </r>
  <r>
    <x v="1"/>
    <x v="2249"/>
    <n v="3379.0900999999999"/>
  </r>
  <r>
    <x v="1"/>
    <x v="2250"/>
    <n v="3399.4398999999999"/>
  </r>
  <r>
    <x v="1"/>
    <x v="2251"/>
    <n v="3372.01"/>
  </r>
  <r>
    <x v="1"/>
    <x v="2252"/>
    <n v="3334.6898999999999"/>
  </r>
  <r>
    <x v="1"/>
    <x v="2253"/>
    <n v="3362.02"/>
  </r>
  <r>
    <x v="1"/>
    <x v="2254"/>
    <n v="3309.04"/>
  </r>
  <r>
    <x v="1"/>
    <x v="2255"/>
    <n v="3340.8798999999999"/>
  </r>
  <r>
    <x v="1"/>
    <x v="2256"/>
    <n v="3409"/>
  </r>
  <r>
    <x v="1"/>
    <x v="2257"/>
    <n v="3417.4299000000001"/>
  </r>
  <r>
    <x v="1"/>
    <x v="2258"/>
    <n v="3458.5"/>
  </r>
  <r>
    <x v="1"/>
    <x v="2259"/>
    <n v="3471.3101000000001"/>
  </r>
  <r>
    <x v="1"/>
    <x v="2260"/>
    <n v="3467.4198999999999"/>
  </r>
  <r>
    <x v="1"/>
    <x v="2261"/>
    <n v="3386.49"/>
  </r>
  <r>
    <x v="1"/>
    <x v="2262"/>
    <n v="3311.8701000000001"/>
  </r>
  <r>
    <x v="1"/>
    <x v="2263"/>
    <n v="3270.54"/>
  </r>
  <r>
    <x v="1"/>
    <x v="2264"/>
    <n v="3306.3701000000001"/>
  </r>
  <r>
    <x v="1"/>
    <x v="2265"/>
    <n v="3291.6100999999999"/>
  </r>
  <r>
    <x v="1"/>
    <x v="2266"/>
    <n v="3190.49"/>
  </r>
  <r>
    <x v="1"/>
    <x v="2267"/>
    <n v="3223.9099000000001"/>
  </r>
  <r>
    <x v="1"/>
    <x v="2268"/>
    <n v="3151.9398999999999"/>
  </r>
  <r>
    <x v="1"/>
    <x v="2269"/>
    <n v="3161.47"/>
  </r>
  <r>
    <x v="1"/>
    <x v="2270"/>
    <n v="3222.8998999999999"/>
  </r>
  <r>
    <x v="1"/>
    <x v="2271"/>
    <n v="3270.3899000000001"/>
  </r>
  <r>
    <x v="1"/>
    <x v="2272"/>
    <n v="3232.28"/>
  </r>
  <r>
    <x v="1"/>
    <x v="2273"/>
    <n v="3231.8"/>
  </r>
  <r>
    <x v="1"/>
    <x v="2274"/>
    <n v="3247.6799000000001"/>
  </r>
  <r>
    <x v="1"/>
    <x v="2275"/>
    <n v="3203.0801000000001"/>
  </r>
  <r>
    <x v="1"/>
    <x v="2276"/>
    <n v="3244.99"/>
  </r>
  <r>
    <x v="1"/>
    <x v="2277"/>
    <n v="3259.05"/>
  </r>
  <r>
    <x v="1"/>
    <x v="2278"/>
    <n v="3265.1599000000001"/>
  </r>
  <r>
    <x v="1"/>
    <x v="2279"/>
    <n v="3230.1100999999999"/>
  </r>
  <r>
    <x v="1"/>
    <x v="2280"/>
    <n v="3223.0700999999999"/>
  </r>
  <r>
    <x v="1"/>
    <x v="2281"/>
    <n v="3218.6498999999999"/>
  </r>
  <r>
    <x v="1"/>
    <x v="2282"/>
    <n v="3233.99"/>
  </r>
  <r>
    <x v="1"/>
    <x v="2283"/>
    <n v="3187.01"/>
  </r>
  <r>
    <x v="1"/>
    <x v="2284"/>
    <n v="3206.22"/>
  </r>
  <r>
    <x v="1"/>
    <x v="2285"/>
    <n v="3198.01"/>
  </r>
  <r>
    <x v="1"/>
    <x v="2286"/>
    <n v="3264.1100999999999"/>
  </r>
  <r>
    <x v="1"/>
    <x v="2287"/>
    <n v="3281.1498999999999"/>
  </r>
  <r>
    <x v="1"/>
    <x v="2288"/>
    <n v="3349.6498999999999"/>
  </r>
  <r>
    <x v="1"/>
    <x v="2289"/>
    <n v="3346.8301000000001"/>
  </r>
  <r>
    <x v="1"/>
    <x v="2290"/>
    <n v="3383.8701000000001"/>
  </r>
  <r>
    <x v="1"/>
    <x v="2291"/>
    <n v="3383.1298999999999"/>
  </r>
  <r>
    <x v="1"/>
    <x v="2292"/>
    <n v="3415.25"/>
  </r>
  <r>
    <x v="1"/>
    <x v="2293"/>
    <n v="3489.24"/>
  </r>
  <r>
    <x v="1"/>
    <x v="2294"/>
    <n v="3486.8998999999999"/>
  </r>
  <r>
    <x v="1"/>
    <x v="2295"/>
    <n v="3453.96"/>
  </r>
  <r>
    <x v="1"/>
    <x v="2296"/>
    <n v="3505.4398999999999"/>
  </r>
  <r>
    <x v="1"/>
    <x v="2297"/>
    <n v="3503.8200999999999"/>
  </r>
  <r>
    <x v="1"/>
    <x v="2298"/>
    <n v="3449.0801000000001"/>
  </r>
  <r>
    <x v="1"/>
    <x v="2299"/>
    <n v="3401.46"/>
  </r>
  <r>
    <x v="1"/>
    <x v="2300"/>
    <n v="3443.8899000000001"/>
  </r>
  <r>
    <x v="1"/>
    <x v="2301"/>
    <n v="3448.1399000000001"/>
  </r>
  <r>
    <x v="1"/>
    <x v="2302"/>
    <n v="3440.1599000000001"/>
  </r>
  <r>
    <x v="1"/>
    <x v="2303"/>
    <n v="3432.97"/>
  </r>
  <r>
    <x v="1"/>
    <x v="2304"/>
    <n v="3510.98"/>
  </r>
  <r>
    <x v="1"/>
    <x v="2305"/>
    <n v="3675.74"/>
  </r>
  <r>
    <x v="1"/>
    <x v="2306"/>
    <n v="3696.5801000000001"/>
  </r>
  <r>
    <x v="1"/>
    <x v="2307"/>
    <n v="3731.4099000000001"/>
  </r>
  <r>
    <x v="1"/>
    <x v="2308"/>
    <n v="3719.3400999999999"/>
  </r>
  <r>
    <x v="1"/>
    <x v="2309"/>
    <n v="3718.55"/>
  </r>
  <r>
    <x v="1"/>
    <x v="2310"/>
    <n v="3677.3600999999999"/>
  </r>
  <r>
    <x v="1"/>
    <x v="2311"/>
    <n v="3681.6799000000001"/>
  </r>
  <r>
    <x v="1"/>
    <x v="2312"/>
    <n v="3631.2"/>
  </r>
  <r>
    <x v="1"/>
    <x v="2313"/>
    <n v="3573.6298999999999"/>
  </r>
  <r>
    <x v="1"/>
    <x v="2314"/>
    <n v="3549.5900999999999"/>
  </r>
  <r>
    <x v="1"/>
    <x v="2315"/>
    <n v="3573.1898999999999"/>
  </r>
  <r>
    <x v="1"/>
    <x v="2316"/>
    <n v="3585.2"/>
  </r>
  <r>
    <x v="1"/>
    <x v="2317"/>
    <n v="3638.03"/>
  </r>
  <r>
    <x v="1"/>
    <x v="2318"/>
    <n v="3656.6399000000001"/>
  </r>
  <r>
    <x v="1"/>
    <x v="2319"/>
    <n v="3699.8200999999999"/>
  </r>
  <r>
    <x v="1"/>
    <x v="2320"/>
    <n v="3626.3899000000001"/>
  </r>
  <r>
    <x v="1"/>
    <x v="2321"/>
    <n v="3630.3200999999999"/>
  </r>
  <r>
    <x v="1"/>
    <x v="2322"/>
    <n v="3599.9198999999999"/>
  </r>
  <r>
    <x v="1"/>
    <x v="2323"/>
    <n v="3327.5900999999999"/>
  </r>
  <r>
    <x v="1"/>
    <x v="2324"/>
    <n v="3331.48"/>
  </r>
  <r>
    <x v="1"/>
    <x v="2325"/>
    <n v="3366.24"/>
  </r>
  <r>
    <x v="1"/>
    <x v="2326"/>
    <n v="3354.72"/>
  </r>
  <r>
    <x v="1"/>
    <x v="2327"/>
    <n v="3375.99"/>
  </r>
  <r>
    <x v="1"/>
    <x v="2328"/>
    <n v="3344.9398999999999"/>
  </r>
  <r>
    <x v="1"/>
    <x v="2329"/>
    <n v="3341.8701000000001"/>
  </r>
  <r>
    <x v="1"/>
    <x v="2330"/>
    <n v="3320.6799000000001"/>
  </r>
  <r>
    <x v="1"/>
    <x v="2331"/>
    <n v="3292.1100999999999"/>
  </r>
  <r>
    <x v="1"/>
    <x v="2332"/>
    <n v="3303.5"/>
  </r>
  <r>
    <x v="1"/>
    <x v="2333"/>
    <n v="3293.97"/>
  </r>
  <r>
    <x v="1"/>
    <x v="2334"/>
    <n v="3298.99"/>
  </r>
  <r>
    <x v="1"/>
    <x v="2335"/>
    <n v="3241.96"/>
  </r>
  <r>
    <x v="1"/>
    <x v="2336"/>
    <n v="3201.22"/>
  </r>
  <r>
    <x v="1"/>
    <x v="2337"/>
    <n v="3187.75"/>
  </r>
  <r>
    <x v="1"/>
    <x v="2338"/>
    <n v="3199.95"/>
  </r>
  <r>
    <x v="1"/>
    <x v="2339"/>
    <n v="3265.8701000000001"/>
  </r>
  <r>
    <x v="1"/>
    <x v="2340"/>
    <n v="3305.78"/>
  </r>
  <r>
    <x v="1"/>
    <x v="2341"/>
    <n v="3299.1799000000001"/>
  </r>
  <r>
    <x v="1"/>
    <x v="2342"/>
    <n v="3316"/>
  </r>
  <r>
    <x v="1"/>
    <x v="2343"/>
    <n v="3349.6298999999999"/>
  </r>
  <r>
    <x v="1"/>
    <x v="2344"/>
    <n v="3421.5700999999999"/>
  </r>
  <r>
    <x v="1"/>
    <x v="2345"/>
    <n v="3470.79"/>
  </r>
  <r>
    <x v="1"/>
    <x v="2346"/>
    <n v="3479"/>
  </r>
  <r>
    <x v="1"/>
    <x v="2347"/>
    <n v="3463.1201000000001"/>
  </r>
  <r>
    <x v="1"/>
    <x v="2348"/>
    <n v="3478.05"/>
  </r>
  <r>
    <x v="1"/>
    <x v="2349"/>
    <n v="3509.29"/>
  </r>
  <r>
    <x v="1"/>
    <x v="2350"/>
    <n v="3525.5"/>
  </r>
  <r>
    <x v="1"/>
    <x v="2351"/>
    <n v="3484.1599000000001"/>
  </r>
  <r>
    <x v="1"/>
    <x v="2352"/>
    <n v="3469.1498999999999"/>
  </r>
  <r>
    <x v="1"/>
    <x v="2353"/>
    <n v="3457.1698999999999"/>
  </r>
  <r>
    <x v="1"/>
    <x v="2354"/>
    <n v="3450"/>
  </r>
  <r>
    <x v="1"/>
    <x v="2355"/>
    <n v="3475.79"/>
  </r>
  <r>
    <x v="1"/>
    <x v="2356"/>
    <n v="3488.24"/>
  </r>
  <r>
    <x v="1"/>
    <x v="2357"/>
    <n v="3462.52"/>
  </r>
  <r>
    <x v="1"/>
    <x v="2358"/>
    <n v="3355.73"/>
  </r>
  <r>
    <x v="1"/>
    <x v="2359"/>
    <n v="3343.6298999999999"/>
  </r>
  <r>
    <x v="1"/>
    <x v="2360"/>
    <n v="3380.05"/>
  </r>
  <r>
    <x v="1"/>
    <x v="2361"/>
    <n v="3416"/>
  </r>
  <r>
    <x v="1"/>
    <x v="2362"/>
    <n v="3425.52"/>
  </r>
  <r>
    <x v="1"/>
    <x v="2363"/>
    <n v="3405.8"/>
  </r>
  <r>
    <x v="1"/>
    <x v="2364"/>
    <n v="3315.96"/>
  </r>
  <r>
    <x v="1"/>
    <x v="2365"/>
    <n v="3301.1201000000001"/>
  </r>
  <r>
    <x v="1"/>
    <x v="2366"/>
    <n v="3285.04"/>
  </r>
  <r>
    <x v="1"/>
    <x v="2367"/>
    <n v="3283.26"/>
  </r>
  <r>
    <x v="1"/>
    <x v="2368"/>
    <n v="3189.78"/>
  </r>
  <r>
    <x v="1"/>
    <x v="2369"/>
    <n v="3221"/>
  </r>
  <r>
    <x v="1"/>
    <x v="2370"/>
    <n v="3262.01"/>
  </r>
  <r>
    <x v="1"/>
    <x v="2371"/>
    <n v="3302.4299000000001"/>
  </r>
  <r>
    <x v="1"/>
    <x v="2372"/>
    <n v="3288.6201000000001"/>
  </r>
  <r>
    <x v="1"/>
    <x v="2373"/>
    <n v="3246.3"/>
  </r>
  <r>
    <x v="1"/>
    <x v="2374"/>
    <n v="3247.3301000000001"/>
  </r>
  <r>
    <x v="1"/>
    <x v="2375"/>
    <n v="3284.28"/>
  </r>
  <r>
    <x v="1"/>
    <x v="2376"/>
    <n v="3299.8600999999999"/>
  </r>
  <r>
    <x v="1"/>
    <x v="2377"/>
    <n v="3409.02"/>
  </r>
  <r>
    <x v="1"/>
    <x v="2378"/>
    <n v="3446.74"/>
  </r>
  <r>
    <x v="1"/>
    <x v="2379"/>
    <n v="3444.1498999999999"/>
  </r>
  <r>
    <x v="1"/>
    <x v="2380"/>
    <n v="3415.0601000000001"/>
  </r>
  <r>
    <x v="1"/>
    <x v="2381"/>
    <n v="3435.01"/>
  </r>
  <r>
    <x v="1"/>
    <x v="2382"/>
    <n v="3335.55"/>
  </r>
  <r>
    <x v="1"/>
    <x v="2383"/>
    <n v="3320.3701000000001"/>
  </r>
  <r>
    <x v="1"/>
    <x v="2384"/>
    <n v="3376.0700999999999"/>
  </r>
  <r>
    <x v="1"/>
    <x v="2385"/>
    <n v="3392.49"/>
  </r>
  <r>
    <x v="1"/>
    <x v="2386"/>
    <n v="3446.5700999999999"/>
  </r>
  <r>
    <x v="1"/>
    <x v="2387"/>
    <n v="3372.4299000000001"/>
  </r>
  <r>
    <x v="1"/>
    <x v="2388"/>
    <n v="3318.1100999999999"/>
  </r>
  <r>
    <x v="1"/>
    <x v="2389"/>
    <n v="3312.75"/>
  </r>
  <r>
    <x v="1"/>
    <x v="2390"/>
    <n v="3384"/>
  </r>
  <r>
    <x v="1"/>
    <x v="2391"/>
    <n v="3477"/>
  </r>
  <r>
    <x v="1"/>
    <x v="2392"/>
    <n v="3518.99"/>
  </r>
  <r>
    <x v="1"/>
    <x v="2393"/>
    <n v="3488.98"/>
  </r>
  <r>
    <x v="1"/>
    <x v="2394"/>
    <n v="3576.23"/>
  </r>
  <r>
    <x v="1"/>
    <x v="2395"/>
    <n v="3482.05"/>
  </r>
  <r>
    <x v="1"/>
    <x v="2396"/>
    <n v="3472.5"/>
  </r>
  <r>
    <x v="1"/>
    <x v="2397"/>
    <n v="3525.1498999999999"/>
  </r>
  <r>
    <x v="1"/>
    <x v="2398"/>
    <n v="3545.6799000000001"/>
  </r>
  <r>
    <x v="1"/>
    <x v="2399"/>
    <n v="3540.7"/>
  </r>
  <r>
    <x v="1"/>
    <x v="2400"/>
    <n v="3549"/>
  </r>
  <r>
    <x v="1"/>
    <x v="2401"/>
    <n v="3696.0601000000001"/>
  </r>
  <r>
    <x v="1"/>
    <x v="2402"/>
    <n v="3676.5700999999999"/>
  </r>
  <r>
    <x v="1"/>
    <x v="2403"/>
    <n v="3572.5700999999999"/>
  </r>
  <r>
    <x v="1"/>
    <x v="2404"/>
    <n v="3580.04"/>
  </r>
  <r>
    <x v="1"/>
    <x v="2405"/>
    <n v="3580.4099000000001"/>
  </r>
  <r>
    <x v="1"/>
    <x v="2406"/>
    <n v="3504.5601000000001"/>
  </r>
  <r>
    <x v="1"/>
    <x v="2407"/>
    <n v="3561.5700999999999"/>
  </r>
  <r>
    <x v="1"/>
    <x v="2408"/>
    <n v="3507.0700999999999"/>
  </r>
  <r>
    <x v="1"/>
    <x v="2409"/>
    <n v="3443.72"/>
  </r>
  <r>
    <x v="1"/>
    <x v="2410"/>
    <n v="3437.3600999999999"/>
  </r>
  <r>
    <x v="1"/>
    <x v="2411"/>
    <n v="3389.79"/>
  </r>
  <r>
    <x v="1"/>
    <x v="2412"/>
    <n v="3427.3701000000001"/>
  </r>
  <r>
    <x v="1"/>
    <x v="2413"/>
    <n v="3523.29"/>
  </r>
  <r>
    <x v="1"/>
    <x v="2414"/>
    <n v="3523.1599000000001"/>
  </r>
  <r>
    <x v="1"/>
    <x v="2415"/>
    <n v="3483.4198999999999"/>
  </r>
  <r>
    <x v="1"/>
    <x v="2416"/>
    <n v="3444.24"/>
  </r>
  <r>
    <x v="1"/>
    <x v="2417"/>
    <n v="3391.3501000000001"/>
  </r>
  <r>
    <x v="1"/>
    <x v="2418"/>
    <n v="3381.8301000000001"/>
  </r>
  <r>
    <x v="1"/>
    <x v="2419"/>
    <n v="3466.3"/>
  </r>
  <r>
    <x v="1"/>
    <x v="2420"/>
    <n v="3377.4198999999999"/>
  </r>
  <r>
    <x v="1"/>
    <x v="2421"/>
    <n v="3400.3501000000001"/>
  </r>
  <r>
    <x v="1"/>
    <x v="2422"/>
    <n v="3341.5801000000001"/>
  </r>
  <r>
    <x v="1"/>
    <x v="2423"/>
    <n v="3408.3400999999999"/>
  </r>
  <r>
    <x v="1"/>
    <x v="2424"/>
    <n v="3420.74"/>
  </r>
  <r>
    <x v="1"/>
    <x v="2425"/>
    <n v="3421.3701000000001"/>
  </r>
  <r>
    <x v="1"/>
    <x v="2426"/>
    <n v="3393.3899000000001"/>
  </r>
  <r>
    <x v="1"/>
    <x v="2427"/>
    <n v="3413.22"/>
  </r>
  <r>
    <x v="1"/>
    <x v="2428"/>
    <n v="3384.02"/>
  </r>
  <r>
    <x v="1"/>
    <x v="2429"/>
    <n v="3372.8899000000001"/>
  </r>
  <r>
    <x v="1"/>
    <x v="2430"/>
    <n v="3334.3400999999999"/>
  </r>
  <r>
    <x v="1"/>
    <x v="2431"/>
    <n v="3408.0900999999999"/>
  </r>
  <r>
    <x v="1"/>
    <x v="2432"/>
    <n v="3350.4398999999999"/>
  </r>
  <r>
    <x v="1"/>
    <x v="2433"/>
    <n v="3287.1399000000001"/>
  </r>
  <r>
    <x v="1"/>
    <x v="2434"/>
    <n v="3265.0801000000001"/>
  </r>
  <r>
    <x v="1"/>
    <x v="2435"/>
    <n v="3251.0801000000001"/>
  </r>
  <r>
    <x v="1"/>
    <x v="2436"/>
    <n v="3229.72"/>
  </r>
  <r>
    <x v="1"/>
    <x v="2437"/>
    <n v="3307.24"/>
  </r>
  <r>
    <x v="1"/>
    <x v="2438"/>
    <n v="3304.1399000000001"/>
  </r>
  <r>
    <x v="1"/>
    <x v="2439"/>
    <n v="3224.28"/>
  </r>
  <r>
    <x v="1"/>
    <x v="2440"/>
    <n v="3242.76"/>
  </r>
  <r>
    <x v="1"/>
    <x v="2441"/>
    <n v="3178.3501000000001"/>
  </r>
  <r>
    <x v="1"/>
    <x v="2442"/>
    <n v="3125.98"/>
  </r>
  <r>
    <x v="1"/>
    <x v="2443"/>
    <n v="3033.3501000000001"/>
  </r>
  <r>
    <x v="1"/>
    <x v="2444"/>
    <n v="2852.8600999999999"/>
  </r>
  <r>
    <x v="1"/>
    <x v="2445"/>
    <n v="2890.8798999999999"/>
  </r>
  <r>
    <x v="1"/>
    <x v="2446"/>
    <n v="2799.72"/>
  </r>
  <r>
    <x v="1"/>
    <x v="2447"/>
    <n v="2777.45"/>
  </r>
  <r>
    <x v="1"/>
    <x v="2448"/>
    <n v="2792.75"/>
  </r>
  <r>
    <x v="1"/>
    <x v="2449"/>
    <n v="2879.5601000000001"/>
  </r>
  <r>
    <x v="1"/>
    <x v="2450"/>
    <n v="2991.47"/>
  </r>
  <r>
    <x v="1"/>
    <x v="2451"/>
    <n v="3023.8701000000001"/>
  </r>
  <r>
    <x v="1"/>
    <x v="2452"/>
    <n v="3012.25"/>
  </r>
  <r>
    <x v="1"/>
    <x v="2453"/>
    <n v="2776.9099000000001"/>
  </r>
  <r>
    <x v="1"/>
    <x v="2454"/>
    <n v="3152.79"/>
  </r>
  <r>
    <x v="1"/>
    <x v="2455"/>
    <n v="3158.71"/>
  </r>
  <r>
    <x v="1"/>
    <x v="2456"/>
    <n v="3228.27"/>
  </r>
  <r>
    <x v="1"/>
    <x v="2457"/>
    <n v="3223.79"/>
  </r>
  <r>
    <x v="1"/>
    <x v="2458"/>
    <n v="3180.0700999999999"/>
  </r>
  <r>
    <x v="1"/>
    <x v="2459"/>
    <n v="3065.8701000000001"/>
  </r>
  <r>
    <x v="1"/>
    <x v="2460"/>
    <n v="3103.3400999999999"/>
  </r>
  <r>
    <x v="1"/>
    <x v="2461"/>
    <n v="3130.21"/>
  </r>
  <r>
    <x v="1"/>
    <x v="2462"/>
    <n v="3162.01"/>
  </r>
  <r>
    <x v="1"/>
    <x v="2463"/>
    <n v="3093.05"/>
  </r>
  <r>
    <x v="1"/>
    <x v="2464"/>
    <n v="3052.03"/>
  </r>
  <r>
    <x v="1"/>
    <x v="2465"/>
    <n v="3003.95"/>
  </r>
  <r>
    <x v="1"/>
    <x v="2466"/>
    <n v="2896.54"/>
  </r>
  <r>
    <x v="1"/>
    <x v="2467"/>
    <n v="3027.1599000000001"/>
  </r>
  <r>
    <x v="1"/>
    <x v="2468"/>
    <n v="3075.77"/>
  </r>
  <r>
    <x v="1"/>
    <x v="2469"/>
    <n v="3071.26"/>
  </r>
  <r>
    <x v="1"/>
    <x v="2470"/>
    <n v="3022.8400999999999"/>
  </r>
  <r>
    <x v="1"/>
    <x v="2471"/>
    <n v="3041.05"/>
  </r>
  <r>
    <x v="1"/>
    <x v="2472"/>
    <n v="2957.97"/>
  </r>
  <r>
    <x v="1"/>
    <x v="2473"/>
    <n v="2912.8200999999999"/>
  </r>
  <r>
    <x v="1"/>
    <x v="2474"/>
    <n v="2749.0601000000001"/>
  </r>
  <r>
    <x v="1"/>
    <x v="2475"/>
    <n v="2720.29"/>
  </r>
  <r>
    <x v="1"/>
    <x v="2476"/>
    <n v="2785.5801000000001"/>
  </r>
  <r>
    <x v="1"/>
    <x v="2477"/>
    <n v="2936.3501000000001"/>
  </r>
  <r>
    <x v="1"/>
    <x v="2478"/>
    <n v="2910.49"/>
  </r>
  <r>
    <x v="1"/>
    <x v="2479"/>
    <n v="2837.0601000000001"/>
  </r>
  <r>
    <x v="1"/>
    <x v="2480"/>
    <n v="2947.3301000000001"/>
  </r>
  <r>
    <x v="1"/>
    <x v="2481"/>
    <n v="3062.0801000000001"/>
  </r>
  <r>
    <x v="1"/>
    <x v="2482"/>
    <n v="3144.78"/>
  </r>
  <r>
    <x v="1"/>
    <x v="2483"/>
    <n v="3225.01"/>
  </r>
  <r>
    <x v="1"/>
    <x v="2484"/>
    <n v="3229.8301000000001"/>
  </r>
  <r>
    <x v="1"/>
    <x v="2485"/>
    <n v="3297.78"/>
  </r>
  <r>
    <x v="1"/>
    <x v="2486"/>
    <n v="3268.1599000000001"/>
  </r>
  <r>
    <x v="1"/>
    <x v="2487"/>
    <n v="3272.99"/>
  </r>
  <r>
    <x v="1"/>
    <x v="2488"/>
    <n v="3295.47"/>
  </r>
  <r>
    <x v="1"/>
    <x v="2489"/>
    <n v="3379.8101000000001"/>
  </r>
  <r>
    <x v="1"/>
    <x v="2490"/>
    <n v="3386.3"/>
  </r>
  <r>
    <x v="1"/>
    <x v="2491"/>
    <n v="3326.02"/>
  </r>
  <r>
    <x v="1"/>
    <x v="2492"/>
    <n v="3259.95"/>
  </r>
  <r>
    <x v="1"/>
    <x v="2493"/>
    <n v="3271.2"/>
  </r>
  <r>
    <x v="1"/>
    <x v="2494"/>
    <n v="3366.9299000000001"/>
  </r>
  <r>
    <x v="1"/>
    <x v="2495"/>
    <n v="3281.1001000000001"/>
  </r>
  <r>
    <x v="1"/>
    <x v="2496"/>
    <n v="3175.1201000000001"/>
  </r>
  <r>
    <x v="1"/>
    <x v="2497"/>
    <n v="3155.6898999999999"/>
  </r>
  <r>
    <x v="1"/>
    <x v="2498"/>
    <n v="3089.21"/>
  </r>
  <r>
    <x v="1"/>
    <x v="2499"/>
    <n v="3022.4398999999999"/>
  </r>
  <r>
    <x v="1"/>
    <x v="2500"/>
    <n v="3015.75"/>
  </r>
  <r>
    <x v="1"/>
    <x v="2501"/>
    <n v="3110.8200999999999"/>
  </r>
  <r>
    <x v="1"/>
    <x v="2502"/>
    <n v="3034.1298999999999"/>
  </r>
  <r>
    <x v="1"/>
    <x v="2503"/>
    <n v="3055.7"/>
  </r>
  <r>
    <x v="1"/>
    <x v="2504"/>
    <n v="3162.3101000000001"/>
  </r>
  <r>
    <x v="1"/>
    <x v="2505"/>
    <n v="3079.96"/>
  </r>
  <r>
    <x v="1"/>
    <x v="2506"/>
    <n v="2965.9198999999999"/>
  </r>
  <r>
    <x v="1"/>
    <x v="2507"/>
    <n v="2887"/>
  </r>
  <r>
    <x v="1"/>
    <x v="2508"/>
    <n v="2921.48"/>
  </r>
  <r>
    <x v="1"/>
    <x v="2509"/>
    <n v="2787.8200999999999"/>
  </r>
  <r>
    <x v="1"/>
    <x v="2510"/>
    <n v="2763.3400999999999"/>
  </r>
  <r>
    <x v="1"/>
    <x v="2511"/>
    <n v="2891.9299000000001"/>
  </r>
  <r>
    <x v="1"/>
    <x v="2512"/>
    <n v="2485.6298999999999"/>
  </r>
  <r>
    <x v="1"/>
    <x v="2513"/>
    <n v="2490"/>
  </r>
  <r>
    <x v="1"/>
    <x v="2514"/>
    <n v="2485.0700999999999"/>
  </r>
  <r>
    <x v="1"/>
    <x v="2515"/>
    <n v="2518.5700999999999"/>
  </r>
  <r>
    <x v="2"/>
    <x v="0"/>
    <n v="302.64060000000001"/>
  </r>
  <r>
    <x v="2"/>
    <x v="1"/>
    <n v="305.2509"/>
  </r>
  <r>
    <x v="2"/>
    <x v="2"/>
    <n v="303.43770000000001"/>
  </r>
  <r>
    <x v="2"/>
    <x v="3"/>
    <n v="305.68419999999998"/>
  </r>
  <r>
    <x v="2"/>
    <x v="4"/>
    <n v="301.48500000000001"/>
  </r>
  <r>
    <x v="2"/>
    <x v="5"/>
    <n v="300.8723"/>
  </r>
  <r>
    <x v="2"/>
    <x v="6"/>
    <n v="304.41399999999999"/>
  </r>
  <r>
    <x v="2"/>
    <x v="7"/>
    <n v="313.29070000000002"/>
  </r>
  <r>
    <x v="2"/>
    <x v="8"/>
    <n v="310.36169999999998"/>
  </r>
  <r>
    <x v="2"/>
    <x v="9"/>
    <n v="299.07900000000001"/>
  </r>
  <r>
    <x v="2"/>
    <x v="10"/>
    <n v="305.90839999999997"/>
  </r>
  <r>
    <x v="2"/>
    <x v="11"/>
    <n v="299.27820000000003"/>
  </r>
  <r>
    <x v="2"/>
    <x v="12"/>
    <n v="303.59210000000002"/>
  </r>
  <r>
    <x v="2"/>
    <x v="13"/>
    <n v="300.7029"/>
  </r>
  <r>
    <x v="2"/>
    <x v="14"/>
    <n v="294.66059999999999"/>
  </r>
  <r>
    <x v="2"/>
    <x v="15"/>
    <n v="296.06029999999998"/>
  </r>
  <r>
    <x v="2"/>
    <x v="16"/>
    <n v="293.01670000000001"/>
  </r>
  <r>
    <x v="2"/>
    <x v="17"/>
    <n v="289.34550000000002"/>
  </r>
  <r>
    <x v="2"/>
    <x v="18"/>
    <n v="284.4239"/>
  </r>
  <r>
    <x v="2"/>
    <x v="19"/>
    <n v="288.21469999999999"/>
  </r>
  <r>
    <x v="2"/>
    <x v="20"/>
    <n v="284.14"/>
  </r>
  <r>
    <x v="2"/>
    <x v="21"/>
    <n v="289.20100000000002"/>
  </r>
  <r>
    <x v="2"/>
    <x v="22"/>
    <n v="288.03539999999998"/>
  </r>
  <r>
    <x v="2"/>
    <x v="23"/>
    <n v="289.14120000000003"/>
  </r>
  <r>
    <x v="2"/>
    <x v="24"/>
    <n v="283.18849999999998"/>
  </r>
  <r>
    <x v="2"/>
    <x v="25"/>
    <n v="281.49489999999997"/>
  </r>
  <r>
    <x v="2"/>
    <x v="26"/>
    <n v="279.49740000000003"/>
  </r>
  <r>
    <x v="2"/>
    <x v="27"/>
    <n v="278.4812"/>
  </r>
  <r>
    <x v="2"/>
    <x v="28"/>
    <n v="281.20100000000002"/>
  </r>
  <r>
    <x v="2"/>
    <x v="29"/>
    <n v="284.35919999999999"/>
  </r>
  <r>
    <x v="2"/>
    <x v="30"/>
    <n v="289.67919999999998"/>
  </r>
  <r>
    <x v="2"/>
    <x v="31"/>
    <n v="287.67669999999998"/>
  </r>
  <r>
    <x v="2"/>
    <x v="32"/>
    <n v="281.54969999999997"/>
  </r>
  <r>
    <x v="2"/>
    <x v="33"/>
    <n v="284.673"/>
  </r>
  <r>
    <x v="2"/>
    <x v="34"/>
    <n v="279.30309999999997"/>
  </r>
  <r>
    <x v="2"/>
    <x v="35"/>
    <n v="281.28570000000002"/>
  </r>
  <r>
    <x v="2"/>
    <x v="36"/>
    <n v="283.58699999999999"/>
  </r>
  <r>
    <x v="2"/>
    <x v="37"/>
    <n v="281.10129999999998"/>
  </r>
  <r>
    <x v="2"/>
    <x v="38"/>
    <n v="288.95190000000002"/>
  </r>
  <r>
    <x v="2"/>
    <x v="39"/>
    <n v="289.15120000000002"/>
  </r>
  <r>
    <x v="2"/>
    <x v="40"/>
    <n v="292.81740000000002"/>
  </r>
  <r>
    <x v="2"/>
    <x v="41"/>
    <n v="296.84739999999999"/>
  </r>
  <r>
    <x v="2"/>
    <x v="42"/>
    <n v="291.89589999999998"/>
  </r>
  <r>
    <x v="2"/>
    <x v="43"/>
    <n v="291.91090000000003"/>
  </r>
  <r>
    <x v="2"/>
    <x v="44"/>
    <n v="289.76389999999998"/>
  </r>
  <r>
    <x v="2"/>
    <x v="45"/>
    <n v="284.52850000000001"/>
  </r>
  <r>
    <x v="2"/>
    <x v="46"/>
    <n v="284.1748"/>
  </r>
  <r>
    <x v="2"/>
    <x v="47"/>
    <n v="287.18360000000001"/>
  </r>
  <r>
    <x v="2"/>
    <x v="48"/>
    <n v="286.38659999999999"/>
  </r>
  <r>
    <x v="2"/>
    <x v="49"/>
    <n v="287.28820000000002"/>
  </r>
  <r>
    <x v="2"/>
    <x v="50"/>
    <n v="289.29570000000001"/>
  </r>
  <r>
    <x v="2"/>
    <x v="51"/>
    <n v="295.42270000000002"/>
  </r>
  <r>
    <x v="2"/>
    <x v="52"/>
    <n v="304.26949999999999"/>
  </r>
  <r>
    <x v="2"/>
    <x v="53"/>
    <n v="306.60579999999999"/>
  </r>
  <r>
    <x v="2"/>
    <x v="54"/>
    <n v="302.6506"/>
  </r>
  <r>
    <x v="2"/>
    <x v="55"/>
    <n v="302.85980000000001"/>
  </r>
  <r>
    <x v="2"/>
    <x v="56"/>
    <n v="305.53480000000002"/>
  </r>
  <r>
    <x v="2"/>
    <x v="57"/>
    <n v="316.29450000000003"/>
  </r>
  <r>
    <x v="2"/>
    <x v="58"/>
    <n v="314.96940000000001"/>
  </r>
  <r>
    <x v="2"/>
    <x v="59"/>
    <n v="315.3032"/>
  </r>
  <r>
    <x v="2"/>
    <x v="60"/>
    <n v="315.15870000000001"/>
  </r>
  <r>
    <x v="2"/>
    <x v="61"/>
    <n v="313.20100000000002"/>
  </r>
  <r>
    <x v="2"/>
    <x v="62"/>
    <n v="319.4676"/>
  </r>
  <r>
    <x v="2"/>
    <x v="63"/>
    <n v="320.20979999999997"/>
  </r>
  <r>
    <x v="2"/>
    <x v="64"/>
    <n v="319.07400000000001"/>
  </r>
  <r>
    <x v="2"/>
    <x v="65"/>
    <n v="319.91590000000002"/>
  </r>
  <r>
    <x v="2"/>
    <x v="66"/>
    <n v="319.97559999999999"/>
  </r>
  <r>
    <x v="2"/>
    <x v="67"/>
    <n v="319.80130000000003"/>
  </r>
  <r>
    <x v="2"/>
    <x v="68"/>
    <n v="328.77269999999999"/>
  </r>
  <r>
    <x v="2"/>
    <x v="69"/>
    <n v="333.08150000000001"/>
  </r>
  <r>
    <x v="2"/>
    <x v="70"/>
    <n v="332.52359999999999"/>
  </r>
  <r>
    <x v="2"/>
    <x v="71"/>
    <n v="335.17869999999999"/>
  </r>
  <r>
    <x v="2"/>
    <x v="72"/>
    <n v="337.3057"/>
  </r>
  <r>
    <x v="2"/>
    <x v="73"/>
    <n v="336.50869999999998"/>
  </r>
  <r>
    <x v="2"/>
    <x v="74"/>
    <n v="333.50490000000002"/>
  </r>
  <r>
    <x v="2"/>
    <x v="75"/>
    <n v="337.32560000000001"/>
  </r>
  <r>
    <x v="2"/>
    <x v="76"/>
    <n v="337.13630000000001"/>
  </r>
  <r>
    <x v="2"/>
    <x v="77"/>
    <n v="338.04790000000003"/>
  </r>
  <r>
    <x v="2"/>
    <x v="78"/>
    <n v="333.3605"/>
  </r>
  <r>
    <x v="2"/>
    <x v="79"/>
    <n v="337.3605"/>
  </r>
  <r>
    <x v="2"/>
    <x v="80"/>
    <n v="342.72039999999998"/>
  </r>
  <r>
    <x v="2"/>
    <x v="81"/>
    <n v="339.56720000000001"/>
  </r>
  <r>
    <x v="2"/>
    <x v="82"/>
    <n v="341.26580000000001"/>
  </r>
  <r>
    <x v="2"/>
    <x v="83"/>
    <n v="339.2484"/>
  </r>
  <r>
    <x v="2"/>
    <x v="84"/>
    <n v="339.089"/>
  </r>
  <r>
    <x v="2"/>
    <x v="85"/>
    <n v="348.39409999999998"/>
  </r>
  <r>
    <x v="2"/>
    <x v="86"/>
    <n v="351.75650000000002"/>
  </r>
  <r>
    <x v="2"/>
    <x v="87"/>
    <n v="349.07659999999998"/>
  </r>
  <r>
    <x v="2"/>
    <x v="88"/>
    <n v="344.80259999999998"/>
  </r>
  <r>
    <x v="2"/>
    <x v="89"/>
    <n v="344.15010000000001"/>
  </r>
  <r>
    <x v="2"/>
    <x v="90"/>
    <n v="351.70170000000002"/>
  </r>
  <r>
    <x v="2"/>
    <x v="91"/>
    <n v="353.51499999999999"/>
  </r>
  <r>
    <x v="2"/>
    <x v="92"/>
    <n v="353.6644"/>
  </r>
  <r>
    <x v="2"/>
    <x v="93"/>
    <n v="357.7989"/>
  </r>
  <r>
    <x v="2"/>
    <x v="94"/>
    <n v="362.39170000000001"/>
  </r>
  <r>
    <x v="2"/>
    <x v="95"/>
    <n v="362.70049999999998"/>
  </r>
  <r>
    <x v="2"/>
    <x v="96"/>
    <n v="365.62450000000001"/>
  </r>
  <r>
    <x v="2"/>
    <x v="97"/>
    <n v="373.29079999999999"/>
  </r>
  <r>
    <x v="2"/>
    <x v="98"/>
    <n v="373.18119999999999"/>
  </r>
  <r>
    <x v="2"/>
    <x v="99"/>
    <n v="375.32319999999999"/>
  </r>
  <r>
    <x v="2"/>
    <x v="100"/>
    <n v="376.83749999999998"/>
  </r>
  <r>
    <x v="2"/>
    <x v="101"/>
    <n v="375.84120000000001"/>
  </r>
  <r>
    <x v="2"/>
    <x v="102"/>
    <n v="379.46769999999998"/>
  </r>
  <r>
    <x v="2"/>
    <x v="103"/>
    <n v="377.08159999999998"/>
  </r>
  <r>
    <x v="2"/>
    <x v="104"/>
    <n v="379.8263"/>
  </r>
  <r>
    <x v="2"/>
    <x v="105"/>
    <n v="382.59089999999998"/>
  </r>
  <r>
    <x v="2"/>
    <x v="106"/>
    <n v="382.39170000000001"/>
  </r>
  <r>
    <x v="2"/>
    <x v="107"/>
    <n v="377.505"/>
  </r>
  <r>
    <x v="2"/>
    <x v="108"/>
    <n v="370.65570000000002"/>
  </r>
  <r>
    <x v="2"/>
    <x v="109"/>
    <n v="370.88979999999998"/>
  </r>
  <r>
    <x v="2"/>
    <x v="110"/>
    <n v="374.33690000000001"/>
  </r>
  <r>
    <x v="2"/>
    <x v="111"/>
    <n v="370.98450000000003"/>
  </r>
  <r>
    <x v="2"/>
    <x v="112"/>
    <n v="369.10649999999998"/>
  </r>
  <r>
    <x v="2"/>
    <x v="113"/>
    <n v="370.95960000000002"/>
  </r>
  <r>
    <x v="2"/>
    <x v="114"/>
    <n v="376.33440000000002"/>
  </r>
  <r>
    <x v="2"/>
    <x v="115"/>
    <n v="346.20240000000001"/>
  </r>
  <r>
    <x v="2"/>
    <x v="116"/>
    <n v="339.62200000000001"/>
  </r>
  <r>
    <x v="2"/>
    <x v="117"/>
    <n v="338.06779999999998"/>
  </r>
  <r>
    <x v="2"/>
    <x v="118"/>
    <n v="338.90469999999999"/>
  </r>
  <r>
    <x v="2"/>
    <x v="119"/>
    <n v="337.3854"/>
  </r>
  <r>
    <x v="2"/>
    <x v="120"/>
    <n v="337.61450000000002"/>
  </r>
  <r>
    <x v="2"/>
    <x v="121"/>
    <n v="336.31439999999998"/>
  </r>
  <r>
    <x v="2"/>
    <x v="122"/>
    <n v="338.87979999999999"/>
  </r>
  <r>
    <x v="2"/>
    <x v="123"/>
    <n v="342.51119999999997"/>
  </r>
  <r>
    <x v="2"/>
    <x v="124"/>
    <n v="342.67559999999997"/>
  </r>
  <r>
    <x v="2"/>
    <x v="125"/>
    <n v="340.20479999999998"/>
  </r>
  <r>
    <x v="2"/>
    <x v="126"/>
    <n v="339.5872"/>
  </r>
  <r>
    <x v="2"/>
    <x v="127"/>
    <n v="332.31439999999998"/>
  </r>
  <r>
    <x v="2"/>
    <x v="128"/>
    <n v="324.9271"/>
  </r>
  <r>
    <x v="2"/>
    <x v="129"/>
    <n v="330.27699999999999"/>
  </r>
  <r>
    <x v="2"/>
    <x v="130"/>
    <n v="331.70670000000001"/>
  </r>
  <r>
    <x v="2"/>
    <x v="131"/>
    <n v="328.29450000000003"/>
  </r>
  <r>
    <x v="2"/>
    <x v="132"/>
    <n v="325.0566"/>
  </r>
  <r>
    <x v="2"/>
    <x v="133"/>
    <n v="322.42149999999998"/>
  </r>
  <r>
    <x v="2"/>
    <x v="134"/>
    <n v="322.38159999999999"/>
  </r>
  <r>
    <x v="2"/>
    <x v="135"/>
    <n v="332.85739999999998"/>
  </r>
  <r>
    <x v="2"/>
    <x v="136"/>
    <n v="333.73410000000001"/>
  </r>
  <r>
    <x v="2"/>
    <x v="137"/>
    <n v="331.69170000000003"/>
  </r>
  <r>
    <x v="2"/>
    <x v="138"/>
    <n v="332.73779999999999"/>
  </r>
  <r>
    <x v="2"/>
    <x v="139"/>
    <n v="329.34050000000002"/>
  </r>
  <r>
    <x v="2"/>
    <x v="140"/>
    <n v="334.10270000000003"/>
  </r>
  <r>
    <x v="2"/>
    <x v="141"/>
    <n v="340.55849999999998"/>
  </r>
  <r>
    <x v="2"/>
    <x v="142"/>
    <n v="344.65320000000003"/>
  </r>
  <r>
    <x v="2"/>
    <x v="143"/>
    <n v="347.88099999999997"/>
  </r>
  <r>
    <x v="2"/>
    <x v="144"/>
    <n v="346.32690000000002"/>
  </r>
  <r>
    <x v="2"/>
    <x v="145"/>
    <n v="344.22480000000002"/>
  </r>
  <r>
    <x v="2"/>
    <x v="146"/>
    <n v="342.62580000000003"/>
  </r>
  <r>
    <x v="2"/>
    <x v="147"/>
    <n v="344.27460000000002"/>
  </r>
  <r>
    <x v="2"/>
    <x v="148"/>
    <n v="340.82749999999999"/>
  </r>
  <r>
    <x v="2"/>
    <x v="149"/>
    <n v="341.43020000000001"/>
  </r>
  <r>
    <x v="2"/>
    <x v="150"/>
    <n v="347.1388"/>
  </r>
  <r>
    <x v="2"/>
    <x v="151"/>
    <n v="347.4776"/>
  </r>
  <r>
    <x v="2"/>
    <x v="152"/>
    <n v="350.03800000000001"/>
  </r>
  <r>
    <x v="2"/>
    <x v="153"/>
    <n v="349.66930000000002"/>
  </r>
  <r>
    <x v="2"/>
    <x v="154"/>
    <n v="359.04419999999999"/>
  </r>
  <r>
    <x v="2"/>
    <x v="155"/>
    <n v="359.18869999999998"/>
  </r>
  <r>
    <x v="2"/>
    <x v="156"/>
    <n v="358.71050000000002"/>
  </r>
  <r>
    <x v="2"/>
    <x v="157"/>
    <n v="359.8313"/>
  </r>
  <r>
    <x v="2"/>
    <x v="158"/>
    <n v="356.47879999999998"/>
  </r>
  <r>
    <x v="2"/>
    <x v="159"/>
    <n v="353.42529999999999"/>
  </r>
  <r>
    <x v="2"/>
    <x v="160"/>
    <n v="353.1114"/>
  </r>
  <r>
    <x v="2"/>
    <x v="161"/>
    <n v="351.8263"/>
  </r>
  <r>
    <x v="2"/>
    <x v="162"/>
    <n v="348.69799999999998"/>
  </r>
  <r>
    <x v="2"/>
    <x v="163"/>
    <n v="352.36919999999998"/>
  </r>
  <r>
    <x v="2"/>
    <x v="164"/>
    <n v="360.27460000000002"/>
  </r>
  <r>
    <x v="2"/>
    <x v="165"/>
    <n v="360.48379999999997"/>
  </r>
  <r>
    <x v="2"/>
    <x v="166"/>
    <n v="367.6071"/>
  </r>
  <r>
    <x v="2"/>
    <x v="167"/>
    <n v="366.00310000000002"/>
  </r>
  <r>
    <x v="2"/>
    <x v="168"/>
    <n v="365.2808"/>
  </r>
  <r>
    <x v="2"/>
    <x v="169"/>
    <n v="367.68180000000001"/>
  </r>
  <r>
    <x v="2"/>
    <x v="170"/>
    <n v="369.35559999999998"/>
  </r>
  <r>
    <x v="2"/>
    <x v="171"/>
    <n v="368.61329999999998"/>
  </r>
  <r>
    <x v="2"/>
    <x v="172"/>
    <n v="360.27460000000002"/>
  </r>
  <r>
    <x v="2"/>
    <x v="173"/>
    <n v="361.11149999999998"/>
  </r>
  <r>
    <x v="2"/>
    <x v="174"/>
    <n v="356.25959999999998"/>
  </r>
  <r>
    <x v="2"/>
    <x v="175"/>
    <n v="354.33190000000002"/>
  </r>
  <r>
    <x v="2"/>
    <x v="176"/>
    <n v="350.93959999999998"/>
  </r>
  <r>
    <x v="2"/>
    <x v="177"/>
    <n v="350.12259999999998"/>
  </r>
  <r>
    <x v="2"/>
    <x v="178"/>
    <n v="369.3655"/>
  </r>
  <r>
    <x v="2"/>
    <x v="179"/>
    <n v="375.6968"/>
  </r>
  <r>
    <x v="2"/>
    <x v="180"/>
    <n v="375.42779999999999"/>
  </r>
  <r>
    <x v="2"/>
    <x v="181"/>
    <n v="373.9633"/>
  </r>
  <r>
    <x v="2"/>
    <x v="182"/>
    <n v="375.43279999999999"/>
  </r>
  <r>
    <x v="2"/>
    <x v="183"/>
    <n v="375.50749999999999"/>
  </r>
  <r>
    <x v="2"/>
    <x v="184"/>
    <n v="376.43400000000003"/>
  </r>
  <r>
    <x v="2"/>
    <x v="185"/>
    <n v="386.3519"/>
  </r>
  <r>
    <x v="2"/>
    <x v="186"/>
    <n v="378.09280000000001"/>
  </r>
  <r>
    <x v="2"/>
    <x v="187"/>
    <n v="381.44029999999998"/>
  </r>
  <r>
    <x v="2"/>
    <x v="188"/>
    <n v="383.64699999999999"/>
  </r>
  <r>
    <x v="2"/>
    <x v="189"/>
    <n v="385.5299"/>
  </r>
  <r>
    <x v="2"/>
    <x v="190"/>
    <n v="391.21859999999998"/>
  </r>
  <r>
    <x v="2"/>
    <x v="191"/>
    <n v="389.7491"/>
  </r>
  <r>
    <x v="2"/>
    <x v="192"/>
    <n v="388.89229999999998"/>
  </r>
  <r>
    <x v="2"/>
    <x v="193"/>
    <n v="389.9683"/>
  </r>
  <r>
    <x v="2"/>
    <x v="194"/>
    <n v="392.4391"/>
  </r>
  <r>
    <x v="2"/>
    <x v="195"/>
    <n v="394.96460000000002"/>
  </r>
  <r>
    <x v="2"/>
    <x v="196"/>
    <n v="401.91849999999999"/>
  </r>
  <r>
    <x v="2"/>
    <x v="197"/>
    <n v="394.75040000000001"/>
  </r>
  <r>
    <x v="2"/>
    <x v="198"/>
    <n v="396.27960000000002"/>
  </r>
  <r>
    <x v="2"/>
    <x v="199"/>
    <n v="398.36180000000002"/>
  </r>
  <r>
    <x v="2"/>
    <x v="200"/>
    <n v="393.9085"/>
  </r>
  <r>
    <x v="2"/>
    <x v="201"/>
    <n v="393.58969999999999"/>
  </r>
  <r>
    <x v="2"/>
    <x v="202"/>
    <n v="398.39670000000001"/>
  </r>
  <r>
    <x v="2"/>
    <x v="203"/>
    <n v="399.10410000000002"/>
  </r>
  <r>
    <x v="2"/>
    <x v="204"/>
    <n v="401.58980000000003"/>
  </r>
  <r>
    <x v="2"/>
    <x v="205"/>
    <n v="409.21620000000001"/>
  </r>
  <r>
    <x v="2"/>
    <x v="206"/>
    <n v="417.73419999999999"/>
  </r>
  <r>
    <x v="2"/>
    <x v="207"/>
    <n v="414.1377"/>
  </r>
  <r>
    <x v="2"/>
    <x v="208"/>
    <n v="414.74540000000002"/>
  </r>
  <r>
    <x v="2"/>
    <x v="209"/>
    <n v="414.20749999999998"/>
  </r>
  <r>
    <x v="2"/>
    <x v="210"/>
    <n v="415.85129999999998"/>
  </r>
  <r>
    <x v="2"/>
    <x v="211"/>
    <n v="412.25970000000001"/>
  </r>
  <r>
    <x v="2"/>
    <x v="212"/>
    <n v="411.11399999999998"/>
  </r>
  <r>
    <x v="2"/>
    <x v="213"/>
    <n v="409.23610000000002"/>
  </r>
  <r>
    <x v="2"/>
    <x v="214"/>
    <n v="405.62959999999998"/>
  </r>
  <r>
    <x v="2"/>
    <x v="215"/>
    <n v="402.38670000000002"/>
  </r>
  <r>
    <x v="2"/>
    <x v="216"/>
    <n v="404.14519999999999"/>
  </r>
  <r>
    <x v="2"/>
    <x v="217"/>
    <n v="405.8338"/>
  </r>
  <r>
    <x v="2"/>
    <x v="218"/>
    <n v="404.11529999999999"/>
  </r>
  <r>
    <x v="2"/>
    <x v="219"/>
    <n v="403.64210000000003"/>
  </r>
  <r>
    <x v="2"/>
    <x v="220"/>
    <n v="403.30829999999997"/>
  </r>
  <r>
    <x v="2"/>
    <x v="221"/>
    <n v="404.69310000000002"/>
  </r>
  <r>
    <x v="2"/>
    <x v="222"/>
    <n v="399.8313"/>
  </r>
  <r>
    <x v="2"/>
    <x v="223"/>
    <n v="395.61219999999997"/>
  </r>
  <r>
    <x v="2"/>
    <x v="224"/>
    <n v="399.09910000000002"/>
  </r>
  <r>
    <x v="2"/>
    <x v="225"/>
    <n v="405.00200000000001"/>
  </r>
  <r>
    <x v="2"/>
    <x v="226"/>
    <n v="401.59469999999999"/>
  </r>
  <r>
    <x v="2"/>
    <x v="227"/>
    <n v="396.0505"/>
  </r>
  <r>
    <x v="2"/>
    <x v="228"/>
    <n v="390.06299999999999"/>
  </r>
  <r>
    <x v="2"/>
    <x v="229"/>
    <n v="385.97829999999999"/>
  </r>
  <r>
    <x v="2"/>
    <x v="230"/>
    <n v="387.37299999999999"/>
  </r>
  <r>
    <x v="2"/>
    <x v="231"/>
    <n v="393.6146"/>
  </r>
  <r>
    <x v="2"/>
    <x v="232"/>
    <n v="393.7192"/>
  </r>
  <r>
    <x v="2"/>
    <x v="233"/>
    <n v="393.54989999999998"/>
  </r>
  <r>
    <x v="2"/>
    <x v="234"/>
    <n v="389.505"/>
  </r>
  <r>
    <x v="2"/>
    <x v="235"/>
    <n v="395.20370000000003"/>
  </r>
  <r>
    <x v="2"/>
    <x v="236"/>
    <n v="389.81889999999999"/>
  </r>
  <r>
    <x v="2"/>
    <x v="237"/>
    <n v="381.52499999999998"/>
  </r>
  <r>
    <x v="2"/>
    <x v="238"/>
    <n v="398.44150000000002"/>
  </r>
  <r>
    <x v="2"/>
    <x v="239"/>
    <n v="398.56110000000001"/>
  </r>
  <r>
    <x v="2"/>
    <x v="240"/>
    <n v="402.44159999999999"/>
  </r>
  <r>
    <x v="2"/>
    <x v="241"/>
    <n v="405.20620000000002"/>
  </r>
  <r>
    <x v="2"/>
    <x v="242"/>
    <n v="403.03930000000003"/>
  </r>
  <r>
    <x v="2"/>
    <x v="243"/>
    <n v="399.21370000000002"/>
  </r>
  <r>
    <x v="2"/>
    <x v="244"/>
    <n v="408.00069999999999"/>
  </r>
  <r>
    <x v="2"/>
    <x v="245"/>
    <n v="410.74540000000002"/>
  </r>
  <r>
    <x v="2"/>
    <x v="246"/>
    <n v="408.6832"/>
  </r>
  <r>
    <x v="2"/>
    <x v="247"/>
    <n v="413.25599999999997"/>
  </r>
  <r>
    <x v="2"/>
    <x v="248"/>
    <n v="421.28089999999997"/>
  </r>
  <r>
    <x v="2"/>
    <x v="249"/>
    <n v="429.16640000000001"/>
  </r>
  <r>
    <x v="2"/>
    <x v="250"/>
    <n v="427.01440000000002"/>
  </r>
  <r>
    <x v="2"/>
    <x v="251"/>
    <n v="435.18380000000002"/>
  </r>
  <r>
    <x v="2"/>
    <x v="252"/>
    <n v="434.11290000000002"/>
  </r>
  <r>
    <x v="2"/>
    <x v="253"/>
    <n v="438.47149999999999"/>
  </r>
  <r>
    <x v="2"/>
    <x v="254"/>
    <n v="437.1266"/>
  </r>
  <r>
    <x v="2"/>
    <x v="255"/>
    <n v="441.89370000000002"/>
  </r>
  <r>
    <x v="2"/>
    <x v="256"/>
    <n v="456.23489999999998"/>
  </r>
  <r>
    <x v="2"/>
    <x v="257"/>
    <n v="450.24740000000003"/>
  </r>
  <r>
    <x v="2"/>
    <x v="258"/>
    <n v="452.89249999999998"/>
  </r>
  <r>
    <x v="2"/>
    <x v="259"/>
    <n v="452.56869999999998"/>
  </r>
  <r>
    <x v="2"/>
    <x v="260"/>
    <n v="451.79160000000002"/>
  </r>
  <r>
    <x v="2"/>
    <x v="261"/>
    <n v="443.04930000000002"/>
  </r>
  <r>
    <x v="2"/>
    <x v="262"/>
    <n v="439.74669999999998"/>
  </r>
  <r>
    <x v="2"/>
    <x v="263"/>
    <n v="435.02940000000001"/>
  </r>
  <r>
    <x v="2"/>
    <x v="264"/>
    <n v="438.9896"/>
  </r>
  <r>
    <x v="2"/>
    <x v="265"/>
    <n v="432.53379999999999"/>
  </r>
  <r>
    <x v="2"/>
    <x v="266"/>
    <n v="433.75420000000003"/>
  </r>
  <r>
    <x v="2"/>
    <x v="267"/>
    <n v="433.98329999999999"/>
  </r>
  <r>
    <x v="2"/>
    <x v="268"/>
    <n v="432.19499999999999"/>
  </r>
  <r>
    <x v="2"/>
    <x v="269"/>
    <n v="427.94600000000003"/>
  </r>
  <r>
    <x v="2"/>
    <x v="270"/>
    <n v="428.2448"/>
  </r>
  <r>
    <x v="2"/>
    <x v="271"/>
    <n v="430.7056"/>
  </r>
  <r>
    <x v="2"/>
    <x v="272"/>
    <n v="438.22239999999999"/>
  </r>
  <r>
    <x v="2"/>
    <x v="273"/>
    <n v="443.44779999999997"/>
  </r>
  <r>
    <x v="2"/>
    <x v="274"/>
    <n v="438.26229999999998"/>
  </r>
  <r>
    <x v="2"/>
    <x v="275"/>
    <n v="434.36189999999999"/>
  </r>
  <r>
    <x v="2"/>
    <x v="276"/>
    <n v="436.86250000000001"/>
  </r>
  <r>
    <x v="2"/>
    <x v="277"/>
    <n v="435.88619999999997"/>
  </r>
  <r>
    <x v="2"/>
    <x v="278"/>
    <n v="441.47030000000001"/>
  </r>
  <r>
    <x v="2"/>
    <x v="279"/>
    <n v="448.6284"/>
  </r>
  <r>
    <x v="2"/>
    <x v="280"/>
    <n v="448.6583"/>
  </r>
  <r>
    <x v="2"/>
    <x v="281"/>
    <n v="440.71809999999999"/>
  </r>
  <r>
    <x v="2"/>
    <x v="282"/>
    <n v="438.8202"/>
  </r>
  <r>
    <x v="2"/>
    <x v="283"/>
    <n v="433.27100000000002"/>
  </r>
  <r>
    <x v="2"/>
    <x v="284"/>
    <n v="431.48270000000002"/>
  </r>
  <r>
    <x v="2"/>
    <x v="285"/>
    <n v="435.19380000000001"/>
  </r>
  <r>
    <x v="2"/>
    <x v="286"/>
    <n v="436.8974"/>
  </r>
  <r>
    <x v="2"/>
    <x v="287"/>
    <n v="438.5412"/>
  </r>
  <r>
    <x v="2"/>
    <x v="288"/>
    <n v="442.28219999999999"/>
  </r>
  <r>
    <x v="2"/>
    <x v="289"/>
    <n v="439.50760000000002"/>
  </r>
  <r>
    <x v="2"/>
    <x v="290"/>
    <n v="441.55990000000003"/>
  </r>
  <r>
    <x v="2"/>
    <x v="291"/>
    <n v="445.07679999999999"/>
  </r>
  <r>
    <x v="2"/>
    <x v="292"/>
    <n v="450.85509999999999"/>
  </r>
  <r>
    <x v="2"/>
    <x v="293"/>
    <n v="450.9298"/>
  </r>
  <r>
    <x v="2"/>
    <x v="294"/>
    <n v="451.30340000000001"/>
  </r>
  <r>
    <x v="2"/>
    <x v="295"/>
    <n v="458.40179999999998"/>
  </r>
  <r>
    <x v="2"/>
    <x v="296"/>
    <n v="459.77659999999997"/>
  </r>
  <r>
    <x v="2"/>
    <x v="297"/>
    <n v="460.61849999999998"/>
  </r>
  <r>
    <x v="2"/>
    <x v="298"/>
    <n v="458.08800000000002"/>
  </r>
  <r>
    <x v="2"/>
    <x v="299"/>
    <n v="457.56"/>
  </r>
  <r>
    <x v="2"/>
    <x v="300"/>
    <n v="453.63959999999997"/>
  </r>
  <r>
    <x v="2"/>
    <x v="301"/>
    <n v="446.6259"/>
  </r>
  <r>
    <x v="2"/>
    <x v="302"/>
    <n v="453.64960000000002"/>
  </r>
  <r>
    <x v="2"/>
    <x v="303"/>
    <n v="450.21249999999998"/>
  </r>
  <r>
    <x v="2"/>
    <x v="304"/>
    <n v="449.76420000000002"/>
  </r>
  <r>
    <x v="2"/>
    <x v="305"/>
    <n v="442.19260000000003"/>
  </r>
  <r>
    <x v="2"/>
    <x v="306"/>
    <n v="441.02190000000002"/>
  </r>
  <r>
    <x v="2"/>
    <x v="307"/>
    <n v="439.48770000000002"/>
  </r>
  <r>
    <x v="2"/>
    <x v="308"/>
    <n v="443.79649999999998"/>
  </r>
  <r>
    <x v="2"/>
    <x v="309"/>
    <n v="442.21749999999997"/>
  </r>
  <r>
    <x v="2"/>
    <x v="310"/>
    <n v="450.42169999999999"/>
  </r>
  <r>
    <x v="2"/>
    <x v="311"/>
    <n v="451.59230000000002"/>
  </r>
  <r>
    <x v="2"/>
    <x v="312"/>
    <n v="450.81020000000001"/>
  </r>
  <r>
    <x v="2"/>
    <x v="313"/>
    <n v="446.61099999999999"/>
  </r>
  <r>
    <x v="2"/>
    <x v="314"/>
    <n v="443.66199999999998"/>
  </r>
  <r>
    <x v="2"/>
    <x v="315"/>
    <n v="444.66329999999999"/>
  </r>
  <r>
    <x v="2"/>
    <x v="316"/>
    <n v="443.54250000000002"/>
  </r>
  <r>
    <x v="2"/>
    <x v="317"/>
    <n v="441.10169999999999"/>
  </r>
  <r>
    <x v="2"/>
    <x v="318"/>
    <n v="438.9796"/>
  </r>
  <r>
    <x v="2"/>
    <x v="319"/>
    <n v="433.28089999999997"/>
  </r>
  <r>
    <x v="2"/>
    <x v="320"/>
    <n v="428.22489999999999"/>
  </r>
  <r>
    <x v="2"/>
    <x v="321"/>
    <n v="426.85500000000002"/>
  </r>
  <r>
    <x v="2"/>
    <x v="322"/>
    <n v="431.20870000000002"/>
  </r>
  <r>
    <x v="2"/>
    <x v="323"/>
    <n v="431.09410000000003"/>
  </r>
  <r>
    <x v="2"/>
    <x v="324"/>
    <n v="433.04180000000002"/>
  </r>
  <r>
    <x v="2"/>
    <x v="325"/>
    <n v="435.22370000000001"/>
  </r>
  <r>
    <x v="2"/>
    <x v="326"/>
    <n v="433.48020000000002"/>
  </r>
  <r>
    <x v="2"/>
    <x v="327"/>
    <n v="431.57729999999998"/>
  </r>
  <r>
    <x v="2"/>
    <x v="328"/>
    <n v="423.48770000000002"/>
  </r>
  <r>
    <x v="2"/>
    <x v="329"/>
    <n v="422.69060000000002"/>
  </r>
  <r>
    <x v="2"/>
    <x v="330"/>
    <n v="426.11779999999999"/>
  </r>
  <r>
    <x v="2"/>
    <x v="331"/>
    <n v="421.86869999999999"/>
  </r>
  <r>
    <x v="2"/>
    <x v="332"/>
    <n v="428.58359999999999"/>
  </r>
  <r>
    <x v="2"/>
    <x v="333"/>
    <n v="434.18759999999997"/>
  </r>
  <r>
    <x v="2"/>
    <x v="334"/>
    <n v="438.13780000000003"/>
  </r>
  <r>
    <x v="2"/>
    <x v="335"/>
    <n v="438.14769999999999"/>
  </r>
  <r>
    <x v="2"/>
    <x v="336"/>
    <n v="442.36689999999999"/>
  </r>
  <r>
    <x v="2"/>
    <x v="337"/>
    <n v="442.67579999999998"/>
  </r>
  <r>
    <x v="2"/>
    <x v="338"/>
    <n v="446.42169999999999"/>
  </r>
  <r>
    <x v="2"/>
    <x v="339"/>
    <n v="444.86250000000001"/>
  </r>
  <r>
    <x v="2"/>
    <x v="340"/>
    <n v="442.875"/>
  </r>
  <r>
    <x v="2"/>
    <x v="341"/>
    <n v="442.22239999999999"/>
  </r>
  <r>
    <x v="2"/>
    <x v="342"/>
    <n v="441.40050000000002"/>
  </r>
  <r>
    <x v="2"/>
    <x v="343"/>
    <n v="449.97340000000003"/>
  </r>
  <r>
    <x v="2"/>
    <x v="344"/>
    <n v="447.51760000000002"/>
  </r>
  <r>
    <x v="2"/>
    <x v="345"/>
    <n v="449.86880000000002"/>
  </r>
  <r>
    <x v="2"/>
    <x v="346"/>
    <n v="441.59480000000002"/>
  </r>
  <r>
    <x v="2"/>
    <x v="347"/>
    <n v="441.76420000000002"/>
  </r>
  <r>
    <x v="2"/>
    <x v="348"/>
    <n v="436.97710000000001"/>
  </r>
  <r>
    <x v="2"/>
    <x v="349"/>
    <n v="437.44529999999997"/>
  </r>
  <r>
    <x v="2"/>
    <x v="350"/>
    <n v="436.55869999999999"/>
  </r>
  <r>
    <x v="2"/>
    <x v="351"/>
    <n v="436.31959999999998"/>
  </r>
  <r>
    <x v="2"/>
    <x v="352"/>
    <n v="441.84390000000002"/>
  </r>
  <r>
    <x v="2"/>
    <x v="353"/>
    <n v="442.33699999999999"/>
  </r>
  <r>
    <x v="2"/>
    <x v="354"/>
    <n v="436.4092"/>
  </r>
  <r>
    <x v="2"/>
    <x v="355"/>
    <n v="434.5462"/>
  </r>
  <r>
    <x v="2"/>
    <x v="356"/>
    <n v="431.25360000000001"/>
  </r>
  <r>
    <x v="2"/>
    <x v="357"/>
    <n v="425.24110000000002"/>
  </r>
  <r>
    <x v="2"/>
    <x v="358"/>
    <n v="426.33199999999999"/>
  </r>
  <r>
    <x v="2"/>
    <x v="359"/>
    <n v="432.49889999999999"/>
  </r>
  <r>
    <x v="2"/>
    <x v="360"/>
    <n v="434.36689999999999"/>
  </r>
  <r>
    <x v="2"/>
    <x v="361"/>
    <n v="436.41919999999999"/>
  </r>
  <r>
    <x v="2"/>
    <x v="362"/>
    <n v="439.35820000000001"/>
  </r>
  <r>
    <x v="2"/>
    <x v="363"/>
    <n v="447.3383"/>
  </r>
  <r>
    <x v="2"/>
    <x v="364"/>
    <n v="442.7355"/>
  </r>
  <r>
    <x v="2"/>
    <x v="365"/>
    <n v="503.81659999999999"/>
  </r>
  <r>
    <x v="2"/>
    <x v="366"/>
    <n v="499.77670000000001"/>
  </r>
  <r>
    <x v="2"/>
    <x v="367"/>
    <n v="501.6198"/>
  </r>
  <r>
    <x v="2"/>
    <x v="368"/>
    <n v="513.77919999999995"/>
  </r>
  <r>
    <x v="2"/>
    <x v="369"/>
    <n v="510.86020000000002"/>
  </r>
  <r>
    <x v="2"/>
    <x v="370"/>
    <n v="505.7045"/>
  </r>
  <r>
    <x v="2"/>
    <x v="371"/>
    <n v="505.60489999999999"/>
  </r>
  <r>
    <x v="2"/>
    <x v="372"/>
    <n v="516.18520000000001"/>
  </r>
  <r>
    <x v="2"/>
    <x v="373"/>
    <n v="513.28610000000003"/>
  </r>
  <r>
    <x v="2"/>
    <x v="374"/>
    <n v="513.36580000000004"/>
  </r>
  <r>
    <x v="2"/>
    <x v="375"/>
    <n v="511.60239999999999"/>
  </r>
  <r>
    <x v="2"/>
    <x v="376"/>
    <n v="511.13909999999998"/>
  </r>
  <r>
    <x v="2"/>
    <x v="377"/>
    <n v="508.85270000000003"/>
  </r>
  <r>
    <x v="2"/>
    <x v="378"/>
    <n v="509.46539999999999"/>
  </r>
  <r>
    <x v="2"/>
    <x v="379"/>
    <n v="502.09300000000002"/>
  </r>
  <r>
    <x v="2"/>
    <x v="380"/>
    <n v="506.11799999999999"/>
  </r>
  <r>
    <x v="2"/>
    <x v="381"/>
    <n v="503.40809999999999"/>
  </r>
  <r>
    <x v="2"/>
    <x v="382"/>
    <n v="504.0009"/>
  </r>
  <r>
    <x v="2"/>
    <x v="383"/>
    <n v="514.30730000000005"/>
  </r>
  <r>
    <x v="2"/>
    <x v="384"/>
    <n v="515.68209999999999"/>
  </r>
  <r>
    <x v="2"/>
    <x v="385"/>
    <n v="514.85019999999997"/>
  </r>
  <r>
    <x v="2"/>
    <x v="386"/>
    <n v="513.84889999999996"/>
  </r>
  <r>
    <x v="2"/>
    <x v="387"/>
    <n v="510.68579999999997"/>
  </r>
  <r>
    <x v="2"/>
    <x v="388"/>
    <n v="509.24619999999999"/>
  </r>
  <r>
    <x v="2"/>
    <x v="389"/>
    <n v="515.10419999999999"/>
  </r>
  <r>
    <x v="2"/>
    <x v="390"/>
    <n v="514.01829999999995"/>
  </r>
  <r>
    <x v="2"/>
    <x v="391"/>
    <n v="521.01210000000003"/>
  </r>
  <r>
    <x v="2"/>
    <x v="392"/>
    <n v="527.22879999999998"/>
  </r>
  <r>
    <x v="2"/>
    <x v="393"/>
    <n v="529.57010000000002"/>
  </r>
  <r>
    <x v="2"/>
    <x v="394"/>
    <n v="527.81659999999999"/>
  </r>
  <r>
    <x v="2"/>
    <x v="395"/>
    <n v="525.27120000000002"/>
  </r>
  <r>
    <x v="2"/>
    <x v="396"/>
    <n v="524.6635"/>
  </r>
  <r>
    <x v="2"/>
    <x v="397"/>
    <n v="527.11429999999996"/>
  </r>
  <r>
    <x v="2"/>
    <x v="398"/>
    <n v="526.69579999999996"/>
  </r>
  <r>
    <x v="2"/>
    <x v="399"/>
    <n v="532.93740000000003"/>
  </r>
  <r>
    <x v="2"/>
    <x v="400"/>
    <n v="537.05700000000002"/>
  </r>
  <r>
    <x v="2"/>
    <x v="401"/>
    <n v="540.3048"/>
  </r>
  <r>
    <x v="2"/>
    <x v="402"/>
    <n v="536.63350000000003"/>
  </r>
  <r>
    <x v="2"/>
    <x v="403"/>
    <n v="532.98220000000003"/>
  </r>
  <r>
    <x v="2"/>
    <x v="404"/>
    <n v="528.4144"/>
  </r>
  <r>
    <x v="2"/>
    <x v="405"/>
    <n v="534.48659999999995"/>
  </r>
  <r>
    <x v="2"/>
    <x v="406"/>
    <n v="532.93240000000003"/>
  </r>
  <r>
    <x v="2"/>
    <x v="407"/>
    <n v="540.34960000000001"/>
  </r>
  <r>
    <x v="2"/>
    <x v="408"/>
    <n v="541.08190000000002"/>
  </r>
  <r>
    <x v="2"/>
    <x v="409"/>
    <n v="548.255"/>
  </r>
  <r>
    <x v="2"/>
    <x v="410"/>
    <n v="555.46799999999996"/>
  </r>
  <r>
    <x v="2"/>
    <x v="411"/>
    <n v="553.84410000000003"/>
  </r>
  <r>
    <x v="2"/>
    <x v="412"/>
    <n v="556.64359999999999"/>
  </r>
  <r>
    <x v="2"/>
    <x v="413"/>
    <n v="557.11180000000002"/>
  </r>
  <r>
    <x v="2"/>
    <x v="414"/>
    <n v="552.6585"/>
  </r>
  <r>
    <x v="2"/>
    <x v="415"/>
    <n v="558.26250000000005"/>
  </r>
  <r>
    <x v="2"/>
    <x v="416"/>
    <n v="554.48170000000005"/>
  </r>
  <r>
    <x v="2"/>
    <x v="417"/>
    <n v="550.43679999999995"/>
  </r>
  <r>
    <x v="2"/>
    <x v="418"/>
    <n v="556.57389999999998"/>
  </r>
  <r>
    <x v="2"/>
    <x v="419"/>
    <n v="567.30359999999996"/>
  </r>
  <r>
    <x v="2"/>
    <x v="420"/>
    <n v="568.48419999999999"/>
  </r>
  <r>
    <x v="2"/>
    <x v="421"/>
    <n v="563.00969999999995"/>
  </r>
  <r>
    <x v="2"/>
    <x v="422"/>
    <n v="562.97979999999995"/>
  </r>
  <r>
    <x v="2"/>
    <x v="423"/>
    <n v="559.39319999999998"/>
  </r>
  <r>
    <x v="2"/>
    <x v="424"/>
    <n v="572.55399999999997"/>
  </r>
  <r>
    <x v="2"/>
    <x v="425"/>
    <n v="572.16539999999998"/>
  </r>
  <r>
    <x v="2"/>
    <x v="426"/>
    <n v="575.95119999999997"/>
  </r>
  <r>
    <x v="2"/>
    <x v="427"/>
    <n v="573.11680000000001"/>
  </r>
  <r>
    <x v="2"/>
    <x v="428"/>
    <n v="579.67719999999997"/>
  </r>
  <r>
    <x v="2"/>
    <x v="429"/>
    <n v="580.33479999999997"/>
  </r>
  <r>
    <x v="2"/>
    <x v="430"/>
    <n v="577.88400000000001"/>
  </r>
  <r>
    <x v="2"/>
    <x v="431"/>
    <n v="559.81659999999999"/>
  </r>
  <r>
    <x v="2"/>
    <x v="432"/>
    <n v="548.55880000000002"/>
  </r>
  <r>
    <x v="2"/>
    <x v="433"/>
    <n v="559.40819999999997"/>
  </r>
  <r>
    <x v="2"/>
    <x v="434"/>
    <n v="551.39319999999998"/>
  </r>
  <r>
    <x v="2"/>
    <x v="435"/>
    <n v="565.57510000000002"/>
  </r>
  <r>
    <x v="2"/>
    <x v="436"/>
    <n v="588.28"/>
  </r>
  <r>
    <x v="2"/>
    <x v="437"/>
    <n v="564.59879999999998"/>
  </r>
  <r>
    <x v="2"/>
    <x v="438"/>
    <n v="566.95489999999995"/>
  </r>
  <r>
    <x v="2"/>
    <x v="439"/>
    <n v="569.46550000000002"/>
  </r>
  <r>
    <x v="2"/>
    <x v="440"/>
    <n v="577.81420000000003"/>
  </r>
  <r>
    <x v="2"/>
    <x v="441"/>
    <n v="586.52149999999995"/>
  </r>
  <r>
    <x v="2"/>
    <x v="442"/>
    <n v="584.27499999999998"/>
  </r>
  <r>
    <x v="2"/>
    <x v="443"/>
    <n v="592.86779999999999"/>
  </r>
  <r>
    <x v="2"/>
    <x v="444"/>
    <n v="591.12929999999994"/>
  </r>
  <r>
    <x v="2"/>
    <x v="445"/>
    <n v="597.7097"/>
  </r>
  <r>
    <x v="2"/>
    <x v="446"/>
    <n v="599.15419999999995"/>
  </r>
  <r>
    <x v="2"/>
    <x v="447"/>
    <n v="603.17909999999995"/>
  </r>
  <r>
    <x v="2"/>
    <x v="448"/>
    <n v="598.92510000000004"/>
  </r>
  <r>
    <x v="2"/>
    <x v="449"/>
    <n v="599.80679999999995"/>
  </r>
  <r>
    <x v="2"/>
    <x v="450"/>
    <n v="599.64739999999995"/>
  </r>
  <r>
    <x v="2"/>
    <x v="451"/>
    <n v="603.99109999999996"/>
  </r>
  <r>
    <x v="2"/>
    <x v="452"/>
    <n v="607.72209999999995"/>
  </r>
  <r>
    <x v="2"/>
    <x v="453"/>
    <n v="607.80679999999995"/>
  </r>
  <r>
    <x v="2"/>
    <x v="454"/>
    <n v="607.32860000000005"/>
  </r>
  <r>
    <x v="2"/>
    <x v="455"/>
    <n v="605.55520000000001"/>
  </r>
  <r>
    <x v="2"/>
    <x v="456"/>
    <n v="599.09939999999995"/>
  </r>
  <r>
    <x v="2"/>
    <x v="457"/>
    <n v="605.1866"/>
  </r>
  <r>
    <x v="2"/>
    <x v="458"/>
    <n v="606.85530000000006"/>
  </r>
  <r>
    <x v="2"/>
    <x v="459"/>
    <n v="607.52779999999996"/>
  </r>
  <r>
    <x v="2"/>
    <x v="460"/>
    <n v="605.1268"/>
  </r>
  <r>
    <x v="2"/>
    <x v="461"/>
    <n v="603.52279999999996"/>
  </r>
  <r>
    <x v="2"/>
    <x v="462"/>
    <n v="597.75450000000001"/>
  </r>
  <r>
    <x v="2"/>
    <x v="463"/>
    <n v="601.39580000000001"/>
  </r>
  <r>
    <x v="2"/>
    <x v="464"/>
    <n v="592.30989999999997"/>
  </r>
  <r>
    <x v="2"/>
    <x v="465"/>
    <n v="584.21029999999996"/>
  </r>
  <r>
    <x v="2"/>
    <x v="466"/>
    <n v="593.82420000000002"/>
  </r>
  <r>
    <x v="2"/>
    <x v="467"/>
    <n v="603.36839999999995"/>
  </r>
  <r>
    <x v="2"/>
    <x v="468"/>
    <n v="597.38589999999999"/>
  </r>
  <r>
    <x v="2"/>
    <x v="469"/>
    <n v="596.34469999999999"/>
  </r>
  <r>
    <x v="2"/>
    <x v="470"/>
    <n v="589.31110000000001"/>
  </r>
  <r>
    <x v="2"/>
    <x v="471"/>
    <n v="576.803"/>
  </r>
  <r>
    <x v="2"/>
    <x v="472"/>
    <n v="577.19650000000001"/>
  </r>
  <r>
    <x v="2"/>
    <x v="473"/>
    <n v="563.87149999999997"/>
  </r>
  <r>
    <x v="2"/>
    <x v="474"/>
    <n v="556.93100000000004"/>
  </r>
  <r>
    <x v="2"/>
    <x v="475"/>
    <n v="558.45680000000004"/>
  </r>
  <r>
    <x v="2"/>
    <x v="476"/>
    <n v="555.44500000000005"/>
  </r>
  <r>
    <x v="2"/>
    <x v="477"/>
    <n v="565.60709999999995"/>
  </r>
  <r>
    <x v="2"/>
    <x v="478"/>
    <n v="565.44759999999997"/>
  </r>
  <r>
    <x v="2"/>
    <x v="479"/>
    <n v="568.18010000000004"/>
  </r>
  <r>
    <x v="2"/>
    <x v="480"/>
    <n v="541.65290000000005"/>
  </r>
  <r>
    <x v="2"/>
    <x v="481"/>
    <n v="536.67660000000001"/>
  </r>
  <r>
    <x v="2"/>
    <x v="482"/>
    <n v="553.38070000000005"/>
  </r>
  <r>
    <x v="2"/>
    <x v="483"/>
    <n v="562.59540000000004"/>
  </r>
  <r>
    <x v="2"/>
    <x v="484"/>
    <n v="539.46889999999996"/>
  </r>
  <r>
    <x v="2"/>
    <x v="485"/>
    <n v="529.1472"/>
  </r>
  <r>
    <x v="2"/>
    <x v="486"/>
    <n v="531.06200000000001"/>
  </r>
  <r>
    <x v="2"/>
    <x v="487"/>
    <n v="534.97130000000004"/>
  </r>
  <r>
    <x v="2"/>
    <x v="488"/>
    <n v="555.01620000000003"/>
  </r>
  <r>
    <x v="2"/>
    <x v="489"/>
    <n v="534.63210000000004"/>
  </r>
  <r>
    <x v="2"/>
    <x v="490"/>
    <n v="527.17269999999996"/>
  </r>
  <r>
    <x v="2"/>
    <x v="491"/>
    <n v="533.34569999999997"/>
  </r>
  <r>
    <x v="2"/>
    <x v="492"/>
    <n v="525.4973"/>
  </r>
  <r>
    <x v="2"/>
    <x v="493"/>
    <n v="523.72209999999995"/>
  </r>
  <r>
    <x v="2"/>
    <x v="494"/>
    <n v="514.76670000000001"/>
  </r>
  <r>
    <x v="2"/>
    <x v="495"/>
    <n v="515.73410000000001"/>
  </r>
  <r>
    <x v="2"/>
    <x v="496"/>
    <n v="526.25519999999995"/>
  </r>
  <r>
    <x v="2"/>
    <x v="497"/>
    <n v="525.21799999999996"/>
  </r>
  <r>
    <x v="2"/>
    <x v="498"/>
    <n v="529.89520000000005"/>
  </r>
  <r>
    <x v="2"/>
    <x v="499"/>
    <n v="526.4846"/>
  </r>
  <r>
    <x v="2"/>
    <x v="500"/>
    <n v="526.36490000000003"/>
  </r>
  <r>
    <x v="2"/>
    <x v="501"/>
    <n v="513.7296"/>
  </r>
  <r>
    <x v="2"/>
    <x v="502"/>
    <n v="508.56380000000001"/>
  </r>
  <r>
    <x v="2"/>
    <x v="503"/>
    <n v="509.60090000000002"/>
  </r>
  <r>
    <x v="2"/>
    <x v="504"/>
    <n v="517.3098"/>
  </r>
  <r>
    <x v="2"/>
    <x v="505"/>
    <n v="528.46910000000003"/>
  </r>
  <r>
    <x v="2"/>
    <x v="506"/>
    <n v="531.63040000000001"/>
  </r>
  <r>
    <x v="2"/>
    <x v="507"/>
    <n v="525.20809999999994"/>
  </r>
  <r>
    <x v="2"/>
    <x v="508"/>
    <n v="518.55629999999996"/>
  </r>
  <r>
    <x v="2"/>
    <x v="509"/>
    <n v="519.20450000000005"/>
  </r>
  <r>
    <x v="2"/>
    <x v="510"/>
    <n v="527.41200000000003"/>
  </r>
  <r>
    <x v="2"/>
    <x v="511"/>
    <n v="528.31949999999995"/>
  </r>
  <r>
    <x v="2"/>
    <x v="512"/>
    <n v="537.46439999999996"/>
  </r>
  <r>
    <x v="2"/>
    <x v="513"/>
    <n v="543.56759999999997"/>
  </r>
  <r>
    <x v="2"/>
    <x v="514"/>
    <n v="551.18669999999997"/>
  </r>
  <r>
    <x v="2"/>
    <x v="515"/>
    <n v="564.40049999999997"/>
  </r>
  <r>
    <x v="2"/>
    <x v="516"/>
    <n v="560.1422"/>
  </r>
  <r>
    <x v="2"/>
    <x v="517"/>
    <n v="558.54650000000004"/>
  </r>
  <r>
    <x v="2"/>
    <x v="518"/>
    <n v="558.35709999999995"/>
  </r>
  <r>
    <x v="2"/>
    <x v="519"/>
    <n v="552.41330000000005"/>
  </r>
  <r>
    <x v="2"/>
    <x v="520"/>
    <n v="543.4479"/>
  </r>
  <r>
    <x v="2"/>
    <x v="521"/>
    <n v="543.16869999999994"/>
  </r>
  <r>
    <x v="2"/>
    <x v="522"/>
    <n v="552.38340000000005"/>
  </r>
  <r>
    <x v="2"/>
    <x v="523"/>
    <n v="554.80679999999995"/>
  </r>
  <r>
    <x v="2"/>
    <x v="524"/>
    <n v="560.58090000000004"/>
  </r>
  <r>
    <x v="2"/>
    <x v="525"/>
    <n v="559.01520000000005"/>
  </r>
  <r>
    <x v="2"/>
    <x v="526"/>
    <n v="557.30989999999997"/>
  </r>
  <r>
    <x v="2"/>
    <x v="527"/>
    <n v="549.84040000000005"/>
  </r>
  <r>
    <x v="2"/>
    <x v="528"/>
    <n v="550.24929999999995"/>
  </r>
  <r>
    <x v="2"/>
    <x v="529"/>
    <n v="542.78980000000001"/>
  </r>
  <r>
    <x v="2"/>
    <x v="530"/>
    <n v="541.52329999999995"/>
  </r>
  <r>
    <x v="2"/>
    <x v="531"/>
    <n v="551.85490000000004"/>
  </r>
  <r>
    <x v="2"/>
    <x v="532"/>
    <n v="553.38070000000005"/>
  </r>
  <r>
    <x v="2"/>
    <x v="533"/>
    <n v="554.83669999999995"/>
  </r>
  <r>
    <x v="2"/>
    <x v="534"/>
    <n v="563.40319999999997"/>
  </r>
  <r>
    <x v="2"/>
    <x v="535"/>
    <n v="563.07410000000004"/>
  </r>
  <r>
    <x v="2"/>
    <x v="536"/>
    <n v="577.06569999999999"/>
  </r>
  <r>
    <x v="2"/>
    <x v="537"/>
    <n v="574.42290000000003"/>
  </r>
  <r>
    <x v="2"/>
    <x v="538"/>
    <n v="575.65949999999998"/>
  </r>
  <r>
    <x v="2"/>
    <x v="539"/>
    <n v="573.70489999999995"/>
  </r>
  <r>
    <x v="2"/>
    <x v="540"/>
    <n v="581.07460000000003"/>
  </r>
  <r>
    <x v="2"/>
    <x v="541"/>
    <n v="580.74059999999997"/>
  </r>
  <r>
    <x v="2"/>
    <x v="542"/>
    <n v="583.12900000000002"/>
  </r>
  <r>
    <x v="2"/>
    <x v="543"/>
    <n v="580.6558"/>
  </r>
  <r>
    <x v="2"/>
    <x v="544"/>
    <n v="569.52639999999997"/>
  </r>
  <r>
    <x v="2"/>
    <x v="545"/>
    <n v="574.5027"/>
  </r>
  <r>
    <x v="2"/>
    <x v="546"/>
    <n v="569.53629999999998"/>
  </r>
  <r>
    <x v="2"/>
    <x v="547"/>
    <n v="577.5942"/>
  </r>
  <r>
    <x v="2"/>
    <x v="548"/>
    <n v="583.26859999999999"/>
  </r>
  <r>
    <x v="2"/>
    <x v="549"/>
    <n v="583.1789"/>
  </r>
  <r>
    <x v="2"/>
    <x v="550"/>
    <n v="581.06470000000002"/>
  </r>
  <r>
    <x v="2"/>
    <x v="551"/>
    <n v="572.15909999999997"/>
  </r>
  <r>
    <x v="2"/>
    <x v="552"/>
    <n v="593.45069999999998"/>
  </r>
  <r>
    <x v="2"/>
    <x v="553"/>
    <n v="587.85599999999999"/>
  </r>
  <r>
    <x v="2"/>
    <x v="554"/>
    <n v="593.11159999999995"/>
  </r>
  <r>
    <x v="2"/>
    <x v="555"/>
    <n v="594.34820000000002"/>
  </r>
  <r>
    <x v="2"/>
    <x v="556"/>
    <n v="591.72540000000004"/>
  </r>
  <r>
    <x v="2"/>
    <x v="557"/>
    <n v="587.40729999999996"/>
  </r>
  <r>
    <x v="2"/>
    <x v="558"/>
    <n v="588.98299999999995"/>
  </r>
  <r>
    <x v="2"/>
    <x v="559"/>
    <n v="584.00660000000005"/>
  </r>
  <r>
    <x v="2"/>
    <x v="560"/>
    <n v="585.8116"/>
  </r>
  <r>
    <x v="2"/>
    <x v="561"/>
    <n v="570.03499999999997"/>
  </r>
  <r>
    <x v="2"/>
    <x v="562"/>
    <n v="564.52009999999996"/>
  </r>
  <r>
    <x v="2"/>
    <x v="563"/>
    <n v="571.58079999999995"/>
  </r>
  <r>
    <x v="2"/>
    <x v="564"/>
    <n v="563.52279999999996"/>
  </r>
  <r>
    <x v="2"/>
    <x v="565"/>
    <n v="564.82330000000002"/>
  </r>
  <r>
    <x v="2"/>
    <x v="566"/>
    <n v="561.8175"/>
  </r>
  <r>
    <x v="2"/>
    <x v="567"/>
    <n v="567.21270000000004"/>
  </r>
  <r>
    <x v="2"/>
    <x v="568"/>
    <n v="566.32510000000002"/>
  </r>
  <r>
    <x v="2"/>
    <x v="569"/>
    <n v="561.1893"/>
  </r>
  <r>
    <x v="2"/>
    <x v="570"/>
    <n v="573.20619999999997"/>
  </r>
  <r>
    <x v="2"/>
    <x v="571"/>
    <n v="573.07659999999998"/>
  </r>
  <r>
    <x v="2"/>
    <x v="572"/>
    <n v="571.90989999999999"/>
  </r>
  <r>
    <x v="2"/>
    <x v="573"/>
    <n v="580.56600000000003"/>
  </r>
  <r>
    <x v="2"/>
    <x v="574"/>
    <n v="585.25319999999999"/>
  </r>
  <r>
    <x v="2"/>
    <x v="575"/>
    <n v="582.88959999999997"/>
  </r>
  <r>
    <x v="2"/>
    <x v="576"/>
    <n v="581.77279999999996"/>
  </r>
  <r>
    <x v="2"/>
    <x v="577"/>
    <n v="580.96500000000003"/>
  </r>
  <r>
    <x v="2"/>
    <x v="578"/>
    <n v="578.6114"/>
  </r>
  <r>
    <x v="2"/>
    <x v="579"/>
    <n v="576.27779999999996"/>
  </r>
  <r>
    <x v="2"/>
    <x v="580"/>
    <n v="569.4366"/>
  </r>
  <r>
    <x v="2"/>
    <x v="581"/>
    <n v="567.64149999999995"/>
  </r>
  <r>
    <x v="2"/>
    <x v="582"/>
    <n v="570.03499999999997"/>
  </r>
  <r>
    <x v="2"/>
    <x v="583"/>
    <n v="575.74929999999995"/>
  </r>
  <r>
    <x v="2"/>
    <x v="584"/>
    <n v="576.35760000000005"/>
  </r>
  <r>
    <x v="2"/>
    <x v="585"/>
    <n v="580.38649999999996"/>
  </r>
  <r>
    <x v="2"/>
    <x v="586"/>
    <n v="584.47529999999995"/>
  </r>
  <r>
    <x v="2"/>
    <x v="587"/>
    <n v="588.10530000000006"/>
  </r>
  <r>
    <x v="2"/>
    <x v="588"/>
    <n v="579.41920000000005"/>
  </r>
  <r>
    <x v="2"/>
    <x v="589"/>
    <n v="581.50350000000003"/>
  </r>
  <r>
    <x v="2"/>
    <x v="590"/>
    <n v="579.75829999999996"/>
  </r>
  <r>
    <x v="2"/>
    <x v="591"/>
    <n v="574.04390000000001"/>
  </r>
  <r>
    <x v="2"/>
    <x v="592"/>
    <n v="571.53089999999997"/>
  </r>
  <r>
    <x v="2"/>
    <x v="593"/>
    <n v="578.36210000000005"/>
  </r>
  <r>
    <x v="2"/>
    <x v="594"/>
    <n v="583.16890000000001"/>
  </r>
  <r>
    <x v="2"/>
    <x v="595"/>
    <n v="587.65660000000003"/>
  </r>
  <r>
    <x v="2"/>
    <x v="596"/>
    <n v="594.4479"/>
  </r>
  <r>
    <x v="2"/>
    <x v="597"/>
    <n v="585.76179999999999"/>
  </r>
  <r>
    <x v="2"/>
    <x v="598"/>
    <n v="579.53890000000001"/>
  </r>
  <r>
    <x v="2"/>
    <x v="599"/>
    <n v="586.38009999999997"/>
  </r>
  <r>
    <x v="2"/>
    <x v="600"/>
    <n v="573.4855"/>
  </r>
  <r>
    <x v="2"/>
    <x v="601"/>
    <n v="575.51990000000001"/>
  </r>
  <r>
    <x v="2"/>
    <x v="602"/>
    <n v="574.78189999999995"/>
  </r>
  <r>
    <x v="2"/>
    <x v="603"/>
    <n v="575.77919999999995"/>
  </r>
  <r>
    <x v="2"/>
    <x v="604"/>
    <n v="566.71410000000003"/>
  </r>
  <r>
    <x v="2"/>
    <x v="605"/>
    <n v="568.51909999999998"/>
  </r>
  <r>
    <x v="2"/>
    <x v="606"/>
    <n v="573.70489999999995"/>
  </r>
  <r>
    <x v="2"/>
    <x v="607"/>
    <n v="575.76919999999996"/>
  </r>
  <r>
    <x v="2"/>
    <x v="608"/>
    <n v="562.19650000000001"/>
  </r>
  <r>
    <x v="2"/>
    <x v="609"/>
    <n v="570.9325"/>
  </r>
  <r>
    <x v="2"/>
    <x v="610"/>
    <n v="559.34429999999998"/>
  </r>
  <r>
    <x v="2"/>
    <x v="611"/>
    <n v="542.99919999999997"/>
  </r>
  <r>
    <x v="2"/>
    <x v="612"/>
    <n v="531.75009999999997"/>
  </r>
  <r>
    <x v="2"/>
    <x v="613"/>
    <n v="536.46709999999996"/>
  </r>
  <r>
    <x v="2"/>
    <x v="614"/>
    <n v="528.5788"/>
  </r>
  <r>
    <x v="2"/>
    <x v="615"/>
    <n v="523.07389999999998"/>
  </r>
  <r>
    <x v="2"/>
    <x v="616"/>
    <n v="509.7704"/>
  </r>
  <r>
    <x v="2"/>
    <x v="617"/>
    <n v="519.41390000000001"/>
  </r>
  <r>
    <x v="2"/>
    <x v="618"/>
    <n v="525.09829999999999"/>
  </r>
  <r>
    <x v="2"/>
    <x v="619"/>
    <n v="531.25149999999996"/>
  </r>
  <r>
    <x v="2"/>
    <x v="620"/>
    <n v="542.49059999999997"/>
  </r>
  <r>
    <x v="2"/>
    <x v="621"/>
    <n v="538.3021"/>
  </r>
  <r>
    <x v="2"/>
    <x v="622"/>
    <n v="539.2894"/>
  </r>
  <r>
    <x v="2"/>
    <x v="623"/>
    <n v="547.39710000000002"/>
  </r>
  <r>
    <x v="2"/>
    <x v="624"/>
    <n v="547.82590000000005"/>
  </r>
  <r>
    <x v="2"/>
    <x v="625"/>
    <n v="548.80330000000004"/>
  </r>
  <r>
    <x v="2"/>
    <x v="626"/>
    <n v="557.54930000000002"/>
  </r>
  <r>
    <x v="2"/>
    <x v="627"/>
    <n v="553.69979999999998"/>
  </r>
  <r>
    <x v="2"/>
    <x v="628"/>
    <n v="552.59280000000001"/>
  </r>
  <r>
    <x v="2"/>
    <x v="629"/>
    <n v="544.42529999999999"/>
  </r>
  <r>
    <x v="2"/>
    <x v="630"/>
    <n v="540.55589999999995"/>
  </r>
  <r>
    <x v="2"/>
    <x v="631"/>
    <n v="539.52869999999996"/>
  </r>
  <r>
    <x v="2"/>
    <x v="632"/>
    <n v="545.99099999999999"/>
  </r>
  <r>
    <x v="2"/>
    <x v="633"/>
    <n v="548.78330000000005"/>
  </r>
  <r>
    <x v="2"/>
    <x v="634"/>
    <n v="545.81150000000002"/>
  </r>
  <r>
    <x v="2"/>
    <x v="635"/>
    <n v="543.88679999999999"/>
  </r>
  <r>
    <x v="2"/>
    <x v="636"/>
    <n v="542.90940000000001"/>
  </r>
  <r>
    <x v="2"/>
    <x v="637"/>
    <n v="535.04100000000005"/>
  </r>
  <r>
    <x v="2"/>
    <x v="638"/>
    <n v="533.56510000000003"/>
  </r>
  <r>
    <x v="2"/>
    <x v="639"/>
    <n v="535.51969999999994"/>
  </r>
  <r>
    <x v="2"/>
    <x v="640"/>
    <n v="533.36569999999995"/>
  </r>
  <r>
    <x v="2"/>
    <x v="641"/>
    <n v="536.02829999999994"/>
  </r>
  <r>
    <x v="2"/>
    <x v="642"/>
    <n v="537.79349999999999"/>
  </r>
  <r>
    <x v="2"/>
    <x v="643"/>
    <n v="539.59849999999994"/>
  </r>
  <r>
    <x v="2"/>
    <x v="644"/>
    <n v="538.89049999999997"/>
  </r>
  <r>
    <x v="2"/>
    <x v="645"/>
    <n v="540.34649999999999"/>
  </r>
  <r>
    <x v="2"/>
    <x v="646"/>
    <n v="532.33839999999998"/>
  </r>
  <r>
    <x v="2"/>
    <x v="647"/>
    <n v="532.28859999999997"/>
  </r>
  <r>
    <x v="2"/>
    <x v="648"/>
    <n v="529.86519999999996"/>
  </r>
  <r>
    <x v="2"/>
    <x v="649"/>
    <n v="535.83889999999997"/>
  </r>
  <r>
    <x v="2"/>
    <x v="650"/>
    <n v="523.82180000000005"/>
  </r>
  <r>
    <x v="2"/>
    <x v="651"/>
    <n v="525.53710000000001"/>
  </r>
  <r>
    <x v="2"/>
    <x v="652"/>
    <n v="531.90970000000004"/>
  </r>
  <r>
    <x v="2"/>
    <x v="653"/>
    <n v="524.61959999999999"/>
  </r>
  <r>
    <x v="2"/>
    <x v="654"/>
    <n v="526.89340000000004"/>
  </r>
  <r>
    <x v="2"/>
    <x v="655"/>
    <n v="517.23990000000003"/>
  </r>
  <r>
    <x v="2"/>
    <x v="656"/>
    <n v="512.39319999999998"/>
  </r>
  <r>
    <x v="2"/>
    <x v="657"/>
    <n v="494.03359999999998"/>
  </r>
  <r>
    <x v="2"/>
    <x v="658"/>
    <n v="503.50760000000002"/>
  </r>
  <r>
    <x v="2"/>
    <x v="659"/>
    <n v="509.70060000000001"/>
  </r>
  <r>
    <x v="2"/>
    <x v="660"/>
    <n v="514.93619999999999"/>
  </r>
  <r>
    <x v="2"/>
    <x v="661"/>
    <n v="523.43290000000002"/>
  </r>
  <r>
    <x v="2"/>
    <x v="662"/>
    <n v="529.13729999999998"/>
  </r>
  <r>
    <x v="2"/>
    <x v="663"/>
    <n v="527.32230000000004"/>
  </r>
  <r>
    <x v="2"/>
    <x v="664"/>
    <n v="532.56780000000003"/>
  </r>
  <r>
    <x v="2"/>
    <x v="665"/>
    <n v="528.87800000000004"/>
  </r>
  <r>
    <x v="2"/>
    <x v="666"/>
    <n v="528.96770000000004"/>
  </r>
  <r>
    <x v="2"/>
    <x v="667"/>
    <n v="524.95870000000002"/>
  </r>
  <r>
    <x v="2"/>
    <x v="668"/>
    <n v="523.37310000000002"/>
  </r>
  <r>
    <x v="2"/>
    <x v="669"/>
    <n v="512.46299999999997"/>
  </r>
  <r>
    <x v="2"/>
    <x v="670"/>
    <n v="500.5856"/>
  </r>
  <r>
    <x v="2"/>
    <x v="671"/>
    <n v="499.72800000000001"/>
  </r>
  <r>
    <x v="2"/>
    <x v="672"/>
    <n v="501.30369999999999"/>
  </r>
  <r>
    <x v="2"/>
    <x v="673"/>
    <n v="494.81150000000002"/>
  </r>
  <r>
    <x v="2"/>
    <x v="674"/>
    <n v="491.20139999999998"/>
  </r>
  <r>
    <x v="2"/>
    <x v="675"/>
    <n v="494.82150000000001"/>
  </r>
  <r>
    <x v="2"/>
    <x v="676"/>
    <n v="499.49860000000001"/>
  </r>
  <r>
    <x v="2"/>
    <x v="677"/>
    <n v="500.41609999999997"/>
  </r>
  <r>
    <x v="2"/>
    <x v="678"/>
    <n v="506.68889999999999"/>
  </r>
  <r>
    <x v="2"/>
    <x v="679"/>
    <n v="505.51209999999998"/>
  </r>
  <r>
    <x v="2"/>
    <x v="680"/>
    <n v="516.62159999999994"/>
  </r>
  <r>
    <x v="2"/>
    <x v="681"/>
    <n v="532.92679999999996"/>
  </r>
  <r>
    <x v="2"/>
    <x v="682"/>
    <n v="538.47159999999997"/>
  </r>
  <r>
    <x v="2"/>
    <x v="683"/>
    <n v="533.74459999999999"/>
  </r>
  <r>
    <x v="2"/>
    <x v="684"/>
    <n v="517.21"/>
  </r>
  <r>
    <x v="2"/>
    <x v="685"/>
    <n v="508.60359999999997"/>
  </r>
  <r>
    <x v="2"/>
    <x v="686"/>
    <n v="509.26179999999999"/>
  </r>
  <r>
    <x v="2"/>
    <x v="687"/>
    <n v="533.05650000000003"/>
  </r>
  <r>
    <x v="2"/>
    <x v="688"/>
    <n v="527.03300000000002"/>
  </r>
  <r>
    <x v="2"/>
    <x v="689"/>
    <n v="527.79100000000005"/>
  </r>
  <r>
    <x v="2"/>
    <x v="690"/>
    <n v="521.32870000000003"/>
  </r>
  <r>
    <x v="2"/>
    <x v="691"/>
    <n v="526.13549999999998"/>
  </r>
  <r>
    <x v="2"/>
    <x v="692"/>
    <n v="529.54610000000002"/>
  </r>
  <r>
    <x v="2"/>
    <x v="693"/>
    <n v="526.38480000000004"/>
  </r>
  <r>
    <x v="2"/>
    <x v="694"/>
    <n v="535.46979999999996"/>
  </r>
  <r>
    <x v="2"/>
    <x v="695"/>
    <n v="534.50250000000005"/>
  </r>
  <r>
    <x v="2"/>
    <x v="696"/>
    <n v="541.44349999999997"/>
  </r>
  <r>
    <x v="2"/>
    <x v="697"/>
    <n v="547.5068"/>
  </r>
  <r>
    <x v="2"/>
    <x v="698"/>
    <n v="541.3537"/>
  </r>
  <r>
    <x v="2"/>
    <x v="699"/>
    <n v="538.22230000000002"/>
  </r>
  <r>
    <x v="2"/>
    <x v="700"/>
    <n v="541.3836"/>
  </r>
  <r>
    <x v="2"/>
    <x v="701"/>
    <n v="537.47439999999995"/>
  </r>
  <r>
    <x v="2"/>
    <x v="702"/>
    <n v="530.45360000000005"/>
  </r>
  <r>
    <x v="2"/>
    <x v="703"/>
    <n v="534.62220000000002"/>
  </r>
  <r>
    <x v="2"/>
    <x v="704"/>
    <n v="542.3809"/>
  </r>
  <r>
    <x v="2"/>
    <x v="705"/>
    <n v="553.95910000000003"/>
  </r>
  <r>
    <x v="2"/>
    <x v="706"/>
    <n v="556.87109999999996"/>
  </r>
  <r>
    <x v="2"/>
    <x v="707"/>
    <n v="569.77570000000003"/>
  </r>
  <r>
    <x v="2"/>
    <x v="708"/>
    <n v="572.06939999999997"/>
  </r>
  <r>
    <x v="2"/>
    <x v="709"/>
    <n v="571.80010000000004"/>
  </r>
  <r>
    <x v="2"/>
    <x v="710"/>
    <n v="573.75480000000005"/>
  </r>
  <r>
    <x v="2"/>
    <x v="711"/>
    <n v="566.13070000000005"/>
  </r>
  <r>
    <x v="2"/>
    <x v="712"/>
    <n v="567.29250000000002"/>
  </r>
  <r>
    <x v="2"/>
    <x v="713"/>
    <n v="553.49040000000002"/>
  </r>
  <r>
    <x v="2"/>
    <x v="714"/>
    <n v="549.67089999999996"/>
  </r>
  <r>
    <x v="2"/>
    <x v="715"/>
    <n v="553.98900000000003"/>
  </r>
  <r>
    <x v="2"/>
    <x v="716"/>
    <n v="545.82150000000001"/>
  </r>
  <r>
    <x v="2"/>
    <x v="717"/>
    <n v="552.99180000000001"/>
  </r>
  <r>
    <x v="2"/>
    <x v="718"/>
    <n v="549.33180000000004"/>
  </r>
  <r>
    <x v="2"/>
    <x v="719"/>
    <n v="557.96810000000005"/>
  </r>
  <r>
    <x v="2"/>
    <x v="720"/>
    <n v="556.46220000000005"/>
  </r>
  <r>
    <x v="2"/>
    <x v="721"/>
    <n v="558.82569999999998"/>
  </r>
  <r>
    <x v="2"/>
    <x v="722"/>
    <n v="557.28"/>
  </r>
  <r>
    <x v="2"/>
    <x v="723"/>
    <n v="568.62879999999996"/>
  </r>
  <r>
    <x v="2"/>
    <x v="724"/>
    <n v="557.25509999999997"/>
  </r>
  <r>
    <x v="2"/>
    <x v="725"/>
    <n v="553.65"/>
  </r>
  <r>
    <x v="2"/>
    <x v="726"/>
    <n v="546.83870000000002"/>
  </r>
  <r>
    <x v="2"/>
    <x v="727"/>
    <n v="550.51859999999999"/>
  </r>
  <r>
    <x v="2"/>
    <x v="728"/>
    <n v="546.49959999999999"/>
  </r>
  <r>
    <x v="2"/>
    <x v="729"/>
    <n v="541.07449999999994"/>
  </r>
  <r>
    <x v="2"/>
    <x v="730"/>
    <n v="534.06370000000004"/>
  </r>
  <r>
    <x v="2"/>
    <x v="731"/>
    <n v="535.2953"/>
  </r>
  <r>
    <x v="2"/>
    <x v="732"/>
    <n v="535.54960000000005"/>
  </r>
  <r>
    <x v="2"/>
    <x v="733"/>
    <n v="540.12710000000004"/>
  </r>
  <r>
    <x v="2"/>
    <x v="734"/>
    <n v="539.29939999999999"/>
  </r>
  <r>
    <x v="2"/>
    <x v="735"/>
    <n v="538.53139999999996"/>
  </r>
  <r>
    <x v="2"/>
    <x v="736"/>
    <n v="537.69380000000001"/>
  </r>
  <r>
    <x v="2"/>
    <x v="737"/>
    <n v="528.93780000000004"/>
  </r>
  <r>
    <x v="2"/>
    <x v="738"/>
    <n v="531.072"/>
  </r>
  <r>
    <x v="2"/>
    <x v="739"/>
    <n v="532.33839999999998"/>
  </r>
  <r>
    <x v="2"/>
    <x v="740"/>
    <n v="522.61519999999996"/>
  </r>
  <r>
    <x v="2"/>
    <x v="741"/>
    <n v="533.91409999999996"/>
  </r>
  <r>
    <x v="2"/>
    <x v="742"/>
    <n v="532.50800000000004"/>
  </r>
  <r>
    <x v="2"/>
    <x v="743"/>
    <n v="537.88819999999998"/>
  </r>
  <r>
    <x v="2"/>
    <x v="744"/>
    <n v="545.50229999999999"/>
  </r>
  <r>
    <x v="2"/>
    <x v="745"/>
    <n v="563.51289999999995"/>
  </r>
  <r>
    <x v="2"/>
    <x v="746"/>
    <n v="555.37"/>
  </r>
  <r>
    <x v="2"/>
    <x v="747"/>
    <n v="553.67999999999995"/>
  </r>
  <r>
    <x v="2"/>
    <x v="748"/>
    <n v="549.08000000000004"/>
  </r>
  <r>
    <x v="2"/>
    <x v="749"/>
    <n v="537.34"/>
  </r>
  <r>
    <x v="2"/>
    <x v="750"/>
    <n v="537.9"/>
  </r>
  <r>
    <x v="2"/>
    <x v="751"/>
    <n v="540.78"/>
  </r>
  <r>
    <x v="2"/>
    <x v="752"/>
    <n v="530.79999999999995"/>
  </r>
  <r>
    <x v="2"/>
    <x v="753"/>
    <n v="524.22"/>
  </r>
  <r>
    <x v="2"/>
    <x v="754"/>
    <n v="530.70000000000005"/>
  </r>
  <r>
    <x v="2"/>
    <x v="755"/>
    <n v="538.22"/>
  </r>
  <r>
    <x v="2"/>
    <x v="756"/>
    <n v="535.70000000000005"/>
  </r>
  <r>
    <x v="2"/>
    <x v="757"/>
    <n v="529.04"/>
  </r>
  <r>
    <x v="2"/>
    <x v="758"/>
    <n v="529.62"/>
  </r>
  <r>
    <x v="2"/>
    <x v="759"/>
    <n v="538.4"/>
  </r>
  <r>
    <x v="2"/>
    <x v="760"/>
    <n v="533.85"/>
  </r>
  <r>
    <x v="2"/>
    <x v="761"/>
    <n v="532.29999999999995"/>
  </r>
  <r>
    <x v="2"/>
    <x v="762"/>
    <n v="537.36"/>
  </r>
  <r>
    <x v="2"/>
    <x v="763"/>
    <n v="539.27"/>
  </r>
  <r>
    <x v="2"/>
    <x v="764"/>
    <n v="542.51"/>
  </r>
  <r>
    <x v="2"/>
    <x v="765"/>
    <n v="540.11"/>
  </r>
  <r>
    <x v="2"/>
    <x v="766"/>
    <n v="532.32000000000005"/>
  </r>
  <r>
    <x v="2"/>
    <x v="767"/>
    <n v="539.79"/>
  </r>
  <r>
    <x v="2"/>
    <x v="768"/>
    <n v="539.78"/>
  </r>
  <r>
    <x v="2"/>
    <x v="769"/>
    <n v="532.11"/>
  </r>
  <r>
    <x v="2"/>
    <x v="770"/>
    <n v="533.99"/>
  </r>
  <r>
    <x v="2"/>
    <x v="771"/>
    <n v="539.17999999999995"/>
  </r>
  <r>
    <x v="2"/>
    <x v="772"/>
    <n v="540.30999999999995"/>
  </r>
  <r>
    <x v="2"/>
    <x v="773"/>
    <n v="536.70000000000005"/>
  </r>
  <r>
    <x v="2"/>
    <x v="774"/>
    <n v="533.33000000000004"/>
  </r>
  <r>
    <x v="2"/>
    <x v="775"/>
    <n v="526.83000000000004"/>
  </r>
  <r>
    <x v="2"/>
    <x v="776"/>
    <n v="526.69000000000005"/>
  </r>
  <r>
    <x v="2"/>
    <x v="777"/>
    <n v="536.69000000000005"/>
  </r>
  <r>
    <x v="2"/>
    <x v="778"/>
    <n v="534.61"/>
  </r>
  <r>
    <x v="2"/>
    <x v="779"/>
    <n v="532.33000000000004"/>
  </r>
  <r>
    <x v="2"/>
    <x v="780"/>
    <n v="527.20000000000005"/>
  </r>
  <r>
    <x v="2"/>
    <x v="781"/>
    <n v="528.15"/>
  </r>
  <r>
    <x v="2"/>
    <x v="782"/>
    <n v="529.26"/>
  </r>
  <r>
    <x v="2"/>
    <x v="783"/>
    <n v="536.73"/>
  </r>
  <r>
    <x v="2"/>
    <x v="784"/>
    <n v="536.69000000000005"/>
  </r>
  <r>
    <x v="2"/>
    <x v="785"/>
    <n v="538.19000000000005"/>
  </r>
  <r>
    <x v="2"/>
    <x v="786"/>
    <n v="540.48"/>
  </r>
  <r>
    <x v="2"/>
    <x v="787"/>
    <n v="537.84"/>
  </r>
  <r>
    <x v="2"/>
    <x v="788"/>
    <n v="535.23"/>
  </r>
  <r>
    <x v="2"/>
    <x v="789"/>
    <n v="531.69000000000005"/>
  </r>
  <r>
    <x v="2"/>
    <x v="790"/>
    <n v="521.52"/>
  </r>
  <r>
    <x v="2"/>
    <x v="791"/>
    <n v="520.51"/>
  </r>
  <r>
    <x v="2"/>
    <x v="792"/>
    <n v="521.84"/>
  </r>
  <r>
    <x v="2"/>
    <x v="793"/>
    <n v="523.4"/>
  </r>
  <r>
    <x v="2"/>
    <x v="794"/>
    <n v="522.86"/>
  </r>
  <r>
    <x v="2"/>
    <x v="795"/>
    <n v="525.02"/>
  </r>
  <r>
    <x v="2"/>
    <x v="796"/>
    <n v="516.83000000000004"/>
  </r>
  <r>
    <x v="2"/>
    <x v="797"/>
    <n v="520.67999999999995"/>
  </r>
  <r>
    <x v="2"/>
    <x v="798"/>
    <n v="530.13"/>
  </r>
  <r>
    <x v="2"/>
    <x v="799"/>
    <n v="546.54999999999995"/>
  </r>
  <r>
    <x v="2"/>
    <x v="800"/>
    <n v="561.1"/>
  </r>
  <r>
    <x v="2"/>
    <x v="801"/>
    <n v="560.22"/>
  </r>
  <r>
    <x v="2"/>
    <x v="802"/>
    <n v="579.85"/>
  </r>
  <r>
    <x v="2"/>
    <x v="803"/>
    <n v="672.93"/>
  </r>
  <r>
    <x v="2"/>
    <x v="804"/>
    <n v="663.02"/>
  </r>
  <r>
    <x v="2"/>
    <x v="805"/>
    <n v="662.3"/>
  </r>
  <r>
    <x v="2"/>
    <x v="806"/>
    <n v="662.1"/>
  </r>
  <r>
    <x v="2"/>
    <x v="807"/>
    <n v="644.28"/>
  </r>
  <r>
    <x v="2"/>
    <x v="808"/>
    <n v="623.55999999999995"/>
  </r>
  <r>
    <x v="2"/>
    <x v="809"/>
    <n v="627.26"/>
  </r>
  <r>
    <x v="2"/>
    <x v="810"/>
    <n v="628"/>
  </r>
  <r>
    <x v="2"/>
    <x v="811"/>
    <n v="631.92999999999995"/>
  </r>
  <r>
    <x v="2"/>
    <x v="812"/>
    <n v="632.59"/>
  </r>
  <r>
    <x v="2"/>
    <x v="813"/>
    <n v="625.61"/>
  </r>
  <r>
    <x v="2"/>
    <x v="814"/>
    <n v="631.21"/>
  </r>
  <r>
    <x v="2"/>
    <x v="815"/>
    <n v="629.25"/>
  </r>
  <r>
    <x v="2"/>
    <x v="816"/>
    <n v="643.78"/>
  </r>
  <r>
    <x v="2"/>
    <x v="817"/>
    <n v="642.67999999999995"/>
  </r>
  <r>
    <x v="2"/>
    <x v="818"/>
    <n v="635.29999999999995"/>
  </r>
  <r>
    <x v="2"/>
    <x v="819"/>
    <n v="633.73"/>
  </r>
  <r>
    <x v="2"/>
    <x v="820"/>
    <n v="660.78"/>
  </r>
  <r>
    <x v="2"/>
    <x v="821"/>
    <n v="659.56"/>
  </r>
  <r>
    <x v="2"/>
    <x v="822"/>
    <n v="656.45"/>
  </r>
  <r>
    <x v="2"/>
    <x v="823"/>
    <n v="657.12"/>
  </r>
  <r>
    <x v="2"/>
    <x v="824"/>
    <n v="660.87"/>
  </r>
  <r>
    <x v="2"/>
    <x v="825"/>
    <n v="656.13"/>
  </r>
  <r>
    <x v="2"/>
    <x v="826"/>
    <n v="660.9"/>
  </r>
  <r>
    <x v="2"/>
    <x v="827"/>
    <n v="646.83000000000004"/>
  </r>
  <r>
    <x v="2"/>
    <x v="828"/>
    <n v="612.48"/>
  </r>
  <r>
    <x v="2"/>
    <x v="829"/>
    <n v="589.61"/>
  </r>
  <r>
    <x v="2"/>
    <x v="830"/>
    <n v="582.05999999999995"/>
  </r>
  <r>
    <x v="2"/>
    <x v="831"/>
    <n v="628.62"/>
  </r>
  <r>
    <x v="2"/>
    <x v="832"/>
    <n v="637.61"/>
  </r>
  <r>
    <x v="2"/>
    <x v="833"/>
    <n v="630.38"/>
  </r>
  <r>
    <x v="2"/>
    <x v="834"/>
    <n v="618.25"/>
  </r>
  <r>
    <x v="2"/>
    <x v="835"/>
    <n v="597.79"/>
  </r>
  <r>
    <x v="2"/>
    <x v="836"/>
    <n v="614.34"/>
  </r>
  <r>
    <x v="2"/>
    <x v="837"/>
    <n v="606.25"/>
  </r>
  <r>
    <x v="2"/>
    <x v="838"/>
    <n v="600.70000000000005"/>
  </r>
  <r>
    <x v="2"/>
    <x v="839"/>
    <n v="614.66"/>
  </r>
  <r>
    <x v="2"/>
    <x v="840"/>
    <n v="612.72"/>
  </r>
  <r>
    <x v="2"/>
    <x v="841"/>
    <n v="621.35"/>
  </r>
  <r>
    <x v="2"/>
    <x v="842"/>
    <n v="625.77"/>
  </r>
  <r>
    <x v="2"/>
    <x v="843"/>
    <n v="623.24"/>
  </r>
  <r>
    <x v="2"/>
    <x v="844"/>
    <n v="635.14"/>
  </r>
  <r>
    <x v="2"/>
    <x v="845"/>
    <n v="635.98"/>
  </r>
  <r>
    <x v="2"/>
    <x v="846"/>
    <n v="642.9"/>
  </r>
  <r>
    <x v="2"/>
    <x v="847"/>
    <n v="629.25"/>
  </r>
  <r>
    <x v="2"/>
    <x v="848"/>
    <n v="635.44000000000005"/>
  </r>
  <r>
    <x v="2"/>
    <x v="849"/>
    <n v="622.69000000000005"/>
  </r>
  <r>
    <x v="2"/>
    <x v="850"/>
    <n v="622.36"/>
  </r>
  <r>
    <x v="2"/>
    <x v="851"/>
    <n v="625.79999999999995"/>
  </r>
  <r>
    <x v="2"/>
    <x v="852"/>
    <n v="611.97"/>
  </r>
  <r>
    <x v="2"/>
    <x v="853"/>
    <n v="594.89"/>
  </r>
  <r>
    <x v="2"/>
    <x v="854"/>
    <n v="594.97"/>
  </r>
  <r>
    <x v="2"/>
    <x v="855"/>
    <n v="608.41999999999996"/>
  </r>
  <r>
    <x v="2"/>
    <x v="856"/>
    <n v="611.29"/>
  </r>
  <r>
    <x v="2"/>
    <x v="857"/>
    <n v="626.91"/>
  </r>
  <r>
    <x v="2"/>
    <x v="858"/>
    <n v="641.47"/>
  </r>
  <r>
    <x v="2"/>
    <x v="859"/>
    <n v="645.44000000000005"/>
  </r>
  <r>
    <x v="2"/>
    <x v="860"/>
    <n v="642.36"/>
  </r>
  <r>
    <x v="2"/>
    <x v="861"/>
    <n v="639.16"/>
  </r>
  <r>
    <x v="2"/>
    <x v="862"/>
    <n v="643.61"/>
  </r>
  <r>
    <x v="2"/>
    <x v="863"/>
    <n v="646.66999999999996"/>
  </r>
  <r>
    <x v="2"/>
    <x v="864"/>
    <n v="652.29999999999995"/>
  </r>
  <r>
    <x v="2"/>
    <x v="865"/>
    <n v="651.16"/>
  </r>
  <r>
    <x v="2"/>
    <x v="866"/>
    <n v="661.74"/>
  </r>
  <r>
    <x v="2"/>
    <x v="867"/>
    <n v="662.2"/>
  </r>
  <r>
    <x v="2"/>
    <x v="868"/>
    <n v="666.1"/>
  </r>
  <r>
    <x v="2"/>
    <x v="869"/>
    <n v="650.28"/>
  </r>
  <r>
    <x v="2"/>
    <x v="870"/>
    <n v="642.61"/>
  </r>
  <r>
    <x v="2"/>
    <x v="871"/>
    <n v="651.79"/>
  </r>
  <r>
    <x v="2"/>
    <x v="872"/>
    <n v="702"/>
  </r>
  <r>
    <x v="2"/>
    <x v="873"/>
    <n v="712.78"/>
  </r>
  <r>
    <x v="2"/>
    <x v="874"/>
    <n v="708.49"/>
  </r>
  <r>
    <x v="2"/>
    <x v="875"/>
    <n v="712.95"/>
  </r>
  <r>
    <x v="2"/>
    <x v="876"/>
    <n v="716.92"/>
  </r>
  <r>
    <x v="2"/>
    <x v="877"/>
    <n v="710.81"/>
  </r>
  <r>
    <x v="2"/>
    <x v="878"/>
    <n v="721.11"/>
  </r>
  <r>
    <x v="2"/>
    <x v="879"/>
    <n v="722.16"/>
  </r>
  <r>
    <x v="2"/>
    <x v="880"/>
    <n v="728.11"/>
  </r>
  <r>
    <x v="2"/>
    <x v="881"/>
    <n v="731.25"/>
  </r>
  <r>
    <x v="2"/>
    <x v="882"/>
    <n v="733.76"/>
  </r>
  <r>
    <x v="2"/>
    <x v="883"/>
    <n v="724.89"/>
  </r>
  <r>
    <x v="2"/>
    <x v="884"/>
    <n v="728.32"/>
  </r>
  <r>
    <x v="2"/>
    <x v="885"/>
    <n v="735.4"/>
  </r>
  <r>
    <x v="2"/>
    <x v="886"/>
    <n v="731.23"/>
  </r>
  <r>
    <x v="2"/>
    <x v="887"/>
    <n v="717"/>
  </r>
  <r>
    <x v="2"/>
    <x v="888"/>
    <n v="728.96"/>
  </r>
  <r>
    <x v="2"/>
    <x v="889"/>
    <n v="725.3"/>
  </r>
  <r>
    <x v="2"/>
    <x v="890"/>
    <n v="740"/>
  </r>
  <r>
    <x v="2"/>
    <x v="891"/>
    <n v="738.41"/>
  </r>
  <r>
    <x v="2"/>
    <x v="892"/>
    <n v="756.6"/>
  </r>
  <r>
    <x v="2"/>
    <x v="893"/>
    <n v="755.98"/>
  </r>
  <r>
    <x v="2"/>
    <x v="894"/>
    <n v="748.28"/>
  </r>
  <r>
    <x v="2"/>
    <x v="895"/>
    <n v="748.15"/>
  </r>
  <r>
    <x v="2"/>
    <x v="896"/>
    <n v="750.26"/>
  </r>
  <r>
    <x v="2"/>
    <x v="897"/>
    <n v="742.6"/>
  </r>
  <r>
    <x v="2"/>
    <x v="898"/>
    <n v="767.04"/>
  </r>
  <r>
    <x v="2"/>
    <x v="899"/>
    <n v="762.38"/>
  </r>
  <r>
    <x v="2"/>
    <x v="900"/>
    <n v="752.54"/>
  </r>
  <r>
    <x v="2"/>
    <x v="901"/>
    <n v="766.81"/>
  </r>
  <r>
    <x v="2"/>
    <x v="902"/>
    <n v="763.25"/>
  </r>
  <r>
    <x v="2"/>
    <x v="903"/>
    <n v="762.37"/>
  </r>
  <r>
    <x v="2"/>
    <x v="904"/>
    <n v="751.61"/>
  </r>
  <r>
    <x v="2"/>
    <x v="905"/>
    <n v="749.46"/>
  </r>
  <r>
    <x v="2"/>
    <x v="906"/>
    <n v="738.87"/>
  </r>
  <r>
    <x v="2"/>
    <x v="907"/>
    <n v="747.77"/>
  </r>
  <r>
    <x v="2"/>
    <x v="908"/>
    <n v="743.4"/>
  </r>
  <r>
    <x v="2"/>
    <x v="909"/>
    <n v="758.09"/>
  </r>
  <r>
    <x v="2"/>
    <x v="910"/>
    <n v="749.43"/>
  </r>
  <r>
    <x v="2"/>
    <x v="911"/>
    <n v="739.31"/>
  </r>
  <r>
    <x v="2"/>
    <x v="912"/>
    <n v="747.77"/>
  </r>
  <r>
    <x v="2"/>
    <x v="913"/>
    <n v="750"/>
  </r>
  <r>
    <x v="2"/>
    <x v="914"/>
    <n v="750.31"/>
  </r>
  <r>
    <x v="2"/>
    <x v="915"/>
    <n v="748.4"/>
  </r>
  <r>
    <x v="2"/>
    <x v="916"/>
    <n v="762.51"/>
  </r>
  <r>
    <x v="2"/>
    <x v="917"/>
    <n v="776.6"/>
  </r>
  <r>
    <x v="2"/>
    <x v="918"/>
    <n v="771"/>
  </r>
  <r>
    <x v="2"/>
    <x v="919"/>
    <n v="758.88"/>
  </r>
  <r>
    <x v="2"/>
    <x v="920"/>
    <n v="741.84"/>
  </r>
  <r>
    <x v="2"/>
    <x v="921"/>
    <n v="742.58"/>
  </r>
  <r>
    <x v="2"/>
    <x v="922"/>
    <n v="743.62"/>
  </r>
  <r>
    <x v="2"/>
    <x v="923"/>
    <n v="726.39"/>
  </r>
  <r>
    <x v="2"/>
    <x v="924"/>
    <n v="714.47"/>
  </r>
  <r>
    <x v="2"/>
    <x v="925"/>
    <n v="716.03"/>
  </r>
  <r>
    <x v="2"/>
    <x v="926"/>
    <n v="726.07"/>
  </r>
  <r>
    <x v="2"/>
    <x v="927"/>
    <n v="700.56"/>
  </r>
  <r>
    <x v="2"/>
    <x v="928"/>
    <n v="714.72"/>
  </r>
  <r>
    <x v="2"/>
    <x v="929"/>
    <n v="694.45"/>
  </r>
  <r>
    <x v="2"/>
    <x v="930"/>
    <n v="701.79"/>
  </r>
  <r>
    <x v="2"/>
    <x v="931"/>
    <n v="698.45"/>
  </r>
  <r>
    <x v="2"/>
    <x v="932"/>
    <n v="706.59"/>
  </r>
  <r>
    <x v="2"/>
    <x v="933"/>
    <n v="725.25"/>
  </r>
  <r>
    <x v="2"/>
    <x v="934"/>
    <n v="711.67"/>
  </r>
  <r>
    <x v="2"/>
    <x v="935"/>
    <n v="713.04"/>
  </r>
  <r>
    <x v="2"/>
    <x v="936"/>
    <n v="699.99"/>
  </r>
  <r>
    <x v="2"/>
    <x v="937"/>
    <n v="730.96"/>
  </r>
  <r>
    <x v="2"/>
    <x v="938"/>
    <n v="742.95"/>
  </r>
  <r>
    <x v="2"/>
    <x v="939"/>
    <n v="752"/>
  </r>
  <r>
    <x v="2"/>
    <x v="940"/>
    <n v="764.65"/>
  </r>
  <r>
    <x v="2"/>
    <x v="941"/>
    <n v="726.95"/>
  </r>
  <r>
    <x v="2"/>
    <x v="942"/>
    <n v="708.01"/>
  </r>
  <r>
    <x v="2"/>
    <x v="943"/>
    <n v="683.57"/>
  </r>
  <r>
    <x v="2"/>
    <x v="944"/>
    <n v="682.74"/>
  </r>
  <r>
    <x v="2"/>
    <x v="945"/>
    <n v="678.11"/>
  </r>
  <r>
    <x v="2"/>
    <x v="946"/>
    <n v="684.12"/>
  </r>
  <r>
    <x v="2"/>
    <x v="947"/>
    <n v="683.11"/>
  </r>
  <r>
    <x v="2"/>
    <x v="948"/>
    <n v="682.4"/>
  </r>
  <r>
    <x v="2"/>
    <x v="949"/>
    <n v="691"/>
  </r>
  <r>
    <x v="2"/>
    <x v="950"/>
    <n v="708.4"/>
  </r>
  <r>
    <x v="2"/>
    <x v="951"/>
    <n v="697.35"/>
  </r>
  <r>
    <x v="2"/>
    <x v="952"/>
    <n v="700.91"/>
  </r>
  <r>
    <x v="2"/>
    <x v="953"/>
    <n v="706.46"/>
  </r>
  <r>
    <x v="2"/>
    <x v="954"/>
    <n v="695.85"/>
  </r>
  <r>
    <x v="2"/>
    <x v="955"/>
    <n v="699.56"/>
  </r>
  <r>
    <x v="2"/>
    <x v="956"/>
    <n v="705.75"/>
  </r>
  <r>
    <x v="2"/>
    <x v="957"/>
    <n v="705.07"/>
  </r>
  <r>
    <x v="2"/>
    <x v="958"/>
    <n v="697.77"/>
  </r>
  <r>
    <x v="2"/>
    <x v="959"/>
    <n v="718.81"/>
  </r>
  <r>
    <x v="2"/>
    <x v="960"/>
    <n v="718.85"/>
  </r>
  <r>
    <x v="2"/>
    <x v="961"/>
    <n v="712.42"/>
  </r>
  <r>
    <x v="2"/>
    <x v="962"/>
    <n v="710.89"/>
  </r>
  <r>
    <x v="2"/>
    <x v="963"/>
    <n v="695.16"/>
  </r>
  <r>
    <x v="2"/>
    <x v="964"/>
    <n v="693.97"/>
  </r>
  <r>
    <x v="2"/>
    <x v="965"/>
    <n v="705.24"/>
  </r>
  <r>
    <x v="2"/>
    <x v="966"/>
    <n v="712.82"/>
  </r>
  <r>
    <x v="2"/>
    <x v="967"/>
    <n v="726.82"/>
  </r>
  <r>
    <x v="2"/>
    <x v="968"/>
    <n v="730.49"/>
  </r>
  <r>
    <x v="2"/>
    <x v="969"/>
    <n v="728.33"/>
  </r>
  <r>
    <x v="2"/>
    <x v="970"/>
    <n v="736.09"/>
  </r>
  <r>
    <x v="2"/>
    <x v="971"/>
    <n v="737.78"/>
  </r>
  <r>
    <x v="2"/>
    <x v="972"/>
    <n v="737.6"/>
  </r>
  <r>
    <x v="2"/>
    <x v="973"/>
    <n v="742.09"/>
  </r>
  <r>
    <x v="2"/>
    <x v="974"/>
    <n v="740.75"/>
  </r>
  <r>
    <x v="2"/>
    <x v="975"/>
    <n v="738.06"/>
  </r>
  <r>
    <x v="2"/>
    <x v="976"/>
    <n v="735.3"/>
  </r>
  <r>
    <x v="2"/>
    <x v="977"/>
    <n v="733.53"/>
  </r>
  <r>
    <x v="2"/>
    <x v="978"/>
    <n v="744.77"/>
  </r>
  <r>
    <x v="2"/>
    <x v="979"/>
    <n v="750.53"/>
  </r>
  <r>
    <x v="2"/>
    <x v="980"/>
    <n v="744.95"/>
  </r>
  <r>
    <x v="2"/>
    <x v="981"/>
    <n v="749.91"/>
  </r>
  <r>
    <x v="2"/>
    <x v="982"/>
    <n v="745.29"/>
  </r>
  <r>
    <x v="2"/>
    <x v="983"/>
    <n v="737.8"/>
  </r>
  <r>
    <x v="2"/>
    <x v="984"/>
    <n v="745.69"/>
  </r>
  <r>
    <x v="2"/>
    <x v="985"/>
    <n v="740.28"/>
  </r>
  <r>
    <x v="2"/>
    <x v="986"/>
    <n v="739.15"/>
  </r>
  <r>
    <x v="2"/>
    <x v="987"/>
    <n v="736.1"/>
  </r>
  <r>
    <x v="2"/>
    <x v="988"/>
    <n v="743.09"/>
  </r>
  <r>
    <x v="2"/>
    <x v="989"/>
    <n v="751.72"/>
  </r>
  <r>
    <x v="2"/>
    <x v="990"/>
    <n v="753.2"/>
  </r>
  <r>
    <x v="2"/>
    <x v="991"/>
    <n v="759"/>
  </r>
  <r>
    <x v="2"/>
    <x v="992"/>
    <n v="766.61"/>
  </r>
  <r>
    <x v="2"/>
    <x v="993"/>
    <n v="753.93"/>
  </r>
  <r>
    <x v="2"/>
    <x v="994"/>
    <n v="752.67"/>
  </r>
  <r>
    <x v="2"/>
    <x v="995"/>
    <n v="759.14"/>
  </r>
  <r>
    <x v="2"/>
    <x v="996"/>
    <n v="718.77"/>
  </r>
  <r>
    <x v="2"/>
    <x v="997"/>
    <n v="723.15"/>
  </r>
  <r>
    <x v="2"/>
    <x v="998"/>
    <n v="708.14"/>
  </r>
  <r>
    <x v="2"/>
    <x v="999"/>
    <n v="705.84"/>
  </r>
  <r>
    <x v="2"/>
    <x v="1000"/>
    <n v="691.02"/>
  </r>
  <r>
    <x v="2"/>
    <x v="1001"/>
    <n v="693.01"/>
  </r>
  <r>
    <x v="2"/>
    <x v="1002"/>
    <n v="698.21"/>
  </r>
  <r>
    <x v="2"/>
    <x v="1003"/>
    <n v="692.36"/>
  </r>
  <r>
    <x v="2"/>
    <x v="1004"/>
    <n v="695.7"/>
  </r>
  <r>
    <x v="2"/>
    <x v="1005"/>
    <n v="701.43"/>
  </r>
  <r>
    <x v="2"/>
    <x v="1006"/>
    <n v="711.12"/>
  </r>
  <r>
    <x v="2"/>
    <x v="1007"/>
    <n v="712.9"/>
  </r>
  <r>
    <x v="2"/>
    <x v="1008"/>
    <n v="723.18"/>
  </r>
  <r>
    <x v="2"/>
    <x v="1009"/>
    <n v="715.29"/>
  </r>
  <r>
    <x v="2"/>
    <x v="1010"/>
    <n v="713.31"/>
  </r>
  <r>
    <x v="2"/>
    <x v="1011"/>
    <n v="710.83"/>
  </r>
  <r>
    <x v="2"/>
    <x v="1012"/>
    <n v="716.49"/>
  </r>
  <r>
    <x v="2"/>
    <x v="1013"/>
    <n v="706.23"/>
  </r>
  <r>
    <x v="2"/>
    <x v="1014"/>
    <n v="706.63"/>
  </r>
  <r>
    <x v="2"/>
    <x v="1015"/>
    <n v="700.32"/>
  </r>
  <r>
    <x v="2"/>
    <x v="1016"/>
    <n v="709.74"/>
  </r>
  <r>
    <x v="2"/>
    <x v="1017"/>
    <n v="704.24"/>
  </r>
  <r>
    <x v="2"/>
    <x v="1018"/>
    <n v="720.09"/>
  </r>
  <r>
    <x v="2"/>
    <x v="1019"/>
    <n v="725.27"/>
  </r>
  <r>
    <x v="2"/>
    <x v="1020"/>
    <n v="724.12"/>
  </r>
  <r>
    <x v="2"/>
    <x v="1021"/>
    <n v="732.66"/>
  </r>
  <r>
    <x v="2"/>
    <x v="1022"/>
    <n v="735.72"/>
  </r>
  <r>
    <x v="2"/>
    <x v="1023"/>
    <n v="734.15"/>
  </r>
  <r>
    <x v="2"/>
    <x v="1024"/>
    <n v="730.4"/>
  </r>
  <r>
    <x v="2"/>
    <x v="1025"/>
    <n v="722.34"/>
  </r>
  <r>
    <x v="2"/>
    <x v="1026"/>
    <n v="716.55"/>
  </r>
  <r>
    <x v="2"/>
    <x v="1027"/>
    <n v="716.65"/>
  </r>
  <r>
    <x v="2"/>
    <x v="1028"/>
    <n v="728.28"/>
  </r>
  <r>
    <x v="2"/>
    <x v="1029"/>
    <n v="728.58"/>
  </r>
  <r>
    <x v="2"/>
    <x v="1030"/>
    <n v="719.41"/>
  </r>
  <r>
    <x v="2"/>
    <x v="1031"/>
    <n v="718.36"/>
  </r>
  <r>
    <x v="2"/>
    <x v="1032"/>
    <n v="718.27"/>
  </r>
  <r>
    <x v="2"/>
    <x v="1033"/>
    <n v="718.92"/>
  </r>
  <r>
    <x v="2"/>
    <x v="1034"/>
    <n v="710.36"/>
  </r>
  <r>
    <x v="2"/>
    <x v="1035"/>
    <n v="691.72"/>
  </r>
  <r>
    <x v="2"/>
    <x v="1036"/>
    <n v="693.71"/>
  </r>
  <r>
    <x v="2"/>
    <x v="1037"/>
    <n v="695.94"/>
  </r>
  <r>
    <x v="2"/>
    <x v="1038"/>
    <n v="697.46"/>
  </r>
  <r>
    <x v="2"/>
    <x v="1039"/>
    <n v="701.87"/>
  </r>
  <r>
    <x v="2"/>
    <x v="1040"/>
    <n v="675.22"/>
  </r>
  <r>
    <x v="2"/>
    <x v="1041"/>
    <n v="668.26"/>
  </r>
  <r>
    <x v="2"/>
    <x v="1042"/>
    <n v="680.04"/>
  </r>
  <r>
    <x v="2"/>
    <x v="1043"/>
    <n v="684.11"/>
  </r>
  <r>
    <x v="2"/>
    <x v="1044"/>
    <n v="692.1"/>
  </r>
  <r>
    <x v="2"/>
    <x v="1045"/>
    <n v="699.21"/>
  </r>
  <r>
    <x v="2"/>
    <x v="1046"/>
    <n v="694.95"/>
  </r>
  <r>
    <x v="2"/>
    <x v="1047"/>
    <n v="697.77"/>
  </r>
  <r>
    <x v="2"/>
    <x v="1048"/>
    <n v="695.36"/>
  </r>
  <r>
    <x v="2"/>
    <x v="1049"/>
    <n v="705.63"/>
  </r>
  <r>
    <x v="2"/>
    <x v="1050"/>
    <n v="715.09"/>
  </r>
  <r>
    <x v="2"/>
    <x v="1051"/>
    <n v="720.64"/>
  </r>
  <r>
    <x v="2"/>
    <x v="1052"/>
    <n v="716.98"/>
  </r>
  <r>
    <x v="2"/>
    <x v="1053"/>
    <n v="720.95"/>
  </r>
  <r>
    <x v="2"/>
    <x v="1054"/>
    <n v="719.85"/>
  </r>
  <r>
    <x v="2"/>
    <x v="1055"/>
    <n v="733.78"/>
  </r>
  <r>
    <x v="2"/>
    <x v="1056"/>
    <n v="736.96"/>
  </r>
  <r>
    <x v="2"/>
    <x v="1057"/>
    <n v="741.19"/>
  </r>
  <r>
    <x v="2"/>
    <x v="1058"/>
    <n v="738.63"/>
  </r>
  <r>
    <x v="2"/>
    <x v="1059"/>
    <n v="742.74"/>
  </r>
  <r>
    <x v="2"/>
    <x v="1060"/>
    <n v="739.77"/>
  </r>
  <r>
    <x v="2"/>
    <x v="1061"/>
    <n v="738.42"/>
  </r>
  <r>
    <x v="2"/>
    <x v="1062"/>
    <n v="741.77"/>
  </r>
  <r>
    <x v="2"/>
    <x v="1063"/>
    <n v="745.91"/>
  </r>
  <r>
    <x v="2"/>
    <x v="1064"/>
    <n v="768.79"/>
  </r>
  <r>
    <x v="2"/>
    <x v="1065"/>
    <n v="772.88"/>
  </r>
  <r>
    <x v="2"/>
    <x v="1066"/>
    <n v="771.07"/>
  </r>
  <r>
    <x v="2"/>
    <x v="1067"/>
    <n v="773.18"/>
  </r>
  <r>
    <x v="2"/>
    <x v="1068"/>
    <n v="771.61"/>
  </r>
  <r>
    <x v="2"/>
    <x v="1069"/>
    <n v="782.22"/>
  </r>
  <r>
    <x v="2"/>
    <x v="1070"/>
    <n v="781.76"/>
  </r>
  <r>
    <x v="2"/>
    <x v="1071"/>
    <n v="784.26"/>
  </r>
  <r>
    <x v="2"/>
    <x v="1072"/>
    <n v="784.68"/>
  </r>
  <r>
    <x v="2"/>
    <x v="1073"/>
    <n v="784.85"/>
  </r>
  <r>
    <x v="2"/>
    <x v="1074"/>
    <n v="783.22"/>
  </r>
  <r>
    <x v="2"/>
    <x v="1075"/>
    <n v="782.44"/>
  </r>
  <r>
    <x v="2"/>
    <x v="1076"/>
    <n v="777.14"/>
  </r>
  <r>
    <x v="2"/>
    <x v="1077"/>
    <n v="779.91"/>
  </r>
  <r>
    <x v="2"/>
    <x v="1078"/>
    <n v="777.5"/>
  </r>
  <r>
    <x v="2"/>
    <x v="1079"/>
    <n v="775.42"/>
  </r>
  <r>
    <x v="2"/>
    <x v="1080"/>
    <n v="772.15"/>
  </r>
  <r>
    <x v="2"/>
    <x v="1081"/>
    <n v="772.08"/>
  </r>
  <r>
    <x v="2"/>
    <x v="1082"/>
    <n v="769.64"/>
  </r>
  <r>
    <x v="2"/>
    <x v="1083"/>
    <n v="769.41"/>
  </r>
  <r>
    <x v="2"/>
    <x v="1084"/>
    <n v="769.54"/>
  </r>
  <r>
    <x v="2"/>
    <x v="1085"/>
    <n v="772.15"/>
  </r>
  <r>
    <x v="2"/>
    <x v="1086"/>
    <n v="769.09"/>
  </r>
  <r>
    <x v="2"/>
    <x v="1087"/>
    <n v="767.05"/>
  </r>
  <r>
    <x v="2"/>
    <x v="1088"/>
    <n v="768.78"/>
  </r>
  <r>
    <x v="2"/>
    <x v="1089"/>
    <n v="771.46"/>
  </r>
  <r>
    <x v="2"/>
    <x v="1090"/>
    <n v="780.08"/>
  </r>
  <r>
    <x v="2"/>
    <x v="1091"/>
    <n v="780.35"/>
  </r>
  <r>
    <x v="2"/>
    <x v="1092"/>
    <n v="775.32"/>
  </r>
  <r>
    <x v="2"/>
    <x v="1093"/>
    <n v="759.66"/>
  </r>
  <r>
    <x v="2"/>
    <x v="1094"/>
    <n v="769.02"/>
  </r>
  <r>
    <x v="2"/>
    <x v="1095"/>
    <n v="759.69"/>
  </r>
  <r>
    <x v="2"/>
    <x v="1096"/>
    <n v="762.49"/>
  </r>
  <r>
    <x v="2"/>
    <x v="1097"/>
    <n v="771.76"/>
  </r>
  <r>
    <x v="2"/>
    <x v="1098"/>
    <n v="768.88"/>
  </r>
  <r>
    <x v="2"/>
    <x v="1099"/>
    <n v="765.7"/>
  </r>
  <r>
    <x v="2"/>
    <x v="1100"/>
    <n v="771.41"/>
  </r>
  <r>
    <x v="2"/>
    <x v="1101"/>
    <n v="776.22"/>
  </r>
  <r>
    <x v="2"/>
    <x v="1102"/>
    <n v="787.21"/>
  </r>
  <r>
    <x v="2"/>
    <x v="1103"/>
    <n v="786.9"/>
  </r>
  <r>
    <x v="2"/>
    <x v="1104"/>
    <n v="774.21"/>
  </r>
  <r>
    <x v="2"/>
    <x v="1105"/>
    <n v="783.01"/>
  </r>
  <r>
    <x v="2"/>
    <x v="1106"/>
    <n v="781.56"/>
  </r>
  <r>
    <x v="2"/>
    <x v="1107"/>
    <n v="775.01"/>
  </r>
  <r>
    <x v="2"/>
    <x v="1108"/>
    <n v="777.29"/>
  </r>
  <r>
    <x v="2"/>
    <x v="1109"/>
    <n v="772.56"/>
  </r>
  <r>
    <x v="2"/>
    <x v="1110"/>
    <n v="776.43"/>
  </r>
  <r>
    <x v="2"/>
    <x v="1111"/>
    <n v="776.47"/>
  </r>
  <r>
    <x v="2"/>
    <x v="1112"/>
    <n v="776.86"/>
  </r>
  <r>
    <x v="2"/>
    <x v="1113"/>
    <n v="775.08"/>
  </r>
  <r>
    <x v="2"/>
    <x v="1114"/>
    <n v="785.94"/>
  </r>
  <r>
    <x v="2"/>
    <x v="1115"/>
    <n v="783.07"/>
  </r>
  <r>
    <x v="2"/>
    <x v="1116"/>
    <n v="786.14"/>
  </r>
  <r>
    <x v="2"/>
    <x v="1117"/>
    <n v="778.19"/>
  </r>
  <r>
    <x v="2"/>
    <x v="1118"/>
    <n v="778.53"/>
  </r>
  <r>
    <x v="2"/>
    <x v="1119"/>
    <n v="779.96"/>
  </r>
  <r>
    <x v="2"/>
    <x v="1120"/>
    <n v="795.26"/>
  </r>
  <r>
    <x v="2"/>
    <x v="1121"/>
    <n v="801.5"/>
  </r>
  <r>
    <x v="2"/>
    <x v="1122"/>
    <n v="796.97"/>
  </r>
  <r>
    <x v="2"/>
    <x v="1123"/>
    <n v="799.37"/>
  </r>
  <r>
    <x v="2"/>
    <x v="1124"/>
    <n v="813.11"/>
  </r>
  <r>
    <x v="2"/>
    <x v="1125"/>
    <n v="807.67"/>
  </r>
  <r>
    <x v="2"/>
    <x v="1126"/>
    <n v="799.07"/>
  </r>
  <r>
    <x v="2"/>
    <x v="1127"/>
    <n v="795.35"/>
  </r>
  <r>
    <x v="2"/>
    <x v="1128"/>
    <n v="795.37"/>
  </r>
  <r>
    <x v="2"/>
    <x v="1129"/>
    <n v="784.54"/>
  </r>
  <r>
    <x v="2"/>
    <x v="1130"/>
    <n v="783.61"/>
  </r>
  <r>
    <x v="2"/>
    <x v="1131"/>
    <n v="768.7"/>
  </r>
  <r>
    <x v="2"/>
    <x v="1132"/>
    <n v="762.13"/>
  </r>
  <r>
    <x v="2"/>
    <x v="1133"/>
    <n v="762.02"/>
  </r>
  <r>
    <x v="2"/>
    <x v="1134"/>
    <n v="782.52"/>
  </r>
  <r>
    <x v="2"/>
    <x v="1135"/>
    <n v="790.51"/>
  </r>
  <r>
    <x v="2"/>
    <x v="1136"/>
    <n v="785.31"/>
  </r>
  <r>
    <x v="2"/>
    <x v="1137"/>
    <n v="762.56"/>
  </r>
  <r>
    <x v="2"/>
    <x v="1138"/>
    <n v="754.02"/>
  </r>
  <r>
    <x v="2"/>
    <x v="1139"/>
    <n v="736.08"/>
  </r>
  <r>
    <x v="2"/>
    <x v="1140"/>
    <n v="758.49"/>
  </r>
  <r>
    <x v="2"/>
    <x v="1141"/>
    <n v="764.48"/>
  </r>
  <r>
    <x v="2"/>
    <x v="1142"/>
    <n v="771.23"/>
  </r>
  <r>
    <x v="2"/>
    <x v="1143"/>
    <n v="760.54"/>
  </r>
  <r>
    <x v="2"/>
    <x v="1144"/>
    <n v="769.2"/>
  </r>
  <r>
    <x v="2"/>
    <x v="1145"/>
    <n v="768.27"/>
  </r>
  <r>
    <x v="2"/>
    <x v="1146"/>
    <n v="760.99"/>
  </r>
  <r>
    <x v="2"/>
    <x v="1147"/>
    <n v="761.68"/>
  </r>
  <r>
    <x v="2"/>
    <x v="1148"/>
    <n v="768.24"/>
  </r>
  <r>
    <x v="2"/>
    <x v="1149"/>
    <n v="770.84"/>
  </r>
  <r>
    <x v="2"/>
    <x v="1150"/>
    <n v="758.04"/>
  </r>
  <r>
    <x v="2"/>
    <x v="1151"/>
    <n v="747.92"/>
  </r>
  <r>
    <x v="2"/>
    <x v="1152"/>
    <n v="750.5"/>
  </r>
  <r>
    <x v="2"/>
    <x v="1153"/>
    <n v="762.52"/>
  </r>
  <r>
    <x v="2"/>
    <x v="1154"/>
    <n v="759.11"/>
  </r>
  <r>
    <x v="2"/>
    <x v="1155"/>
    <n v="771.19"/>
  </r>
  <r>
    <x v="2"/>
    <x v="1156"/>
    <n v="776.42"/>
  </r>
  <r>
    <x v="2"/>
    <x v="1157"/>
    <n v="789.29"/>
  </r>
  <r>
    <x v="2"/>
    <x v="1158"/>
    <n v="789.27"/>
  </r>
  <r>
    <x v="2"/>
    <x v="1159"/>
    <n v="796.1"/>
  </r>
  <r>
    <x v="2"/>
    <x v="1160"/>
    <n v="797.07"/>
  </r>
  <r>
    <x v="2"/>
    <x v="1161"/>
    <n v="797.85"/>
  </r>
  <r>
    <x v="2"/>
    <x v="1162"/>
    <n v="790.8"/>
  </r>
  <r>
    <x v="2"/>
    <x v="1163"/>
    <n v="794.2"/>
  </r>
  <r>
    <x v="2"/>
    <x v="1164"/>
    <n v="796.42"/>
  </r>
  <r>
    <x v="2"/>
    <x v="1165"/>
    <n v="794.56"/>
  </r>
  <r>
    <x v="2"/>
    <x v="1166"/>
    <n v="791.26"/>
  </r>
  <r>
    <x v="2"/>
    <x v="1167"/>
    <n v="789.91"/>
  </r>
  <r>
    <x v="2"/>
    <x v="1168"/>
    <n v="791.55"/>
  </r>
  <r>
    <x v="2"/>
    <x v="1169"/>
    <n v="785.05"/>
  </r>
  <r>
    <x v="2"/>
    <x v="1170"/>
    <n v="782.79"/>
  </r>
  <r>
    <x v="2"/>
    <x v="1171"/>
    <n v="771.82"/>
  </r>
  <r>
    <x v="2"/>
    <x v="1172"/>
    <n v="786.14"/>
  </r>
  <r>
    <x v="2"/>
    <x v="1173"/>
    <n v="786.9"/>
  </r>
  <r>
    <x v="2"/>
    <x v="1174"/>
    <n v="794.02"/>
  </r>
  <r>
    <x v="2"/>
    <x v="1175"/>
    <n v="806.15"/>
  </r>
  <r>
    <x v="2"/>
    <x v="1176"/>
    <n v="806.65"/>
  </r>
  <r>
    <x v="2"/>
    <x v="1177"/>
    <n v="804.79"/>
  </r>
  <r>
    <x v="2"/>
    <x v="1178"/>
    <n v="807.91"/>
  </r>
  <r>
    <x v="2"/>
    <x v="1179"/>
    <n v="806.36"/>
  </r>
  <r>
    <x v="2"/>
    <x v="1180"/>
    <n v="807.88"/>
  </r>
  <r>
    <x v="2"/>
    <x v="1181"/>
    <n v="804.61"/>
  </r>
  <r>
    <x v="2"/>
    <x v="1182"/>
    <n v="806.07"/>
  </r>
  <r>
    <x v="2"/>
    <x v="1183"/>
    <n v="802.17499999999995"/>
  </r>
  <r>
    <x v="2"/>
    <x v="1184"/>
    <n v="805.02"/>
  </r>
  <r>
    <x v="2"/>
    <x v="1185"/>
    <n v="819.31"/>
  </r>
  <r>
    <x v="2"/>
    <x v="1186"/>
    <n v="823.87"/>
  </r>
  <r>
    <x v="2"/>
    <x v="1187"/>
    <n v="835.67"/>
  </r>
  <r>
    <x v="2"/>
    <x v="1188"/>
    <n v="832.15"/>
  </r>
  <r>
    <x v="2"/>
    <x v="1189"/>
    <n v="823.31"/>
  </r>
  <r>
    <x v="2"/>
    <x v="1190"/>
    <n v="802.32"/>
  </r>
  <r>
    <x v="2"/>
    <x v="1191"/>
    <n v="796.79"/>
  </r>
  <r>
    <x v="2"/>
    <x v="1192"/>
    <n v="795.69500000000005"/>
  </r>
  <r>
    <x v="2"/>
    <x v="1193"/>
    <n v="798.53"/>
  </r>
  <r>
    <x v="2"/>
    <x v="1194"/>
    <n v="801.49"/>
  </r>
  <r>
    <x v="2"/>
    <x v="1195"/>
    <n v="801.34"/>
  </r>
  <r>
    <x v="2"/>
    <x v="1196"/>
    <n v="806.97"/>
  </r>
  <r>
    <x v="2"/>
    <x v="1197"/>
    <n v="808.38"/>
  </r>
  <r>
    <x v="2"/>
    <x v="1198"/>
    <n v="809.56"/>
  </r>
  <r>
    <x v="2"/>
    <x v="1199"/>
    <n v="813.67"/>
  </r>
  <r>
    <x v="2"/>
    <x v="1200"/>
    <n v="819.24"/>
  </r>
  <r>
    <x v="2"/>
    <x v="1201"/>
    <n v="820.45"/>
  </r>
  <r>
    <x v="2"/>
    <x v="1202"/>
    <n v="818.98"/>
  </r>
  <r>
    <x v="2"/>
    <x v="1203"/>
    <n v="824.16"/>
  </r>
  <r>
    <x v="2"/>
    <x v="1204"/>
    <n v="828.07"/>
  </r>
  <r>
    <x v="2"/>
    <x v="1205"/>
    <n v="831.66"/>
  </r>
  <r>
    <x v="2"/>
    <x v="1206"/>
    <n v="830.76"/>
  </r>
  <r>
    <x v="2"/>
    <x v="1207"/>
    <n v="831.33"/>
  </r>
  <r>
    <x v="2"/>
    <x v="1208"/>
    <n v="828.64"/>
  </r>
  <r>
    <x v="2"/>
    <x v="1209"/>
    <n v="829.28"/>
  </r>
  <r>
    <x v="2"/>
    <x v="1210"/>
    <n v="823.21"/>
  </r>
  <r>
    <x v="2"/>
    <x v="1211"/>
    <n v="835.24"/>
  </r>
  <r>
    <x v="2"/>
    <x v="1212"/>
    <n v="830.63"/>
  </r>
  <r>
    <x v="2"/>
    <x v="1213"/>
    <n v="829.08"/>
  </r>
  <r>
    <x v="2"/>
    <x v="1214"/>
    <n v="827.78"/>
  </r>
  <r>
    <x v="2"/>
    <x v="1215"/>
    <n v="831.91"/>
  </r>
  <r>
    <x v="2"/>
    <x v="1216"/>
    <n v="835.37"/>
  </r>
  <r>
    <x v="2"/>
    <x v="1217"/>
    <n v="838.68"/>
  </r>
  <r>
    <x v="2"/>
    <x v="1218"/>
    <n v="843.25"/>
  </r>
  <r>
    <x v="2"/>
    <x v="1219"/>
    <n v="845.54"/>
  </r>
  <r>
    <x v="2"/>
    <x v="1220"/>
    <n v="845.62"/>
  </r>
  <r>
    <x v="2"/>
    <x v="1221"/>
    <n v="847.2"/>
  </r>
  <r>
    <x v="2"/>
    <x v="1222"/>
    <n v="848.78"/>
  </r>
  <r>
    <x v="2"/>
    <x v="1223"/>
    <n v="852.12"/>
  </r>
  <r>
    <x v="2"/>
    <x v="1224"/>
    <n v="848.4"/>
  </r>
  <r>
    <x v="2"/>
    <x v="1225"/>
    <n v="830.46"/>
  </r>
  <r>
    <x v="2"/>
    <x v="1226"/>
    <n v="829.59"/>
  </r>
  <r>
    <x v="2"/>
    <x v="1227"/>
    <n v="817.58"/>
  </r>
  <r>
    <x v="2"/>
    <x v="1228"/>
    <n v="814.43"/>
  </r>
  <r>
    <x v="2"/>
    <x v="1229"/>
    <n v="819.51"/>
  </r>
  <r>
    <x v="2"/>
    <x v="1230"/>
    <n v="820.92"/>
  </r>
  <r>
    <x v="2"/>
    <x v="1231"/>
    <n v="831.41"/>
  </r>
  <r>
    <x v="2"/>
    <x v="1232"/>
    <n v="831.5"/>
  </r>
  <r>
    <x v="2"/>
    <x v="1233"/>
    <n v="829.56"/>
  </r>
  <r>
    <x v="2"/>
    <x v="1234"/>
    <n v="838.55"/>
  </r>
  <r>
    <x v="2"/>
    <x v="1235"/>
    <n v="834.57"/>
  </r>
  <r>
    <x v="2"/>
    <x v="1236"/>
    <n v="831.41"/>
  </r>
  <r>
    <x v="2"/>
    <x v="1237"/>
    <n v="827.88"/>
  </r>
  <r>
    <x v="2"/>
    <x v="1238"/>
    <n v="824.67"/>
  </r>
  <r>
    <x v="2"/>
    <x v="1239"/>
    <n v="824.73"/>
  </r>
  <r>
    <x v="2"/>
    <x v="1240"/>
    <n v="823.35"/>
  </r>
  <r>
    <x v="2"/>
    <x v="1241"/>
    <n v="824.32"/>
  </r>
  <r>
    <x v="2"/>
    <x v="1242"/>
    <n v="823.56"/>
  </r>
  <r>
    <x v="2"/>
    <x v="1243"/>
    <n v="837.17"/>
  </r>
  <r>
    <x v="2"/>
    <x v="1244"/>
    <n v="836.82"/>
  </r>
  <r>
    <x v="2"/>
    <x v="1245"/>
    <n v="838.21"/>
  </r>
  <r>
    <x v="2"/>
    <x v="1246"/>
    <n v="841.65"/>
  </r>
  <r>
    <x v="2"/>
    <x v="1247"/>
    <n v="843.19"/>
  </r>
  <r>
    <x v="2"/>
    <x v="1248"/>
    <n v="862.76"/>
  </r>
  <r>
    <x v="2"/>
    <x v="1249"/>
    <n v="872.3"/>
  </r>
  <r>
    <x v="2"/>
    <x v="1250"/>
    <n v="871.73"/>
  </r>
  <r>
    <x v="2"/>
    <x v="1251"/>
    <n v="874.25"/>
  </r>
  <r>
    <x v="2"/>
    <x v="1252"/>
    <n v="905.96"/>
  </r>
  <r>
    <x v="2"/>
    <x v="1253"/>
    <n v="912.57"/>
  </r>
  <r>
    <x v="2"/>
    <x v="1254"/>
    <n v="916.44"/>
  </r>
  <r>
    <x v="2"/>
    <x v="1255"/>
    <n v="927.04"/>
  </r>
  <r>
    <x v="2"/>
    <x v="1256"/>
    <n v="931.66"/>
  </r>
  <r>
    <x v="2"/>
    <x v="1257"/>
    <n v="927.13"/>
  </r>
  <r>
    <x v="2"/>
    <x v="1258"/>
    <n v="934.3"/>
  </r>
  <r>
    <x v="2"/>
    <x v="1259"/>
    <n v="932.17"/>
  </r>
  <r>
    <x v="2"/>
    <x v="1260"/>
    <n v="928.78"/>
  </r>
  <r>
    <x v="2"/>
    <x v="1261"/>
    <n v="930.6"/>
  </r>
  <r>
    <x v="2"/>
    <x v="1262"/>
    <n v="932.22"/>
  </r>
  <r>
    <x v="2"/>
    <x v="1263"/>
    <n v="937.08"/>
  </r>
  <r>
    <x v="2"/>
    <x v="1264"/>
    <n v="943"/>
  </r>
  <r>
    <x v="2"/>
    <x v="1265"/>
    <n v="919.62"/>
  </r>
  <r>
    <x v="2"/>
    <x v="1266"/>
    <n v="930.24"/>
  </r>
  <r>
    <x v="2"/>
    <x v="1267"/>
    <n v="934.01"/>
  </r>
  <r>
    <x v="2"/>
    <x v="1268"/>
    <n v="941.86"/>
  </r>
  <r>
    <x v="2"/>
    <x v="1269"/>
    <n v="948.82"/>
  </r>
  <r>
    <x v="2"/>
    <x v="1270"/>
    <n v="954.96"/>
  </r>
  <r>
    <x v="2"/>
    <x v="1271"/>
    <n v="969.54"/>
  </r>
  <r>
    <x v="2"/>
    <x v="1272"/>
    <n v="971.47"/>
  </r>
  <r>
    <x v="2"/>
    <x v="1273"/>
    <n v="975.88"/>
  </r>
  <r>
    <x v="2"/>
    <x v="1274"/>
    <n v="964.86"/>
  </r>
  <r>
    <x v="2"/>
    <x v="1275"/>
    <n v="966.95"/>
  </r>
  <r>
    <x v="2"/>
    <x v="1276"/>
    <n v="975.6"/>
  </r>
  <r>
    <x v="2"/>
    <x v="1277"/>
    <n v="983.68"/>
  </r>
  <r>
    <x v="2"/>
    <x v="1278"/>
    <n v="976.57"/>
  </r>
  <r>
    <x v="2"/>
    <x v="1279"/>
    <n v="980.94"/>
  </r>
  <r>
    <x v="2"/>
    <x v="1280"/>
    <n v="983.41"/>
  </r>
  <r>
    <x v="2"/>
    <x v="1281"/>
    <n v="949.83"/>
  </r>
  <r>
    <x v="2"/>
    <x v="1282"/>
    <n v="942.9"/>
  </r>
  <r>
    <x v="2"/>
    <x v="1283"/>
    <n v="953.4"/>
  </r>
  <r>
    <x v="2"/>
    <x v="1284"/>
    <n v="950.76"/>
  </r>
  <r>
    <x v="2"/>
    <x v="1285"/>
    <n v="942.31"/>
  </r>
  <r>
    <x v="2"/>
    <x v="1286"/>
    <n v="939.78"/>
  </r>
  <r>
    <x v="2"/>
    <x v="1287"/>
    <n v="957.37"/>
  </r>
  <r>
    <x v="2"/>
    <x v="1288"/>
    <n v="950.63"/>
  </r>
  <r>
    <x v="2"/>
    <x v="1289"/>
    <n v="959.45"/>
  </r>
  <r>
    <x v="2"/>
    <x v="1290"/>
    <n v="957.09"/>
  </r>
  <r>
    <x v="2"/>
    <x v="1291"/>
    <n v="965.59"/>
  </r>
  <r>
    <x v="2"/>
    <x v="1292"/>
    <n v="952.27"/>
  </r>
  <r>
    <x v="2"/>
    <x v="1293"/>
    <n v="927.33"/>
  </r>
  <r>
    <x v="2"/>
    <x v="1294"/>
    <n v="940.49"/>
  </r>
  <r>
    <x v="2"/>
    <x v="1295"/>
    <n v="917.79"/>
  </r>
  <r>
    <x v="2"/>
    <x v="1296"/>
    <n v="908.73"/>
  </r>
  <r>
    <x v="2"/>
    <x v="1297"/>
    <n v="898.7"/>
  </r>
  <r>
    <x v="2"/>
    <x v="1298"/>
    <n v="911.71"/>
  </r>
  <r>
    <x v="2"/>
    <x v="1299"/>
    <n v="906.69"/>
  </r>
  <r>
    <x v="2"/>
    <x v="1300"/>
    <n v="918.59"/>
  </r>
  <r>
    <x v="2"/>
    <x v="1301"/>
    <n v="928.8"/>
  </r>
  <r>
    <x v="2"/>
    <x v="1302"/>
    <n v="930.09"/>
  </r>
  <r>
    <x v="2"/>
    <x v="1303"/>
    <n v="943.83"/>
  </r>
  <r>
    <x v="2"/>
    <x v="1304"/>
    <n v="947.16"/>
  </r>
  <r>
    <x v="2"/>
    <x v="1305"/>
    <n v="955.99"/>
  </r>
  <r>
    <x v="2"/>
    <x v="1306"/>
    <n v="953.42"/>
  </r>
  <r>
    <x v="2"/>
    <x v="1307"/>
    <n v="965.4"/>
  </r>
  <r>
    <x v="2"/>
    <x v="1308"/>
    <n v="970.89"/>
  </r>
  <r>
    <x v="2"/>
    <x v="1309"/>
    <n v="968.15"/>
  </r>
  <r>
    <x v="2"/>
    <x v="1310"/>
    <n v="972.92"/>
  </r>
  <r>
    <x v="2"/>
    <x v="1311"/>
    <n v="980.34"/>
  </r>
  <r>
    <x v="2"/>
    <x v="1312"/>
    <n v="950.7"/>
  </r>
  <r>
    <x v="2"/>
    <x v="1313"/>
    <n v="947.8"/>
  </r>
  <r>
    <x v="2"/>
    <x v="1314"/>
    <n v="934.09"/>
  </r>
  <r>
    <x v="2"/>
    <x v="1315"/>
    <n v="941.53"/>
  </r>
  <r>
    <x v="2"/>
    <x v="1316"/>
    <n v="930.5"/>
  </r>
  <r>
    <x v="2"/>
    <x v="1317"/>
    <n v="930.83"/>
  </r>
  <r>
    <x v="2"/>
    <x v="1318"/>
    <n v="930.39"/>
  </r>
  <r>
    <x v="2"/>
    <x v="1319"/>
    <n v="923.65"/>
  </r>
  <r>
    <x v="2"/>
    <x v="1320"/>
    <n v="927.96"/>
  </r>
  <r>
    <x v="2"/>
    <x v="1321"/>
    <n v="929.36"/>
  </r>
  <r>
    <x v="2"/>
    <x v="1322"/>
    <n v="926.79"/>
  </r>
  <r>
    <x v="2"/>
    <x v="1323"/>
    <n v="922.9"/>
  </r>
  <r>
    <x v="2"/>
    <x v="1324"/>
    <n v="907.24"/>
  </r>
  <r>
    <x v="2"/>
    <x v="1325"/>
    <n v="914.39"/>
  </r>
  <r>
    <x v="2"/>
    <x v="1326"/>
    <n v="922.67"/>
  </r>
  <r>
    <x v="2"/>
    <x v="1327"/>
    <n v="922.22"/>
  </r>
  <r>
    <x v="2"/>
    <x v="1328"/>
    <n v="926.96"/>
  </r>
  <r>
    <x v="2"/>
    <x v="1329"/>
    <n v="910.98"/>
  </r>
  <r>
    <x v="2"/>
    <x v="1330"/>
    <n v="910.67"/>
  </r>
  <r>
    <x v="2"/>
    <x v="1331"/>
    <n v="906.66"/>
  </r>
  <r>
    <x v="2"/>
    <x v="1332"/>
    <n v="924.69"/>
  </r>
  <r>
    <x v="2"/>
    <x v="1333"/>
    <n v="927"/>
  </r>
  <r>
    <x v="2"/>
    <x v="1334"/>
    <n v="921.28"/>
  </r>
  <r>
    <x v="2"/>
    <x v="1335"/>
    <n v="915.89"/>
  </r>
  <r>
    <x v="2"/>
    <x v="1336"/>
    <n v="913.81"/>
  </r>
  <r>
    <x v="2"/>
    <x v="1337"/>
    <n v="921.29"/>
  </r>
  <r>
    <x v="2"/>
    <x v="1338"/>
    <n v="929.57"/>
  </r>
  <r>
    <x v="2"/>
    <x v="1339"/>
    <n v="939.33"/>
  </r>
  <r>
    <x v="2"/>
    <x v="1340"/>
    <n v="937.34"/>
  </r>
  <r>
    <x v="2"/>
    <x v="1341"/>
    <n v="928.45"/>
  </r>
  <r>
    <x v="2"/>
    <x v="1342"/>
    <n v="927.81"/>
  </r>
  <r>
    <x v="2"/>
    <x v="1343"/>
    <n v="935.95"/>
  </r>
  <r>
    <x v="2"/>
    <x v="1344"/>
    <n v="926.5"/>
  </r>
  <r>
    <x v="2"/>
    <x v="1345"/>
    <n v="929.08"/>
  </r>
  <r>
    <x v="2"/>
    <x v="1346"/>
    <n v="932.07"/>
  </r>
  <r>
    <x v="2"/>
    <x v="1347"/>
    <n v="935.09"/>
  </r>
  <r>
    <x v="2"/>
    <x v="1348"/>
    <n v="925.11"/>
  </r>
  <r>
    <x v="2"/>
    <x v="1349"/>
    <n v="920.29"/>
  </r>
  <r>
    <x v="2"/>
    <x v="1350"/>
    <n v="915"/>
  </r>
  <r>
    <x v="2"/>
    <x v="1351"/>
    <n v="921.81"/>
  </r>
  <r>
    <x v="2"/>
    <x v="1352"/>
    <n v="931.58"/>
  </r>
  <r>
    <x v="2"/>
    <x v="1353"/>
    <n v="932.45"/>
  </r>
  <r>
    <x v="2"/>
    <x v="1354"/>
    <n v="928.53"/>
  </r>
  <r>
    <x v="2"/>
    <x v="1355"/>
    <n v="920.97"/>
  </r>
  <r>
    <x v="2"/>
    <x v="1356"/>
    <n v="924.86"/>
  </r>
  <r>
    <x v="2"/>
    <x v="1357"/>
    <n v="944.49"/>
  </r>
  <r>
    <x v="2"/>
    <x v="1358"/>
    <n v="949.5"/>
  </r>
  <r>
    <x v="2"/>
    <x v="1359"/>
    <n v="959.11"/>
  </r>
  <r>
    <x v="2"/>
    <x v="1360"/>
    <n v="953.27"/>
  </r>
  <r>
    <x v="2"/>
    <x v="1361"/>
    <n v="957.79"/>
  </r>
  <r>
    <x v="2"/>
    <x v="1362"/>
    <n v="951.68"/>
  </r>
  <r>
    <x v="2"/>
    <x v="1363"/>
    <n v="969.96"/>
  </r>
  <r>
    <x v="2"/>
    <x v="1364"/>
    <n v="978.89"/>
  </r>
  <r>
    <x v="2"/>
    <x v="1365"/>
    <n v="977"/>
  </r>
  <r>
    <x v="2"/>
    <x v="1366"/>
    <n v="972.6"/>
  </r>
  <r>
    <x v="2"/>
    <x v="1367"/>
    <n v="989.25"/>
  </r>
  <r>
    <x v="2"/>
    <x v="1368"/>
    <n v="987.83"/>
  </r>
  <r>
    <x v="2"/>
    <x v="1369"/>
    <n v="989.68"/>
  </r>
  <r>
    <x v="2"/>
    <x v="1370"/>
    <n v="992"/>
  </r>
  <r>
    <x v="2"/>
    <x v="1371"/>
    <n v="992.18"/>
  </r>
  <r>
    <x v="2"/>
    <x v="1372"/>
    <n v="992.81"/>
  </r>
  <r>
    <x v="2"/>
    <x v="1373"/>
    <n v="984.45"/>
  </r>
  <r>
    <x v="2"/>
    <x v="1374"/>
    <n v="988.2"/>
  </r>
  <r>
    <x v="2"/>
    <x v="1375"/>
    <n v="968.45"/>
  </r>
  <r>
    <x v="2"/>
    <x v="1376"/>
    <n v="970.54"/>
  </r>
  <r>
    <x v="2"/>
    <x v="1377"/>
    <n v="973.33"/>
  </r>
  <r>
    <x v="2"/>
    <x v="1378"/>
    <n v="972.56"/>
  </r>
  <r>
    <x v="2"/>
    <x v="1379"/>
    <n v="1019.27"/>
  </r>
  <r>
    <x v="2"/>
    <x v="1380"/>
    <n v="1017.11"/>
  </r>
  <r>
    <x v="2"/>
    <x v="1381"/>
    <n v="1016.64"/>
  </r>
  <r>
    <x v="2"/>
    <x v="1382"/>
    <n v="1025.5"/>
  </r>
  <r>
    <x v="2"/>
    <x v="1383"/>
    <n v="1025.58"/>
  </r>
  <r>
    <x v="2"/>
    <x v="1384"/>
    <n v="1032.48"/>
  </r>
  <r>
    <x v="2"/>
    <x v="1385"/>
    <n v="1025.9000000000001"/>
  </r>
  <r>
    <x v="2"/>
    <x v="1386"/>
    <n v="1033.33"/>
  </r>
  <r>
    <x v="2"/>
    <x v="1387"/>
    <n v="1039.8499999999999"/>
  </r>
  <r>
    <x v="2"/>
    <x v="1388"/>
    <n v="1031.26"/>
  </r>
  <r>
    <x v="2"/>
    <x v="1389"/>
    <n v="1028.0699"/>
  </r>
  <r>
    <x v="2"/>
    <x v="1390"/>
    <n v="1025.75"/>
  </r>
  <r>
    <x v="2"/>
    <x v="1391"/>
    <n v="1026"/>
  </r>
  <r>
    <x v="2"/>
    <x v="1392"/>
    <n v="1020.91"/>
  </r>
  <r>
    <x v="2"/>
    <x v="1393"/>
    <n v="1032.5"/>
  </r>
  <r>
    <x v="2"/>
    <x v="1394"/>
    <n v="1019.09"/>
  </r>
  <r>
    <x v="2"/>
    <x v="1395"/>
    <n v="1018.38"/>
  </r>
  <r>
    <x v="2"/>
    <x v="1396"/>
    <n v="1034.49"/>
  </r>
  <r>
    <x v="2"/>
    <x v="1397"/>
    <n v="1035.96"/>
  </r>
  <r>
    <x v="2"/>
    <x v="1398"/>
    <n v="1040.6099999999999"/>
  </r>
  <r>
    <x v="2"/>
    <x v="1399"/>
    <n v="1054.21"/>
  </r>
  <r>
    <x v="2"/>
    <x v="1400"/>
    <n v="1047.4100000000001"/>
  </r>
  <r>
    <x v="2"/>
    <x v="1401"/>
    <n v="1021.66"/>
  </r>
  <r>
    <x v="2"/>
    <x v="1402"/>
    <n v="1021.41"/>
  </r>
  <r>
    <x v="2"/>
    <x v="1403"/>
    <n v="1010.17"/>
  </r>
  <r>
    <x v="2"/>
    <x v="1404"/>
    <n v="998.68"/>
  </r>
  <r>
    <x v="2"/>
    <x v="1405"/>
    <n v="1005.15"/>
  </r>
  <r>
    <x v="2"/>
    <x v="1406"/>
    <n v="1018.38"/>
  </r>
  <r>
    <x v="2"/>
    <x v="1407"/>
    <n v="1030.9301"/>
  </r>
  <r>
    <x v="2"/>
    <x v="1408"/>
    <n v="1037.05"/>
  </r>
  <r>
    <x v="2"/>
    <x v="1409"/>
    <n v="1041.0999999999999"/>
  </r>
  <r>
    <x v="2"/>
    <x v="1410"/>
    <n v="1040.48"/>
  </r>
  <r>
    <x v="2"/>
    <x v="1411"/>
    <n v="1040.6099999999999"/>
  </r>
  <r>
    <x v="2"/>
    <x v="1412"/>
    <n v="1049.1500000000001"/>
  </r>
  <r>
    <x v="2"/>
    <x v="1413"/>
    <n v="1064.1899000000001"/>
  </r>
  <r>
    <x v="2"/>
    <x v="1414"/>
    <n v="1077.1400000000001"/>
  </r>
  <r>
    <x v="2"/>
    <x v="1415"/>
    <n v="1070.6801"/>
  </r>
  <r>
    <x v="2"/>
    <x v="1416"/>
    <n v="1064.95"/>
  </r>
  <r>
    <x v="2"/>
    <x v="1417"/>
    <n v="1063.6300000000001"/>
  </r>
  <r>
    <x v="2"/>
    <x v="1418"/>
    <n v="1060.1199999999999"/>
  </r>
  <r>
    <x v="2"/>
    <x v="1419"/>
    <n v="1056.74"/>
  </r>
  <r>
    <x v="2"/>
    <x v="1420"/>
    <n v="1049.3699999999999"/>
  </r>
  <r>
    <x v="2"/>
    <x v="1421"/>
    <n v="1048.1400000000001"/>
  </r>
  <r>
    <x v="2"/>
    <x v="1422"/>
    <n v="1046.4000000000001"/>
  </r>
  <r>
    <x v="2"/>
    <x v="1423"/>
    <n v="1065"/>
  </r>
  <r>
    <x v="2"/>
    <x v="1424"/>
    <n v="1082.48"/>
  </r>
  <r>
    <x v="2"/>
    <x v="1425"/>
    <n v="1086.4000000000001"/>
  </r>
  <r>
    <x v="2"/>
    <x v="1426"/>
    <n v="1102.23"/>
  </r>
  <r>
    <x v="2"/>
    <x v="1427"/>
    <n v="1106.9399000000001"/>
  </r>
  <r>
    <x v="2"/>
    <x v="1428"/>
    <n v="1106.26"/>
  </r>
  <r>
    <x v="2"/>
    <x v="1429"/>
    <n v="1102.6099999999999"/>
  </r>
  <r>
    <x v="2"/>
    <x v="1430"/>
    <n v="1105.52"/>
  </r>
  <r>
    <x v="2"/>
    <x v="1431"/>
    <n v="1122.26"/>
  </r>
  <r>
    <x v="2"/>
    <x v="1432"/>
    <n v="1121.76"/>
  </r>
  <r>
    <x v="2"/>
    <x v="1433"/>
    <n v="1131.98"/>
  </r>
  <r>
    <x v="2"/>
    <x v="1434"/>
    <n v="1129.79"/>
  </r>
  <r>
    <x v="2"/>
    <x v="1435"/>
    <n v="1137.51"/>
  </r>
  <r>
    <x v="2"/>
    <x v="1436"/>
    <n v="1155.8100999999999"/>
  </r>
  <r>
    <x v="2"/>
    <x v="1437"/>
    <n v="1169.97"/>
  </r>
  <r>
    <x v="2"/>
    <x v="1438"/>
    <n v="1164.24"/>
  </r>
  <r>
    <x v="2"/>
    <x v="1439"/>
    <n v="1170.3699999999999"/>
  </r>
  <r>
    <x v="2"/>
    <x v="1440"/>
    <n v="1175.8399999999999"/>
  </r>
  <r>
    <x v="2"/>
    <x v="1441"/>
    <n v="1175.58"/>
  </r>
  <r>
    <x v="2"/>
    <x v="1442"/>
    <n v="1163.6899000000001"/>
  </r>
  <r>
    <x v="2"/>
    <x v="1443"/>
    <n v="1169.9399000000001"/>
  </r>
  <r>
    <x v="2"/>
    <x v="1444"/>
    <n v="1167.7"/>
  </r>
  <r>
    <x v="2"/>
    <x v="1445"/>
    <n v="1111.9000000000001"/>
  </r>
  <r>
    <x v="2"/>
    <x v="1446"/>
    <n v="1055.8"/>
  </r>
  <r>
    <x v="2"/>
    <x v="1447"/>
    <n v="1080.5999999999999"/>
  </r>
  <r>
    <x v="2"/>
    <x v="1448"/>
    <n v="1048.58"/>
  </r>
  <r>
    <x v="2"/>
    <x v="1449"/>
    <n v="1001.52"/>
  </r>
  <r>
    <x v="2"/>
    <x v="1450"/>
    <n v="1037.78"/>
  </r>
  <r>
    <x v="2"/>
    <x v="1451"/>
    <n v="1051.9399000000001"/>
  </r>
  <r>
    <x v="2"/>
    <x v="1452"/>
    <n v="1052.0999999999999"/>
  </r>
  <r>
    <x v="2"/>
    <x v="1453"/>
    <n v="1069.7"/>
  </r>
  <r>
    <x v="2"/>
    <x v="1454"/>
    <n v="1089.52"/>
  </r>
  <r>
    <x v="2"/>
    <x v="1455"/>
    <n v="1094.8"/>
  </r>
  <r>
    <x v="2"/>
    <x v="1456"/>
    <n v="1102.46"/>
  </r>
  <r>
    <x v="2"/>
    <x v="1457"/>
    <n v="1111.3399999999999"/>
  </r>
  <r>
    <x v="2"/>
    <x v="1458"/>
    <n v="1106.6300000000001"/>
  </r>
  <r>
    <x v="2"/>
    <x v="1459"/>
    <n v="1126.79"/>
  </r>
  <r>
    <x v="2"/>
    <x v="1460"/>
    <n v="1143.75"/>
  </r>
  <r>
    <x v="2"/>
    <x v="1461"/>
    <n v="1118.29"/>
  </r>
  <r>
    <x v="2"/>
    <x v="1462"/>
    <n v="1104.73"/>
  </r>
  <r>
    <x v="2"/>
    <x v="1463"/>
    <n v="1069.52"/>
  </r>
  <r>
    <x v="2"/>
    <x v="1464"/>
    <n v="1078.92"/>
  </r>
  <r>
    <x v="2"/>
    <x v="1465"/>
    <n v="1090.9301"/>
  </r>
  <r>
    <x v="2"/>
    <x v="1466"/>
    <n v="1095.0600999999999"/>
  </r>
  <r>
    <x v="2"/>
    <x v="1467"/>
    <n v="1109.6400000000001"/>
  </r>
  <r>
    <x v="2"/>
    <x v="1468"/>
    <n v="1126"/>
  </r>
  <r>
    <x v="2"/>
    <x v="1469"/>
    <n v="1160.04"/>
  </r>
  <r>
    <x v="2"/>
    <x v="1470"/>
    <n v="1164.5"/>
  </r>
  <r>
    <x v="2"/>
    <x v="1471"/>
    <n v="1138.17"/>
  </r>
  <r>
    <x v="2"/>
    <x v="1472"/>
    <n v="1149.49"/>
  </r>
  <r>
    <x v="2"/>
    <x v="1473"/>
    <n v="1149.58"/>
  </r>
  <r>
    <x v="2"/>
    <x v="1474"/>
    <n v="1135.73"/>
  </r>
  <r>
    <x v="2"/>
    <x v="1475"/>
    <n v="1099.8199"/>
  </r>
  <r>
    <x v="2"/>
    <x v="1476"/>
    <n v="1097.71"/>
  </r>
  <r>
    <x v="2"/>
    <x v="1477"/>
    <n v="1090.8800000000001"/>
  </r>
  <r>
    <x v="2"/>
    <x v="1478"/>
    <n v="1049.08"/>
  </r>
  <r>
    <x v="2"/>
    <x v="1479"/>
    <n v="1021.57"/>
  </r>
  <r>
    <x v="2"/>
    <x v="1480"/>
    <n v="1053.21"/>
  </r>
  <r>
    <x v="2"/>
    <x v="1481"/>
    <n v="1005.1"/>
  </r>
  <r>
    <x v="2"/>
    <x v="1482"/>
    <n v="1004.56"/>
  </r>
  <r>
    <x v="2"/>
    <x v="1483"/>
    <n v="1031.79"/>
  </r>
  <r>
    <x v="2"/>
    <x v="1484"/>
    <n v="1006.47"/>
  </r>
  <r>
    <x v="2"/>
    <x v="1485"/>
    <n v="1013.41"/>
  </r>
  <r>
    <x v="2"/>
    <x v="1486"/>
    <n v="1025.1400000000001"/>
  </r>
  <r>
    <x v="2"/>
    <x v="1487"/>
    <n v="1027.8100999999999"/>
  </r>
  <r>
    <x v="2"/>
    <x v="1488"/>
    <n v="1007.04"/>
  </r>
  <r>
    <x v="2"/>
    <x v="1489"/>
    <n v="1015.45"/>
  </r>
  <r>
    <x v="2"/>
    <x v="1490"/>
    <n v="1031.6400000000001"/>
  </r>
  <r>
    <x v="2"/>
    <x v="1491"/>
    <n v="1019.97"/>
  </r>
  <r>
    <x v="2"/>
    <x v="1492"/>
    <n v="1032.51"/>
  </r>
  <r>
    <x v="2"/>
    <x v="1493"/>
    <n v="1029.27"/>
  </r>
  <r>
    <x v="2"/>
    <x v="1494"/>
    <n v="1037.98"/>
  </r>
  <r>
    <x v="2"/>
    <x v="1495"/>
    <n v="1074.1600000000001"/>
  </r>
  <r>
    <x v="2"/>
    <x v="1496"/>
    <n v="1072.08"/>
  </r>
  <r>
    <x v="2"/>
    <x v="1497"/>
    <n v="1087.7"/>
  </r>
  <r>
    <x v="2"/>
    <x v="1498"/>
    <n v="1072.96"/>
  </r>
  <r>
    <x v="2"/>
    <x v="1499"/>
    <n v="1067.45"/>
  </r>
  <r>
    <x v="2"/>
    <x v="1500"/>
    <n v="1019.98"/>
  </r>
  <r>
    <x v="2"/>
    <x v="1501"/>
    <n v="1021.18"/>
  </r>
  <r>
    <x v="2"/>
    <x v="1502"/>
    <n v="1040.04"/>
  </r>
  <r>
    <x v="2"/>
    <x v="1503"/>
    <n v="1030.05"/>
  </r>
  <r>
    <x v="2"/>
    <x v="1504"/>
    <n v="1017.33"/>
  </r>
  <r>
    <x v="2"/>
    <x v="1505"/>
    <n v="1037.3100999999999"/>
  </r>
  <r>
    <x v="2"/>
    <x v="1506"/>
    <n v="1024.3800000000001"/>
  </r>
  <r>
    <x v="2"/>
    <x v="1507"/>
    <n v="1023.72"/>
  </r>
  <r>
    <x v="2"/>
    <x v="1508"/>
    <n v="1048.21"/>
  </r>
  <r>
    <x v="2"/>
    <x v="1509"/>
    <n v="1054.79"/>
  </r>
  <r>
    <x v="2"/>
    <x v="1510"/>
    <n v="1053.9100000000001"/>
  </r>
  <r>
    <x v="2"/>
    <x v="1511"/>
    <n v="1082.76"/>
  </r>
  <r>
    <x v="2"/>
    <x v="1512"/>
    <n v="1097.5699"/>
  </r>
  <r>
    <x v="2"/>
    <x v="1513"/>
    <n v="1098.26"/>
  </r>
  <r>
    <x v="2"/>
    <x v="1514"/>
    <n v="1100.2"/>
  </r>
  <r>
    <x v="2"/>
    <x v="1515"/>
    <n v="1079.23"/>
  </r>
  <r>
    <x v="2"/>
    <x v="1516"/>
    <n v="1081.77"/>
  </r>
  <r>
    <x v="2"/>
    <x v="1517"/>
    <n v="1078.5899999999999"/>
  </r>
  <r>
    <x v="2"/>
    <x v="1518"/>
    <n v="1066.3599999999999"/>
  </r>
  <r>
    <x v="2"/>
    <x v="1519"/>
    <n v="1079.58"/>
  </r>
  <r>
    <x v="2"/>
    <x v="1520"/>
    <n v="1069.73"/>
  </r>
  <r>
    <x v="2"/>
    <x v="1521"/>
    <n v="1079.6899000000001"/>
  </r>
  <r>
    <x v="2"/>
    <x v="1522"/>
    <n v="1079.24"/>
  </r>
  <r>
    <x v="2"/>
    <x v="1523"/>
    <n v="1075.6600000000001"/>
  </r>
  <r>
    <x v="2"/>
    <x v="1524"/>
    <n v="1060.3199"/>
  </r>
  <r>
    <x v="2"/>
    <x v="1525"/>
    <n v="1067.8"/>
  </r>
  <r>
    <x v="2"/>
    <x v="1526"/>
    <n v="1084.99"/>
  </r>
  <r>
    <x v="2"/>
    <x v="1527"/>
    <n v="1119.5"/>
  </r>
  <r>
    <x v="2"/>
    <x v="1528"/>
    <n v="1139.29"/>
  </r>
  <r>
    <x v="2"/>
    <x v="1529"/>
    <n v="1139.6600000000001"/>
  </r>
  <r>
    <x v="2"/>
    <x v="1530"/>
    <n v="1136.8800000000001"/>
  </r>
  <r>
    <x v="2"/>
    <x v="1531"/>
    <n v="1123.8599999999999"/>
  </r>
  <r>
    <x v="2"/>
    <x v="1532"/>
    <n v="1120.8699999999999"/>
  </r>
  <r>
    <x v="2"/>
    <x v="1533"/>
    <n v="1129.99"/>
  </r>
  <r>
    <x v="2"/>
    <x v="1534"/>
    <n v="1139.3199"/>
  </r>
  <r>
    <x v="2"/>
    <x v="1535"/>
    <n v="1134.79"/>
  </r>
  <r>
    <x v="2"/>
    <x v="1536"/>
    <n v="1152.1199999999999"/>
  </r>
  <r>
    <x v="2"/>
    <x v="1537"/>
    <n v="1152.26"/>
  </r>
  <r>
    <x v="2"/>
    <x v="1538"/>
    <n v="1173.46"/>
  </r>
  <r>
    <x v="2"/>
    <x v="1539"/>
    <n v="1168.0600999999999"/>
  </r>
  <r>
    <x v="2"/>
    <x v="1540"/>
    <n v="1169.8399999999999"/>
  </r>
  <r>
    <x v="2"/>
    <x v="1541"/>
    <n v="1157.6600000000001"/>
  </r>
  <r>
    <x v="2"/>
    <x v="1542"/>
    <n v="1155.48"/>
  </r>
  <r>
    <x v="2"/>
    <x v="1543"/>
    <n v="1124.8100999999999"/>
  </r>
  <r>
    <x v="2"/>
    <x v="1544"/>
    <n v="1118.46"/>
  </r>
  <r>
    <x v="2"/>
    <x v="1545"/>
    <n v="1103.98"/>
  </r>
  <r>
    <x v="2"/>
    <x v="1546"/>
    <n v="1114.22"/>
  </r>
  <r>
    <x v="2"/>
    <x v="1547"/>
    <n v="1115.6500000000001"/>
  </r>
  <r>
    <x v="2"/>
    <x v="1548"/>
    <n v="1127.46"/>
  </r>
  <r>
    <x v="2"/>
    <x v="1549"/>
    <n v="1102.8900000000001"/>
  </r>
  <r>
    <x v="2"/>
    <x v="1550"/>
    <n v="1124.27"/>
  </r>
  <r>
    <x v="2"/>
    <x v="1551"/>
    <n v="1140.17"/>
  </r>
  <r>
    <x v="2"/>
    <x v="1552"/>
    <n v="1154.05"/>
  </r>
  <r>
    <x v="2"/>
    <x v="1553"/>
    <n v="1152.8399999999999"/>
  </r>
  <r>
    <x v="2"/>
    <x v="1554"/>
    <n v="1153.9000000000001"/>
  </r>
  <r>
    <x v="2"/>
    <x v="1555"/>
    <n v="1183.48"/>
  </r>
  <r>
    <x v="2"/>
    <x v="1556"/>
    <n v="1188.8199"/>
  </r>
  <r>
    <x v="2"/>
    <x v="1557"/>
    <n v="1183.8599999999999"/>
  </r>
  <r>
    <x v="2"/>
    <x v="1558"/>
    <n v="1198.8"/>
  </r>
  <r>
    <x v="2"/>
    <x v="1559"/>
    <n v="1195.8800000000001"/>
  </r>
  <r>
    <x v="2"/>
    <x v="1560"/>
    <n v="1186.96"/>
  </r>
  <r>
    <x v="2"/>
    <x v="1561"/>
    <n v="1184.9100000000001"/>
  </r>
  <r>
    <x v="2"/>
    <x v="1562"/>
    <n v="1205.5"/>
  </r>
  <r>
    <x v="2"/>
    <x v="1563"/>
    <n v="1248.08"/>
  </r>
  <r>
    <x v="2"/>
    <x v="1564"/>
    <n v="1263.7"/>
  </r>
  <r>
    <x v="2"/>
    <x v="1565"/>
    <n v="1268.33"/>
  </r>
  <r>
    <x v="2"/>
    <x v="1566"/>
    <n v="1238.5"/>
  </r>
  <r>
    <x v="2"/>
    <x v="1567"/>
    <n v="1219.74"/>
  </r>
  <r>
    <x v="2"/>
    <x v="1568"/>
    <n v="1217.26"/>
  </r>
  <r>
    <x v="2"/>
    <x v="1569"/>
    <n v="1220.01"/>
  </r>
  <r>
    <x v="2"/>
    <x v="1570"/>
    <n v="1226.1500000000001"/>
  </r>
  <r>
    <x v="2"/>
    <x v="1571"/>
    <n v="1223.71"/>
  </r>
  <r>
    <x v="2"/>
    <x v="1572"/>
    <n v="1224.77"/>
  </r>
  <r>
    <x v="2"/>
    <x v="1573"/>
    <n v="1242.22"/>
  </r>
  <r>
    <x v="2"/>
    <x v="1574"/>
    <n v="1245.6099999999999"/>
  </r>
  <r>
    <x v="2"/>
    <x v="1575"/>
    <n v="1249.0999999999999"/>
  </r>
  <r>
    <x v="2"/>
    <x v="1576"/>
    <n v="1237.6099999999999"/>
  </r>
  <r>
    <x v="2"/>
    <x v="1577"/>
    <n v="1235.01"/>
  </r>
  <r>
    <x v="2"/>
    <x v="1578"/>
    <n v="1242.0999999999999"/>
  </r>
  <r>
    <x v="2"/>
    <x v="1579"/>
    <n v="1214.3800000000001"/>
  </r>
  <r>
    <x v="2"/>
    <x v="1580"/>
    <n v="1206.49"/>
  </r>
  <r>
    <x v="2"/>
    <x v="1581"/>
    <n v="1200.96"/>
  </r>
  <r>
    <x v="2"/>
    <x v="1582"/>
    <n v="1207.77"/>
  </r>
  <r>
    <x v="2"/>
    <x v="1583"/>
    <n v="1201.6199999999999"/>
  </r>
  <r>
    <x v="2"/>
    <x v="1584"/>
    <n v="1207.33"/>
  </r>
  <r>
    <x v="2"/>
    <x v="1585"/>
    <n v="1205.3800000000001"/>
  </r>
  <r>
    <x v="2"/>
    <x v="1586"/>
    <n v="1220.6500000000001"/>
  </r>
  <r>
    <x v="2"/>
    <x v="1587"/>
    <n v="1241.8199"/>
  </r>
  <r>
    <x v="2"/>
    <x v="1588"/>
    <n v="1231.1500000000001"/>
  </r>
  <r>
    <x v="2"/>
    <x v="1589"/>
    <n v="1249.3"/>
  </r>
  <r>
    <x v="2"/>
    <x v="1590"/>
    <n v="1239.1199999999999"/>
  </r>
  <r>
    <x v="2"/>
    <x v="1591"/>
    <n v="1218.1899000000001"/>
  </r>
  <r>
    <x v="2"/>
    <x v="1592"/>
    <n v="1197"/>
  </r>
  <r>
    <x v="2"/>
    <x v="1593"/>
    <n v="1186.48"/>
  </r>
  <r>
    <x v="2"/>
    <x v="1594"/>
    <n v="1171.4399000000001"/>
  </r>
  <r>
    <x v="2"/>
    <x v="1595"/>
    <n v="1164.83"/>
  </r>
  <r>
    <x v="2"/>
    <x v="1596"/>
    <n v="1164.6400000000001"/>
  </r>
  <r>
    <x v="2"/>
    <x v="1597"/>
    <n v="1177.3599999999999"/>
  </r>
  <r>
    <x v="2"/>
    <x v="1598"/>
    <n v="1162.8199"/>
  </r>
  <r>
    <x v="2"/>
    <x v="1599"/>
    <n v="1175.33"/>
  </r>
  <r>
    <x v="2"/>
    <x v="1600"/>
    <n v="1172.53"/>
  </r>
  <r>
    <x v="2"/>
    <x v="1601"/>
    <n v="1156.05"/>
  </r>
  <r>
    <x v="2"/>
    <x v="1602"/>
    <n v="1161.22"/>
  </r>
  <r>
    <x v="2"/>
    <x v="1603"/>
    <n v="1171.0899999999999"/>
  </r>
  <r>
    <x v="2"/>
    <x v="1604"/>
    <n v="1186.8699999999999"/>
  </r>
  <r>
    <x v="2"/>
    <x v="1605"/>
    <n v="1166.0899999999999"/>
  </r>
  <r>
    <x v="2"/>
    <x v="1606"/>
    <n v="1173.3699999999999"/>
  </r>
  <r>
    <x v="2"/>
    <x v="1607"/>
    <n v="1184.6500000000001"/>
  </r>
  <r>
    <x v="2"/>
    <x v="1608"/>
    <n v="1180.49"/>
  </r>
  <r>
    <x v="2"/>
    <x v="1609"/>
    <n v="1194.6400000000001"/>
  </r>
  <r>
    <x v="2"/>
    <x v="1610"/>
    <n v="1193.47"/>
  </r>
  <r>
    <x v="2"/>
    <x v="1611"/>
    <n v="1195.3100999999999"/>
  </r>
  <r>
    <x v="2"/>
    <x v="1612"/>
    <n v="1200.1099999999999"/>
  </r>
  <r>
    <x v="2"/>
    <x v="1613"/>
    <n v="1202.95"/>
  </r>
  <r>
    <x v="2"/>
    <x v="1614"/>
    <n v="1168.1899000000001"/>
  </r>
  <r>
    <x v="2"/>
    <x v="1615"/>
    <n v="1157.3499999999999"/>
  </r>
  <r>
    <x v="2"/>
    <x v="1616"/>
    <n v="1148.97"/>
  </r>
  <r>
    <x v="2"/>
    <x v="1617"/>
    <n v="1138.8199"/>
  </r>
  <r>
    <x v="2"/>
    <x v="1618"/>
    <n v="1081.22"/>
  </r>
  <r>
    <x v="2"/>
    <x v="1619"/>
    <n v="1079.3199"/>
  </r>
  <r>
    <x v="2"/>
    <x v="1620"/>
    <n v="1110.08"/>
  </r>
  <r>
    <x v="2"/>
    <x v="1621"/>
    <n v="1092.25"/>
  </r>
  <r>
    <x v="2"/>
    <x v="1622"/>
    <n v="1121.28"/>
  </r>
  <r>
    <x v="2"/>
    <x v="1623"/>
    <n v="1115.6899000000001"/>
  </r>
  <r>
    <x v="2"/>
    <x v="1624"/>
    <n v="1087.97"/>
  </r>
  <r>
    <x v="2"/>
    <x v="1625"/>
    <n v="1096.46"/>
  </r>
  <r>
    <x v="2"/>
    <x v="1626"/>
    <n v="1101.1600000000001"/>
  </r>
  <r>
    <x v="2"/>
    <x v="1627"/>
    <n v="1103.6899000000001"/>
  </r>
  <r>
    <x v="2"/>
    <x v="1628"/>
    <n v="1050.71"/>
  </r>
  <r>
    <x v="2"/>
    <x v="1629"/>
    <n v="1095.5699"/>
  </r>
  <r>
    <x v="2"/>
    <x v="1630"/>
    <n v="1071.47"/>
  </r>
  <r>
    <x v="2"/>
    <x v="1631"/>
    <n v="1020.08"/>
  </r>
  <r>
    <x v="2"/>
    <x v="1632"/>
    <n v="1036.21"/>
  </r>
  <r>
    <x v="2"/>
    <x v="1633"/>
    <n v="1076.77"/>
  </r>
  <r>
    <x v="2"/>
    <x v="1634"/>
    <n v="1070"/>
  </r>
  <r>
    <x v="2"/>
    <x v="1635"/>
    <n v="1057.79"/>
  </r>
  <r>
    <x v="2"/>
    <x v="1636"/>
    <n v="1040.0899999999999"/>
  </r>
  <r>
    <x v="2"/>
    <x v="1637"/>
    <n v="1055.8100999999999"/>
  </r>
  <r>
    <x v="2"/>
    <x v="1638"/>
    <n v="1093.3900000000001"/>
  </r>
  <r>
    <x v="2"/>
    <x v="1639"/>
    <n v="1082.4000000000001"/>
  </r>
  <r>
    <x v="2"/>
    <x v="1640"/>
    <n v="1066.1500000000001"/>
  </r>
  <r>
    <x v="2"/>
    <x v="1641"/>
    <n v="1038.6300000000001"/>
  </r>
  <r>
    <x v="2"/>
    <x v="1642"/>
    <n v="1036.05"/>
  </r>
  <r>
    <x v="2"/>
    <x v="1643"/>
    <n v="1043.6600000000001"/>
  </r>
  <r>
    <x v="2"/>
    <x v="1644"/>
    <n v="1064.71"/>
  </r>
  <r>
    <x v="2"/>
    <x v="1645"/>
    <n v="1061.49"/>
  </r>
  <r>
    <x v="2"/>
    <x v="1646"/>
    <n v="1020"/>
  </r>
  <r>
    <x v="2"/>
    <x v="1647"/>
    <n v="1025.76"/>
  </r>
  <r>
    <x v="2"/>
    <x v="1648"/>
    <n v="1037.6099999999999"/>
  </r>
  <r>
    <x v="2"/>
    <x v="1649"/>
    <n v="1023.88"/>
  </r>
  <r>
    <x v="2"/>
    <x v="1650"/>
    <n v="1048.6199999999999"/>
  </r>
  <r>
    <x v="2"/>
    <x v="1651"/>
    <n v="1044.4100000000001"/>
  </r>
  <r>
    <x v="2"/>
    <x v="1652"/>
    <n v="1086.23"/>
  </r>
  <r>
    <x v="2"/>
    <x v="1653"/>
    <n v="1088.3"/>
  </r>
  <r>
    <x v="2"/>
    <x v="1654"/>
    <n v="1094.4301"/>
  </r>
  <r>
    <x v="2"/>
    <x v="1655"/>
    <n v="1106.4301"/>
  </r>
  <r>
    <x v="2"/>
    <x v="1656"/>
    <n v="1050.8199"/>
  </r>
  <r>
    <x v="2"/>
    <x v="1657"/>
    <n v="1068.73"/>
  </r>
  <r>
    <x v="2"/>
    <x v="1658"/>
    <n v="1036.58"/>
  </r>
  <r>
    <x v="2"/>
    <x v="1659"/>
    <n v="1039.55"/>
  </r>
  <r>
    <x v="2"/>
    <x v="1660"/>
    <n v="1051.75"/>
  </r>
  <r>
    <x v="2"/>
    <x v="1661"/>
    <n v="1063.6801"/>
  </r>
  <r>
    <x v="2"/>
    <x v="1662"/>
    <n v="1061.9000000000001"/>
  </r>
  <r>
    <x v="2"/>
    <x v="1663"/>
    <n v="1042.0999999999999"/>
  </r>
  <r>
    <x v="2"/>
    <x v="1664"/>
    <n v="1016.53"/>
  </r>
  <r>
    <x v="2"/>
    <x v="1665"/>
    <n v="1028.71"/>
  </r>
  <r>
    <x v="2"/>
    <x v="1666"/>
    <n v="1023.01"/>
  </r>
  <r>
    <x v="2"/>
    <x v="1667"/>
    <n v="1009.41"/>
  </r>
  <r>
    <x v="2"/>
    <x v="1668"/>
    <n v="979.54"/>
  </r>
  <r>
    <x v="2"/>
    <x v="1669"/>
    <n v="976.22"/>
  </r>
  <r>
    <x v="2"/>
    <x v="1670"/>
    <n v="1039.46"/>
  </r>
  <r>
    <x v="2"/>
    <x v="1671"/>
    <n v="1043.8800000000001"/>
  </r>
  <r>
    <x v="2"/>
    <x v="1672"/>
    <n v="1037.08"/>
  </r>
  <r>
    <x v="2"/>
    <x v="1673"/>
    <n v="1035.6099999999999"/>
  </r>
  <r>
    <x v="2"/>
    <x v="1674"/>
    <n v="1045.8499999999999"/>
  </r>
  <r>
    <x v="2"/>
    <x v="1675"/>
    <n v="1016.06"/>
  </r>
  <r>
    <x v="2"/>
    <x v="1676"/>
    <n v="1070.71"/>
  </r>
  <r>
    <x v="2"/>
    <x v="1677"/>
    <n v="1068.3900000000001"/>
  </r>
  <r>
    <x v="2"/>
    <x v="1678"/>
    <n v="1076.28"/>
  </r>
  <r>
    <x v="2"/>
    <x v="1679"/>
    <n v="1074.6600000000001"/>
  </r>
  <r>
    <x v="2"/>
    <x v="1680"/>
    <n v="1070.33"/>
  </r>
  <r>
    <x v="2"/>
    <x v="1681"/>
    <n v="1057.1899000000001"/>
  </r>
  <r>
    <x v="2"/>
    <x v="1682"/>
    <n v="1044.6899000000001"/>
  </r>
  <r>
    <x v="2"/>
    <x v="1683"/>
    <n v="1077.1500000000001"/>
  </r>
  <r>
    <x v="2"/>
    <x v="1684"/>
    <n v="1080.97"/>
  </r>
  <r>
    <x v="2"/>
    <x v="1685"/>
    <n v="1089.9000000000001"/>
  </r>
  <r>
    <x v="2"/>
    <x v="1686"/>
    <n v="1098.26"/>
  </r>
  <r>
    <x v="2"/>
    <x v="1687"/>
    <n v="1070.52"/>
  </r>
  <r>
    <x v="2"/>
    <x v="1688"/>
    <n v="1075.5699"/>
  </r>
  <r>
    <x v="2"/>
    <x v="1689"/>
    <n v="1073.9000000000001"/>
  </r>
  <r>
    <x v="2"/>
    <x v="1690"/>
    <n v="1090.99"/>
  </r>
  <r>
    <x v="2"/>
    <x v="1691"/>
    <n v="1070.08"/>
  </r>
  <r>
    <x v="2"/>
    <x v="1692"/>
    <n v="1060.6199999999999"/>
  </r>
  <r>
    <x v="2"/>
    <x v="1693"/>
    <n v="1089.0600999999999"/>
  </r>
  <r>
    <x v="2"/>
    <x v="1694"/>
    <n v="1116.3699999999999"/>
  </r>
  <r>
    <x v="2"/>
    <x v="1695"/>
    <n v="1110.75"/>
  </r>
  <r>
    <x v="2"/>
    <x v="1696"/>
    <n v="1132.8"/>
  </r>
  <r>
    <x v="2"/>
    <x v="1697"/>
    <n v="1145.99"/>
  </r>
  <r>
    <x v="2"/>
    <x v="1698"/>
    <n v="1115.23"/>
  </r>
  <r>
    <x v="2"/>
    <x v="1699"/>
    <n v="1098.71"/>
  </r>
  <r>
    <x v="2"/>
    <x v="1700"/>
    <n v="1095.0600999999999"/>
  </r>
  <r>
    <x v="2"/>
    <x v="1701"/>
    <n v="1095.01"/>
  </r>
  <r>
    <x v="2"/>
    <x v="1702"/>
    <n v="1121.3699999999999"/>
  </r>
  <r>
    <x v="2"/>
    <x v="1703"/>
    <n v="1120.1600000000001"/>
  </r>
  <r>
    <x v="2"/>
    <x v="1704"/>
    <n v="1121.67"/>
  </r>
  <r>
    <x v="2"/>
    <x v="1705"/>
    <n v="1113.6500000000001"/>
  </r>
  <r>
    <x v="2"/>
    <x v="1706"/>
    <n v="1118.5600999999999"/>
  </r>
  <r>
    <x v="2"/>
    <x v="1707"/>
    <n v="1113.8"/>
  </r>
  <r>
    <x v="2"/>
    <x v="1708"/>
    <n v="1096.97"/>
  </r>
  <r>
    <x v="2"/>
    <x v="1709"/>
    <n v="1110.3699999999999"/>
  </r>
  <r>
    <x v="2"/>
    <x v="1710"/>
    <n v="1109.4000000000001"/>
  </r>
  <r>
    <x v="2"/>
    <x v="1711"/>
    <n v="1115.1300000000001"/>
  </r>
  <r>
    <x v="2"/>
    <x v="1712"/>
    <n v="1116.05"/>
  </r>
  <r>
    <x v="2"/>
    <x v="1713"/>
    <n v="1119.92"/>
  </r>
  <r>
    <x v="2"/>
    <x v="1714"/>
    <n v="1140.99"/>
  </r>
  <r>
    <x v="2"/>
    <x v="1715"/>
    <n v="1147.8"/>
  </r>
  <r>
    <x v="2"/>
    <x v="1716"/>
    <n v="1162.03"/>
  </r>
  <r>
    <x v="2"/>
    <x v="1717"/>
    <n v="1157.8599999999999"/>
  </r>
  <r>
    <x v="2"/>
    <x v="1718"/>
    <n v="1143.3"/>
  </r>
  <r>
    <x v="2"/>
    <x v="1719"/>
    <n v="1142.3199"/>
  </r>
  <r>
    <x v="2"/>
    <x v="1720"/>
    <n v="1175.76"/>
  </r>
  <r>
    <x v="2"/>
    <x v="1721"/>
    <n v="1193.2"/>
  </r>
  <r>
    <x v="2"/>
    <x v="1722"/>
    <n v="1193.3199"/>
  </r>
  <r>
    <x v="2"/>
    <x v="1723"/>
    <n v="1185.55"/>
  </r>
  <r>
    <x v="2"/>
    <x v="1724"/>
    <n v="1184.46"/>
  </r>
  <r>
    <x v="2"/>
    <x v="1725"/>
    <n v="1184.26"/>
  </r>
  <r>
    <x v="2"/>
    <x v="1726"/>
    <n v="1198.8499999999999"/>
  </r>
  <r>
    <x v="2"/>
    <x v="1727"/>
    <n v="1223.97"/>
  </r>
  <r>
    <x v="2"/>
    <x v="1728"/>
    <n v="1231.54"/>
  </r>
  <r>
    <x v="2"/>
    <x v="1729"/>
    <n v="1205.5"/>
  </r>
  <r>
    <x v="2"/>
    <x v="1730"/>
    <n v="1193"/>
  </r>
  <r>
    <x v="2"/>
    <x v="1731"/>
    <n v="1184.6199999999999"/>
  </r>
  <r>
    <x v="2"/>
    <x v="1732"/>
    <n v="1173.02"/>
  </r>
  <r>
    <x v="2"/>
    <x v="1733"/>
    <n v="1168.49"/>
  </r>
  <r>
    <x v="2"/>
    <x v="1734"/>
    <n v="1173.3100999999999"/>
  </r>
  <r>
    <x v="2"/>
    <x v="1735"/>
    <n v="1194.4301"/>
  </r>
  <r>
    <x v="2"/>
    <x v="1736"/>
    <n v="1200.49"/>
  </r>
  <r>
    <x v="2"/>
    <x v="1737"/>
    <n v="1205.92"/>
  </r>
  <r>
    <x v="2"/>
    <x v="1738"/>
    <n v="1215"/>
  </r>
  <r>
    <x v="2"/>
    <x v="1739"/>
    <n v="1207.1500000000001"/>
  </r>
  <r>
    <x v="2"/>
    <x v="1740"/>
    <n v="1203.8399999999999"/>
  </r>
  <r>
    <x v="2"/>
    <x v="1741"/>
    <n v="1197.25"/>
  </r>
  <r>
    <x v="2"/>
    <x v="1742"/>
    <n v="1202.1600000000001"/>
  </r>
  <r>
    <x v="2"/>
    <x v="1743"/>
    <n v="1204.6199999999999"/>
  </r>
  <r>
    <x v="2"/>
    <x v="1744"/>
    <n v="1217.8699999999999"/>
  </r>
  <r>
    <x v="2"/>
    <x v="1745"/>
    <n v="1221.0999999999999"/>
  </r>
  <r>
    <x v="2"/>
    <x v="1746"/>
    <n v="1227.1300000000001"/>
  </r>
  <r>
    <x v="2"/>
    <x v="1747"/>
    <n v="1236.3399999999999"/>
  </r>
  <r>
    <x v="2"/>
    <x v="1748"/>
    <n v="1236.3699999999999"/>
  </r>
  <r>
    <x v="2"/>
    <x v="1749"/>
    <n v="1248.8399999999999"/>
  </r>
  <r>
    <x v="2"/>
    <x v="1750"/>
    <n v="1264.55"/>
  </r>
  <r>
    <x v="2"/>
    <x v="1751"/>
    <n v="1256"/>
  </r>
  <r>
    <x v="2"/>
    <x v="1752"/>
    <n v="1263.45"/>
  </r>
  <r>
    <x v="2"/>
    <x v="1753"/>
    <n v="1272.1801"/>
  </r>
  <r>
    <x v="2"/>
    <x v="1754"/>
    <n v="1287.58"/>
  </r>
  <r>
    <x v="2"/>
    <x v="1755"/>
    <n v="1188.48"/>
  </r>
  <r>
    <x v="2"/>
    <x v="1756"/>
    <n v="1168.08"/>
  </r>
  <r>
    <x v="2"/>
    <x v="1757"/>
    <n v="1162.6099999999999"/>
  </r>
  <r>
    <x v="2"/>
    <x v="1758"/>
    <n v="1185.4000000000001"/>
  </r>
  <r>
    <x v="2"/>
    <x v="1759"/>
    <n v="1189.3900000000001"/>
  </r>
  <r>
    <x v="2"/>
    <x v="1760"/>
    <n v="1174.0999999999999"/>
  </r>
  <r>
    <x v="2"/>
    <x v="1761"/>
    <n v="1166.27"/>
  </r>
  <r>
    <x v="2"/>
    <x v="1762"/>
    <n v="1162.3800000000001"/>
  </r>
  <r>
    <x v="2"/>
    <x v="1763"/>
    <n v="1164.27"/>
  </r>
  <r>
    <x v="2"/>
    <x v="1764"/>
    <n v="1132.03"/>
  </r>
  <r>
    <x v="2"/>
    <x v="1765"/>
    <n v="1120.4399000000001"/>
  </r>
  <r>
    <x v="2"/>
    <x v="1766"/>
    <n v="1164.21"/>
  </r>
  <r>
    <x v="2"/>
    <x v="1767"/>
    <n v="1178.98"/>
  </r>
  <r>
    <x v="2"/>
    <x v="1768"/>
    <n v="1162.3"/>
  </r>
  <r>
    <x v="2"/>
    <x v="1769"/>
    <n v="1138.8499999999999"/>
  </r>
  <r>
    <x v="2"/>
    <x v="1770"/>
    <n v="1149.6300000000001"/>
  </r>
  <r>
    <x v="2"/>
    <x v="1771"/>
    <n v="1151.42"/>
  </r>
  <r>
    <x v="2"/>
    <x v="1772"/>
    <n v="1140.77"/>
  </r>
  <r>
    <x v="2"/>
    <x v="1773"/>
    <n v="1133.47"/>
  </r>
  <r>
    <x v="2"/>
    <x v="1774"/>
    <n v="1134.1500000000001"/>
  </r>
  <r>
    <x v="2"/>
    <x v="1775"/>
    <n v="1116.46"/>
  </r>
  <r>
    <x v="2"/>
    <x v="1776"/>
    <n v="1117.95"/>
  </r>
  <r>
    <x v="2"/>
    <x v="1777"/>
    <n v="1103.6300000000001"/>
  </r>
  <r>
    <x v="2"/>
    <x v="1778"/>
    <n v="1036.23"/>
  </r>
  <r>
    <x v="2"/>
    <x v="1779"/>
    <n v="1053.05"/>
  </r>
  <r>
    <x v="2"/>
    <x v="1780"/>
    <n v="1042.22"/>
  </r>
  <r>
    <x v="2"/>
    <x v="1781"/>
    <n v="1044.3399999999999"/>
  </r>
  <r>
    <x v="2"/>
    <x v="1782"/>
    <n v="1066.04"/>
  </r>
  <r>
    <x v="2"/>
    <x v="1783"/>
    <n v="1080.3800000000001"/>
  </r>
  <r>
    <x v="2"/>
    <x v="1784"/>
    <n v="1078.72"/>
  </r>
  <r>
    <x v="2"/>
    <x v="1785"/>
    <n v="1077.03"/>
  </r>
  <r>
    <x v="2"/>
    <x v="1786"/>
    <n v="1088.77"/>
  </r>
  <r>
    <x v="2"/>
    <x v="1787"/>
    <n v="1085.3499999999999"/>
  </r>
  <r>
    <x v="2"/>
    <x v="1788"/>
    <n v="1092.5"/>
  </r>
  <r>
    <x v="2"/>
    <x v="1789"/>
    <n v="1103.5999999999999"/>
  </r>
  <r>
    <x v="2"/>
    <x v="1790"/>
    <n v="1102.33"/>
  </r>
  <r>
    <x v="2"/>
    <x v="1791"/>
    <n v="1111.42"/>
  </r>
  <r>
    <x v="2"/>
    <x v="1792"/>
    <n v="1121.8800000000001"/>
  </r>
  <r>
    <x v="2"/>
    <x v="1793"/>
    <n v="1115.52"/>
  </r>
  <r>
    <x v="2"/>
    <x v="1794"/>
    <n v="1086.3499999999999"/>
  </r>
  <r>
    <x v="2"/>
    <x v="1795"/>
    <n v="1079.8"/>
  </r>
  <r>
    <x v="2"/>
    <x v="1796"/>
    <n v="1076.01"/>
  </r>
  <r>
    <x v="2"/>
    <x v="1797"/>
    <n v="1080.9100000000001"/>
  </r>
  <r>
    <x v="2"/>
    <x v="1798"/>
    <n v="1097.95"/>
  </r>
  <r>
    <x v="2"/>
    <x v="1799"/>
    <n v="1111.25"/>
  </r>
  <r>
    <x v="2"/>
    <x v="1800"/>
    <n v="1121.58"/>
  </r>
  <r>
    <x v="2"/>
    <x v="1801"/>
    <n v="1131.5899999999999"/>
  </r>
  <r>
    <x v="2"/>
    <x v="1802"/>
    <n v="1116.3499999999999"/>
  </r>
  <r>
    <x v="2"/>
    <x v="1803"/>
    <n v="1124.83"/>
  </r>
  <r>
    <x v="2"/>
    <x v="1804"/>
    <n v="1140.48"/>
  </r>
  <r>
    <x v="2"/>
    <x v="1805"/>
    <n v="1144.21"/>
  </r>
  <r>
    <x v="2"/>
    <x v="1806"/>
    <n v="1144.9000000000001"/>
  </r>
  <r>
    <x v="2"/>
    <x v="1807"/>
    <n v="1150.3399999999999"/>
  </r>
  <r>
    <x v="2"/>
    <x v="1808"/>
    <n v="1153.58"/>
  </r>
  <r>
    <x v="2"/>
    <x v="1809"/>
    <n v="1146.3499999999999"/>
  </r>
  <r>
    <x v="2"/>
    <x v="1810"/>
    <n v="1146.33"/>
  </r>
  <r>
    <x v="2"/>
    <x v="1811"/>
    <n v="1130.0999999999999"/>
  </r>
  <r>
    <x v="2"/>
    <x v="1812"/>
    <n v="1138.0699"/>
  </r>
  <r>
    <x v="2"/>
    <x v="1813"/>
    <n v="1146.21"/>
  </r>
  <r>
    <x v="2"/>
    <x v="1814"/>
    <n v="1137.8100999999999"/>
  </r>
  <r>
    <x v="2"/>
    <x v="1815"/>
    <n v="1132.1199999999999"/>
  </r>
  <r>
    <x v="2"/>
    <x v="1816"/>
    <n v="1250.4100000000001"/>
  </r>
  <r>
    <x v="2"/>
    <x v="1817"/>
    <n v="1239.4100000000001"/>
  </r>
  <r>
    <x v="2"/>
    <x v="1818"/>
    <n v="1225.1400000000001"/>
  </r>
  <r>
    <x v="2"/>
    <x v="1819"/>
    <n v="1216.6801"/>
  </r>
  <r>
    <x v="2"/>
    <x v="1820"/>
    <n v="1209.01"/>
  </r>
  <r>
    <x v="2"/>
    <x v="1821"/>
    <n v="1193.99"/>
  </r>
  <r>
    <x v="2"/>
    <x v="1822"/>
    <n v="1152.3199"/>
  </r>
  <r>
    <x v="2"/>
    <x v="1823"/>
    <n v="1169.95"/>
  </r>
  <r>
    <x v="2"/>
    <x v="1824"/>
    <n v="1173.99"/>
  </r>
  <r>
    <x v="2"/>
    <x v="1825"/>
    <n v="1204.8"/>
  </r>
  <r>
    <x v="2"/>
    <x v="1826"/>
    <n v="1188.01"/>
  </r>
  <r>
    <x v="2"/>
    <x v="1827"/>
    <n v="1174.71"/>
  </r>
  <r>
    <x v="2"/>
    <x v="1828"/>
    <n v="1197.27"/>
  </r>
  <r>
    <x v="2"/>
    <x v="1829"/>
    <n v="1164.29"/>
  </r>
  <r>
    <x v="2"/>
    <x v="1830"/>
    <n v="1167.26"/>
  </r>
  <r>
    <x v="2"/>
    <x v="1831"/>
    <n v="1177.5999999999999"/>
  </r>
  <r>
    <x v="2"/>
    <x v="1832"/>
    <n v="1198.45"/>
  </r>
  <r>
    <x v="2"/>
    <x v="1833"/>
    <n v="1182.6899000000001"/>
  </r>
  <r>
    <x v="2"/>
    <x v="1834"/>
    <n v="1191.25"/>
  </r>
  <r>
    <x v="2"/>
    <x v="1835"/>
    <n v="1189.53"/>
  </r>
  <r>
    <x v="2"/>
    <x v="1836"/>
    <n v="1151.29"/>
  </r>
  <r>
    <x v="2"/>
    <x v="1837"/>
    <n v="1168.8900000000001"/>
  </r>
  <r>
    <x v="2"/>
    <x v="1838"/>
    <n v="1167.8399999999999"/>
  </r>
  <r>
    <x v="2"/>
    <x v="1839"/>
    <n v="1171.02"/>
  </r>
  <r>
    <x v="2"/>
    <x v="1840"/>
    <n v="1192.8499999999999"/>
  </r>
  <r>
    <x v="2"/>
    <x v="1841"/>
    <n v="1188.0999999999999"/>
  </r>
  <r>
    <x v="2"/>
    <x v="1842"/>
    <n v="1168.3900000000001"/>
  </r>
  <r>
    <x v="2"/>
    <x v="1843"/>
    <n v="1181.4100000000001"/>
  </r>
  <r>
    <x v="2"/>
    <x v="1844"/>
    <n v="1211.3800000000001"/>
  </r>
  <r>
    <x v="2"/>
    <x v="1845"/>
    <n v="1204.9301"/>
  </r>
  <r>
    <x v="2"/>
    <x v="1846"/>
    <n v="1204.4100000000001"/>
  </r>
  <r>
    <x v="2"/>
    <x v="1847"/>
    <n v="1206"/>
  </r>
  <r>
    <x v="2"/>
    <x v="1848"/>
    <n v="1220.17"/>
  </r>
  <r>
    <x v="2"/>
    <x v="1849"/>
    <n v="1234.25"/>
  </r>
  <r>
    <x v="2"/>
    <x v="1850"/>
    <n v="1239.5600999999999"/>
  </r>
  <r>
    <x v="2"/>
    <x v="1851"/>
    <n v="1231.3"/>
  </r>
  <r>
    <x v="2"/>
    <x v="1852"/>
    <n v="1229.1500000000001"/>
  </r>
  <r>
    <x v="2"/>
    <x v="1853"/>
    <n v="1232.4100000000001"/>
  </r>
  <r>
    <x v="2"/>
    <x v="1854"/>
    <n v="1238.71"/>
  </r>
  <r>
    <x v="2"/>
    <x v="1855"/>
    <n v="1229.9301"/>
  </r>
  <r>
    <x v="2"/>
    <x v="1856"/>
    <n v="1234.03"/>
  </r>
  <r>
    <x v="2"/>
    <x v="1857"/>
    <n v="1218.76"/>
  </r>
  <r>
    <x v="2"/>
    <x v="1858"/>
    <n v="1246.52"/>
  </r>
  <r>
    <x v="2"/>
    <x v="1859"/>
    <n v="1241.3900000000001"/>
  </r>
  <r>
    <x v="2"/>
    <x v="1860"/>
    <n v="1225.0899999999999"/>
  </r>
  <r>
    <x v="2"/>
    <x v="1861"/>
    <n v="1219"/>
  </r>
  <r>
    <x v="2"/>
    <x v="1862"/>
    <n v="1205.0999999999999"/>
  </r>
  <r>
    <x v="2"/>
    <x v="1863"/>
    <n v="1176.6300000000001"/>
  </r>
  <r>
    <x v="2"/>
    <x v="1864"/>
    <n v="1187.83"/>
  </r>
  <r>
    <x v="2"/>
    <x v="1865"/>
    <n v="1209"/>
  </r>
  <r>
    <x v="2"/>
    <x v="1866"/>
    <n v="1207.6801"/>
  </r>
  <r>
    <x v="2"/>
    <x v="1867"/>
    <n v="1189.1300000000001"/>
  </r>
  <r>
    <x v="2"/>
    <x v="1868"/>
    <n v="1202.3100999999999"/>
  </r>
  <r>
    <x v="2"/>
    <x v="1869"/>
    <n v="1208.67"/>
  </r>
  <r>
    <x v="2"/>
    <x v="1870"/>
    <n v="1215.45"/>
  </r>
  <r>
    <x v="2"/>
    <x v="1871"/>
    <n v="1217.1400000000001"/>
  </r>
  <r>
    <x v="2"/>
    <x v="1872"/>
    <n v="1243.01"/>
  </r>
  <r>
    <x v="2"/>
    <x v="1873"/>
    <n v="1243.6400000000001"/>
  </r>
  <r>
    <x v="2"/>
    <x v="1874"/>
    <n v="1253.0699"/>
  </r>
  <r>
    <x v="2"/>
    <x v="1875"/>
    <n v="1245.49"/>
  </r>
  <r>
    <x v="2"/>
    <x v="1876"/>
    <n v="1246.1500000000001"/>
  </r>
  <r>
    <x v="2"/>
    <x v="1877"/>
    <n v="1242.8"/>
  </r>
  <r>
    <x v="2"/>
    <x v="1878"/>
    <n v="1259.1300000000001"/>
  </r>
  <r>
    <x v="2"/>
    <x v="1879"/>
    <n v="1260.99"/>
  </r>
  <r>
    <x v="2"/>
    <x v="1880"/>
    <n v="1265.1300000000001"/>
  </r>
  <r>
    <x v="2"/>
    <x v="1881"/>
    <n v="1290"/>
  </r>
  <r>
    <x v="2"/>
    <x v="1882"/>
    <n v="1262.6199999999999"/>
  </r>
  <r>
    <x v="2"/>
    <x v="1883"/>
    <n v="1261.29"/>
  </r>
  <r>
    <x v="2"/>
    <x v="1884"/>
    <n v="1260.1099999999999"/>
  </r>
  <r>
    <x v="2"/>
    <x v="1885"/>
    <n v="1273.74"/>
  </r>
  <r>
    <x v="2"/>
    <x v="1886"/>
    <n v="1291.3699999999999"/>
  </r>
  <r>
    <x v="2"/>
    <x v="1887"/>
    <n v="1292.03"/>
  </r>
  <r>
    <x v="2"/>
    <x v="1888"/>
    <n v="1291.8"/>
  </r>
  <r>
    <x v="2"/>
    <x v="1889"/>
    <n v="1308.8599999999999"/>
  </r>
  <r>
    <x v="2"/>
    <x v="1890"/>
    <n v="1311.37"/>
  </r>
  <r>
    <x v="2"/>
    <x v="1891"/>
    <n v="1299.1899000000001"/>
  </r>
  <r>
    <x v="2"/>
    <x v="1892"/>
    <n v="1298.8"/>
  </r>
  <r>
    <x v="2"/>
    <x v="1893"/>
    <n v="1298"/>
  </r>
  <r>
    <x v="2"/>
    <x v="1894"/>
    <n v="1311.46"/>
  </r>
  <r>
    <x v="2"/>
    <x v="1895"/>
    <n v="1334.87"/>
  </r>
  <r>
    <x v="2"/>
    <x v="1896"/>
    <n v="1320.7"/>
  </r>
  <r>
    <x v="2"/>
    <x v="1897"/>
    <n v="1315.46"/>
  </r>
  <r>
    <x v="2"/>
    <x v="1898"/>
    <n v="1303.05"/>
  </r>
  <r>
    <x v="2"/>
    <x v="1899"/>
    <n v="1301.3499999999999"/>
  </r>
  <r>
    <x v="2"/>
    <x v="1900"/>
    <n v="1295.3399999999999"/>
  </r>
  <r>
    <x v="2"/>
    <x v="1901"/>
    <n v="1306.6899000000001"/>
  </r>
  <r>
    <x v="2"/>
    <x v="1902"/>
    <n v="1313.55"/>
  </r>
  <r>
    <x v="2"/>
    <x v="1903"/>
    <n v="1312.99"/>
  </r>
  <r>
    <x v="2"/>
    <x v="1904"/>
    <n v="1304.96"/>
  </r>
  <r>
    <x v="2"/>
    <x v="1905"/>
    <n v="1289.92"/>
  </r>
  <r>
    <x v="2"/>
    <x v="1906"/>
    <n v="1295.28"/>
  </r>
  <r>
    <x v="2"/>
    <x v="1907"/>
    <n v="1320.54"/>
  </r>
  <r>
    <x v="2"/>
    <x v="1908"/>
    <n v="1328.13"/>
  </r>
  <r>
    <x v="2"/>
    <x v="1909"/>
    <n v="1340.62"/>
  </r>
  <r>
    <x v="2"/>
    <x v="1910"/>
    <n v="1343.5600999999999"/>
  </r>
  <r>
    <x v="2"/>
    <x v="1911"/>
    <n v="1344.66"/>
  </r>
  <r>
    <x v="2"/>
    <x v="1912"/>
    <n v="1345.02"/>
  </r>
  <r>
    <x v="2"/>
    <x v="1913"/>
    <n v="1350.27"/>
  </r>
  <r>
    <x v="2"/>
    <x v="1914"/>
    <n v="1347.83"/>
  </r>
  <r>
    <x v="2"/>
    <x v="1915"/>
    <n v="1361.17"/>
  </r>
  <r>
    <x v="2"/>
    <x v="1916"/>
    <n v="1355.12"/>
  </r>
  <r>
    <x v="2"/>
    <x v="1917"/>
    <n v="1352.62"/>
  </r>
  <r>
    <x v="2"/>
    <x v="1918"/>
    <n v="1356.04"/>
  </r>
  <r>
    <x v="2"/>
    <x v="1919"/>
    <n v="1349.59"/>
  </r>
  <r>
    <x v="2"/>
    <x v="1920"/>
    <n v="1348.84"/>
  </r>
  <r>
    <x v="2"/>
    <x v="1921"/>
    <n v="1343.5600999999999"/>
  </r>
  <r>
    <x v="2"/>
    <x v="1922"/>
    <n v="1360.4"/>
  </r>
  <r>
    <x v="2"/>
    <x v="1923"/>
    <n v="1351.89"/>
  </r>
  <r>
    <x v="2"/>
    <x v="1924"/>
    <n v="1336.14"/>
  </r>
  <r>
    <x v="2"/>
    <x v="1925"/>
    <n v="1337.02"/>
  </r>
  <r>
    <x v="2"/>
    <x v="1926"/>
    <n v="1367.37"/>
  </r>
  <r>
    <x v="2"/>
    <x v="1927"/>
    <n v="1360.66"/>
  </r>
  <r>
    <x v="2"/>
    <x v="1928"/>
    <n v="1394.21"/>
  </r>
  <r>
    <x v="2"/>
    <x v="1929"/>
    <n v="1393.34"/>
  </r>
  <r>
    <x v="2"/>
    <x v="1930"/>
    <n v="1404.3199"/>
  </r>
  <r>
    <x v="2"/>
    <x v="1931"/>
    <n v="1419.83"/>
  </r>
  <r>
    <x v="2"/>
    <x v="1932"/>
    <n v="1429.73"/>
  </r>
  <r>
    <x v="2"/>
    <x v="1933"/>
    <n v="1439.23"/>
  </r>
  <r>
    <x v="2"/>
    <x v="1934"/>
    <n v="1430.88"/>
  </r>
  <r>
    <x v="2"/>
    <x v="1935"/>
    <n v="1439.2"/>
  </r>
  <r>
    <x v="2"/>
    <x v="1936"/>
    <n v="1451.7"/>
  </r>
  <r>
    <x v="2"/>
    <x v="1937"/>
    <n v="1480.39"/>
  </r>
  <r>
    <x v="2"/>
    <x v="1938"/>
    <n v="1484.4"/>
  </r>
  <r>
    <x v="2"/>
    <x v="1939"/>
    <n v="1485.95"/>
  </r>
  <r>
    <x v="2"/>
    <x v="1940"/>
    <n v="1486.65"/>
  </r>
  <r>
    <x v="2"/>
    <x v="1941"/>
    <n v="1466.71"/>
  </r>
  <r>
    <x v="2"/>
    <x v="1942"/>
    <n v="1433.9"/>
  </r>
  <r>
    <x v="2"/>
    <x v="1943"/>
    <n v="1452.5600999999999"/>
  </r>
  <r>
    <x v="2"/>
    <x v="1944"/>
    <n v="1458.63"/>
  </r>
  <r>
    <x v="2"/>
    <x v="1945"/>
    <n v="1455.84"/>
  </r>
  <r>
    <x v="2"/>
    <x v="1946"/>
    <n v="1434.23"/>
  </r>
  <r>
    <x v="2"/>
    <x v="1947"/>
    <n v="1485.9399000000001"/>
  </r>
  <r>
    <x v="2"/>
    <x v="1948"/>
    <n v="1447.0699"/>
  </r>
  <r>
    <x v="2"/>
    <x v="1949"/>
    <n v="1448.23"/>
  </r>
  <r>
    <x v="2"/>
    <x v="1950"/>
    <n v="1476.23"/>
  </r>
  <r>
    <x v="2"/>
    <x v="1951"/>
    <n v="1479.23"/>
  </r>
  <r>
    <x v="2"/>
    <x v="1952"/>
    <n v="1508.6801"/>
  </r>
  <r>
    <x v="2"/>
    <x v="1953"/>
    <n v="1508.79"/>
  </r>
  <r>
    <x v="2"/>
    <x v="1954"/>
    <n v="1518.27"/>
  </r>
  <r>
    <x v="2"/>
    <x v="1955"/>
    <n v="1514.66"/>
  </r>
  <r>
    <x v="2"/>
    <x v="1956"/>
    <n v="1520.74"/>
  </r>
  <r>
    <x v="2"/>
    <x v="1957"/>
    <n v="1519.67"/>
  </r>
  <r>
    <x v="2"/>
    <x v="1958"/>
    <n v="1526.6899000000001"/>
  </r>
  <r>
    <x v="2"/>
    <x v="1959"/>
    <n v="1518.15"/>
  </r>
  <r>
    <x v="2"/>
    <x v="1960"/>
    <n v="1485.11"/>
  </r>
  <r>
    <x v="2"/>
    <x v="1961"/>
    <n v="1421.59"/>
  </r>
  <r>
    <x v="2"/>
    <x v="1962"/>
    <n v="1388.45"/>
  </r>
  <r>
    <x v="2"/>
    <x v="1963"/>
    <n v="1393.1801"/>
  </r>
  <r>
    <x v="2"/>
    <x v="1964"/>
    <n v="1318.09"/>
  </r>
  <r>
    <x v="2"/>
    <x v="1965"/>
    <n v="1339.33"/>
  </r>
  <r>
    <x v="2"/>
    <x v="1966"/>
    <n v="1389.11"/>
  </r>
  <r>
    <x v="2"/>
    <x v="1967"/>
    <n v="1341.39"/>
  </r>
  <r>
    <x v="2"/>
    <x v="1968"/>
    <n v="1386.52"/>
  </r>
  <r>
    <x v="2"/>
    <x v="1969"/>
    <n v="1319.04"/>
  </r>
  <r>
    <x v="2"/>
    <x v="1970"/>
    <n v="1298.4100000000001"/>
  </r>
  <r>
    <x v="2"/>
    <x v="1971"/>
    <n v="1215.5600999999999"/>
  </r>
  <r>
    <x v="2"/>
    <x v="1972"/>
    <n v="1280.3900000000001"/>
  </r>
  <r>
    <x v="2"/>
    <x v="1973"/>
    <n v="1215.4100000000001"/>
  </r>
  <r>
    <x v="2"/>
    <x v="1974"/>
    <n v="1114.9100000000001"/>
  </r>
  <r>
    <x v="2"/>
    <x v="1975"/>
    <n v="1219.73"/>
  </r>
  <r>
    <x v="2"/>
    <x v="1976"/>
    <n v="1084.33"/>
  </r>
  <r>
    <x v="2"/>
    <x v="1977"/>
    <n v="1119.8"/>
  </r>
  <r>
    <x v="2"/>
    <x v="1978"/>
    <n v="1096.8"/>
  </r>
  <r>
    <x v="2"/>
    <x v="1979"/>
    <n v="1115.29"/>
  </r>
  <r>
    <x v="2"/>
    <x v="1980"/>
    <n v="1072.3199"/>
  </r>
  <r>
    <x v="2"/>
    <x v="1981"/>
    <n v="1056.6199999999999"/>
  </r>
  <r>
    <x v="2"/>
    <x v="1982"/>
    <n v="1134.46"/>
  </r>
  <r>
    <x v="2"/>
    <x v="1983"/>
    <n v="1102.49"/>
  </r>
  <r>
    <x v="2"/>
    <x v="1984"/>
    <n v="1161.75"/>
  </r>
  <r>
    <x v="2"/>
    <x v="1985"/>
    <n v="1110.71"/>
  </r>
  <r>
    <x v="2"/>
    <x v="1986"/>
    <n v="1146.8199"/>
  </r>
  <r>
    <x v="2"/>
    <x v="1987"/>
    <n v="1162.8100999999999"/>
  </r>
  <r>
    <x v="2"/>
    <x v="1988"/>
    <n v="1105.6199999999999"/>
  </r>
  <r>
    <x v="2"/>
    <x v="1989"/>
    <n v="1120.8399999999999"/>
  </r>
  <r>
    <x v="2"/>
    <x v="1990"/>
    <n v="1097.8800000000001"/>
  </r>
  <r>
    <x v="2"/>
    <x v="1991"/>
    <n v="1186.92"/>
  </r>
  <r>
    <x v="2"/>
    <x v="1992"/>
    <n v="1186.51"/>
  </r>
  <r>
    <x v="2"/>
    <x v="1993"/>
    <n v="1210.28"/>
  </r>
  <r>
    <x v="2"/>
    <x v="1994"/>
    <n v="1211.45"/>
  </r>
  <r>
    <x v="2"/>
    <x v="1995"/>
    <n v="1217.5600999999999"/>
  </r>
  <r>
    <x v="2"/>
    <x v="1996"/>
    <n v="1269.23"/>
  </r>
  <r>
    <x v="2"/>
    <x v="1997"/>
    <n v="1262.47"/>
  </r>
  <r>
    <x v="2"/>
    <x v="1998"/>
    <n v="1263.47"/>
  </r>
  <r>
    <x v="2"/>
    <x v="1999"/>
    <n v="1283.25"/>
  </r>
  <r>
    <x v="2"/>
    <x v="2000"/>
    <n v="1266.6099999999999"/>
  </r>
  <r>
    <x v="2"/>
    <x v="2001"/>
    <n v="1216.3399999999999"/>
  </r>
  <r>
    <x v="2"/>
    <x v="2002"/>
    <n v="1263.21"/>
  </r>
  <r>
    <x v="2"/>
    <x v="2003"/>
    <n v="1276.3100999999999"/>
  </r>
  <r>
    <x v="2"/>
    <x v="2004"/>
    <n v="1279.3100999999999"/>
  </r>
  <r>
    <x v="2"/>
    <x v="2005"/>
    <n v="1275.8800000000001"/>
  </r>
  <r>
    <x v="2"/>
    <x v="2006"/>
    <n v="1233.67"/>
  </r>
  <r>
    <x v="2"/>
    <x v="2007"/>
    <n v="1341.48"/>
  </r>
  <r>
    <x v="2"/>
    <x v="2008"/>
    <n v="1348.66"/>
  </r>
  <r>
    <x v="2"/>
    <x v="2009"/>
    <n v="1320.61"/>
  </r>
  <r>
    <x v="2"/>
    <x v="2010"/>
    <n v="1326.8"/>
  </r>
  <r>
    <x v="2"/>
    <x v="2011"/>
    <n v="1351.11"/>
  </r>
  <r>
    <x v="2"/>
    <x v="2012"/>
    <n v="1347.3"/>
  </r>
  <r>
    <x v="2"/>
    <x v="2013"/>
    <n v="1372.5600999999999"/>
  </r>
  <r>
    <x v="2"/>
    <x v="2014"/>
    <n v="1388.37"/>
  </r>
  <r>
    <x v="2"/>
    <x v="2015"/>
    <n v="1403.26"/>
  </r>
  <r>
    <x v="2"/>
    <x v="2016"/>
    <n v="1375.74"/>
  </r>
  <r>
    <x v="2"/>
    <x v="2017"/>
    <n v="1349.33"/>
  </r>
  <r>
    <x v="2"/>
    <x v="2018"/>
    <n v="1356.13"/>
  </r>
  <r>
    <x v="2"/>
    <x v="2019"/>
    <n v="1373.1899000000001"/>
  </r>
  <r>
    <x v="2"/>
    <x v="2020"/>
    <n v="1383.9399000000001"/>
  </r>
  <r>
    <x v="2"/>
    <x v="2021"/>
    <n v="1373.4849999999999"/>
  </r>
  <r>
    <x v="2"/>
    <x v="2022"/>
    <n v="1406.72"/>
  </r>
  <r>
    <x v="2"/>
    <x v="2023"/>
    <n v="1402.8"/>
  </r>
  <r>
    <x v="2"/>
    <x v="2024"/>
    <n v="1410.42"/>
  </r>
  <r>
    <x v="2"/>
    <x v="2025"/>
    <n v="1417.02"/>
  </r>
  <r>
    <x v="2"/>
    <x v="2026"/>
    <n v="1417.84"/>
  </r>
  <r>
    <x v="2"/>
    <x v="2027"/>
    <n v="1416.73"/>
  </r>
  <r>
    <x v="2"/>
    <x v="2028"/>
    <n v="1428.92"/>
  </r>
  <r>
    <x v="2"/>
    <x v="2029"/>
    <n v="1431.8199"/>
  </r>
  <r>
    <x v="2"/>
    <x v="2030"/>
    <n v="1439.22"/>
  </r>
  <r>
    <x v="2"/>
    <x v="2031"/>
    <n v="1436.38"/>
  </r>
  <r>
    <x v="2"/>
    <x v="2032"/>
    <n v="1412.1801"/>
  </r>
  <r>
    <x v="2"/>
    <x v="2033"/>
    <n v="1438.39"/>
  </r>
  <r>
    <x v="2"/>
    <x v="2034"/>
    <n v="1446.61"/>
  </r>
  <r>
    <x v="2"/>
    <x v="2035"/>
    <n v="1456.16"/>
  </r>
  <r>
    <x v="2"/>
    <x v="2036"/>
    <n v="1465.85"/>
  </r>
  <r>
    <x v="2"/>
    <x v="2037"/>
    <n v="1403.84"/>
  </r>
  <r>
    <x v="2"/>
    <x v="2038"/>
    <n v="1413.1801"/>
  </r>
  <r>
    <x v="2"/>
    <x v="2039"/>
    <n v="1419.85"/>
  </r>
  <r>
    <x v="2"/>
    <x v="2040"/>
    <n v="1442.72"/>
  </r>
  <r>
    <x v="2"/>
    <x v="2041"/>
    <n v="1451.12"/>
  </r>
  <r>
    <x v="2"/>
    <x v="2042"/>
    <n v="1435.96"/>
  </r>
  <r>
    <x v="2"/>
    <x v="2043"/>
    <n v="1431.72"/>
  </r>
  <r>
    <x v="2"/>
    <x v="2044"/>
    <n v="1451.86"/>
  </r>
  <r>
    <x v="2"/>
    <x v="2045"/>
    <n v="1464.41"/>
  </r>
  <r>
    <x v="2"/>
    <x v="2046"/>
    <n v="1431.97"/>
  </r>
  <r>
    <x v="2"/>
    <x v="2047"/>
    <n v="1441.33"/>
  </r>
  <r>
    <x v="2"/>
    <x v="2048"/>
    <n v="1359.9"/>
  </r>
  <r>
    <x v="2"/>
    <x v="2049"/>
    <n v="1394.97"/>
  </r>
  <r>
    <x v="2"/>
    <x v="2050"/>
    <n v="1413.61"/>
  </r>
  <r>
    <x v="2"/>
    <x v="2051"/>
    <n v="1438.04"/>
  </r>
  <r>
    <x v="2"/>
    <x v="2052"/>
    <n v="1464.7"/>
  </r>
  <r>
    <x v="2"/>
    <x v="2053"/>
    <n v="1495.7"/>
  </r>
  <r>
    <x v="2"/>
    <x v="2054"/>
    <n v="1485.1801"/>
  </r>
  <r>
    <x v="2"/>
    <x v="2055"/>
    <n v="1496"/>
  </r>
  <r>
    <x v="2"/>
    <x v="2056"/>
    <n v="1510.99"/>
  </r>
  <r>
    <x v="2"/>
    <x v="2057"/>
    <n v="1541.74"/>
  </r>
  <r>
    <x v="2"/>
    <x v="2058"/>
    <n v="1511.34"/>
  </r>
  <r>
    <x v="2"/>
    <x v="2059"/>
    <n v="1520.58"/>
  </r>
  <r>
    <x v="2"/>
    <x v="2060"/>
    <n v="1513.64"/>
  </r>
  <r>
    <x v="2"/>
    <x v="2061"/>
    <n v="1518"/>
  </r>
  <r>
    <x v="2"/>
    <x v="2062"/>
    <n v="1515.55"/>
  </r>
  <r>
    <x v="2"/>
    <x v="2063"/>
    <n v="1565.72"/>
  </r>
  <r>
    <x v="2"/>
    <x v="2064"/>
    <n v="1558.42"/>
  </r>
  <r>
    <x v="2"/>
    <x v="2065"/>
    <n v="1568.49"/>
  </r>
  <r>
    <x v="2"/>
    <x v="2066"/>
    <n v="1515.6801"/>
  </r>
  <r>
    <x v="2"/>
    <x v="2067"/>
    <n v="1511.87"/>
  </r>
  <r>
    <x v="2"/>
    <x v="2068"/>
    <n v="1530.2"/>
  </r>
  <r>
    <x v="2"/>
    <x v="2069"/>
    <n v="1500.34"/>
  </r>
  <r>
    <x v="2"/>
    <x v="2070"/>
    <n v="1522.02"/>
  </r>
  <r>
    <x v="2"/>
    <x v="2071"/>
    <n v="1531.45"/>
  </r>
  <r>
    <x v="2"/>
    <x v="2072"/>
    <n v="1482.96"/>
  </r>
  <r>
    <x v="2"/>
    <x v="2073"/>
    <n v="1474.45"/>
  </r>
  <r>
    <x v="2"/>
    <x v="2074"/>
    <n v="1464.97"/>
  </r>
  <r>
    <x v="2"/>
    <x v="2075"/>
    <n v="1473.61"/>
  </r>
  <r>
    <x v="2"/>
    <x v="2076"/>
    <n v="1500.1"/>
  </r>
  <r>
    <x v="2"/>
    <x v="2077"/>
    <n v="1494.49"/>
  </r>
  <r>
    <x v="2"/>
    <x v="2078"/>
    <n v="1496.1"/>
  </r>
  <r>
    <x v="2"/>
    <x v="2079"/>
    <n v="1480.3199"/>
  </r>
  <r>
    <x v="2"/>
    <x v="2080"/>
    <n v="1506.62"/>
  </r>
  <r>
    <x v="2"/>
    <x v="2081"/>
    <n v="1518.45"/>
  </r>
  <r>
    <x v="2"/>
    <x v="2082"/>
    <n v="1507.73"/>
  </r>
  <r>
    <x v="2"/>
    <x v="2083"/>
    <n v="1517.98"/>
  </r>
  <r>
    <x v="2"/>
    <x v="2084"/>
    <n v="1558.6"/>
  </r>
  <r>
    <x v="2"/>
    <x v="2085"/>
    <n v="1547.53"/>
  </r>
  <r>
    <x v="2"/>
    <x v="2086"/>
    <n v="1581.75"/>
  </r>
  <r>
    <x v="2"/>
    <x v="2087"/>
    <n v="1580.42"/>
  </r>
  <r>
    <x v="2"/>
    <x v="2088"/>
    <n v="1588.2"/>
  </r>
  <r>
    <x v="2"/>
    <x v="2089"/>
    <n v="1608.22"/>
  </r>
  <r>
    <x v="2"/>
    <x v="2090"/>
    <n v="1652.38"/>
  </r>
  <r>
    <x v="2"/>
    <x v="2091"/>
    <n v="1634.33"/>
  </r>
  <r>
    <x v="2"/>
    <x v="2092"/>
    <n v="1644.41"/>
  </r>
  <r>
    <x v="2"/>
    <x v="2093"/>
    <n v="1634.1801"/>
  </r>
  <r>
    <x v="2"/>
    <x v="2094"/>
    <n v="1660.71"/>
  </r>
  <r>
    <x v="2"/>
    <x v="2095"/>
    <n v="1728.28"/>
  </r>
  <r>
    <x v="2"/>
    <x v="2096"/>
    <n v="1641.84"/>
  </r>
  <r>
    <x v="2"/>
    <x v="2097"/>
    <n v="1591.04"/>
  </r>
  <r>
    <x v="2"/>
    <x v="2098"/>
    <n v="1532.39"/>
  </r>
  <r>
    <x v="2"/>
    <x v="2099"/>
    <n v="1556.96"/>
  </r>
  <r>
    <x v="2"/>
    <x v="2100"/>
    <n v="1532.02"/>
  </r>
  <r>
    <x v="2"/>
    <x v="2101"/>
    <n v="1520.72"/>
  </r>
  <r>
    <x v="2"/>
    <x v="2102"/>
    <n v="1519.28"/>
  </r>
  <r>
    <x v="2"/>
    <x v="2103"/>
    <n v="1541.4399000000001"/>
  </r>
  <r>
    <x v="2"/>
    <x v="2104"/>
    <n v="1520.9"/>
  </r>
  <r>
    <x v="2"/>
    <x v="2105"/>
    <n v="1495.53"/>
  </r>
  <r>
    <x v="2"/>
    <x v="2106"/>
    <n v="1459.99"/>
  </r>
  <r>
    <x v="2"/>
    <x v="2107"/>
    <n v="1431.16"/>
  </r>
  <r>
    <x v="2"/>
    <x v="2108"/>
    <n v="1465.46"/>
  </r>
  <r>
    <x v="2"/>
    <x v="2109"/>
    <n v="1415.21"/>
  </r>
  <r>
    <x v="2"/>
    <x v="2110"/>
    <n v="1428.29"/>
  </r>
  <r>
    <x v="2"/>
    <x v="2111"/>
    <n v="1444.96"/>
  </r>
  <r>
    <x v="2"/>
    <x v="2112"/>
    <n v="1464.52"/>
  </r>
  <r>
    <x v="2"/>
    <x v="2113"/>
    <n v="1469.33"/>
  </r>
  <r>
    <x v="2"/>
    <x v="2114"/>
    <n v="1469.6"/>
  </r>
  <r>
    <x v="2"/>
    <x v="2115"/>
    <n v="1490.09"/>
  </r>
  <r>
    <x v="2"/>
    <x v="2116"/>
    <n v="1458.42"/>
  </r>
  <r>
    <x v="2"/>
    <x v="2117"/>
    <n v="1486.02"/>
  </r>
  <r>
    <x v="2"/>
    <x v="2118"/>
    <n v="1453.4399000000001"/>
  </r>
  <r>
    <x v="2"/>
    <x v="2119"/>
    <n v="1460.29"/>
  </r>
  <r>
    <x v="2"/>
    <x v="2120"/>
    <n v="1485.9301"/>
  </r>
  <r>
    <x v="2"/>
    <x v="2121"/>
    <n v="1515.22"/>
  </r>
  <r>
    <x v="2"/>
    <x v="2122"/>
    <n v="1569.15"/>
  </r>
  <r>
    <x v="2"/>
    <x v="2123"/>
    <n v="1571.6801"/>
  </r>
  <r>
    <x v="2"/>
    <x v="2124"/>
    <n v="1568.08"/>
  </r>
  <r>
    <x v="2"/>
    <x v="2125"/>
    <n v="1559.13"/>
  </r>
  <r>
    <x v="2"/>
    <x v="2126"/>
    <n v="1573.01"/>
  </r>
  <r>
    <x v="2"/>
    <x v="2127"/>
    <n v="1534.61"/>
  </r>
  <r>
    <x v="2"/>
    <x v="2128"/>
    <n v="1555.9301"/>
  </r>
  <r>
    <x v="2"/>
    <x v="2129"/>
    <n v="1593.3100999999999"/>
  </r>
  <r>
    <x v="2"/>
    <x v="2130"/>
    <n v="1615.33"/>
  </r>
  <r>
    <x v="2"/>
    <x v="2131"/>
    <n v="1641"/>
  </r>
  <r>
    <x v="2"/>
    <x v="2132"/>
    <n v="1590.45"/>
  </r>
  <r>
    <x v="2"/>
    <x v="2133"/>
    <n v="1604.26"/>
  </r>
  <r>
    <x v="2"/>
    <x v="2134"/>
    <n v="1516.62"/>
  </r>
  <r>
    <x v="2"/>
    <x v="2135"/>
    <n v="1567.24"/>
  </r>
  <r>
    <x v="2"/>
    <x v="2136"/>
    <n v="1621.01"/>
  </r>
  <r>
    <x v="2"/>
    <x v="2137"/>
    <n v="1626.03"/>
  </r>
  <r>
    <x v="2"/>
    <x v="2138"/>
    <n v="1650.21"/>
  </r>
  <r>
    <x v="2"/>
    <x v="2139"/>
    <n v="1749.13"/>
  </r>
  <r>
    <x v="2"/>
    <x v="2140"/>
    <n v="1763.37"/>
  </r>
  <r>
    <x v="2"/>
    <x v="2141"/>
    <n v="1761.75"/>
  </r>
  <r>
    <x v="2"/>
    <x v="2142"/>
    <n v="1763"/>
  </r>
  <r>
    <x v="2"/>
    <x v="2143"/>
    <n v="1740.39"/>
  </r>
  <r>
    <x v="2"/>
    <x v="2144"/>
    <n v="1752.71"/>
  </r>
  <r>
    <x v="2"/>
    <x v="2145"/>
    <n v="1749.84"/>
  </r>
  <r>
    <x v="2"/>
    <x v="2146"/>
    <n v="1777.02"/>
  </r>
  <r>
    <x v="2"/>
    <x v="2147"/>
    <n v="1781.38"/>
  </r>
  <r>
    <x v="2"/>
    <x v="2148"/>
    <n v="1770.15"/>
  </r>
  <r>
    <x v="2"/>
    <x v="2149"/>
    <n v="1746.78"/>
  </r>
  <r>
    <x v="2"/>
    <x v="2150"/>
    <n v="1763.92"/>
  </r>
  <r>
    <x v="2"/>
    <x v="2151"/>
    <n v="1742.1899000000001"/>
  </r>
  <r>
    <x v="2"/>
    <x v="2152"/>
    <n v="1734.86"/>
  </r>
  <r>
    <x v="2"/>
    <x v="2153"/>
    <n v="1768.88"/>
  </r>
  <r>
    <x v="2"/>
    <x v="2154"/>
    <n v="1771.4301"/>
  </r>
  <r>
    <x v="2"/>
    <x v="2155"/>
    <n v="1793.1899000000001"/>
  </r>
  <r>
    <x v="2"/>
    <x v="2156"/>
    <n v="1760.74"/>
  </r>
  <r>
    <x v="2"/>
    <x v="2157"/>
    <n v="1798.1"/>
  </r>
  <r>
    <x v="2"/>
    <x v="2158"/>
    <n v="1827.95"/>
  </r>
  <r>
    <x v="2"/>
    <x v="2159"/>
    <n v="1826.77"/>
  </r>
  <r>
    <x v="2"/>
    <x v="2160"/>
    <n v="1827.99"/>
  </r>
  <r>
    <x v="2"/>
    <x v="2161"/>
    <n v="1819.48"/>
  </r>
  <r>
    <x v="2"/>
    <x v="2162"/>
    <n v="1818.55"/>
  </r>
  <r>
    <x v="2"/>
    <x v="2163"/>
    <n v="1784.13"/>
  </r>
  <r>
    <x v="2"/>
    <x v="2164"/>
    <n v="1775.33"/>
  </r>
  <r>
    <x v="2"/>
    <x v="2165"/>
    <n v="1781.77"/>
  </r>
  <r>
    <x v="2"/>
    <x v="2166"/>
    <n v="1760.0600999999999"/>
  </r>
  <r>
    <x v="2"/>
    <x v="2167"/>
    <n v="1767.77"/>
  </r>
  <r>
    <x v="2"/>
    <x v="2168"/>
    <n v="1763"/>
  </r>
  <r>
    <x v="2"/>
    <x v="2169"/>
    <n v="1747.9"/>
  </r>
  <r>
    <x v="2"/>
    <x v="2170"/>
    <n v="1731.01"/>
  </r>
  <r>
    <x v="2"/>
    <x v="2171"/>
    <n v="1739.37"/>
  </r>
  <r>
    <x v="2"/>
    <x v="2172"/>
    <n v="1723.5"/>
  </r>
  <r>
    <x v="2"/>
    <x v="2173"/>
    <n v="1732.38"/>
  </r>
  <r>
    <x v="2"/>
    <x v="2174"/>
    <n v="1738.85"/>
  </r>
  <r>
    <x v="2"/>
    <x v="2175"/>
    <n v="1776.09"/>
  </r>
  <r>
    <x v="2"/>
    <x v="2176"/>
    <n v="1758.72"/>
  </r>
  <r>
    <x v="2"/>
    <x v="2177"/>
    <n v="1739.52"/>
  </r>
  <r>
    <x v="2"/>
    <x v="2178"/>
    <n v="1751.88"/>
  </r>
  <r>
    <x v="2"/>
    <x v="2179"/>
    <n v="1728.24"/>
  </r>
  <r>
    <x v="2"/>
    <x v="2180"/>
    <n v="1740.92"/>
  </r>
  <r>
    <x v="2"/>
    <x v="2181"/>
    <n v="1735.29"/>
  </r>
  <r>
    <x v="2"/>
    <x v="2182"/>
    <n v="1787.25"/>
  </r>
  <r>
    <x v="2"/>
    <x v="2183"/>
    <n v="1807.21"/>
  </r>
  <r>
    <x v="2"/>
    <x v="2184"/>
    <n v="1766.72"/>
  </r>
  <r>
    <x v="2"/>
    <x v="2185"/>
    <n v="1746.55"/>
  </r>
  <r>
    <x v="2"/>
    <x v="2186"/>
    <n v="1754.4"/>
  </r>
  <r>
    <x v="2"/>
    <x v="2187"/>
    <n v="1740.1801"/>
  </r>
  <r>
    <x v="2"/>
    <x v="2188"/>
    <n v="1736.1899000000001"/>
  </r>
  <r>
    <x v="2"/>
    <x v="2189"/>
    <n v="1790.86"/>
  </r>
  <r>
    <x v="2"/>
    <x v="2190"/>
    <n v="1886.9"/>
  </r>
  <r>
    <x v="2"/>
    <x v="2191"/>
    <n v="1891.25"/>
  </r>
  <r>
    <x v="2"/>
    <x v="2192"/>
    <n v="1901.05"/>
  </r>
  <r>
    <x v="2"/>
    <x v="2193"/>
    <n v="1899.4"/>
  </r>
  <r>
    <x v="2"/>
    <x v="2194"/>
    <n v="1917.24"/>
  </r>
  <r>
    <x v="2"/>
    <x v="2195"/>
    <n v="1830.79"/>
  </r>
  <r>
    <x v="2"/>
    <x v="2196"/>
    <n v="1863.11"/>
  </r>
  <r>
    <x v="2"/>
    <x v="2197"/>
    <n v="1835.74"/>
  </r>
  <r>
    <x v="2"/>
    <x v="2198"/>
    <n v="1901.35"/>
  </r>
  <r>
    <x v="2"/>
    <x v="2199"/>
    <n v="1927.51"/>
  </r>
  <r>
    <x v="2"/>
    <x v="2200"/>
    <n v="2070.0700999999999"/>
  </r>
  <r>
    <x v="2"/>
    <x v="2201"/>
    <n v="2062.3701000000001"/>
  </r>
  <r>
    <x v="2"/>
    <x v="2202"/>
    <n v="2098"/>
  </r>
  <r>
    <x v="2"/>
    <x v="2203"/>
    <n v="2092.9099000000001"/>
  </r>
  <r>
    <x v="2"/>
    <x v="2204"/>
    <n v="2083.5100000000002"/>
  </r>
  <r>
    <x v="2"/>
    <x v="2205"/>
    <n v="2095.3798999999999"/>
  </r>
  <r>
    <x v="2"/>
    <x v="2206"/>
    <n v="2095.8899000000001"/>
  </r>
  <r>
    <x v="2"/>
    <x v="2207"/>
    <n v="2104.1100999999999"/>
  </r>
  <r>
    <x v="2"/>
    <x v="2208"/>
    <n v="2121.8998999999999"/>
  </r>
  <r>
    <x v="2"/>
    <x v="2209"/>
    <n v="2128.3101000000001"/>
  </r>
  <r>
    <x v="2"/>
    <x v="2210"/>
    <n v="2117.1999999999998"/>
  </r>
  <r>
    <x v="2"/>
    <x v="2211"/>
    <n v="2101.1399000000001"/>
  </r>
  <r>
    <x v="2"/>
    <x v="2212"/>
    <n v="2064.8798999999999"/>
  </r>
  <r>
    <x v="2"/>
    <x v="2213"/>
    <n v="2070.8600999999999"/>
  </r>
  <r>
    <x v="2"/>
    <x v="2214"/>
    <n v="2095.1698999999999"/>
  </r>
  <r>
    <x v="2"/>
    <x v="2215"/>
    <n v="2031.36"/>
  </r>
  <r>
    <x v="2"/>
    <x v="2216"/>
    <n v="2036.86"/>
  </r>
  <r>
    <x v="2"/>
    <x v="2217"/>
    <n v="2081.5100000000002"/>
  </r>
  <r>
    <x v="2"/>
    <x v="2218"/>
    <n v="2075.8400999999999"/>
  </r>
  <r>
    <x v="2"/>
    <x v="2219"/>
    <n v="2026.71"/>
  </r>
  <r>
    <x v="2"/>
    <x v="2220"/>
    <n v="2049.0900999999999"/>
  </r>
  <r>
    <x v="2"/>
    <x v="2221"/>
    <n v="2108.54"/>
  </r>
  <r>
    <x v="2"/>
    <x v="2222"/>
    <n v="2024.17"/>
  </r>
  <r>
    <x v="2"/>
    <x v="2223"/>
    <n v="2052.6999999999998"/>
  </r>
  <r>
    <x v="2"/>
    <x v="2224"/>
    <n v="2055.0300000000002"/>
  </r>
  <r>
    <x v="2"/>
    <x v="2225"/>
    <n v="2114.77"/>
  </r>
  <r>
    <x v="2"/>
    <x v="2226"/>
    <n v="2061.9198999999999"/>
  </r>
  <r>
    <x v="2"/>
    <x v="2227"/>
    <n v="2066.4899999999998"/>
  </r>
  <r>
    <x v="2"/>
    <x v="2228"/>
    <n v="2092.52"/>
  </r>
  <r>
    <x v="2"/>
    <x v="2229"/>
    <n v="2091.0801000000001"/>
  </r>
  <r>
    <x v="2"/>
    <x v="2230"/>
    <n v="2036.22"/>
  </r>
  <r>
    <x v="2"/>
    <x v="2231"/>
    <n v="2043.2"/>
  </r>
  <r>
    <x v="2"/>
    <x v="2232"/>
    <n v="2038.59"/>
  </r>
  <r>
    <x v="2"/>
    <x v="2233"/>
    <n v="2052.96"/>
  </r>
  <r>
    <x v="2"/>
    <x v="2234"/>
    <n v="2045.0600999999999"/>
  </r>
  <r>
    <x v="2"/>
    <x v="2235"/>
    <n v="2044.36"/>
  </r>
  <r>
    <x v="2"/>
    <x v="2236"/>
    <n v="2035.55"/>
  </r>
  <r>
    <x v="2"/>
    <x v="2237"/>
    <n v="2055.9499999999998"/>
  </r>
  <r>
    <x v="2"/>
    <x v="2238"/>
    <n v="2055.54"/>
  </r>
  <r>
    <x v="2"/>
    <x v="2239"/>
    <n v="2068.6298999999999"/>
  </r>
  <r>
    <x v="2"/>
    <x v="2240"/>
    <n v="2137.75"/>
  </r>
  <r>
    <x v="2"/>
    <x v="2241"/>
    <n v="2225.5500000000002"/>
  </r>
  <r>
    <x v="2"/>
    <x v="2242"/>
    <n v="2224.75"/>
  </r>
  <r>
    <x v="2"/>
    <x v="2243"/>
    <n v="2249.6799000000001"/>
  </r>
  <r>
    <x v="2"/>
    <x v="2244"/>
    <n v="2265.4398999999999"/>
  </r>
  <r>
    <x v="2"/>
    <x v="2245"/>
    <n v="2285.8798999999999"/>
  </r>
  <r>
    <x v="2"/>
    <x v="2246"/>
    <n v="2254.79"/>
  </r>
  <r>
    <x v="2"/>
    <x v="2247"/>
    <n v="2267.27"/>
  </r>
  <r>
    <x v="2"/>
    <x v="2248"/>
    <n v="2254.8400999999999"/>
  </r>
  <r>
    <x v="2"/>
    <x v="2249"/>
    <n v="2296.6599000000001"/>
  </r>
  <r>
    <x v="2"/>
    <x v="2250"/>
    <n v="2297.7600000000002"/>
  </r>
  <r>
    <x v="2"/>
    <x v="2251"/>
    <n v="2302.3998999999999"/>
  </r>
  <r>
    <x v="2"/>
    <x v="2252"/>
    <n v="2293.6298999999999"/>
  </r>
  <r>
    <x v="2"/>
    <x v="2253"/>
    <n v="2293.29"/>
  </r>
  <r>
    <x v="2"/>
    <x v="2254"/>
    <n v="2267.9198999999999"/>
  </r>
  <r>
    <x v="2"/>
    <x v="2255"/>
    <n v="2315.3000000000002"/>
  </r>
  <r>
    <x v="2"/>
    <x v="2256"/>
    <n v="2326.7399999999998"/>
  </r>
  <r>
    <x v="2"/>
    <x v="2257"/>
    <n v="2307.1201000000001"/>
  </r>
  <r>
    <x v="2"/>
    <x v="2258"/>
    <n v="2379.9099000000001"/>
  </r>
  <r>
    <x v="2"/>
    <x v="2259"/>
    <n v="2429.8899000000001"/>
  </r>
  <r>
    <x v="2"/>
    <x v="2260"/>
    <n v="2410.1201000000001"/>
  </r>
  <r>
    <x v="2"/>
    <x v="2261"/>
    <n v="2395.1698999999999"/>
  </r>
  <r>
    <x v="2"/>
    <x v="2262"/>
    <n v="2354.25"/>
  </r>
  <r>
    <x v="2"/>
    <x v="2263"/>
    <n v="2356.7399999999998"/>
  </r>
  <r>
    <x v="2"/>
    <x v="2264"/>
    <n v="2381.3501000000001"/>
  </r>
  <r>
    <x v="2"/>
    <x v="2265"/>
    <n v="2398.6898999999999"/>
  </r>
  <r>
    <x v="2"/>
    <x v="2266"/>
    <n v="2341.6599000000001"/>
  </r>
  <r>
    <x v="2"/>
    <x v="2267"/>
    <n v="2308.7600000000002"/>
  </r>
  <r>
    <x v="2"/>
    <x v="2268"/>
    <n v="2239.0801000000001"/>
  </r>
  <r>
    <x v="2"/>
    <x v="2269"/>
    <n v="2261.9699999999998"/>
  </r>
  <r>
    <x v="2"/>
    <x v="2270"/>
    <n v="2316.1599000000001"/>
  </r>
  <r>
    <x v="2"/>
    <x v="2271"/>
    <n v="2321.4099000000001"/>
  </r>
  <r>
    <x v="2"/>
    <x v="2272"/>
    <n v="2303.4299000000001"/>
  </r>
  <r>
    <x v="2"/>
    <x v="2273"/>
    <n v="2308.71"/>
  </r>
  <r>
    <x v="2"/>
    <x v="2274"/>
    <n v="2356.0900999999999"/>
  </r>
  <r>
    <x v="2"/>
    <x v="2275"/>
    <n v="2345.1001000000001"/>
  </r>
  <r>
    <x v="2"/>
    <x v="2276"/>
    <n v="2406.6698999999999"/>
  </r>
  <r>
    <x v="2"/>
    <x v="2277"/>
    <n v="2409.0700999999999"/>
  </r>
  <r>
    <x v="2"/>
    <x v="2278"/>
    <n v="2433.5300000000002"/>
  </r>
  <r>
    <x v="2"/>
    <x v="2279"/>
    <n v="2402.5100000000002"/>
  </r>
  <r>
    <x v="2"/>
    <x v="2280"/>
    <n v="2411.5601000000001"/>
  </r>
  <r>
    <x v="2"/>
    <x v="2281"/>
    <n v="2429.8101000000001"/>
  </r>
  <r>
    <x v="2"/>
    <x v="2282"/>
    <n v="2421.2800000000002"/>
  </r>
  <r>
    <x v="2"/>
    <x v="2283"/>
    <n v="2404.6100999999999"/>
  </r>
  <r>
    <x v="2"/>
    <x v="2284"/>
    <n v="2451.7600000000002"/>
  </r>
  <r>
    <x v="2"/>
    <x v="2285"/>
    <n v="2466.0900999999999"/>
  </r>
  <r>
    <x v="2"/>
    <x v="2286"/>
    <n v="2482.8501000000001"/>
  </r>
  <r>
    <x v="2"/>
    <x v="2287"/>
    <n v="2491.3998999999999"/>
  </r>
  <r>
    <x v="2"/>
    <x v="2288"/>
    <n v="2521.6001000000001"/>
  </r>
  <r>
    <x v="2"/>
    <x v="2289"/>
    <n v="2513.9299000000001"/>
  </r>
  <r>
    <x v="2"/>
    <x v="2290"/>
    <n v="2527.04"/>
  </r>
  <r>
    <x v="2"/>
    <x v="2291"/>
    <n v="2520.6599000000001"/>
  </r>
  <r>
    <x v="2"/>
    <x v="2292"/>
    <n v="2513.9299000000001"/>
  </r>
  <r>
    <x v="2"/>
    <x v="2293"/>
    <n v="2527.4198999999999"/>
  </r>
  <r>
    <x v="2"/>
    <x v="2294"/>
    <n v="2511.3501000000001"/>
  </r>
  <r>
    <x v="2"/>
    <x v="2295"/>
    <n v="2529.1001000000001"/>
  </r>
  <r>
    <x v="2"/>
    <x v="2296"/>
    <n v="2539.9899999999998"/>
  </r>
  <r>
    <x v="2"/>
    <x v="2297"/>
    <n v="2529.23"/>
  </r>
  <r>
    <x v="2"/>
    <x v="2298"/>
    <n v="2545.6399000000001"/>
  </r>
  <r>
    <x v="2"/>
    <x v="2299"/>
    <n v="2539.8998999999999"/>
  </r>
  <r>
    <x v="2"/>
    <x v="2300"/>
    <n v="2536.3899000000001"/>
  </r>
  <r>
    <x v="2"/>
    <x v="2301"/>
    <n v="2520.3701000000001"/>
  </r>
  <r>
    <x v="2"/>
    <x v="2302"/>
    <n v="2506.3200999999999"/>
  </r>
  <r>
    <x v="2"/>
    <x v="2303"/>
    <n v="2527.3701000000001"/>
  </r>
  <r>
    <x v="2"/>
    <x v="2304"/>
    <n v="2574.3798999999999"/>
  </r>
  <r>
    <x v="2"/>
    <x v="2305"/>
    <n v="2595.4198999999999"/>
  </r>
  <r>
    <x v="2"/>
    <x v="2306"/>
    <n v="2601.5500000000002"/>
  </r>
  <r>
    <x v="2"/>
    <x v="2307"/>
    <n v="2583.54"/>
  </r>
  <r>
    <x v="2"/>
    <x v="2308"/>
    <n v="2591.4899999999998"/>
  </r>
  <r>
    <x v="2"/>
    <x v="2309"/>
    <n v="2611.2800000000002"/>
  </r>
  <r>
    <x v="2"/>
    <x v="2310"/>
    <n v="2619.8899000000001"/>
  </r>
  <r>
    <x v="2"/>
    <x v="2311"/>
    <n v="2641.6498999999999"/>
  </r>
  <r>
    <x v="2"/>
    <x v="2312"/>
    <n v="2625.3301000000001"/>
  </r>
  <r>
    <x v="2"/>
    <x v="2313"/>
    <n v="2636.9099000000001"/>
  </r>
  <r>
    <x v="2"/>
    <x v="2314"/>
    <n v="2585.0801000000001"/>
  </r>
  <r>
    <x v="2"/>
    <x v="2315"/>
    <n v="2622.03"/>
  </r>
  <r>
    <x v="2"/>
    <x v="2316"/>
    <n v="2652.01"/>
  </r>
  <r>
    <x v="2"/>
    <x v="2317"/>
    <n v="2666.5700999999999"/>
  </r>
  <r>
    <x v="2"/>
    <x v="2318"/>
    <n v="2756.3200999999999"/>
  </r>
  <r>
    <x v="2"/>
    <x v="2319"/>
    <n v="2792.8899000000001"/>
  </r>
  <r>
    <x v="2"/>
    <x v="2320"/>
    <n v="2735.9299000000001"/>
  </r>
  <r>
    <x v="2"/>
    <x v="2321"/>
    <n v="2727.6298999999999"/>
  </r>
  <r>
    <x v="2"/>
    <x v="2322"/>
    <n v="2730.8101000000001"/>
  </r>
  <r>
    <x v="2"/>
    <x v="2323"/>
    <n v="2704.4198999999999"/>
  </r>
  <r>
    <x v="2"/>
    <x v="2324"/>
    <n v="2719.79"/>
  </r>
  <r>
    <x v="2"/>
    <x v="2325"/>
    <n v="2725.6001000000001"/>
  </r>
  <r>
    <x v="2"/>
    <x v="2326"/>
    <n v="2720.5700999999999"/>
  </r>
  <r>
    <x v="2"/>
    <x v="2327"/>
    <n v="2738.8"/>
  </r>
  <r>
    <x v="2"/>
    <x v="2328"/>
    <n v="2740.72"/>
  </r>
  <r>
    <x v="2"/>
    <x v="2329"/>
    <n v="2760.04"/>
  </r>
  <r>
    <x v="2"/>
    <x v="2330"/>
    <n v="2761.9299000000001"/>
  </r>
  <r>
    <x v="2"/>
    <x v="2331"/>
    <n v="2753.79"/>
  </r>
  <r>
    <x v="2"/>
    <x v="2332"/>
    <n v="2767.79"/>
  </r>
  <r>
    <x v="2"/>
    <x v="2333"/>
    <n v="2768.1201000000001"/>
  </r>
  <r>
    <x v="2"/>
    <x v="2334"/>
    <n v="2778.3200999999999"/>
  </r>
  <r>
    <x v="2"/>
    <x v="2335"/>
    <n v="2746.01"/>
  </r>
  <r>
    <x v="2"/>
    <x v="2336"/>
    <n v="2731.3998999999999"/>
  </r>
  <r>
    <x v="2"/>
    <x v="2337"/>
    <n v="2738.27"/>
  </r>
  <r>
    <x v="2"/>
    <x v="2338"/>
    <n v="2768.74"/>
  </r>
  <r>
    <x v="2"/>
    <x v="2339"/>
    <n v="2821.99"/>
  </r>
  <r>
    <x v="2"/>
    <x v="2340"/>
    <n v="2847.97"/>
  </r>
  <r>
    <x v="2"/>
    <x v="2341"/>
    <n v="2859"/>
  </r>
  <r>
    <x v="2"/>
    <x v="2342"/>
    <n v="2842.46"/>
  </r>
  <r>
    <x v="2"/>
    <x v="2343"/>
    <n v="2891.01"/>
  </r>
  <r>
    <x v="2"/>
    <x v="2344"/>
    <n v="2909.3899000000001"/>
  </r>
  <r>
    <x v="2"/>
    <x v="2345"/>
    <n v="2909.24"/>
  </r>
  <r>
    <x v="2"/>
    <x v="2346"/>
    <n v="2916.8400999999999"/>
  </r>
  <r>
    <x v="2"/>
    <x v="2347"/>
    <n v="2884.3798999999999"/>
  </r>
  <r>
    <x v="2"/>
    <x v="2348"/>
    <n v="2895.5"/>
  </r>
  <r>
    <x v="2"/>
    <x v="2349"/>
    <n v="2910.3798999999999"/>
  </r>
  <r>
    <x v="2"/>
    <x v="2350"/>
    <n v="2897.6698999999999"/>
  </r>
  <r>
    <x v="2"/>
    <x v="2351"/>
    <n v="2898.27"/>
  </r>
  <r>
    <x v="2"/>
    <x v="2352"/>
    <n v="2838.4198999999999"/>
  </r>
  <r>
    <x v="2"/>
    <x v="2353"/>
    <n v="2869.3"/>
  </r>
  <r>
    <x v="2"/>
    <x v="2354"/>
    <n v="2868.1201000000001"/>
  </r>
  <r>
    <x v="2"/>
    <x v="2355"/>
    <n v="2904.1201000000001"/>
  </r>
  <r>
    <x v="2"/>
    <x v="2356"/>
    <n v="2887.47"/>
  </r>
  <r>
    <x v="2"/>
    <x v="2357"/>
    <n v="2829.27"/>
  </r>
  <r>
    <x v="2"/>
    <x v="2358"/>
    <n v="2780.3400999999999"/>
  </r>
  <r>
    <x v="2"/>
    <x v="2359"/>
    <n v="2792.9299000000001"/>
  </r>
  <r>
    <x v="2"/>
    <x v="2360"/>
    <n v="2818.77"/>
  </r>
  <r>
    <x v="2"/>
    <x v="2361"/>
    <n v="2836.53"/>
  </r>
  <r>
    <x v="2"/>
    <x v="2362"/>
    <n v="2852.6599000000001"/>
  </r>
  <r>
    <x v="2"/>
    <x v="2363"/>
    <n v="2830.02"/>
  </r>
  <r>
    <x v="2"/>
    <x v="2364"/>
    <n v="2723.6799000000001"/>
  </r>
  <r>
    <x v="2"/>
    <x v="2365"/>
    <n v="2690.4198999999999"/>
  </r>
  <r>
    <x v="2"/>
    <x v="2366"/>
    <n v="2665.3101000000001"/>
  </r>
  <r>
    <x v="2"/>
    <x v="2367"/>
    <n v="2729.25"/>
  </r>
  <r>
    <x v="2"/>
    <x v="2368"/>
    <n v="2675.3"/>
  </r>
  <r>
    <x v="2"/>
    <x v="2369"/>
    <n v="2723.54"/>
  </r>
  <r>
    <x v="2"/>
    <x v="2370"/>
    <n v="2747.0801000000001"/>
  </r>
  <r>
    <x v="2"/>
    <x v="2371"/>
    <n v="2783.71"/>
  </r>
  <r>
    <x v="2"/>
    <x v="2372"/>
    <n v="2801.1201000000001"/>
  </r>
  <r>
    <x v="2"/>
    <x v="2373"/>
    <n v="2776.95"/>
  </r>
  <r>
    <x v="2"/>
    <x v="2374"/>
    <n v="2734.26"/>
  </r>
  <r>
    <x v="2"/>
    <x v="2375"/>
    <n v="2758"/>
  </r>
  <r>
    <x v="2"/>
    <x v="2376"/>
    <n v="2828.24"/>
  </r>
  <r>
    <x v="2"/>
    <x v="2377"/>
    <n v="2833.5"/>
  </r>
  <r>
    <x v="2"/>
    <x v="2378"/>
    <n v="2859.21"/>
  </r>
  <r>
    <x v="2"/>
    <x v="2379"/>
    <n v="2876.4398999999999"/>
  </r>
  <r>
    <x v="2"/>
    <x v="2380"/>
    <n v="2848.3"/>
  </r>
  <r>
    <x v="2"/>
    <x v="2381"/>
    <n v="2855.6100999999999"/>
  </r>
  <r>
    <x v="2"/>
    <x v="2382"/>
    <n v="2772.5"/>
  </r>
  <r>
    <x v="2"/>
    <x v="2383"/>
    <n v="2775.46"/>
  </r>
  <r>
    <x v="2"/>
    <x v="2384"/>
    <n v="2793.4398999999999"/>
  </r>
  <r>
    <x v="2"/>
    <x v="2385"/>
    <n v="2928.55"/>
  </r>
  <r>
    <x v="2"/>
    <x v="2386"/>
    <n v="2922.5801000000001"/>
  </r>
  <r>
    <x v="2"/>
    <x v="2387"/>
    <n v="2965.4099000000001"/>
  </r>
  <r>
    <x v="2"/>
    <x v="2388"/>
    <n v="2875.48"/>
  </r>
  <r>
    <x v="2"/>
    <x v="2389"/>
    <n v="2917.26"/>
  </r>
  <r>
    <x v="2"/>
    <x v="2390"/>
    <n v="2935.8"/>
  </r>
  <r>
    <x v="2"/>
    <x v="2391"/>
    <n v="2973.6599000000001"/>
  </r>
  <r>
    <x v="2"/>
    <x v="2392"/>
    <n v="2984.8200999999999"/>
  </r>
  <r>
    <x v="2"/>
    <x v="2393"/>
    <n v="2987.03"/>
  </r>
  <r>
    <x v="2"/>
    <x v="2394"/>
    <n v="2984.97"/>
  </r>
  <r>
    <x v="2"/>
    <x v="2395"/>
    <n v="2932.52"/>
  </r>
  <r>
    <x v="2"/>
    <x v="2396"/>
    <n v="2934.96"/>
  </r>
  <r>
    <x v="2"/>
    <x v="2397"/>
    <n v="2992.9099000000001"/>
  </r>
  <r>
    <x v="2"/>
    <x v="2398"/>
    <n v="2987.76"/>
  </r>
  <r>
    <x v="2"/>
    <x v="2399"/>
    <n v="2981.52"/>
  </r>
  <r>
    <x v="2"/>
    <x v="2400"/>
    <n v="2981.24"/>
  </r>
  <r>
    <x v="2"/>
    <x v="2401"/>
    <n v="3014.1799000000001"/>
  </r>
  <r>
    <x v="2"/>
    <x v="2402"/>
    <n v="2999.05"/>
  </r>
  <r>
    <x v="2"/>
    <x v="2403"/>
    <n v="2941.5700999999999"/>
  </r>
  <r>
    <x v="2"/>
    <x v="2404"/>
    <n v="2935.1399000000001"/>
  </r>
  <r>
    <x v="2"/>
    <x v="2405"/>
    <n v="2934.3501000000001"/>
  </r>
  <r>
    <x v="2"/>
    <x v="2406"/>
    <n v="2856.1201000000001"/>
  </r>
  <r>
    <x v="2"/>
    <x v="2407"/>
    <n v="2922.28"/>
  </r>
  <r>
    <x v="2"/>
    <x v="2408"/>
    <n v="2849.04"/>
  </r>
  <r>
    <x v="2"/>
    <x v="2409"/>
    <n v="2832.3600999999999"/>
  </r>
  <r>
    <x v="2"/>
    <x v="2410"/>
    <n v="2875.53"/>
  </r>
  <r>
    <x v="2"/>
    <x v="2411"/>
    <n v="2850.4099000000001"/>
  </r>
  <r>
    <x v="2"/>
    <x v="2412"/>
    <n v="2875.9299000000001"/>
  </r>
  <r>
    <x v="2"/>
    <x v="2413"/>
    <n v="2960.73"/>
  </r>
  <r>
    <x v="2"/>
    <x v="2414"/>
    <n v="2974.4099000000001"/>
  </r>
  <r>
    <x v="2"/>
    <x v="2415"/>
    <n v="2962.1201000000001"/>
  </r>
  <r>
    <x v="2"/>
    <x v="2416"/>
    <n v="2973.5"/>
  </r>
  <r>
    <x v="2"/>
    <x v="2417"/>
    <n v="2934.0900999999999"/>
  </r>
  <r>
    <x v="2"/>
    <x v="2418"/>
    <n v="2899.4099000000001"/>
  </r>
  <r>
    <x v="2"/>
    <x v="2419"/>
    <n v="2947.3701000000001"/>
  </r>
  <r>
    <x v="2"/>
    <x v="2420"/>
    <n v="2896.77"/>
  </r>
  <r>
    <x v="2"/>
    <x v="2421"/>
    <n v="2856.0601000000001"/>
  </r>
  <r>
    <x v="2"/>
    <x v="2422"/>
    <n v="2848.03"/>
  </r>
  <r>
    <x v="2"/>
    <x v="2423"/>
    <n v="2884.4099000000001"/>
  </r>
  <r>
    <x v="2"/>
    <x v="2424"/>
    <n v="2938.98"/>
  </r>
  <r>
    <x v="2"/>
    <x v="2425"/>
    <n v="2942.8501000000001"/>
  </r>
  <r>
    <x v="2"/>
    <x v="2426"/>
    <n v="2961.28"/>
  </r>
  <r>
    <x v="2"/>
    <x v="2427"/>
    <n v="2928.96"/>
  </r>
  <r>
    <x v="2"/>
    <x v="2428"/>
    <n v="2930.0900999999999"/>
  </r>
  <r>
    <x v="2"/>
    <x v="2429"/>
    <n v="2920.05"/>
  </r>
  <r>
    <x v="2"/>
    <x v="2430"/>
    <n v="2893.5900999999999"/>
  </r>
  <r>
    <x v="2"/>
    <x v="2431"/>
    <n v="2901.49"/>
  </r>
  <r>
    <x v="2"/>
    <x v="2432"/>
    <n v="2888.3301000000001"/>
  </r>
  <r>
    <x v="2"/>
    <x v="2433"/>
    <n v="2753.0700999999999"/>
  </r>
  <r>
    <x v="2"/>
    <x v="2434"/>
    <n v="2751.02"/>
  </r>
  <r>
    <x v="2"/>
    <x v="2435"/>
    <n v="2740.0900999999999"/>
  </r>
  <r>
    <x v="2"/>
    <x v="2436"/>
    <n v="2771.48"/>
  </r>
  <r>
    <x v="2"/>
    <x v="2437"/>
    <n v="2800.3501000000001"/>
  </r>
  <r>
    <x v="2"/>
    <x v="2438"/>
    <n v="2832.96"/>
  </r>
  <r>
    <x v="2"/>
    <x v="2439"/>
    <n v="2782.6201000000001"/>
  </r>
  <r>
    <x v="2"/>
    <x v="2440"/>
    <n v="2795.73"/>
  </r>
  <r>
    <x v="2"/>
    <x v="2441"/>
    <n v="2725.8101000000001"/>
  </r>
  <r>
    <x v="2"/>
    <x v="2442"/>
    <n v="2713.04"/>
  </r>
  <r>
    <x v="2"/>
    <x v="2443"/>
    <n v="2670.1298999999999"/>
  </r>
  <r>
    <x v="2"/>
    <x v="2444"/>
    <n v="2601.8400999999999"/>
  </r>
  <r>
    <x v="2"/>
    <x v="2445"/>
    <n v="2607.4398999999999"/>
  </r>
  <r>
    <x v="2"/>
    <x v="2446"/>
    <n v="2534.71"/>
  </r>
  <r>
    <x v="2"/>
    <x v="2447"/>
    <n v="2584.8000000000002"/>
  </r>
  <r>
    <x v="2"/>
    <x v="2448"/>
    <n v="2582.4198999999999"/>
  </r>
  <r>
    <x v="2"/>
    <x v="2449"/>
    <n v="2665.79"/>
  </r>
  <r>
    <x v="2"/>
    <x v="2450"/>
    <n v="2713.97"/>
  </r>
  <r>
    <x v="2"/>
    <x v="2451"/>
    <n v="2757.5700999999999"/>
  </r>
  <r>
    <x v="2"/>
    <x v="2452"/>
    <n v="2960.73"/>
  </r>
  <r>
    <x v="2"/>
    <x v="2453"/>
    <n v="2853.01"/>
  </r>
  <r>
    <x v="2"/>
    <x v="2454"/>
    <n v="2860.3200999999999"/>
  </r>
  <r>
    <x v="2"/>
    <x v="2455"/>
    <n v="2778.76"/>
  </r>
  <r>
    <x v="2"/>
    <x v="2456"/>
    <n v="2784.26"/>
  </r>
  <r>
    <x v="2"/>
    <x v="2457"/>
    <n v="2829.0601000000001"/>
  </r>
  <r>
    <x v="2"/>
    <x v="2458"/>
    <n v="2772.05"/>
  </r>
  <r>
    <x v="2"/>
    <x v="2459"/>
    <n v="2682.6001000000001"/>
  </r>
  <r>
    <x v="2"/>
    <x v="2460"/>
    <n v="2706"/>
  </r>
  <r>
    <x v="2"/>
    <x v="2461"/>
    <n v="2728.51"/>
  </r>
  <r>
    <x v="2"/>
    <x v="2462"/>
    <n v="2749.75"/>
  </r>
  <r>
    <x v="2"/>
    <x v="2463"/>
    <n v="2646.1698999999999"/>
  </r>
  <r>
    <x v="2"/>
    <x v="2464"/>
    <n v="2609.3501000000001"/>
  </r>
  <r>
    <x v="2"/>
    <x v="2465"/>
    <n v="2588.0500000000002"/>
  </r>
  <r>
    <x v="2"/>
    <x v="2466"/>
    <n v="2551.6999999999998"/>
  </r>
  <r>
    <x v="2"/>
    <x v="2467"/>
    <n v="2653.47"/>
  </r>
  <r>
    <x v="2"/>
    <x v="2468"/>
    <n v="2690.3899000000001"/>
  </r>
  <r>
    <x v="2"/>
    <x v="2469"/>
    <n v="2697.8200999999999"/>
  </r>
  <r>
    <x v="2"/>
    <x v="2470"/>
    <n v="2683.3600999999999"/>
  </r>
  <r>
    <x v="2"/>
    <x v="2471"/>
    <n v="2695.03"/>
  </r>
  <r>
    <x v="2"/>
    <x v="2472"/>
    <n v="2686.1599000000001"/>
  </r>
  <r>
    <x v="2"/>
    <x v="2473"/>
    <n v="2642.4398999999999"/>
  </r>
  <r>
    <x v="2"/>
    <x v="2474"/>
    <n v="2529.29"/>
  </r>
  <r>
    <x v="2"/>
    <x v="2475"/>
    <n v="2545.5700999999999"/>
  </r>
  <r>
    <x v="2"/>
    <x v="2476"/>
    <n v="2677.3200999999999"/>
  </r>
  <r>
    <x v="2"/>
    <x v="2477"/>
    <n v="2653.6399000000001"/>
  </r>
  <r>
    <x v="2"/>
    <x v="2478"/>
    <n v="2609.5100000000002"/>
  </r>
  <r>
    <x v="2"/>
    <x v="2479"/>
    <n v="2534.8200999999999"/>
  </r>
  <r>
    <x v="2"/>
    <x v="2480"/>
    <n v="2593.21"/>
  </r>
  <r>
    <x v="2"/>
    <x v="2481"/>
    <n v="2673.8101000000001"/>
  </r>
  <r>
    <x v="2"/>
    <x v="2482"/>
    <n v="2692.01"/>
  </r>
  <r>
    <x v="2"/>
    <x v="2483"/>
    <n v="2736.03"/>
  </r>
  <r>
    <x v="2"/>
    <x v="2484"/>
    <n v="2729.5700999999999"/>
  </r>
  <r>
    <x v="2"/>
    <x v="2485"/>
    <n v="2805.55"/>
  </r>
  <r>
    <x v="2"/>
    <x v="2486"/>
    <n v="2770.0700999999999"/>
  </r>
  <r>
    <x v="2"/>
    <x v="2487"/>
    <n v="2826.24"/>
  </r>
  <r>
    <x v="2"/>
    <x v="2488"/>
    <n v="2830.4299000000001"/>
  </r>
  <r>
    <x v="2"/>
    <x v="2489"/>
    <n v="2839"/>
  </r>
  <r>
    <x v="2"/>
    <x v="2490"/>
    <n v="2865"/>
  </r>
  <r>
    <x v="2"/>
    <x v="2491"/>
    <n v="2852.8899000000001"/>
  </r>
  <r>
    <x v="2"/>
    <x v="2492"/>
    <n v="2792.99"/>
  </r>
  <r>
    <x v="2"/>
    <x v="2493"/>
    <n v="2814"/>
  </r>
  <r>
    <x v="2"/>
    <x v="2494"/>
    <n v="2872.8501000000001"/>
  </r>
  <r>
    <x v="2"/>
    <x v="2495"/>
    <n v="2821.26"/>
  </r>
  <r>
    <x v="2"/>
    <x v="2496"/>
    <n v="2743.52"/>
  </r>
  <r>
    <x v="2"/>
    <x v="2497"/>
    <n v="2729.3"/>
  </r>
  <r>
    <x v="2"/>
    <x v="2498"/>
    <n v="2680.21"/>
  </r>
  <r>
    <x v="2"/>
    <x v="2499"/>
    <n v="2595.9299000000001"/>
  </r>
  <r>
    <x v="2"/>
    <x v="2500"/>
    <n v="2567.4899999999998"/>
  </r>
  <r>
    <x v="2"/>
    <x v="2501"/>
    <n v="2605.7199999999998"/>
  </r>
  <r>
    <x v="2"/>
    <x v="2502"/>
    <n v="2545.0601000000001"/>
  </r>
  <r>
    <x v="2"/>
    <x v="2503"/>
    <n v="2559.2199999999998"/>
  </r>
  <r>
    <x v="2"/>
    <x v="2504"/>
    <n v="2610.6201000000001"/>
  </r>
  <r>
    <x v="2"/>
    <x v="2505"/>
    <n v="2564.9099000000001"/>
  </r>
  <r>
    <x v="2"/>
    <x v="2506"/>
    <n v="2498.75"/>
  </r>
  <r>
    <x v="2"/>
    <x v="2507"/>
    <n v="2392.2800000000002"/>
  </r>
  <r>
    <x v="2"/>
    <x v="2508"/>
    <n v="2465"/>
  </r>
  <r>
    <x v="2"/>
    <x v="2509"/>
    <n v="2390.1201000000001"/>
  </r>
  <r>
    <x v="2"/>
    <x v="2510"/>
    <n v="2300.4099000000001"/>
  </r>
  <r>
    <x v="2"/>
    <x v="2511"/>
    <n v="2388.23"/>
  </r>
  <r>
    <x v="2"/>
    <x v="2512"/>
    <n v="2299.3301000000001"/>
  </r>
  <r>
    <x v="2"/>
    <x v="2513"/>
    <n v="2343.1399000000001"/>
  </r>
  <r>
    <x v="2"/>
    <x v="2514"/>
    <n v="2362.5900999999999"/>
  </r>
  <r>
    <x v="2"/>
    <x v="2515"/>
    <n v="2451.5"/>
  </r>
  <r>
    <x v="3"/>
    <x v="106"/>
    <n v="9.7995000000000001"/>
  </r>
  <r>
    <x v="3"/>
    <x v="107"/>
    <n v="9.7995000000000001"/>
  </r>
  <r>
    <x v="3"/>
    <x v="108"/>
    <n v="9.7730999999999995"/>
  </r>
  <r>
    <x v="3"/>
    <x v="109"/>
    <n v="9.7995000000000001"/>
  </r>
  <r>
    <x v="3"/>
    <x v="110"/>
    <n v="9.8324999999999996"/>
  </r>
  <r>
    <x v="3"/>
    <x v="111"/>
    <n v="9.8720999999999997"/>
  </r>
  <r>
    <x v="3"/>
    <x v="112"/>
    <n v="10.0108"/>
  </r>
  <r>
    <x v="3"/>
    <x v="113"/>
    <n v="10.0504"/>
  </r>
  <r>
    <x v="3"/>
    <x v="114"/>
    <n v="9.9711999999999996"/>
  </r>
  <r>
    <x v="3"/>
    <x v="115"/>
    <n v="10.0702"/>
  </r>
  <r>
    <x v="3"/>
    <x v="116"/>
    <n v="9.9382000000000001"/>
  </r>
  <r>
    <x v="3"/>
    <x v="117"/>
    <n v="9.9711999999999996"/>
  </r>
  <r>
    <x v="3"/>
    <x v="118"/>
    <n v="9.6013999999999999"/>
  </r>
  <r>
    <x v="3"/>
    <x v="119"/>
    <n v="9.5684000000000005"/>
  </r>
  <r>
    <x v="3"/>
    <x v="120"/>
    <n v="9.7995000000000001"/>
  </r>
  <r>
    <x v="3"/>
    <x v="121"/>
    <n v="9.7333999999999996"/>
  </r>
  <r>
    <x v="3"/>
    <x v="122"/>
    <n v="9.9382000000000001"/>
  </r>
  <r>
    <x v="3"/>
    <x v="123"/>
    <n v="10.3408"/>
  </r>
  <r>
    <x v="3"/>
    <x v="124"/>
    <n v="10.2334"/>
  </r>
  <r>
    <x v="3"/>
    <x v="125"/>
    <n v="10.2334"/>
  </r>
  <r>
    <x v="3"/>
    <x v="126"/>
    <n v="10.173"/>
  </r>
  <r>
    <x v="3"/>
    <x v="127"/>
    <n v="9.7301000000000002"/>
  </r>
  <r>
    <x v="3"/>
    <x v="128"/>
    <n v="9.7033000000000005"/>
  </r>
  <r>
    <x v="3"/>
    <x v="129"/>
    <n v="9.6697000000000006"/>
  </r>
  <r>
    <x v="3"/>
    <x v="130"/>
    <n v="9.7301000000000002"/>
  </r>
  <r>
    <x v="3"/>
    <x v="131"/>
    <n v="9.7904999999999998"/>
  </r>
  <r>
    <x v="3"/>
    <x v="132"/>
    <n v="9.6362000000000005"/>
  </r>
  <r>
    <x v="3"/>
    <x v="133"/>
    <n v="9.3879000000000001"/>
  </r>
  <r>
    <x v="3"/>
    <x v="134"/>
    <n v="9.3611000000000004"/>
  </r>
  <r>
    <x v="3"/>
    <x v="135"/>
    <n v="9.4079999999999995"/>
  </r>
  <r>
    <x v="3"/>
    <x v="136"/>
    <n v="9.3073999999999995"/>
  </r>
  <r>
    <x v="3"/>
    <x v="137"/>
    <n v="9.3073999999999995"/>
  </r>
  <r>
    <x v="3"/>
    <x v="138"/>
    <n v="9.4684000000000008"/>
  </r>
  <r>
    <x v="3"/>
    <x v="139"/>
    <n v="9.4013000000000009"/>
  </r>
  <r>
    <x v="3"/>
    <x v="140"/>
    <n v="9.3543000000000003"/>
  </r>
  <r>
    <x v="3"/>
    <x v="141"/>
    <n v="9.3208000000000002"/>
  </r>
  <r>
    <x v="3"/>
    <x v="142"/>
    <n v="9.3475999999999999"/>
  </r>
  <r>
    <x v="3"/>
    <x v="143"/>
    <n v="9.2268000000000008"/>
  </r>
  <r>
    <x v="3"/>
    <x v="144"/>
    <n v="9.3208000000000002"/>
  </r>
  <r>
    <x v="3"/>
    <x v="145"/>
    <n v="9.2469999999999999"/>
  </r>
  <r>
    <x v="3"/>
    <x v="146"/>
    <n v="9.1128"/>
  </r>
  <r>
    <x v="3"/>
    <x v="147"/>
    <n v="9.2872000000000003"/>
  </r>
  <r>
    <x v="3"/>
    <x v="148"/>
    <n v="9.4214000000000002"/>
  </r>
  <r>
    <x v="3"/>
    <x v="149"/>
    <n v="9.4349000000000007"/>
  </r>
  <r>
    <x v="3"/>
    <x v="150"/>
    <n v="9.5020000000000007"/>
  </r>
  <r>
    <x v="3"/>
    <x v="151"/>
    <n v="9.4349000000000007"/>
  </r>
  <r>
    <x v="3"/>
    <x v="152"/>
    <n v="9.3140999999999998"/>
  </r>
  <r>
    <x v="3"/>
    <x v="153"/>
    <n v="9.2940000000000005"/>
  </r>
  <r>
    <x v="3"/>
    <x v="154"/>
    <n v="9.3811999999999998"/>
  </r>
  <r>
    <x v="3"/>
    <x v="155"/>
    <n v="9.6026000000000007"/>
  </r>
  <r>
    <x v="3"/>
    <x v="156"/>
    <n v="9.8643000000000001"/>
  </r>
  <r>
    <x v="3"/>
    <x v="157"/>
    <n v="9.7771000000000008"/>
  </r>
  <r>
    <x v="3"/>
    <x v="158"/>
    <n v="9.7771000000000008"/>
  </r>
  <r>
    <x v="3"/>
    <x v="159"/>
    <n v="9.8039000000000005"/>
  </r>
  <r>
    <x v="3"/>
    <x v="160"/>
    <n v="9.7301000000000002"/>
  </r>
  <r>
    <x v="3"/>
    <x v="161"/>
    <n v="9.8240999999999996"/>
  </r>
  <r>
    <x v="3"/>
    <x v="162"/>
    <n v="9.8643000000000001"/>
  </r>
  <r>
    <x v="3"/>
    <x v="163"/>
    <n v="10.220000000000001"/>
  </r>
  <r>
    <x v="3"/>
    <x v="164"/>
    <n v="10.535399999999999"/>
  </r>
  <r>
    <x v="3"/>
    <x v="165"/>
    <n v="10.4079"/>
  </r>
  <r>
    <x v="3"/>
    <x v="166"/>
    <n v="10.394500000000001"/>
  </r>
  <r>
    <x v="3"/>
    <x v="167"/>
    <n v="10.428000000000001"/>
  </r>
  <r>
    <x v="3"/>
    <x v="168"/>
    <n v="10.495100000000001"/>
  </r>
  <r>
    <x v="3"/>
    <x v="169"/>
    <n v="10.562200000000001"/>
  </r>
  <r>
    <x v="3"/>
    <x v="170"/>
    <n v="10.683"/>
  </r>
  <r>
    <x v="3"/>
    <x v="171"/>
    <n v="10.7233"/>
  </r>
  <r>
    <x v="3"/>
    <x v="172"/>
    <n v="10.9246"/>
  </r>
  <r>
    <x v="3"/>
    <x v="173"/>
    <n v="11.152699999999999"/>
  </r>
  <r>
    <x v="3"/>
    <x v="174"/>
    <n v="11.005100000000001"/>
  </r>
  <r>
    <x v="3"/>
    <x v="175"/>
    <n v="11.186299999999999"/>
  </r>
  <r>
    <x v="3"/>
    <x v="176"/>
    <n v="11.360799999999999"/>
  </r>
  <r>
    <x v="3"/>
    <x v="177"/>
    <n v="11.461399999999999"/>
  </r>
  <r>
    <x v="3"/>
    <x v="178"/>
    <n v="11.588900000000001"/>
  </r>
  <r>
    <x v="3"/>
    <x v="179"/>
    <n v="11.5487"/>
  </r>
  <r>
    <x v="3"/>
    <x v="180"/>
    <n v="11.3406"/>
  </r>
  <r>
    <x v="3"/>
    <x v="181"/>
    <n v="11.3071"/>
  </r>
  <r>
    <x v="3"/>
    <x v="182"/>
    <n v="11.360799999999999"/>
  </r>
  <r>
    <x v="3"/>
    <x v="183"/>
    <n v="11.421200000000001"/>
  </r>
  <r>
    <x v="3"/>
    <x v="184"/>
    <n v="11.327199999999999"/>
  </r>
  <r>
    <x v="3"/>
    <x v="185"/>
    <n v="11.736599999999999"/>
  </r>
  <r>
    <x v="3"/>
    <x v="186"/>
    <n v="11.7097"/>
  </r>
  <r>
    <x v="3"/>
    <x v="187"/>
    <n v="11.944599999999999"/>
  </r>
  <r>
    <x v="3"/>
    <x v="188"/>
    <n v="11.9312"/>
  </r>
  <r>
    <x v="3"/>
    <x v="189"/>
    <n v="11.8909"/>
  </r>
  <r>
    <x v="3"/>
    <x v="190"/>
    <n v="11.9781"/>
  </r>
  <r>
    <x v="3"/>
    <x v="191"/>
    <n v="11.8775"/>
  </r>
  <r>
    <x v="3"/>
    <x v="192"/>
    <n v="12.011699999999999"/>
  </r>
  <r>
    <x v="3"/>
    <x v="193"/>
    <n v="12.0922"/>
  </r>
  <r>
    <x v="3"/>
    <x v="194"/>
    <n v="12.4483"/>
  </r>
  <r>
    <x v="3"/>
    <x v="195"/>
    <n v="12.587899999999999"/>
  </r>
  <r>
    <x v="3"/>
    <x v="196"/>
    <n v="12.567"/>
  </r>
  <r>
    <x v="3"/>
    <x v="197"/>
    <n v="12.2737"/>
  </r>
  <r>
    <x v="3"/>
    <x v="198"/>
    <n v="12.113099999999999"/>
  </r>
  <r>
    <x v="3"/>
    <x v="199"/>
    <n v="12.3924"/>
  </r>
  <r>
    <x v="3"/>
    <x v="200"/>
    <n v="12.1899"/>
  </r>
  <r>
    <x v="3"/>
    <x v="201"/>
    <n v="12.413399999999999"/>
  </r>
  <r>
    <x v="3"/>
    <x v="202"/>
    <n v="12.5809"/>
  </r>
  <r>
    <x v="3"/>
    <x v="203"/>
    <n v="12.720599999999999"/>
  </r>
  <r>
    <x v="3"/>
    <x v="204"/>
    <n v="12.769399999999999"/>
  </r>
  <r>
    <x v="3"/>
    <x v="205"/>
    <n v="12.902100000000001"/>
  </r>
  <r>
    <x v="3"/>
    <x v="206"/>
    <n v="13.125500000000001"/>
  </r>
  <r>
    <x v="3"/>
    <x v="207"/>
    <n v="13.160399999999999"/>
  </r>
  <r>
    <x v="3"/>
    <x v="208"/>
    <n v="13.125500000000001"/>
  </r>
  <r>
    <x v="3"/>
    <x v="209"/>
    <n v="13.286099999999999"/>
  </r>
  <r>
    <x v="3"/>
    <x v="210"/>
    <n v="13.418699999999999"/>
  </r>
  <r>
    <x v="3"/>
    <x v="211"/>
    <n v="13.4048"/>
  </r>
  <r>
    <x v="3"/>
    <x v="212"/>
    <n v="13.705"/>
  </r>
  <r>
    <x v="3"/>
    <x v="213"/>
    <n v="13.767799999999999"/>
  </r>
  <r>
    <x v="3"/>
    <x v="214"/>
    <n v="13.6212"/>
  </r>
  <r>
    <x v="3"/>
    <x v="215"/>
    <n v="13.4955"/>
  </r>
  <r>
    <x v="3"/>
    <x v="216"/>
    <n v="13.0487"/>
  </r>
  <r>
    <x v="3"/>
    <x v="217"/>
    <n v="13.467599999999999"/>
  </r>
  <r>
    <x v="3"/>
    <x v="218"/>
    <n v="13.2232"/>
  </r>
  <r>
    <x v="3"/>
    <x v="219"/>
    <n v="12.9998"/>
  </r>
  <r>
    <x v="3"/>
    <x v="220"/>
    <n v="12.7834"/>
  </r>
  <r>
    <x v="3"/>
    <x v="221"/>
    <n v="13.314"/>
  </r>
  <r>
    <x v="3"/>
    <x v="222"/>
    <n v="13.5025"/>
  </r>
  <r>
    <x v="3"/>
    <x v="223"/>
    <n v="13.4885"/>
  </r>
  <r>
    <x v="3"/>
    <x v="224"/>
    <n v="13.5444"/>
  </r>
  <r>
    <x v="3"/>
    <x v="225"/>
    <n v="13.467599999999999"/>
  </r>
  <r>
    <x v="3"/>
    <x v="226"/>
    <n v="12.992800000000001"/>
  </r>
  <r>
    <x v="3"/>
    <x v="227"/>
    <n v="13.1534"/>
  </r>
  <r>
    <x v="3"/>
    <x v="228"/>
    <n v="13.3489"/>
  </r>
  <r>
    <x v="3"/>
    <x v="229"/>
    <n v="13.558400000000001"/>
  </r>
  <r>
    <x v="3"/>
    <x v="230"/>
    <n v="13.683999999999999"/>
  </r>
  <r>
    <x v="3"/>
    <x v="231"/>
    <n v="14.1029"/>
  </r>
  <r>
    <x v="3"/>
    <x v="232"/>
    <n v="13.7957"/>
  </r>
  <r>
    <x v="3"/>
    <x v="233"/>
    <n v="13.649100000000001"/>
  </r>
  <r>
    <x v="3"/>
    <x v="234"/>
    <n v="13.516500000000001"/>
  </r>
  <r>
    <x v="3"/>
    <x v="235"/>
    <n v="14.2216"/>
  </r>
  <r>
    <x v="3"/>
    <x v="236"/>
    <n v="13.7469"/>
  </r>
  <r>
    <x v="3"/>
    <x v="237"/>
    <n v="13.4466"/>
  </r>
  <r>
    <x v="3"/>
    <x v="238"/>
    <n v="13.4397"/>
  </r>
  <r>
    <x v="3"/>
    <x v="239"/>
    <n v="13.607200000000001"/>
  </r>
  <r>
    <x v="3"/>
    <x v="240"/>
    <n v="13.8935"/>
  </r>
  <r>
    <x v="3"/>
    <x v="241"/>
    <n v="14.0959"/>
  </r>
  <r>
    <x v="3"/>
    <x v="242"/>
    <n v="14.7033"/>
  </r>
  <r>
    <x v="3"/>
    <x v="243"/>
    <n v="14.696400000000001"/>
  </r>
  <r>
    <x v="3"/>
    <x v="244"/>
    <n v="14.6754"/>
  </r>
  <r>
    <x v="3"/>
    <x v="245"/>
    <n v="14.6614"/>
  </r>
  <r>
    <x v="3"/>
    <x v="246"/>
    <n v="14.479900000000001"/>
  </r>
  <r>
    <x v="3"/>
    <x v="247"/>
    <n v="14.501099999999999"/>
  </r>
  <r>
    <x v="3"/>
    <x v="248"/>
    <n v="14.6921"/>
  </r>
  <r>
    <x v="3"/>
    <x v="249"/>
    <n v="14.960900000000001"/>
  </r>
  <r>
    <x v="3"/>
    <x v="250"/>
    <n v="14.571899999999999"/>
  </r>
  <r>
    <x v="3"/>
    <x v="251"/>
    <n v="14.9468"/>
  </r>
  <r>
    <x v="3"/>
    <x v="252"/>
    <n v="14.8195"/>
  </r>
  <r>
    <x v="3"/>
    <x v="253"/>
    <n v="14.6426"/>
  </r>
  <r>
    <x v="3"/>
    <x v="254"/>
    <n v="14.4163"/>
  </r>
  <r>
    <x v="3"/>
    <x v="255"/>
    <n v="14.854799999999999"/>
  </r>
  <r>
    <x v="3"/>
    <x v="256"/>
    <n v="14.550700000000001"/>
  </r>
  <r>
    <x v="3"/>
    <x v="257"/>
    <n v="14.5365"/>
  </r>
  <r>
    <x v="3"/>
    <x v="258"/>
    <n v="14.7912"/>
  </r>
  <r>
    <x v="3"/>
    <x v="259"/>
    <n v="14.833600000000001"/>
  </r>
  <r>
    <x v="3"/>
    <x v="260"/>
    <n v="14.7912"/>
  </r>
  <r>
    <x v="3"/>
    <x v="261"/>
    <n v="14.5082"/>
  </r>
  <r>
    <x v="3"/>
    <x v="262"/>
    <n v="14.196999999999999"/>
  </r>
  <r>
    <x v="3"/>
    <x v="263"/>
    <n v="14.2606"/>
  </r>
  <r>
    <x v="3"/>
    <x v="264"/>
    <n v="14.607200000000001"/>
  </r>
  <r>
    <x v="3"/>
    <x v="265"/>
    <n v="14.225300000000001"/>
  </r>
  <r>
    <x v="3"/>
    <x v="266"/>
    <n v="14.2323"/>
  </r>
  <r>
    <x v="3"/>
    <x v="267"/>
    <n v="13.7796"/>
  </r>
  <r>
    <x v="3"/>
    <x v="268"/>
    <n v="13.468400000000001"/>
  </r>
  <r>
    <x v="3"/>
    <x v="269"/>
    <n v="13.2774"/>
  </r>
  <r>
    <x v="3"/>
    <x v="270"/>
    <n v="12.944900000000001"/>
  </r>
  <r>
    <x v="3"/>
    <x v="271"/>
    <n v="13.036899999999999"/>
  </r>
  <r>
    <x v="3"/>
    <x v="272"/>
    <n v="13.8362"/>
  </r>
  <r>
    <x v="3"/>
    <x v="273"/>
    <n v="13.723000000000001"/>
  </r>
  <r>
    <x v="3"/>
    <x v="274"/>
    <n v="13.624000000000001"/>
  </r>
  <r>
    <x v="3"/>
    <x v="275"/>
    <n v="13.6877"/>
  </r>
  <r>
    <x v="3"/>
    <x v="276"/>
    <n v="13.616899999999999"/>
  </r>
  <r>
    <x v="3"/>
    <x v="277"/>
    <n v="13.970599999999999"/>
  </r>
  <r>
    <x v="3"/>
    <x v="278"/>
    <n v="13.843299999999999"/>
  </r>
  <r>
    <x v="3"/>
    <x v="279"/>
    <n v="13.949400000000001"/>
  </r>
  <r>
    <x v="3"/>
    <x v="280"/>
    <n v="13.7584"/>
  </r>
  <r>
    <x v="3"/>
    <x v="281"/>
    <n v="13.1996"/>
  </r>
  <r>
    <x v="3"/>
    <x v="282"/>
    <n v="13.2279"/>
  </r>
  <r>
    <x v="3"/>
    <x v="283"/>
    <n v="12.591200000000001"/>
  </r>
  <r>
    <x v="3"/>
    <x v="284"/>
    <n v="13.411799999999999"/>
  </r>
  <r>
    <x v="3"/>
    <x v="285"/>
    <n v="13.3835"/>
  </r>
  <r>
    <x v="3"/>
    <x v="286"/>
    <n v="13.7867"/>
  </r>
  <r>
    <x v="3"/>
    <x v="287"/>
    <n v="13.907"/>
  </r>
  <r>
    <x v="3"/>
    <x v="288"/>
    <n v="13.9777"/>
  </r>
  <r>
    <x v="3"/>
    <x v="289"/>
    <n v="13.694699999999999"/>
  </r>
  <r>
    <x v="3"/>
    <x v="290"/>
    <n v="13.4613"/>
  </r>
  <r>
    <x v="3"/>
    <x v="291"/>
    <n v="13.7867"/>
  </r>
  <r>
    <x v="3"/>
    <x v="292"/>
    <n v="14.105"/>
  </r>
  <r>
    <x v="3"/>
    <x v="293"/>
    <n v="14.069599999999999"/>
  </r>
  <r>
    <x v="3"/>
    <x v="294"/>
    <n v="13.942299999999999"/>
  </r>
  <r>
    <x v="3"/>
    <x v="295"/>
    <n v="14.1828"/>
  </r>
  <r>
    <x v="3"/>
    <x v="296"/>
    <n v="14.472899999999999"/>
  </r>
  <r>
    <x v="3"/>
    <x v="297"/>
    <n v="14.522399999999999"/>
  </r>
  <r>
    <x v="3"/>
    <x v="298"/>
    <n v="14.196999999999999"/>
  </r>
  <r>
    <x v="3"/>
    <x v="299"/>
    <n v="13.9635"/>
  </r>
  <r>
    <x v="3"/>
    <x v="300"/>
    <n v="14.4658"/>
  </r>
  <r>
    <x v="3"/>
    <x v="301"/>
    <n v="14.7912"/>
  </r>
  <r>
    <x v="3"/>
    <x v="302"/>
    <n v="15.151899999999999"/>
  </r>
  <r>
    <x v="3"/>
    <x v="303"/>
    <n v="15.06"/>
  </r>
  <r>
    <x v="3"/>
    <x v="304"/>
    <n v="14.6143"/>
  </r>
  <r>
    <x v="3"/>
    <x v="305"/>
    <n v="14.8124"/>
  </r>
  <r>
    <x v="3"/>
    <x v="306"/>
    <n v="14.6214"/>
  </r>
  <r>
    <x v="3"/>
    <x v="307"/>
    <n v="14.6921"/>
  </r>
  <r>
    <x v="3"/>
    <x v="308"/>
    <n v="14.7204"/>
  </r>
  <r>
    <x v="3"/>
    <x v="309"/>
    <n v="14.4658"/>
  </r>
  <r>
    <x v="3"/>
    <x v="310"/>
    <n v="15.0291"/>
  </r>
  <r>
    <x v="3"/>
    <x v="311"/>
    <n v="14.956899999999999"/>
  </r>
  <r>
    <x v="3"/>
    <x v="312"/>
    <n v="14.913500000000001"/>
  </r>
  <r>
    <x v="3"/>
    <x v="313"/>
    <n v="14.8774"/>
  </r>
  <r>
    <x v="3"/>
    <x v="314"/>
    <n v="14.5886"/>
  </r>
  <r>
    <x v="3"/>
    <x v="315"/>
    <n v="14.5091"/>
  </r>
  <r>
    <x v="3"/>
    <x v="316"/>
    <n v="14.5524"/>
  </r>
  <r>
    <x v="3"/>
    <x v="317"/>
    <n v="14.7113"/>
  </r>
  <r>
    <x v="3"/>
    <x v="318"/>
    <n v="14.7547"/>
  </r>
  <r>
    <x v="3"/>
    <x v="319"/>
    <n v="14.624700000000001"/>
  </r>
  <r>
    <x v="3"/>
    <x v="320"/>
    <n v="14.075799999999999"/>
  </r>
  <r>
    <x v="3"/>
    <x v="321"/>
    <n v="13.989100000000001"/>
  </r>
  <r>
    <x v="3"/>
    <x v="322"/>
    <n v="14.104699999999999"/>
  </r>
  <r>
    <x v="3"/>
    <x v="323"/>
    <n v="14.169700000000001"/>
  </r>
  <r>
    <x v="3"/>
    <x v="324"/>
    <n v="13.989100000000001"/>
  </r>
  <r>
    <x v="3"/>
    <x v="325"/>
    <n v="14.018000000000001"/>
  </r>
  <r>
    <x v="3"/>
    <x v="326"/>
    <n v="14.0397"/>
  </r>
  <r>
    <x v="3"/>
    <x v="327"/>
    <n v="13.8302"/>
  </r>
  <r>
    <x v="3"/>
    <x v="328"/>
    <n v="13.628"/>
  </r>
  <r>
    <x v="3"/>
    <x v="329"/>
    <n v="13.8736"/>
  </r>
  <r>
    <x v="3"/>
    <x v="330"/>
    <n v="14.0686"/>
  </r>
  <r>
    <x v="3"/>
    <x v="331"/>
    <n v="13.801299999999999"/>
  </r>
  <r>
    <x v="3"/>
    <x v="332"/>
    <n v="13.8591"/>
  </r>
  <r>
    <x v="3"/>
    <x v="333"/>
    <n v="13.9602"/>
  </r>
  <r>
    <x v="3"/>
    <x v="334"/>
    <n v="14.0252"/>
  </r>
  <r>
    <x v="3"/>
    <x v="335"/>
    <n v="14.133599999999999"/>
  </r>
  <r>
    <x v="3"/>
    <x v="336"/>
    <n v="14.2852"/>
  </r>
  <r>
    <x v="3"/>
    <x v="337"/>
    <n v="14.5236"/>
  </r>
  <r>
    <x v="3"/>
    <x v="338"/>
    <n v="14.444100000000001"/>
  </r>
  <r>
    <x v="3"/>
    <x v="339"/>
    <n v="14.4513"/>
  </r>
  <r>
    <x v="3"/>
    <x v="340"/>
    <n v="14.4658"/>
  </r>
  <r>
    <x v="3"/>
    <x v="341"/>
    <n v="14.6319"/>
  </r>
  <r>
    <x v="3"/>
    <x v="342"/>
    <n v="14.624700000000001"/>
  </r>
  <r>
    <x v="3"/>
    <x v="343"/>
    <n v="14.798"/>
  </r>
  <r>
    <x v="3"/>
    <x v="344"/>
    <n v="14.8774"/>
  </r>
  <r>
    <x v="3"/>
    <x v="345"/>
    <n v="14.545199999999999"/>
  </r>
  <r>
    <x v="3"/>
    <x v="346"/>
    <n v="14.169700000000001"/>
  </r>
  <r>
    <x v="3"/>
    <x v="347"/>
    <n v="14.083"/>
  </r>
  <r>
    <x v="3"/>
    <x v="348"/>
    <n v="14.5091"/>
  </r>
  <r>
    <x v="3"/>
    <x v="349"/>
    <n v="14.8774"/>
  </r>
  <r>
    <x v="3"/>
    <x v="350"/>
    <n v="15.0869"/>
  </r>
  <r>
    <x v="3"/>
    <x v="351"/>
    <n v="14.863"/>
  </r>
  <r>
    <x v="3"/>
    <x v="352"/>
    <n v="15.2241"/>
  </r>
  <r>
    <x v="3"/>
    <x v="353"/>
    <n v="15.2674"/>
  </r>
  <r>
    <x v="3"/>
    <x v="354"/>
    <n v="15.1663"/>
  </r>
  <r>
    <x v="3"/>
    <x v="355"/>
    <n v="15.079599999999999"/>
  </r>
  <r>
    <x v="3"/>
    <x v="356"/>
    <n v="14.956899999999999"/>
  </r>
  <r>
    <x v="3"/>
    <x v="357"/>
    <n v="14.6608"/>
  </r>
  <r>
    <x v="3"/>
    <x v="358"/>
    <n v="14.4008"/>
  </r>
  <r>
    <x v="3"/>
    <x v="359"/>
    <n v="14.7402"/>
  </r>
  <r>
    <x v="3"/>
    <x v="360"/>
    <n v="15.173500000000001"/>
  </r>
  <r>
    <x v="3"/>
    <x v="361"/>
    <n v="15.0219"/>
  </r>
  <r>
    <x v="3"/>
    <x v="362"/>
    <n v="15.007400000000001"/>
  </r>
  <r>
    <x v="3"/>
    <x v="363"/>
    <n v="15.780200000000001"/>
  </r>
  <r>
    <x v="3"/>
    <x v="364"/>
    <n v="15.8957"/>
  </r>
  <r>
    <x v="3"/>
    <x v="365"/>
    <n v="16.495200000000001"/>
  </r>
  <r>
    <x v="3"/>
    <x v="366"/>
    <n v="16.5746"/>
  </r>
  <r>
    <x v="3"/>
    <x v="367"/>
    <n v="16.7624"/>
  </r>
  <r>
    <x v="3"/>
    <x v="368"/>
    <n v="16.5457"/>
  </r>
  <r>
    <x v="3"/>
    <x v="369"/>
    <n v="16.870699999999999"/>
  </r>
  <r>
    <x v="3"/>
    <x v="370"/>
    <n v="17.080200000000001"/>
  </r>
  <r>
    <x v="3"/>
    <x v="371"/>
    <n v="17.137899999999998"/>
  </r>
  <r>
    <x v="3"/>
    <x v="372"/>
    <n v="17.1524"/>
  </r>
  <r>
    <x v="3"/>
    <x v="373"/>
    <n v="16.581800000000001"/>
  </r>
  <r>
    <x v="3"/>
    <x v="374"/>
    <n v="16.012799999999999"/>
  </r>
  <r>
    <x v="3"/>
    <x v="375"/>
    <n v="16.384899999999998"/>
  </r>
  <r>
    <x v="3"/>
    <x v="376"/>
    <n v="16.684000000000001"/>
  </r>
  <r>
    <x v="3"/>
    <x v="377"/>
    <n v="16.7788"/>
  </r>
  <r>
    <x v="3"/>
    <x v="378"/>
    <n v="16.953900000000001"/>
  </r>
  <r>
    <x v="3"/>
    <x v="379"/>
    <n v="16.632899999999999"/>
  </r>
  <r>
    <x v="3"/>
    <x v="380"/>
    <n v="17.034099999999999"/>
  </r>
  <r>
    <x v="3"/>
    <x v="381"/>
    <n v="16.7788"/>
  </r>
  <r>
    <x v="3"/>
    <x v="382"/>
    <n v="16.384899999999998"/>
  </r>
  <r>
    <x v="3"/>
    <x v="383"/>
    <n v="16.545400000000001"/>
  </r>
  <r>
    <x v="3"/>
    <x v="384"/>
    <n v="16.7715"/>
  </r>
  <r>
    <x v="3"/>
    <x v="385"/>
    <n v="16.749600000000001"/>
  </r>
  <r>
    <x v="3"/>
    <x v="386"/>
    <n v="16.611000000000001"/>
  </r>
  <r>
    <x v="3"/>
    <x v="387"/>
    <n v="16.5672"/>
  </r>
  <r>
    <x v="3"/>
    <x v="388"/>
    <n v="16.581800000000001"/>
  </r>
  <r>
    <x v="3"/>
    <x v="389"/>
    <n v="16.698599999999999"/>
  </r>
  <r>
    <x v="3"/>
    <x v="390"/>
    <n v="16.997699999999998"/>
  </r>
  <r>
    <x v="3"/>
    <x v="391"/>
    <n v="17.2895"/>
  </r>
  <r>
    <x v="3"/>
    <x v="392"/>
    <n v="17.362400000000001"/>
  </r>
  <r>
    <x v="3"/>
    <x v="393"/>
    <n v="17.376999999999999"/>
  </r>
  <r>
    <x v="3"/>
    <x v="394"/>
    <n v="17.311399999999999"/>
  </r>
  <r>
    <x v="3"/>
    <x v="395"/>
    <n v="17.442699999999999"/>
  </r>
  <r>
    <x v="3"/>
    <x v="396"/>
    <n v="17.362400000000001"/>
  </r>
  <r>
    <x v="3"/>
    <x v="397"/>
    <n v="17.099799999999998"/>
  </r>
  <r>
    <x v="3"/>
    <x v="398"/>
    <n v="16.837199999999999"/>
  </r>
  <r>
    <x v="3"/>
    <x v="399"/>
    <n v="16.9466"/>
  </r>
  <r>
    <x v="3"/>
    <x v="400"/>
    <n v="17.508299999999998"/>
  </r>
  <r>
    <x v="3"/>
    <x v="401"/>
    <n v="18.048200000000001"/>
  </r>
  <r>
    <x v="3"/>
    <x v="402"/>
    <n v="17.654199999999999"/>
  </r>
  <r>
    <x v="3"/>
    <x v="403"/>
    <n v="17.6907"/>
  </r>
  <r>
    <x v="3"/>
    <x v="404"/>
    <n v="18.223199999999999"/>
  </r>
  <r>
    <x v="3"/>
    <x v="405"/>
    <n v="18.296199999999999"/>
  </r>
  <r>
    <x v="3"/>
    <x v="406"/>
    <n v="18.084599999999998"/>
  </r>
  <r>
    <x v="3"/>
    <x v="407"/>
    <n v="17.895"/>
  </r>
  <r>
    <x v="3"/>
    <x v="408"/>
    <n v="17.4937"/>
  </r>
  <r>
    <x v="3"/>
    <x v="409"/>
    <n v="17.851199999999999"/>
  </r>
  <r>
    <x v="3"/>
    <x v="410"/>
    <n v="17.7637"/>
  </r>
  <r>
    <x v="3"/>
    <x v="411"/>
    <n v="17.8293"/>
  </r>
  <r>
    <x v="3"/>
    <x v="412"/>
    <n v="17.821999999999999"/>
  </r>
  <r>
    <x v="3"/>
    <x v="413"/>
    <n v="17.617699999999999"/>
  </r>
  <r>
    <x v="3"/>
    <x v="414"/>
    <n v="17.508299999999998"/>
  </r>
  <r>
    <x v="3"/>
    <x v="415"/>
    <n v="17.756399999999999"/>
  </r>
  <r>
    <x v="3"/>
    <x v="416"/>
    <n v="17.9971"/>
  </r>
  <r>
    <x v="3"/>
    <x v="417"/>
    <n v="18.383700000000001"/>
  </r>
  <r>
    <x v="3"/>
    <x v="418"/>
    <n v="18.522300000000001"/>
  </r>
  <r>
    <x v="3"/>
    <x v="419"/>
    <n v="18.7193"/>
  </r>
  <r>
    <x v="3"/>
    <x v="420"/>
    <n v="18.806899999999999"/>
  </r>
  <r>
    <x v="3"/>
    <x v="421"/>
    <n v="18.843299999999999"/>
  </r>
  <r>
    <x v="3"/>
    <x v="422"/>
    <n v="18.930900000000001"/>
  </r>
  <r>
    <x v="3"/>
    <x v="423"/>
    <n v="18.536899999999999"/>
  </r>
  <r>
    <x v="3"/>
    <x v="424"/>
    <n v="18.785"/>
  </r>
  <r>
    <x v="3"/>
    <x v="425"/>
    <n v="18.785"/>
  </r>
  <r>
    <x v="3"/>
    <x v="426"/>
    <n v="18.843299999999999"/>
  </r>
  <r>
    <x v="3"/>
    <x v="427"/>
    <n v="18.763100000000001"/>
  </r>
  <r>
    <x v="3"/>
    <x v="428"/>
    <n v="19.142399999999999"/>
  </r>
  <r>
    <x v="3"/>
    <x v="429"/>
    <n v="19.186199999999999"/>
  </r>
  <r>
    <x v="3"/>
    <x v="430"/>
    <n v="18.799600000000002"/>
  </r>
  <r>
    <x v="3"/>
    <x v="431"/>
    <n v="17.916899999999998"/>
  </r>
  <r>
    <x v="3"/>
    <x v="432"/>
    <n v="17.508299999999998"/>
  </r>
  <r>
    <x v="3"/>
    <x v="433"/>
    <n v="17.668800000000001"/>
  </r>
  <r>
    <x v="3"/>
    <x v="434"/>
    <n v="17.471800000000002"/>
  </r>
  <r>
    <x v="3"/>
    <x v="435"/>
    <n v="17.836600000000001"/>
  </r>
  <r>
    <x v="3"/>
    <x v="436"/>
    <n v="17.5886"/>
  </r>
  <r>
    <x v="3"/>
    <x v="437"/>
    <n v="16.625599999999999"/>
  </r>
  <r>
    <x v="3"/>
    <x v="438"/>
    <n v="17.092500000000001"/>
  </r>
  <r>
    <x v="3"/>
    <x v="439"/>
    <n v="16.931999999999999"/>
  </r>
  <r>
    <x v="3"/>
    <x v="440"/>
    <n v="17.428100000000001"/>
  </r>
  <r>
    <x v="3"/>
    <x v="441"/>
    <n v="17.632300000000001"/>
  </r>
  <r>
    <x v="3"/>
    <x v="442"/>
    <n v="17.858499999999999"/>
  </r>
  <r>
    <x v="3"/>
    <x v="443"/>
    <n v="17.6907"/>
  </r>
  <r>
    <x v="3"/>
    <x v="444"/>
    <n v="17.785499999999999"/>
  </r>
  <r>
    <x v="3"/>
    <x v="445"/>
    <n v="17.956700000000001"/>
  </r>
  <r>
    <x v="3"/>
    <x v="446"/>
    <n v="17.964099999999998"/>
  </r>
  <r>
    <x v="3"/>
    <x v="447"/>
    <n v="17.837599999999998"/>
  </r>
  <r>
    <x v="3"/>
    <x v="448"/>
    <n v="17.822700000000001"/>
  </r>
  <r>
    <x v="3"/>
    <x v="449"/>
    <n v="17.7334"/>
  </r>
  <r>
    <x v="3"/>
    <x v="450"/>
    <n v="17.845099999999999"/>
  </r>
  <r>
    <x v="3"/>
    <x v="451"/>
    <n v="17.971599999999999"/>
  </r>
  <r>
    <x v="3"/>
    <x v="452"/>
    <n v="17.882300000000001"/>
  </r>
  <r>
    <x v="3"/>
    <x v="453"/>
    <n v="17.718599999999999"/>
  </r>
  <r>
    <x v="3"/>
    <x v="454"/>
    <n v="17.718599999999999"/>
  </r>
  <r>
    <x v="3"/>
    <x v="455"/>
    <n v="17.964099999999998"/>
  </r>
  <r>
    <x v="3"/>
    <x v="456"/>
    <n v="17.599499999999999"/>
  </r>
  <r>
    <x v="3"/>
    <x v="457"/>
    <n v="17.949200000000001"/>
  </r>
  <r>
    <x v="3"/>
    <x v="458"/>
    <n v="18.038499999999999"/>
  </r>
  <r>
    <x v="3"/>
    <x v="459"/>
    <n v="18.202300000000001"/>
  </r>
  <r>
    <x v="3"/>
    <x v="460"/>
    <n v="18.068300000000001"/>
  </r>
  <r>
    <x v="3"/>
    <x v="461"/>
    <n v="18.105499999999999"/>
  </r>
  <r>
    <x v="3"/>
    <x v="462"/>
    <n v="18.023700000000002"/>
  </r>
  <r>
    <x v="3"/>
    <x v="463"/>
    <n v="17.8004"/>
  </r>
  <r>
    <x v="3"/>
    <x v="464"/>
    <n v="17.532499999999999"/>
  </r>
  <r>
    <x v="3"/>
    <x v="465"/>
    <n v="17.093499999999999"/>
  </r>
  <r>
    <x v="3"/>
    <x v="466"/>
    <n v="17.2944"/>
  </r>
  <r>
    <x v="3"/>
    <x v="467"/>
    <n v="17.4209"/>
  </r>
  <r>
    <x v="3"/>
    <x v="468"/>
    <n v="17.331600000000002"/>
  </r>
  <r>
    <x v="3"/>
    <x v="469"/>
    <n v="17.458100000000002"/>
  </r>
  <r>
    <x v="3"/>
    <x v="470"/>
    <n v="17.1083"/>
  </r>
  <r>
    <x v="3"/>
    <x v="471"/>
    <n v="16.9893"/>
  </r>
  <r>
    <x v="3"/>
    <x v="472"/>
    <n v="16.885100000000001"/>
  </r>
  <r>
    <x v="3"/>
    <x v="473"/>
    <n v="16.6098"/>
  </r>
  <r>
    <x v="3"/>
    <x v="474"/>
    <n v="16.6693"/>
  </r>
  <r>
    <x v="3"/>
    <x v="475"/>
    <n v="16.773499999999999"/>
  </r>
  <r>
    <x v="3"/>
    <x v="476"/>
    <n v="16.996700000000001"/>
  </r>
  <r>
    <x v="3"/>
    <x v="477"/>
    <n v="17.405999999999999"/>
  </r>
  <r>
    <x v="3"/>
    <x v="478"/>
    <n v="17.160399999999999"/>
  </r>
  <r>
    <x v="3"/>
    <x v="479"/>
    <n v="17.636700000000001"/>
  </r>
  <r>
    <x v="3"/>
    <x v="480"/>
    <n v="17.599499999999999"/>
  </r>
  <r>
    <x v="3"/>
    <x v="481"/>
    <n v="17.1083"/>
  </r>
  <r>
    <x v="3"/>
    <x v="482"/>
    <n v="16.721399999999999"/>
  </r>
  <r>
    <x v="3"/>
    <x v="483"/>
    <n v="17.324200000000001"/>
  </r>
  <r>
    <x v="3"/>
    <x v="484"/>
    <n v="16.699100000000001"/>
  </r>
  <r>
    <x v="3"/>
    <x v="485"/>
    <n v="16.274899999999999"/>
  </r>
  <r>
    <x v="3"/>
    <x v="486"/>
    <n v="16.193000000000001"/>
  </r>
  <r>
    <x v="3"/>
    <x v="487"/>
    <n v="16.453499999999998"/>
  </r>
  <r>
    <x v="3"/>
    <x v="488"/>
    <n v="17.2423"/>
  </r>
  <r>
    <x v="3"/>
    <x v="489"/>
    <n v="17.160399999999999"/>
  </r>
  <r>
    <x v="3"/>
    <x v="490"/>
    <n v="17.264600000000002"/>
  </r>
  <r>
    <x v="3"/>
    <x v="491"/>
    <n v="17.7483"/>
  </r>
  <r>
    <x v="3"/>
    <x v="492"/>
    <n v="17.592099999999999"/>
  </r>
  <r>
    <x v="3"/>
    <x v="493"/>
    <n v="18.165099999999999"/>
  </r>
  <r>
    <x v="3"/>
    <x v="494"/>
    <n v="17.644100000000002"/>
  </r>
  <r>
    <x v="3"/>
    <x v="495"/>
    <n v="17.272099999999998"/>
  </r>
  <r>
    <x v="3"/>
    <x v="496"/>
    <n v="17.2944"/>
  </r>
  <r>
    <x v="3"/>
    <x v="497"/>
    <n v="16.899999999999999"/>
  </r>
  <r>
    <x v="3"/>
    <x v="498"/>
    <n v="17.4879"/>
  </r>
  <r>
    <x v="3"/>
    <x v="499"/>
    <n v="17.085999999999999"/>
  </r>
  <r>
    <x v="3"/>
    <x v="500"/>
    <n v="17.100899999999999"/>
  </r>
  <r>
    <x v="3"/>
    <x v="501"/>
    <n v="17.0563"/>
  </r>
  <r>
    <x v="3"/>
    <x v="502"/>
    <n v="16.7074"/>
  </r>
  <r>
    <x v="3"/>
    <x v="503"/>
    <n v="16.502600000000001"/>
  </r>
  <r>
    <x v="3"/>
    <x v="504"/>
    <n v="16.942499999999999"/>
  </r>
  <r>
    <x v="3"/>
    <x v="505"/>
    <n v="17.405100000000001"/>
  </r>
  <r>
    <x v="3"/>
    <x v="506"/>
    <n v="17.6023"/>
  </r>
  <r>
    <x v="3"/>
    <x v="507"/>
    <n v="17.518899999999999"/>
  </r>
  <r>
    <x v="3"/>
    <x v="508"/>
    <n v="16.980399999999999"/>
  </r>
  <r>
    <x v="3"/>
    <x v="509"/>
    <n v="17.0032"/>
  </r>
  <r>
    <x v="3"/>
    <x v="510"/>
    <n v="17.6554"/>
  </r>
  <r>
    <x v="3"/>
    <x v="511"/>
    <n v="17.3369"/>
  </r>
  <r>
    <x v="3"/>
    <x v="512"/>
    <n v="17.754000000000001"/>
  </r>
  <r>
    <x v="3"/>
    <x v="513"/>
    <n v="17.731200000000001"/>
  </r>
  <r>
    <x v="3"/>
    <x v="514"/>
    <n v="17.473400000000002"/>
  </r>
  <r>
    <x v="3"/>
    <x v="515"/>
    <n v="17.3748"/>
  </r>
  <r>
    <x v="3"/>
    <x v="516"/>
    <n v="17.3748"/>
  </r>
  <r>
    <x v="3"/>
    <x v="517"/>
    <n v="17.276199999999999"/>
  </r>
  <r>
    <x v="3"/>
    <x v="518"/>
    <n v="17.238299999999999"/>
  </r>
  <r>
    <x v="3"/>
    <x v="519"/>
    <n v="17.3672"/>
  </r>
  <r>
    <x v="3"/>
    <x v="520"/>
    <n v="17.708500000000001"/>
  </r>
  <r>
    <x v="3"/>
    <x v="521"/>
    <n v="17.9284"/>
  </r>
  <r>
    <x v="3"/>
    <x v="522"/>
    <n v="17.9815"/>
  </r>
  <r>
    <x v="3"/>
    <x v="523"/>
    <n v="18.2393"/>
  </r>
  <r>
    <x v="3"/>
    <x v="524"/>
    <n v="18.353100000000001"/>
  </r>
  <r>
    <x v="3"/>
    <x v="525"/>
    <n v="18.292400000000001"/>
  </r>
  <r>
    <x v="3"/>
    <x v="526"/>
    <n v="18.330400000000001"/>
  </r>
  <r>
    <x v="3"/>
    <x v="527"/>
    <n v="18.383400000000002"/>
  </r>
  <r>
    <x v="3"/>
    <x v="528"/>
    <n v="18.110399999999998"/>
  </r>
  <r>
    <x v="3"/>
    <x v="529"/>
    <n v="18.049700000000001"/>
  </r>
  <r>
    <x v="3"/>
    <x v="530"/>
    <n v="18.2014"/>
  </r>
  <r>
    <x v="3"/>
    <x v="531"/>
    <n v="18.406199999999998"/>
  </r>
  <r>
    <x v="3"/>
    <x v="532"/>
    <n v="18.413799999999998"/>
  </r>
  <r>
    <x v="3"/>
    <x v="533"/>
    <n v="18.2318"/>
  </r>
  <r>
    <x v="3"/>
    <x v="534"/>
    <n v="18.110399999999998"/>
  </r>
  <r>
    <x v="3"/>
    <x v="535"/>
    <n v="17.882899999999999"/>
  </r>
  <r>
    <x v="3"/>
    <x v="536"/>
    <n v="17.9132"/>
  </r>
  <r>
    <x v="3"/>
    <x v="537"/>
    <n v="18.102799999999998"/>
  </r>
  <r>
    <x v="3"/>
    <x v="538"/>
    <n v="18.353100000000001"/>
  </r>
  <r>
    <x v="3"/>
    <x v="539"/>
    <n v="18.451699999999999"/>
  </r>
  <r>
    <x v="3"/>
    <x v="540"/>
    <n v="18.573"/>
  </r>
  <r>
    <x v="3"/>
    <x v="541"/>
    <n v="18.739899999999999"/>
  </r>
  <r>
    <x v="3"/>
    <x v="542"/>
    <n v="18.8536"/>
  </r>
  <r>
    <x v="3"/>
    <x v="543"/>
    <n v="18.959800000000001"/>
  </r>
  <r>
    <x v="3"/>
    <x v="544"/>
    <n v="18.626100000000001"/>
  </r>
  <r>
    <x v="3"/>
    <x v="545"/>
    <n v="18.8461"/>
  </r>
  <r>
    <x v="3"/>
    <x v="546"/>
    <n v="18.5503"/>
  </r>
  <r>
    <x v="3"/>
    <x v="547"/>
    <n v="18.732299999999999"/>
  </r>
  <r>
    <x v="3"/>
    <x v="548"/>
    <n v="18.952200000000001"/>
  </r>
  <r>
    <x v="3"/>
    <x v="549"/>
    <n v="19.028099999999998"/>
  </r>
  <r>
    <x v="3"/>
    <x v="550"/>
    <n v="19.1342"/>
  </r>
  <r>
    <x v="3"/>
    <x v="551"/>
    <n v="18.906700000000001"/>
  </r>
  <r>
    <x v="3"/>
    <x v="552"/>
    <n v="19.043199999999999"/>
  </r>
  <r>
    <x v="3"/>
    <x v="553"/>
    <n v="19.1191"/>
  </r>
  <r>
    <x v="3"/>
    <x v="554"/>
    <n v="19.1494"/>
  </r>
  <r>
    <x v="3"/>
    <x v="555"/>
    <n v="19.202500000000001"/>
  </r>
  <r>
    <x v="3"/>
    <x v="556"/>
    <n v="18.914300000000001"/>
  </r>
  <r>
    <x v="3"/>
    <x v="557"/>
    <n v="18.792999999999999"/>
  </r>
  <r>
    <x v="3"/>
    <x v="558"/>
    <n v="18.5275"/>
  </r>
  <r>
    <x v="3"/>
    <x v="559"/>
    <n v="18.648900000000001"/>
  </r>
  <r>
    <x v="3"/>
    <x v="560"/>
    <n v="18.436499999999999"/>
  </r>
  <r>
    <x v="3"/>
    <x v="561"/>
    <n v="17.875"/>
  </r>
  <r>
    <x v="3"/>
    <x v="562"/>
    <n v="17.851600000000001"/>
  </r>
  <r>
    <x v="3"/>
    <x v="563"/>
    <n v="17.921800000000001"/>
  </r>
  <r>
    <x v="3"/>
    <x v="564"/>
    <n v="17.7502"/>
  </r>
  <r>
    <x v="3"/>
    <x v="565"/>
    <n v="17.781400000000001"/>
  </r>
  <r>
    <x v="3"/>
    <x v="566"/>
    <n v="17.664400000000001"/>
  </r>
  <r>
    <x v="3"/>
    <x v="567"/>
    <n v="17.765799999999999"/>
  </r>
  <r>
    <x v="3"/>
    <x v="568"/>
    <n v="18.124600000000001"/>
  </r>
  <r>
    <x v="3"/>
    <x v="569"/>
    <n v="17.9452"/>
  </r>
  <r>
    <x v="3"/>
    <x v="570"/>
    <n v="18.1402"/>
  </r>
  <r>
    <x v="3"/>
    <x v="571"/>
    <n v="17.984200000000001"/>
  </r>
  <r>
    <x v="3"/>
    <x v="572"/>
    <n v="17.6098"/>
  </r>
  <r>
    <x v="3"/>
    <x v="573"/>
    <n v="17.9374"/>
  </r>
  <r>
    <x v="3"/>
    <x v="574"/>
    <n v="17.906199999999998"/>
  </r>
  <r>
    <x v="3"/>
    <x v="575"/>
    <n v="17.906199999999998"/>
  </r>
  <r>
    <x v="3"/>
    <x v="576"/>
    <n v="17.9374"/>
  </r>
  <r>
    <x v="3"/>
    <x v="577"/>
    <n v="17.890599999999999"/>
  </r>
  <r>
    <x v="3"/>
    <x v="578"/>
    <n v="17.9998"/>
  </r>
  <r>
    <x v="3"/>
    <x v="579"/>
    <n v="18.023199999999999"/>
  </r>
  <r>
    <x v="3"/>
    <x v="580"/>
    <n v="18.148"/>
  </r>
  <r>
    <x v="3"/>
    <x v="581"/>
    <n v="18.241599999999998"/>
  </r>
  <r>
    <x v="3"/>
    <x v="582"/>
    <n v="18.319500000000001"/>
  </r>
  <r>
    <x v="3"/>
    <x v="583"/>
    <n v="18.179200000000002"/>
  </r>
  <r>
    <x v="3"/>
    <x v="584"/>
    <n v="18.093399999999999"/>
  </r>
  <r>
    <x v="3"/>
    <x v="585"/>
    <n v="17.851600000000001"/>
  </r>
  <r>
    <x v="3"/>
    <x v="586"/>
    <n v="17.757999999999999"/>
  </r>
  <r>
    <x v="3"/>
    <x v="587"/>
    <n v="17.547499999999999"/>
  </r>
  <r>
    <x v="3"/>
    <x v="588"/>
    <n v="17.578600000000002"/>
  </r>
  <r>
    <x v="3"/>
    <x v="589"/>
    <n v="17.5943"/>
  </r>
  <r>
    <x v="3"/>
    <x v="590"/>
    <n v="17.7502"/>
  </r>
  <r>
    <x v="3"/>
    <x v="591"/>
    <n v="17.7346"/>
  </r>
  <r>
    <x v="3"/>
    <x v="592"/>
    <n v="17.640999999999998"/>
  </r>
  <r>
    <x v="3"/>
    <x v="593"/>
    <n v="17.695599999999999"/>
  </r>
  <r>
    <x v="3"/>
    <x v="594"/>
    <n v="17.664400000000001"/>
  </r>
  <r>
    <x v="3"/>
    <x v="595"/>
    <n v="17.563099999999999"/>
  </r>
  <r>
    <x v="3"/>
    <x v="596"/>
    <n v="17.586400000000001"/>
  </r>
  <r>
    <x v="3"/>
    <x v="597"/>
    <n v="17.391500000000001"/>
  </r>
  <r>
    <x v="3"/>
    <x v="598"/>
    <n v="17.102900000000002"/>
  </r>
  <r>
    <x v="3"/>
    <x v="599"/>
    <n v="17.0639"/>
  </r>
  <r>
    <x v="3"/>
    <x v="600"/>
    <n v="16.9937"/>
  </r>
  <r>
    <x v="3"/>
    <x v="601"/>
    <n v="17.446100000000001"/>
  </r>
  <r>
    <x v="3"/>
    <x v="602"/>
    <n v="17.446100000000001"/>
  </r>
  <r>
    <x v="3"/>
    <x v="603"/>
    <n v="17.391500000000001"/>
  </r>
  <r>
    <x v="3"/>
    <x v="604"/>
    <n v="16.892399999999999"/>
  </r>
  <r>
    <x v="3"/>
    <x v="605"/>
    <n v="16.705200000000001"/>
  </r>
  <r>
    <x v="3"/>
    <x v="606"/>
    <n v="16.869"/>
  </r>
  <r>
    <x v="3"/>
    <x v="607"/>
    <n v="17.079499999999999"/>
  </r>
  <r>
    <x v="3"/>
    <x v="608"/>
    <n v="16.783200000000001"/>
  </r>
  <r>
    <x v="3"/>
    <x v="609"/>
    <n v="16.9937"/>
  </r>
  <r>
    <x v="3"/>
    <x v="610"/>
    <n v="16.361999999999998"/>
  </r>
  <r>
    <x v="3"/>
    <x v="611"/>
    <n v="16.011099999999999"/>
  </r>
  <r>
    <x v="3"/>
    <x v="612"/>
    <n v="15.582100000000001"/>
  </r>
  <r>
    <x v="3"/>
    <x v="613"/>
    <n v="15.5587"/>
  </r>
  <r>
    <x v="3"/>
    <x v="614"/>
    <n v="15.5587"/>
  </r>
  <r>
    <x v="3"/>
    <x v="615"/>
    <n v="15.5276"/>
  </r>
  <r>
    <x v="3"/>
    <x v="616"/>
    <n v="15.972099999999999"/>
  </r>
  <r>
    <x v="3"/>
    <x v="617"/>
    <n v="16.3932"/>
  </r>
  <r>
    <x v="3"/>
    <x v="618"/>
    <n v="17.0639"/>
  </r>
  <r>
    <x v="3"/>
    <x v="619"/>
    <n v="16.6662"/>
  </r>
  <r>
    <x v="3"/>
    <x v="620"/>
    <n v="16.970300000000002"/>
  </r>
  <r>
    <x v="3"/>
    <x v="621"/>
    <n v="17.547499999999999"/>
  </r>
  <r>
    <x v="3"/>
    <x v="622"/>
    <n v="17.4617"/>
  </r>
  <r>
    <x v="3"/>
    <x v="623"/>
    <n v="17.640999999999998"/>
  </r>
  <r>
    <x v="3"/>
    <x v="624"/>
    <n v="17.352499999999999"/>
  </r>
  <r>
    <x v="3"/>
    <x v="625"/>
    <n v="17.058"/>
  </r>
  <r>
    <x v="3"/>
    <x v="626"/>
    <n v="17.1614"/>
  </r>
  <r>
    <x v="3"/>
    <x v="627"/>
    <n v="16.890799999999999"/>
  </r>
  <r>
    <x v="3"/>
    <x v="628"/>
    <n v="16.9147"/>
  </r>
  <r>
    <x v="3"/>
    <x v="629"/>
    <n v="16.930599999999998"/>
  </r>
  <r>
    <x v="3"/>
    <x v="630"/>
    <n v="16.922699999999999"/>
  </r>
  <r>
    <x v="3"/>
    <x v="631"/>
    <n v="17.0261"/>
  </r>
  <r>
    <x v="3"/>
    <x v="632"/>
    <n v="17.3843"/>
  </r>
  <r>
    <x v="3"/>
    <x v="633"/>
    <n v="17.320599999999999"/>
  </r>
  <r>
    <x v="3"/>
    <x v="634"/>
    <n v="17.503699999999998"/>
  </r>
  <r>
    <x v="3"/>
    <x v="635"/>
    <n v="17.5594"/>
  </r>
  <r>
    <x v="3"/>
    <x v="636"/>
    <n v="17.655000000000001"/>
  </r>
  <r>
    <x v="3"/>
    <x v="637"/>
    <n v="17.790299999999998"/>
  </r>
  <r>
    <x v="3"/>
    <x v="638"/>
    <n v="18.0609"/>
  </r>
  <r>
    <x v="3"/>
    <x v="639"/>
    <n v="18.1724"/>
  </r>
  <r>
    <x v="3"/>
    <x v="640"/>
    <n v="18.251899999999999"/>
  </r>
  <r>
    <x v="3"/>
    <x v="641"/>
    <n v="18.2121"/>
  </r>
  <r>
    <x v="3"/>
    <x v="642"/>
    <n v="17.901700000000002"/>
  </r>
  <r>
    <x v="3"/>
    <x v="643"/>
    <n v="17.7744"/>
  </r>
  <r>
    <x v="3"/>
    <x v="644"/>
    <n v="17.909700000000001"/>
  </r>
  <r>
    <x v="3"/>
    <x v="645"/>
    <n v="17.7346"/>
  </r>
  <r>
    <x v="3"/>
    <x v="646"/>
    <n v="17.073899999999998"/>
  </r>
  <r>
    <x v="3"/>
    <x v="647"/>
    <n v="17.2729"/>
  </r>
  <r>
    <x v="3"/>
    <x v="648"/>
    <n v="17.495799999999999"/>
  </r>
  <r>
    <x v="3"/>
    <x v="649"/>
    <n v="17.710699999999999"/>
  </r>
  <r>
    <x v="3"/>
    <x v="650"/>
    <n v="17.846"/>
  </r>
  <r>
    <x v="3"/>
    <x v="651"/>
    <n v="17.5276"/>
  </r>
  <r>
    <x v="3"/>
    <x v="652"/>
    <n v="17.646999999999998"/>
  </r>
  <r>
    <x v="3"/>
    <x v="653"/>
    <n v="17.456"/>
  </r>
  <r>
    <x v="3"/>
    <x v="654"/>
    <n v="17.726600000000001"/>
  </r>
  <r>
    <x v="3"/>
    <x v="655"/>
    <n v="17.5276"/>
  </r>
  <r>
    <x v="3"/>
    <x v="656"/>
    <n v="17.583300000000001"/>
  </r>
  <r>
    <x v="3"/>
    <x v="657"/>
    <n v="17.368400000000001"/>
  </r>
  <r>
    <x v="3"/>
    <x v="658"/>
    <n v="17.798200000000001"/>
  </r>
  <r>
    <x v="3"/>
    <x v="659"/>
    <n v="17.893799999999999"/>
  </r>
  <r>
    <x v="3"/>
    <x v="660"/>
    <n v="17.901700000000002"/>
  </r>
  <r>
    <x v="3"/>
    <x v="661"/>
    <n v="17.973400000000002"/>
  </r>
  <r>
    <x v="3"/>
    <x v="662"/>
    <n v="18.228100000000001"/>
  </r>
  <r>
    <x v="3"/>
    <x v="663"/>
    <n v="18.4191"/>
  </r>
  <r>
    <x v="3"/>
    <x v="664"/>
    <n v="18.403199999999998"/>
  </r>
  <r>
    <x v="3"/>
    <x v="665"/>
    <n v="18.2758"/>
  </r>
  <r>
    <x v="3"/>
    <x v="666"/>
    <n v="18.4907"/>
  </r>
  <r>
    <x v="3"/>
    <x v="667"/>
    <n v="18.474799999999998"/>
  </r>
  <r>
    <x v="3"/>
    <x v="668"/>
    <n v="18.697700000000001"/>
  </r>
  <r>
    <x v="3"/>
    <x v="669"/>
    <n v="18.578299999999999"/>
  </r>
  <r>
    <x v="3"/>
    <x v="670"/>
    <n v="18.395199999999999"/>
  </r>
  <r>
    <x v="3"/>
    <x v="671"/>
    <n v="18.737500000000001"/>
  </r>
  <r>
    <x v="3"/>
    <x v="672"/>
    <n v="18.626100000000001"/>
  </r>
  <r>
    <x v="3"/>
    <x v="673"/>
    <n v="18.896699999999999"/>
  </r>
  <r>
    <x v="3"/>
    <x v="674"/>
    <n v="18.681799999999999"/>
  </r>
  <r>
    <x v="3"/>
    <x v="675"/>
    <n v="18.880800000000001"/>
  </r>
  <r>
    <x v="3"/>
    <x v="676"/>
    <n v="18.498699999999999"/>
  </r>
  <r>
    <x v="3"/>
    <x v="677"/>
    <n v="18.156400000000001"/>
  </r>
  <r>
    <x v="3"/>
    <x v="678"/>
    <n v="18.267900000000001"/>
  </r>
  <r>
    <x v="3"/>
    <x v="679"/>
    <n v="18.514600000000002"/>
  </r>
  <r>
    <x v="3"/>
    <x v="680"/>
    <n v="18.665900000000001"/>
  </r>
  <r>
    <x v="3"/>
    <x v="681"/>
    <n v="19.119599999999998"/>
  </r>
  <r>
    <x v="3"/>
    <x v="682"/>
    <n v="19.310600000000001"/>
  </r>
  <r>
    <x v="3"/>
    <x v="683"/>
    <n v="19.589200000000002"/>
  </r>
  <r>
    <x v="3"/>
    <x v="684"/>
    <n v="19.597200000000001"/>
  </r>
  <r>
    <x v="3"/>
    <x v="685"/>
    <n v="19.414100000000001"/>
  </r>
  <r>
    <x v="3"/>
    <x v="686"/>
    <n v="19.3186"/>
  </r>
  <r>
    <x v="3"/>
    <x v="687"/>
    <n v="19.111599999999999"/>
  </r>
  <r>
    <x v="3"/>
    <x v="688"/>
    <n v="19.1435"/>
  </r>
  <r>
    <x v="3"/>
    <x v="689"/>
    <n v="19.43"/>
  </r>
  <r>
    <x v="3"/>
    <x v="690"/>
    <n v="19.3186"/>
  </r>
  <r>
    <x v="3"/>
    <x v="691"/>
    <n v="19.652899999999999"/>
  </r>
  <r>
    <x v="3"/>
    <x v="692"/>
    <n v="19.6768"/>
  </r>
  <r>
    <x v="3"/>
    <x v="693"/>
    <n v="19.883700000000001"/>
  </r>
  <r>
    <x v="3"/>
    <x v="694"/>
    <n v="19.3186"/>
  </r>
  <r>
    <x v="3"/>
    <x v="695"/>
    <n v="19.3186"/>
  </r>
  <r>
    <x v="3"/>
    <x v="696"/>
    <n v="19.3902"/>
  </r>
  <r>
    <x v="3"/>
    <x v="697"/>
    <n v="19.437999999999999"/>
  </r>
  <r>
    <x v="3"/>
    <x v="698"/>
    <n v="19.3902"/>
  </r>
  <r>
    <x v="3"/>
    <x v="699"/>
    <n v="19.406400000000001"/>
  </r>
  <r>
    <x v="3"/>
    <x v="700"/>
    <n v="19.543700000000001"/>
  </r>
  <r>
    <x v="3"/>
    <x v="701"/>
    <n v="19.576000000000001"/>
  </r>
  <r>
    <x v="3"/>
    <x v="702"/>
    <n v="19.357900000000001"/>
  </r>
  <r>
    <x v="3"/>
    <x v="703"/>
    <n v="19.2287"/>
  </r>
  <r>
    <x v="3"/>
    <x v="704"/>
    <n v="19.026800000000001"/>
  </r>
  <r>
    <x v="3"/>
    <x v="705"/>
    <n v="18.970300000000002"/>
  </r>
  <r>
    <x v="3"/>
    <x v="706"/>
    <n v="18.453399999999998"/>
  </r>
  <r>
    <x v="3"/>
    <x v="707"/>
    <n v="19.059100000000001"/>
  </r>
  <r>
    <x v="3"/>
    <x v="708"/>
    <n v="18.9541"/>
  </r>
  <r>
    <x v="3"/>
    <x v="709"/>
    <n v="19.196400000000001"/>
  </r>
  <r>
    <x v="3"/>
    <x v="710"/>
    <n v="19.115600000000001"/>
  </r>
  <r>
    <x v="3"/>
    <x v="711"/>
    <n v="19.1479"/>
  </r>
  <r>
    <x v="3"/>
    <x v="712"/>
    <n v="18.7926"/>
  </r>
  <r>
    <x v="3"/>
    <x v="713"/>
    <n v="18.429200000000002"/>
  </r>
  <r>
    <x v="3"/>
    <x v="714"/>
    <n v="18.4696"/>
  </r>
  <r>
    <x v="3"/>
    <x v="715"/>
    <n v="18.598800000000001"/>
  </r>
  <r>
    <x v="3"/>
    <x v="716"/>
    <n v="18.4696"/>
  </r>
  <r>
    <x v="3"/>
    <x v="717"/>
    <n v="18.534199999999998"/>
  </r>
  <r>
    <x v="3"/>
    <x v="718"/>
    <n v="18.582599999999999"/>
  </r>
  <r>
    <x v="3"/>
    <x v="719"/>
    <n v="18.542200000000001"/>
  </r>
  <r>
    <x v="3"/>
    <x v="720"/>
    <n v="18.421099999999999"/>
  </r>
  <r>
    <x v="3"/>
    <x v="721"/>
    <n v="18.671500000000002"/>
  </r>
  <r>
    <x v="3"/>
    <x v="722"/>
    <n v="18.671500000000002"/>
  </r>
  <r>
    <x v="3"/>
    <x v="723"/>
    <n v="18.590699999999998"/>
  </r>
  <r>
    <x v="3"/>
    <x v="724"/>
    <n v="18.4373"/>
  </r>
  <r>
    <x v="3"/>
    <x v="725"/>
    <n v="18.243400000000001"/>
  </r>
  <r>
    <x v="3"/>
    <x v="726"/>
    <n v="18.291899999999998"/>
  </r>
  <r>
    <x v="3"/>
    <x v="727"/>
    <n v="18.3888"/>
  </r>
  <r>
    <x v="3"/>
    <x v="728"/>
    <n v="18.421099999999999"/>
  </r>
  <r>
    <x v="3"/>
    <x v="729"/>
    <n v="18.639099999999999"/>
  </r>
  <r>
    <x v="3"/>
    <x v="730"/>
    <n v="18.534199999999998"/>
  </r>
  <r>
    <x v="3"/>
    <x v="731"/>
    <n v="18.453399999999998"/>
  </r>
  <r>
    <x v="3"/>
    <x v="732"/>
    <n v="18.259599999999999"/>
  </r>
  <r>
    <x v="3"/>
    <x v="733"/>
    <n v="18.178799999999999"/>
  </r>
  <r>
    <x v="3"/>
    <x v="734"/>
    <n v="18.154599999999999"/>
  </r>
  <r>
    <x v="3"/>
    <x v="735"/>
    <n v="18.3323"/>
  </r>
  <r>
    <x v="3"/>
    <x v="736"/>
    <n v="18.4696"/>
  </r>
  <r>
    <x v="3"/>
    <x v="737"/>
    <n v="18.405000000000001"/>
  </r>
  <r>
    <x v="3"/>
    <x v="738"/>
    <n v="18.518000000000001"/>
  </r>
  <r>
    <x v="3"/>
    <x v="739"/>
    <n v="18.865300000000001"/>
  </r>
  <r>
    <x v="3"/>
    <x v="740"/>
    <n v="18.663399999999999"/>
  </r>
  <r>
    <x v="3"/>
    <x v="741"/>
    <n v="18.7361"/>
  </r>
  <r>
    <x v="3"/>
    <x v="742"/>
    <n v="18.703800000000001"/>
  </r>
  <r>
    <x v="3"/>
    <x v="743"/>
    <n v="18.8733"/>
  </r>
  <r>
    <x v="3"/>
    <x v="744"/>
    <n v="19.0106"/>
  </r>
  <r>
    <x v="3"/>
    <x v="745"/>
    <n v="18.889500000000002"/>
  </r>
  <r>
    <x v="3"/>
    <x v="746"/>
    <n v="18.7926"/>
  </r>
  <r>
    <x v="3"/>
    <x v="747"/>
    <n v="18.832999999999998"/>
  </r>
  <r>
    <x v="3"/>
    <x v="748"/>
    <n v="18.7684"/>
  </r>
  <r>
    <x v="3"/>
    <x v="749"/>
    <n v="18.5459"/>
  </r>
  <r>
    <x v="3"/>
    <x v="750"/>
    <n v="18.636500000000002"/>
  </r>
  <r>
    <x v="3"/>
    <x v="751"/>
    <n v="18.760100000000001"/>
  </r>
  <r>
    <x v="3"/>
    <x v="752"/>
    <n v="18.801300000000001"/>
  </r>
  <r>
    <x v="3"/>
    <x v="753"/>
    <n v="18.677700000000002"/>
  </r>
  <r>
    <x v="3"/>
    <x v="754"/>
    <n v="18.537700000000001"/>
  </r>
  <r>
    <x v="3"/>
    <x v="755"/>
    <n v="18.636500000000002"/>
  </r>
  <r>
    <x v="3"/>
    <x v="756"/>
    <n v="18.661300000000001"/>
  </r>
  <r>
    <x v="3"/>
    <x v="757"/>
    <n v="18.686"/>
  </r>
  <r>
    <x v="3"/>
    <x v="758"/>
    <n v="18.760100000000001"/>
  </r>
  <r>
    <x v="3"/>
    <x v="759"/>
    <n v="18.875499999999999"/>
  </r>
  <r>
    <x v="3"/>
    <x v="760"/>
    <n v="18.957899999999999"/>
  </r>
  <r>
    <x v="3"/>
    <x v="761"/>
    <n v="19.048500000000001"/>
  </r>
  <r>
    <x v="3"/>
    <x v="762"/>
    <n v="19.048500000000001"/>
  </r>
  <r>
    <x v="3"/>
    <x v="763"/>
    <n v="18.9496"/>
  </r>
  <r>
    <x v="3"/>
    <x v="764"/>
    <n v="18.9331"/>
  </r>
  <r>
    <x v="3"/>
    <x v="765"/>
    <n v="18.900200000000002"/>
  </r>
  <r>
    <x v="3"/>
    <x v="766"/>
    <n v="18.8919"/>
  </r>
  <r>
    <x v="3"/>
    <x v="767"/>
    <n v="18.9331"/>
  </r>
  <r>
    <x v="3"/>
    <x v="768"/>
    <n v="18.9496"/>
  </r>
  <r>
    <x v="3"/>
    <x v="769"/>
    <n v="18.9084"/>
  </r>
  <r>
    <x v="3"/>
    <x v="770"/>
    <n v="18.842500000000001"/>
  </r>
  <r>
    <x v="3"/>
    <x v="771"/>
    <n v="18.883700000000001"/>
  </r>
  <r>
    <x v="3"/>
    <x v="772"/>
    <n v="19.106200000000001"/>
  </r>
  <r>
    <x v="3"/>
    <x v="773"/>
    <n v="19.122599999999998"/>
  </r>
  <r>
    <x v="3"/>
    <x v="774"/>
    <n v="19.1556"/>
  </r>
  <r>
    <x v="3"/>
    <x v="775"/>
    <n v="19.007300000000001"/>
  </r>
  <r>
    <x v="3"/>
    <x v="776"/>
    <n v="18.826000000000001"/>
  </r>
  <r>
    <x v="3"/>
    <x v="777"/>
    <n v="18.9908"/>
  </r>
  <r>
    <x v="3"/>
    <x v="778"/>
    <n v="19.204999999999998"/>
  </r>
  <r>
    <x v="3"/>
    <x v="779"/>
    <n v="19.032"/>
  </r>
  <r>
    <x v="3"/>
    <x v="780"/>
    <n v="18.924900000000001"/>
  </r>
  <r>
    <x v="3"/>
    <x v="781"/>
    <n v="18.875499999999999"/>
  </r>
  <r>
    <x v="3"/>
    <x v="782"/>
    <n v="18.776599999999998"/>
  </r>
  <r>
    <x v="3"/>
    <x v="783"/>
    <n v="18.957899999999999"/>
  </r>
  <r>
    <x v="3"/>
    <x v="784"/>
    <n v="18.9496"/>
  </r>
  <r>
    <x v="3"/>
    <x v="785"/>
    <n v="19.056699999999999"/>
  </r>
  <r>
    <x v="3"/>
    <x v="786"/>
    <n v="19.180299999999999"/>
  </r>
  <r>
    <x v="3"/>
    <x v="787"/>
    <n v="19.188600000000001"/>
  </r>
  <r>
    <x v="3"/>
    <x v="788"/>
    <n v="19.163799999999998"/>
  </r>
  <r>
    <x v="3"/>
    <x v="789"/>
    <n v="19.023800000000001"/>
  </r>
  <r>
    <x v="3"/>
    <x v="790"/>
    <n v="18.776599999999998"/>
  </r>
  <r>
    <x v="3"/>
    <x v="791"/>
    <n v="18.826000000000001"/>
  </r>
  <r>
    <x v="3"/>
    <x v="792"/>
    <n v="18.974299999999999"/>
  </r>
  <r>
    <x v="3"/>
    <x v="793"/>
    <n v="19.1721"/>
  </r>
  <r>
    <x v="3"/>
    <x v="794"/>
    <n v="19.0732"/>
  </r>
  <r>
    <x v="3"/>
    <x v="795"/>
    <n v="19.015499999999999"/>
  </r>
  <r>
    <x v="3"/>
    <x v="796"/>
    <n v="18.471800000000002"/>
  </r>
  <r>
    <x v="3"/>
    <x v="797"/>
    <n v="18.793099999999999"/>
  </r>
  <r>
    <x v="3"/>
    <x v="798"/>
    <n v="19.089700000000001"/>
  </r>
  <r>
    <x v="3"/>
    <x v="799"/>
    <n v="19.369800000000001"/>
  </r>
  <r>
    <x v="3"/>
    <x v="800"/>
    <n v="19.6252"/>
  </r>
  <r>
    <x v="3"/>
    <x v="801"/>
    <n v="19.8065"/>
  </r>
  <r>
    <x v="3"/>
    <x v="802"/>
    <n v="19.8889"/>
  </r>
  <r>
    <x v="3"/>
    <x v="803"/>
    <n v="19.897099999999998"/>
  </r>
  <r>
    <x v="3"/>
    <x v="804"/>
    <n v="19.575800000000001"/>
  </r>
  <r>
    <x v="3"/>
    <x v="805"/>
    <n v="19.938300000000002"/>
  </r>
  <r>
    <x v="3"/>
    <x v="806"/>
    <n v="19.8477"/>
  </r>
  <r>
    <x v="3"/>
    <x v="807"/>
    <n v="19.995999999999999"/>
  </r>
  <r>
    <x v="3"/>
    <x v="808"/>
    <n v="19.872399999999999"/>
  </r>
  <r>
    <x v="3"/>
    <x v="809"/>
    <n v="19.567499999999999"/>
  </r>
  <r>
    <x v="3"/>
    <x v="810"/>
    <n v="19.938300000000002"/>
  </r>
  <r>
    <x v="3"/>
    <x v="811"/>
    <n v="20.267900000000001"/>
  </r>
  <r>
    <x v="3"/>
    <x v="812"/>
    <n v="20.150500000000001"/>
  </r>
  <r>
    <x v="3"/>
    <x v="813"/>
    <n v="20.033200000000001"/>
  </r>
  <r>
    <x v="3"/>
    <x v="814"/>
    <n v="20.108599999999999"/>
  </r>
  <r>
    <x v="3"/>
    <x v="815"/>
    <n v="20.066700000000001"/>
  </r>
  <r>
    <x v="3"/>
    <x v="816"/>
    <n v="19.949300000000001"/>
  </r>
  <r>
    <x v="3"/>
    <x v="817"/>
    <n v="19.488299999999999"/>
  </r>
  <r>
    <x v="3"/>
    <x v="818"/>
    <n v="19.2788"/>
  </r>
  <r>
    <x v="3"/>
    <x v="819"/>
    <n v="19.505099999999999"/>
  </r>
  <r>
    <x v="3"/>
    <x v="820"/>
    <n v="19.0944"/>
  </r>
  <r>
    <x v="3"/>
    <x v="821"/>
    <n v="18.977"/>
  </r>
  <r>
    <x v="3"/>
    <x v="822"/>
    <n v="19.0608"/>
  </r>
  <r>
    <x v="3"/>
    <x v="823"/>
    <n v="19.1614"/>
  </r>
  <r>
    <x v="3"/>
    <x v="824"/>
    <n v="18.599799999999998"/>
  </r>
  <r>
    <x v="3"/>
    <x v="825"/>
    <n v="18.3567"/>
  </r>
  <r>
    <x v="3"/>
    <x v="826"/>
    <n v="18.0215"/>
  </r>
  <r>
    <x v="3"/>
    <x v="827"/>
    <n v="16.990500000000001"/>
  </r>
  <r>
    <x v="3"/>
    <x v="828"/>
    <n v="16.387"/>
  </r>
  <r>
    <x v="3"/>
    <x v="829"/>
    <n v="15.6661"/>
  </r>
  <r>
    <x v="3"/>
    <x v="830"/>
    <n v="15.8421"/>
  </r>
  <r>
    <x v="3"/>
    <x v="831"/>
    <n v="16.387"/>
  </r>
  <r>
    <x v="3"/>
    <x v="832"/>
    <n v="17.049099999999999"/>
  </r>
  <r>
    <x v="3"/>
    <x v="833"/>
    <n v="16.688700000000001"/>
  </r>
  <r>
    <x v="3"/>
    <x v="834"/>
    <n v="16.0014"/>
  </r>
  <r>
    <x v="3"/>
    <x v="835"/>
    <n v="15.5236"/>
  </r>
  <r>
    <x v="3"/>
    <x v="836"/>
    <n v="15.5236"/>
  </r>
  <r>
    <x v="3"/>
    <x v="837"/>
    <n v="15.8756"/>
  </r>
  <r>
    <x v="3"/>
    <x v="838"/>
    <n v="15.708"/>
  </r>
  <r>
    <x v="3"/>
    <x v="839"/>
    <n v="16.328299999999999"/>
  </r>
  <r>
    <x v="3"/>
    <x v="840"/>
    <n v="15.8505"/>
  </r>
  <r>
    <x v="3"/>
    <x v="841"/>
    <n v="15.3979"/>
  </r>
  <r>
    <x v="3"/>
    <x v="842"/>
    <n v="15.5068"/>
  </r>
  <r>
    <x v="3"/>
    <x v="843"/>
    <n v="15.423"/>
  </r>
  <r>
    <x v="3"/>
    <x v="844"/>
    <n v="15.8337"/>
  </r>
  <r>
    <x v="3"/>
    <x v="845"/>
    <n v="15.8924"/>
  </r>
  <r>
    <x v="3"/>
    <x v="846"/>
    <n v="16.311499999999999"/>
  </r>
  <r>
    <x v="3"/>
    <x v="847"/>
    <n v="15.7918"/>
  </r>
  <r>
    <x v="3"/>
    <x v="848"/>
    <n v="15.7918"/>
  </r>
  <r>
    <x v="3"/>
    <x v="849"/>
    <n v="15.4482"/>
  </r>
  <r>
    <x v="3"/>
    <x v="850"/>
    <n v="15.0794"/>
  </r>
  <r>
    <x v="3"/>
    <x v="851"/>
    <n v="14.7944"/>
  </r>
  <r>
    <x v="3"/>
    <x v="852"/>
    <n v="14.6267"/>
  </r>
  <r>
    <x v="3"/>
    <x v="853"/>
    <n v="13.847200000000001"/>
  </r>
  <r>
    <x v="3"/>
    <x v="854"/>
    <n v="13.520300000000001"/>
  </r>
  <r>
    <x v="3"/>
    <x v="855"/>
    <n v="14.065099999999999"/>
  </r>
  <r>
    <x v="3"/>
    <x v="856"/>
    <n v="14.383599999999999"/>
  </r>
  <r>
    <x v="3"/>
    <x v="857"/>
    <n v="14.6183"/>
  </r>
  <r>
    <x v="3"/>
    <x v="858"/>
    <n v="15.3057"/>
  </r>
  <r>
    <x v="3"/>
    <x v="859"/>
    <n v="15.3727"/>
  </r>
  <r>
    <x v="3"/>
    <x v="860"/>
    <n v="15.6074"/>
  </r>
  <r>
    <x v="3"/>
    <x v="861"/>
    <n v="15.7248"/>
  </r>
  <r>
    <x v="3"/>
    <x v="862"/>
    <n v="15.6493"/>
  </r>
  <r>
    <x v="3"/>
    <x v="863"/>
    <n v="15.3811"/>
  </r>
  <r>
    <x v="3"/>
    <x v="864"/>
    <n v="15.0039"/>
  </r>
  <r>
    <x v="3"/>
    <x v="865"/>
    <n v="14.7608"/>
  </r>
  <r>
    <x v="3"/>
    <x v="866"/>
    <n v="14.8363"/>
  </r>
  <r>
    <x v="3"/>
    <x v="867"/>
    <n v="14.9201"/>
  </r>
  <r>
    <x v="3"/>
    <x v="868"/>
    <n v="14.442299999999999"/>
  </r>
  <r>
    <x v="3"/>
    <x v="869"/>
    <n v="14.224399999999999"/>
  </r>
  <r>
    <x v="3"/>
    <x v="870"/>
    <n v="14.291399999999999"/>
  </r>
  <r>
    <x v="3"/>
    <x v="871"/>
    <n v="14.5764"/>
  </r>
  <r>
    <x v="3"/>
    <x v="872"/>
    <n v="14.9117"/>
  </r>
  <r>
    <x v="3"/>
    <x v="873"/>
    <n v="14.8949"/>
  </r>
  <r>
    <x v="3"/>
    <x v="874"/>
    <n v="14.7524"/>
  </r>
  <r>
    <x v="3"/>
    <x v="875"/>
    <n v="14.123799999999999"/>
  </r>
  <r>
    <x v="3"/>
    <x v="876"/>
    <n v="14.500999999999999"/>
  </r>
  <r>
    <x v="3"/>
    <x v="877"/>
    <n v="14.375299999999999"/>
  </r>
  <r>
    <x v="3"/>
    <x v="878"/>
    <n v="15.3643"/>
  </r>
  <r>
    <x v="3"/>
    <x v="879"/>
    <n v="15.8421"/>
  </r>
  <r>
    <x v="3"/>
    <x v="880"/>
    <n v="15.7567"/>
  </r>
  <r>
    <x v="3"/>
    <x v="881"/>
    <n v="16.123899999999999"/>
  </r>
  <r>
    <x v="3"/>
    <x v="882"/>
    <n v="16.2179"/>
  </r>
  <r>
    <x v="3"/>
    <x v="883"/>
    <n v="15.5518"/>
  </r>
  <r>
    <x v="3"/>
    <x v="884"/>
    <n v="15.406599999999999"/>
  </r>
  <r>
    <x v="3"/>
    <x v="885"/>
    <n v="15.3895"/>
  </r>
  <r>
    <x v="3"/>
    <x v="886"/>
    <n v="15.287000000000001"/>
  </r>
  <r>
    <x v="3"/>
    <x v="887"/>
    <n v="15.0564"/>
  </r>
  <r>
    <x v="3"/>
    <x v="888"/>
    <n v="15.073499999999999"/>
  </r>
  <r>
    <x v="3"/>
    <x v="889"/>
    <n v="14.749000000000001"/>
  </r>
  <r>
    <x v="3"/>
    <x v="890"/>
    <n v="14.9283"/>
  </r>
  <r>
    <x v="3"/>
    <x v="891"/>
    <n v="14.9796"/>
  </r>
  <r>
    <x v="3"/>
    <x v="892"/>
    <n v="14.902699999999999"/>
  </r>
  <r>
    <x v="3"/>
    <x v="893"/>
    <n v="14.6038"/>
  </r>
  <r>
    <x v="3"/>
    <x v="894"/>
    <n v="14.544"/>
  </r>
  <r>
    <x v="3"/>
    <x v="895"/>
    <n v="14.5952"/>
  </r>
  <r>
    <x v="3"/>
    <x v="896"/>
    <n v="14.6038"/>
  </r>
  <r>
    <x v="3"/>
    <x v="897"/>
    <n v="14.4415"/>
  </r>
  <r>
    <x v="3"/>
    <x v="898"/>
    <n v="14.450100000000001"/>
  </r>
  <r>
    <x v="3"/>
    <x v="899"/>
    <n v="14.159700000000001"/>
  </r>
  <r>
    <x v="3"/>
    <x v="900"/>
    <n v="13.988899999999999"/>
  </r>
  <r>
    <x v="3"/>
    <x v="901"/>
    <n v="13.946199999999999"/>
  </r>
  <r>
    <x v="3"/>
    <x v="902"/>
    <n v="13.801"/>
  </r>
  <r>
    <x v="3"/>
    <x v="903"/>
    <n v="13.6814"/>
  </r>
  <r>
    <x v="3"/>
    <x v="904"/>
    <n v="13.442299999999999"/>
  </r>
  <r>
    <x v="3"/>
    <x v="905"/>
    <n v="14.0145"/>
  </r>
  <r>
    <x v="3"/>
    <x v="906"/>
    <n v="12.9811"/>
  </r>
  <r>
    <x v="3"/>
    <x v="907"/>
    <n v="12.3406"/>
  </r>
  <r>
    <x v="3"/>
    <x v="908"/>
    <n v="13.0068"/>
  </r>
  <r>
    <x v="3"/>
    <x v="909"/>
    <n v="13.1349"/>
  </r>
  <r>
    <x v="3"/>
    <x v="910"/>
    <n v="13.4594"/>
  </r>
  <r>
    <x v="3"/>
    <x v="911"/>
    <n v="13.288600000000001"/>
  </r>
  <r>
    <x v="3"/>
    <x v="912"/>
    <n v="13.536300000000001"/>
  </r>
  <r>
    <x v="3"/>
    <x v="913"/>
    <n v="13.416700000000001"/>
  </r>
  <r>
    <x v="3"/>
    <x v="914"/>
    <n v="13.826599999999999"/>
  </r>
  <r>
    <x v="3"/>
    <x v="915"/>
    <n v="13.698499999999999"/>
  </r>
  <r>
    <x v="3"/>
    <x v="916"/>
    <n v="13.493600000000001"/>
  </r>
  <r>
    <x v="3"/>
    <x v="917"/>
    <n v="13.374000000000001"/>
  </r>
  <r>
    <x v="3"/>
    <x v="918"/>
    <n v="13.331300000000001"/>
  </r>
  <r>
    <x v="3"/>
    <x v="919"/>
    <n v="13.3142"/>
  </r>
  <r>
    <x v="3"/>
    <x v="920"/>
    <n v="13.4765"/>
  </r>
  <r>
    <x v="3"/>
    <x v="921"/>
    <n v="13.194599999999999"/>
  </r>
  <r>
    <x v="3"/>
    <x v="922"/>
    <n v="12.9299"/>
  </r>
  <r>
    <x v="3"/>
    <x v="923"/>
    <n v="12.3748"/>
  </r>
  <r>
    <x v="3"/>
    <x v="924"/>
    <n v="12.093"/>
  </r>
  <r>
    <x v="3"/>
    <x v="925"/>
    <n v="11.683"/>
  </r>
  <r>
    <x v="3"/>
    <x v="926"/>
    <n v="11.563499999999999"/>
  </r>
  <r>
    <x v="3"/>
    <x v="927"/>
    <n v="11.3756"/>
  </r>
  <r>
    <x v="3"/>
    <x v="928"/>
    <n v="11.913600000000001"/>
  </r>
  <r>
    <x v="3"/>
    <x v="929"/>
    <n v="11.4781"/>
  </r>
  <r>
    <x v="3"/>
    <x v="930"/>
    <n v="11.2475"/>
  </r>
  <r>
    <x v="3"/>
    <x v="931"/>
    <n v="11.6318"/>
  </r>
  <r>
    <x v="3"/>
    <x v="932"/>
    <n v="12.2723"/>
  </r>
  <r>
    <x v="3"/>
    <x v="933"/>
    <n v="12.3065"/>
  </r>
  <r>
    <x v="3"/>
    <x v="934"/>
    <n v="11.443899999999999"/>
  </r>
  <r>
    <x v="3"/>
    <x v="935"/>
    <n v="11.734299999999999"/>
  </r>
  <r>
    <x v="3"/>
    <x v="936"/>
    <n v="11.4354"/>
  </r>
  <r>
    <x v="3"/>
    <x v="937"/>
    <n v="11.5549"/>
  </r>
  <r>
    <x v="3"/>
    <x v="938"/>
    <n v="11.6403"/>
  </r>
  <r>
    <x v="3"/>
    <x v="939"/>
    <n v="11.8795"/>
  </r>
  <r>
    <x v="3"/>
    <x v="940"/>
    <n v="11.4268"/>
  </r>
  <r>
    <x v="3"/>
    <x v="941"/>
    <n v="11.315799999999999"/>
  </r>
  <r>
    <x v="3"/>
    <x v="942"/>
    <n v="11.648899999999999"/>
  </r>
  <r>
    <x v="3"/>
    <x v="943"/>
    <n v="11.8111"/>
  </r>
  <r>
    <x v="3"/>
    <x v="944"/>
    <n v="11.0425"/>
  </r>
  <r>
    <x v="3"/>
    <x v="945"/>
    <n v="10.777799999999999"/>
  </r>
  <r>
    <x v="3"/>
    <x v="946"/>
    <n v="10.0006"/>
  </r>
  <r>
    <x v="3"/>
    <x v="947"/>
    <n v="9.5053000000000001"/>
  </r>
  <r>
    <x v="3"/>
    <x v="948"/>
    <n v="10.196999999999999"/>
  </r>
  <r>
    <x v="3"/>
    <x v="949"/>
    <n v="10.658200000000001"/>
  </r>
  <r>
    <x v="3"/>
    <x v="950"/>
    <n v="10.7607"/>
  </r>
  <r>
    <x v="3"/>
    <x v="951"/>
    <n v="11.0807"/>
  </r>
  <r>
    <x v="3"/>
    <x v="952"/>
    <n v="11.089399999999999"/>
  </r>
  <r>
    <x v="3"/>
    <x v="953"/>
    <n v="11.3835"/>
  </r>
  <r>
    <x v="3"/>
    <x v="954"/>
    <n v="11.2537"/>
  </r>
  <r>
    <x v="3"/>
    <x v="955"/>
    <n v="10.916399999999999"/>
  </r>
  <r>
    <x v="3"/>
    <x v="956"/>
    <n v="10.605"/>
  </r>
  <r>
    <x v="3"/>
    <x v="957"/>
    <n v="10.674200000000001"/>
  </r>
  <r>
    <x v="3"/>
    <x v="958"/>
    <n v="11.1067"/>
  </r>
  <r>
    <x v="3"/>
    <x v="959"/>
    <n v="11.2105"/>
  </r>
  <r>
    <x v="3"/>
    <x v="960"/>
    <n v="11.0548"/>
  </r>
  <r>
    <x v="3"/>
    <x v="961"/>
    <n v="11.2278"/>
  </r>
  <r>
    <x v="3"/>
    <x v="962"/>
    <n v="11.6084"/>
  </r>
  <r>
    <x v="3"/>
    <x v="963"/>
    <n v="12.066800000000001"/>
  </r>
  <r>
    <x v="3"/>
    <x v="964"/>
    <n v="11.539199999999999"/>
  </r>
  <r>
    <x v="3"/>
    <x v="965"/>
    <n v="11.6776"/>
  </r>
  <r>
    <x v="3"/>
    <x v="966"/>
    <n v="11.9198"/>
  </r>
  <r>
    <x v="3"/>
    <x v="967"/>
    <n v="12.239800000000001"/>
  </r>
  <r>
    <x v="3"/>
    <x v="968"/>
    <n v="12.2052"/>
  </r>
  <r>
    <x v="3"/>
    <x v="969"/>
    <n v="12.066800000000001"/>
  </r>
  <r>
    <x v="3"/>
    <x v="970"/>
    <n v="12.412800000000001"/>
  </r>
  <r>
    <x v="3"/>
    <x v="971"/>
    <n v="13.0097"/>
  </r>
  <r>
    <x v="3"/>
    <x v="972"/>
    <n v="12.784800000000001"/>
  </r>
  <r>
    <x v="3"/>
    <x v="973"/>
    <n v="12.9146"/>
  </r>
  <r>
    <x v="3"/>
    <x v="974"/>
    <n v="12.8627"/>
  </r>
  <r>
    <x v="3"/>
    <x v="975"/>
    <n v="12.283099999999999"/>
  </r>
  <r>
    <x v="3"/>
    <x v="976"/>
    <n v="12.0236"/>
  </r>
  <r>
    <x v="3"/>
    <x v="977"/>
    <n v="12.1966"/>
  </r>
  <r>
    <x v="3"/>
    <x v="978"/>
    <n v="12.430099999999999"/>
  </r>
  <r>
    <x v="3"/>
    <x v="979"/>
    <n v="12.5426"/>
  </r>
  <r>
    <x v="3"/>
    <x v="980"/>
    <n v="12.707000000000001"/>
  </r>
  <r>
    <x v="3"/>
    <x v="981"/>
    <n v="12.412800000000001"/>
  </r>
  <r>
    <x v="3"/>
    <x v="982"/>
    <n v="12.110099999999999"/>
  </r>
  <r>
    <x v="3"/>
    <x v="983"/>
    <n v="11.565099999999999"/>
  </r>
  <r>
    <x v="3"/>
    <x v="984"/>
    <n v="11.6516"/>
  </r>
  <r>
    <x v="3"/>
    <x v="985"/>
    <n v="11.5046"/>
  </r>
  <r>
    <x v="3"/>
    <x v="986"/>
    <n v="11.2883"/>
  </r>
  <r>
    <x v="3"/>
    <x v="987"/>
    <n v="11.4094"/>
  </r>
  <r>
    <x v="3"/>
    <x v="988"/>
    <n v="11.487299999999999"/>
  </r>
  <r>
    <x v="3"/>
    <x v="989"/>
    <n v="11.9198"/>
  </r>
  <r>
    <x v="3"/>
    <x v="990"/>
    <n v="11.8592"/>
  </r>
  <r>
    <x v="3"/>
    <x v="991"/>
    <n v="11.8246"/>
  </r>
  <r>
    <x v="3"/>
    <x v="992"/>
    <n v="12.066800000000001"/>
  </r>
  <r>
    <x v="3"/>
    <x v="993"/>
    <n v="12.4215"/>
  </r>
  <r>
    <x v="3"/>
    <x v="994"/>
    <n v="12.8108"/>
  </r>
  <r>
    <x v="3"/>
    <x v="995"/>
    <n v="12.8627"/>
  </r>
  <r>
    <x v="3"/>
    <x v="996"/>
    <n v="12.9232"/>
  </r>
  <r>
    <x v="3"/>
    <x v="997"/>
    <n v="12.534000000000001"/>
  </r>
  <r>
    <x v="3"/>
    <x v="998"/>
    <n v="12.559900000000001"/>
  </r>
  <r>
    <x v="3"/>
    <x v="999"/>
    <n v="12.430099999999999"/>
  </r>
  <r>
    <x v="3"/>
    <x v="1000"/>
    <n v="12.040900000000001"/>
  </r>
  <r>
    <x v="3"/>
    <x v="1001"/>
    <n v="11.764099999999999"/>
  </r>
  <r>
    <x v="3"/>
    <x v="1002"/>
    <n v="11.6257"/>
  </r>
  <r>
    <x v="3"/>
    <x v="1003"/>
    <n v="11.818300000000001"/>
  </r>
  <r>
    <x v="3"/>
    <x v="1004"/>
    <n v="11.722"/>
  </r>
  <r>
    <x v="3"/>
    <x v="1005"/>
    <n v="11.529400000000001"/>
  </r>
  <r>
    <x v="3"/>
    <x v="1006"/>
    <n v="11.529400000000001"/>
  </r>
  <r>
    <x v="3"/>
    <x v="1007"/>
    <n v="11.424300000000001"/>
  </r>
  <r>
    <x v="3"/>
    <x v="1008"/>
    <n v="11.380599999999999"/>
  </r>
  <r>
    <x v="3"/>
    <x v="1009"/>
    <n v="11.2493"/>
  </r>
  <r>
    <x v="3"/>
    <x v="1010"/>
    <n v="11.363099999999999"/>
  </r>
  <r>
    <x v="3"/>
    <x v="1011"/>
    <n v="11.091699999999999"/>
  </r>
  <r>
    <x v="3"/>
    <x v="1012"/>
    <n v="11.3893"/>
  </r>
  <r>
    <x v="3"/>
    <x v="1013"/>
    <n v="11.494400000000001"/>
  </r>
  <r>
    <x v="3"/>
    <x v="1014"/>
    <n v="11.494400000000001"/>
  </r>
  <r>
    <x v="3"/>
    <x v="1015"/>
    <n v="11.223000000000001"/>
  </r>
  <r>
    <x v="3"/>
    <x v="1016"/>
    <n v="11.424300000000001"/>
  </r>
  <r>
    <x v="3"/>
    <x v="1017"/>
    <n v="11.4331"/>
  </r>
  <r>
    <x v="3"/>
    <x v="1018"/>
    <n v="11.713200000000001"/>
  </r>
  <r>
    <x v="3"/>
    <x v="1019"/>
    <n v="11.8796"/>
  </r>
  <r>
    <x v="3"/>
    <x v="1020"/>
    <n v="11.7483"/>
  </r>
  <r>
    <x v="3"/>
    <x v="1021"/>
    <n v="11.835800000000001"/>
  </r>
  <r>
    <x v="3"/>
    <x v="1022"/>
    <n v="11.827"/>
  </r>
  <r>
    <x v="3"/>
    <x v="1023"/>
    <n v="11.9321"/>
  </r>
  <r>
    <x v="3"/>
    <x v="1024"/>
    <n v="11.958399999999999"/>
  </r>
  <r>
    <x v="3"/>
    <x v="1025"/>
    <n v="11.853300000000001"/>
  </r>
  <r>
    <x v="3"/>
    <x v="1026"/>
    <n v="12.291"/>
  </r>
  <r>
    <x v="3"/>
    <x v="1027"/>
    <n v="12.317299999999999"/>
  </r>
  <r>
    <x v="3"/>
    <x v="1028"/>
    <n v="12.177199999999999"/>
  </r>
  <r>
    <x v="3"/>
    <x v="1029"/>
    <n v="11.940799999999999"/>
  </r>
  <r>
    <x v="3"/>
    <x v="1030"/>
    <n v="11.704499999999999"/>
  </r>
  <r>
    <x v="3"/>
    <x v="1031"/>
    <n v="11.476900000000001"/>
  </r>
  <r>
    <x v="3"/>
    <x v="1032"/>
    <n v="11.1355"/>
  </r>
  <r>
    <x v="3"/>
    <x v="1033"/>
    <n v="11.1092"/>
  </r>
  <r>
    <x v="3"/>
    <x v="1034"/>
    <n v="10.864100000000001"/>
  </r>
  <r>
    <x v="3"/>
    <x v="1035"/>
    <n v="10.9078"/>
  </r>
  <r>
    <x v="3"/>
    <x v="1036"/>
    <n v="11.188000000000001"/>
  </r>
  <r>
    <x v="3"/>
    <x v="1037"/>
    <n v="11.4506"/>
  </r>
  <r>
    <x v="3"/>
    <x v="1038"/>
    <n v="11.3893"/>
  </r>
  <r>
    <x v="3"/>
    <x v="1039"/>
    <n v="11.599399999999999"/>
  </r>
  <r>
    <x v="3"/>
    <x v="1040"/>
    <n v="10.8728"/>
  </r>
  <r>
    <x v="3"/>
    <x v="1041"/>
    <n v="10.4876"/>
  </r>
  <r>
    <x v="3"/>
    <x v="1042"/>
    <n v="10.5139"/>
  </r>
  <r>
    <x v="3"/>
    <x v="1043"/>
    <n v="10.9253"/>
  </r>
  <r>
    <x v="3"/>
    <x v="1044"/>
    <n v="10.8028"/>
  </r>
  <r>
    <x v="3"/>
    <x v="1045"/>
    <n v="10.8028"/>
  </r>
  <r>
    <x v="3"/>
    <x v="1046"/>
    <n v="10.557700000000001"/>
  </r>
  <r>
    <x v="3"/>
    <x v="1047"/>
    <n v="10.505100000000001"/>
  </r>
  <r>
    <x v="3"/>
    <x v="1048"/>
    <n v="10.5839"/>
  </r>
  <r>
    <x v="3"/>
    <x v="1049"/>
    <n v="10.767799999999999"/>
  </r>
  <r>
    <x v="3"/>
    <x v="1050"/>
    <n v="10.9253"/>
  </r>
  <r>
    <x v="3"/>
    <x v="1051"/>
    <n v="10.9253"/>
  </r>
  <r>
    <x v="3"/>
    <x v="1052"/>
    <n v="10.8553"/>
  </r>
  <r>
    <x v="3"/>
    <x v="1053"/>
    <n v="11.004099999999999"/>
  </r>
  <r>
    <x v="3"/>
    <x v="1054"/>
    <n v="11.2493"/>
  </r>
  <r>
    <x v="3"/>
    <x v="1055"/>
    <n v="11.310499999999999"/>
  </r>
  <r>
    <x v="3"/>
    <x v="1056"/>
    <n v="11.4331"/>
  </r>
  <r>
    <x v="3"/>
    <x v="1057"/>
    <n v="11.975899999999999"/>
  </r>
  <r>
    <x v="3"/>
    <x v="1058"/>
    <n v="12.124700000000001"/>
  </r>
  <r>
    <x v="3"/>
    <x v="1059"/>
    <n v="12.343500000000001"/>
  </r>
  <r>
    <x v="3"/>
    <x v="1060"/>
    <n v="12.186"/>
  </r>
  <r>
    <x v="3"/>
    <x v="1061"/>
    <n v="12.6675"/>
  </r>
  <r>
    <x v="3"/>
    <x v="1062"/>
    <n v="12.8863"/>
  </r>
  <r>
    <x v="3"/>
    <x v="1063"/>
    <n v="12.8513"/>
  </r>
  <r>
    <x v="3"/>
    <x v="1064"/>
    <n v="12.6412"/>
  </r>
  <r>
    <x v="3"/>
    <x v="1065"/>
    <n v="12.737500000000001"/>
  </r>
  <r>
    <x v="3"/>
    <x v="1066"/>
    <n v="12.3786"/>
  </r>
  <r>
    <x v="3"/>
    <x v="1067"/>
    <n v="12.6265"/>
  </r>
  <r>
    <x v="3"/>
    <x v="1068"/>
    <n v="12.8301"/>
  </r>
  <r>
    <x v="3"/>
    <x v="1069"/>
    <n v="12.9541"/>
  </r>
  <r>
    <x v="3"/>
    <x v="1070"/>
    <n v="13.1578"/>
  </r>
  <r>
    <x v="3"/>
    <x v="1071"/>
    <n v="13.166600000000001"/>
  </r>
  <r>
    <x v="3"/>
    <x v="1072"/>
    <n v="12.9541"/>
  </r>
  <r>
    <x v="3"/>
    <x v="1073"/>
    <n v="13.1135"/>
  </r>
  <r>
    <x v="3"/>
    <x v="1074"/>
    <n v="13.0869"/>
  </r>
  <r>
    <x v="3"/>
    <x v="1075"/>
    <n v="13.210900000000001"/>
  </r>
  <r>
    <x v="3"/>
    <x v="1076"/>
    <n v="13.078099999999999"/>
  </r>
  <r>
    <x v="3"/>
    <x v="1077"/>
    <n v="12.9984"/>
  </r>
  <r>
    <x v="3"/>
    <x v="1078"/>
    <n v="13.326000000000001"/>
  </r>
  <r>
    <x v="3"/>
    <x v="1079"/>
    <n v="13.3614"/>
  </r>
  <r>
    <x v="3"/>
    <x v="1080"/>
    <n v="13.3614"/>
  </r>
  <r>
    <x v="3"/>
    <x v="1081"/>
    <n v="13.2552"/>
  </r>
  <r>
    <x v="3"/>
    <x v="1082"/>
    <n v="13.1046"/>
  </r>
  <r>
    <x v="3"/>
    <x v="1083"/>
    <n v="12.9984"/>
  </r>
  <r>
    <x v="3"/>
    <x v="1084"/>
    <n v="12.901"/>
  </r>
  <r>
    <x v="3"/>
    <x v="1085"/>
    <n v="13.1046"/>
  </r>
  <r>
    <x v="3"/>
    <x v="1086"/>
    <n v="13.1578"/>
  </r>
  <r>
    <x v="3"/>
    <x v="1087"/>
    <n v="13.2729"/>
  </r>
  <r>
    <x v="3"/>
    <x v="1088"/>
    <n v="13.0869"/>
  </r>
  <r>
    <x v="3"/>
    <x v="1089"/>
    <n v="13.1046"/>
  </r>
  <r>
    <x v="3"/>
    <x v="1090"/>
    <n v="13.14"/>
  </r>
  <r>
    <x v="3"/>
    <x v="1091"/>
    <n v="13.281700000000001"/>
  </r>
  <r>
    <x v="3"/>
    <x v="1092"/>
    <n v="13.5296"/>
  </r>
  <r>
    <x v="3"/>
    <x v="1093"/>
    <n v="13.051500000000001"/>
  </r>
  <r>
    <x v="3"/>
    <x v="1094"/>
    <n v="13.1755"/>
  </r>
  <r>
    <x v="3"/>
    <x v="1095"/>
    <n v="12.892099999999999"/>
  </r>
  <r>
    <x v="3"/>
    <x v="1096"/>
    <n v="12.8124"/>
  </r>
  <r>
    <x v="3"/>
    <x v="1097"/>
    <n v="13.051500000000001"/>
  </r>
  <r>
    <x v="3"/>
    <x v="1098"/>
    <n v="12.706200000000001"/>
  </r>
  <r>
    <x v="3"/>
    <x v="1099"/>
    <n v="12.732699999999999"/>
  </r>
  <r>
    <x v="3"/>
    <x v="1100"/>
    <n v="12.732699999999999"/>
  </r>
  <r>
    <x v="3"/>
    <x v="1101"/>
    <n v="12.7593"/>
  </r>
  <r>
    <x v="3"/>
    <x v="1102"/>
    <n v="12.821300000000001"/>
  </r>
  <r>
    <x v="3"/>
    <x v="1103"/>
    <n v="12.6973"/>
  </r>
  <r>
    <x v="3"/>
    <x v="1104"/>
    <n v="12.4582"/>
  </r>
  <r>
    <x v="3"/>
    <x v="1105"/>
    <n v="12.405099999999999"/>
  </r>
  <r>
    <x v="3"/>
    <x v="1106"/>
    <n v="12.520200000000001"/>
  </r>
  <r>
    <x v="3"/>
    <x v="1107"/>
    <n v="12.4405"/>
  </r>
  <r>
    <x v="3"/>
    <x v="1108"/>
    <n v="12.6265"/>
  </r>
  <r>
    <x v="3"/>
    <x v="1109"/>
    <n v="12.635300000000001"/>
  </r>
  <r>
    <x v="3"/>
    <x v="1110"/>
    <n v="12.573399999999999"/>
  </r>
  <r>
    <x v="3"/>
    <x v="1111"/>
    <n v="12.715"/>
  </r>
  <r>
    <x v="3"/>
    <x v="1112"/>
    <n v="12.6265"/>
  </r>
  <r>
    <x v="3"/>
    <x v="1113"/>
    <n v="12.5999"/>
  </r>
  <r>
    <x v="3"/>
    <x v="1114"/>
    <n v="12.7239"/>
  </r>
  <r>
    <x v="3"/>
    <x v="1115"/>
    <n v="12.6088"/>
  </r>
  <r>
    <x v="3"/>
    <x v="1116"/>
    <n v="12.3963"/>
  </r>
  <r>
    <x v="3"/>
    <x v="1117"/>
    <n v="12.192600000000001"/>
  </r>
  <r>
    <x v="3"/>
    <x v="1118"/>
    <n v="12.174899999999999"/>
  </r>
  <r>
    <x v="3"/>
    <x v="1119"/>
    <n v="12.077500000000001"/>
  </r>
  <r>
    <x v="3"/>
    <x v="1120"/>
    <n v="12.148300000000001"/>
  </r>
  <r>
    <x v="3"/>
    <x v="1121"/>
    <n v="12.29"/>
  </r>
  <r>
    <x v="3"/>
    <x v="1122"/>
    <n v="12.2989"/>
  </r>
  <r>
    <x v="3"/>
    <x v="1123"/>
    <n v="12.414"/>
  </r>
  <r>
    <x v="3"/>
    <x v="1124"/>
    <n v="12.821300000000001"/>
  </r>
  <r>
    <x v="3"/>
    <x v="1125"/>
    <n v="13.1755"/>
  </r>
  <r>
    <x v="3"/>
    <x v="1126"/>
    <n v="13.166600000000001"/>
  </r>
  <r>
    <x v="3"/>
    <x v="1127"/>
    <n v="13.0604"/>
  </r>
  <r>
    <x v="3"/>
    <x v="1128"/>
    <n v="12.847799999999999"/>
  </r>
  <r>
    <x v="3"/>
    <x v="1129"/>
    <n v="12.564500000000001"/>
  </r>
  <r>
    <x v="3"/>
    <x v="1130"/>
    <n v="12.4582"/>
  </r>
  <r>
    <x v="3"/>
    <x v="1131"/>
    <n v="12.6105"/>
  </r>
  <r>
    <x v="3"/>
    <x v="1132"/>
    <n v="12.440300000000001"/>
  </r>
  <r>
    <x v="3"/>
    <x v="1133"/>
    <n v="12.2164"/>
  </r>
  <r>
    <x v="3"/>
    <x v="1134"/>
    <n v="12.503"/>
  </r>
  <r>
    <x v="3"/>
    <x v="1135"/>
    <n v="12.440300000000001"/>
  </r>
  <r>
    <x v="3"/>
    <x v="1136"/>
    <n v="12.1896"/>
  </r>
  <r>
    <x v="3"/>
    <x v="1137"/>
    <n v="12.7628"/>
  </r>
  <r>
    <x v="3"/>
    <x v="1138"/>
    <n v="13.201599999999999"/>
  </r>
  <r>
    <x v="3"/>
    <x v="1139"/>
    <n v="13.5509"/>
  </r>
  <r>
    <x v="3"/>
    <x v="1140"/>
    <n v="13.4793"/>
  </r>
  <r>
    <x v="3"/>
    <x v="1141"/>
    <n v="13.2195"/>
  </r>
  <r>
    <x v="3"/>
    <x v="1142"/>
    <n v="13.631500000000001"/>
  </r>
  <r>
    <x v="3"/>
    <x v="1143"/>
    <n v="13.7927"/>
  </r>
  <r>
    <x v="3"/>
    <x v="1144"/>
    <n v="13.846500000000001"/>
  </r>
  <r>
    <x v="3"/>
    <x v="1145"/>
    <n v="13.8286"/>
  </r>
  <r>
    <x v="3"/>
    <x v="1146"/>
    <n v="13.927099999999999"/>
  </r>
  <r>
    <x v="3"/>
    <x v="1147"/>
    <n v="14.276400000000001"/>
  </r>
  <r>
    <x v="3"/>
    <x v="1148"/>
    <n v="13.7659"/>
  </r>
  <r>
    <x v="3"/>
    <x v="1149"/>
    <n v="13.667400000000001"/>
  </r>
  <r>
    <x v="3"/>
    <x v="1150"/>
    <n v="13.703200000000001"/>
  </r>
  <r>
    <x v="3"/>
    <x v="1151"/>
    <n v="14.034599999999999"/>
  </r>
  <r>
    <x v="3"/>
    <x v="1152"/>
    <n v="13.8644"/>
  </r>
  <r>
    <x v="3"/>
    <x v="1153"/>
    <n v="14.034599999999999"/>
  </r>
  <r>
    <x v="3"/>
    <x v="1154"/>
    <n v="14.213699999999999"/>
  </r>
  <r>
    <x v="3"/>
    <x v="1155"/>
    <n v="14.634600000000001"/>
  </r>
  <r>
    <x v="3"/>
    <x v="1156"/>
    <n v="15.216799999999999"/>
  </r>
  <r>
    <x v="3"/>
    <x v="1157"/>
    <n v="15.3422"/>
  </r>
  <r>
    <x v="3"/>
    <x v="1158"/>
    <n v="15.1899"/>
  </r>
  <r>
    <x v="3"/>
    <x v="1159"/>
    <n v="15.0914"/>
  </r>
  <r>
    <x v="3"/>
    <x v="1160"/>
    <n v="14.7959"/>
  </r>
  <r>
    <x v="3"/>
    <x v="1161"/>
    <n v="14.9123"/>
  </r>
  <r>
    <x v="3"/>
    <x v="1162"/>
    <n v="14.9123"/>
  </r>
  <r>
    <x v="3"/>
    <x v="1163"/>
    <n v="14.9123"/>
  </r>
  <r>
    <x v="3"/>
    <x v="1164"/>
    <n v="15.0825"/>
  </r>
  <r>
    <x v="3"/>
    <x v="1165"/>
    <n v="14.885400000000001"/>
  </r>
  <r>
    <x v="3"/>
    <x v="1166"/>
    <n v="14.634600000000001"/>
  </r>
  <r>
    <x v="3"/>
    <x v="1167"/>
    <n v="14.392799999999999"/>
  </r>
  <r>
    <x v="3"/>
    <x v="1168"/>
    <n v="14.2585"/>
  </r>
  <r>
    <x v="3"/>
    <x v="1169"/>
    <n v="13.9808"/>
  </r>
  <r>
    <x v="3"/>
    <x v="1170"/>
    <n v="13.855399999999999"/>
  </r>
  <r>
    <x v="3"/>
    <x v="1171"/>
    <n v="13.783799999999999"/>
  </r>
  <r>
    <x v="3"/>
    <x v="1172"/>
    <n v="14.177899999999999"/>
  </r>
  <r>
    <x v="3"/>
    <x v="1173"/>
    <n v="14.670500000000001"/>
  </r>
  <r>
    <x v="3"/>
    <x v="1174"/>
    <n v="14.6973"/>
  </r>
  <r>
    <x v="3"/>
    <x v="1175"/>
    <n v="14.9839"/>
  </r>
  <r>
    <x v="3"/>
    <x v="1176"/>
    <n v="15.351100000000001"/>
  </r>
  <r>
    <x v="3"/>
    <x v="1177"/>
    <n v="15.324299999999999"/>
  </r>
  <r>
    <x v="3"/>
    <x v="1178"/>
    <n v="15.4497"/>
  </r>
  <r>
    <x v="3"/>
    <x v="1179"/>
    <n v="15.431800000000001"/>
  </r>
  <r>
    <x v="3"/>
    <x v="1180"/>
    <n v="15.431800000000001"/>
  </r>
  <r>
    <x v="3"/>
    <x v="1181"/>
    <n v="15.216799999999999"/>
  </r>
  <r>
    <x v="3"/>
    <x v="1182"/>
    <n v="15.351100000000001"/>
  </r>
  <r>
    <x v="3"/>
    <x v="1183"/>
    <n v="15.2616"/>
  </r>
  <r>
    <x v="3"/>
    <x v="1184"/>
    <n v="15.422800000000001"/>
  </r>
  <r>
    <x v="3"/>
    <x v="1185"/>
    <n v="15.395899999999999"/>
  </r>
  <r>
    <x v="3"/>
    <x v="1186"/>
    <n v="15.781000000000001"/>
  </r>
  <r>
    <x v="3"/>
    <x v="1187"/>
    <n v="15.8437"/>
  </r>
  <r>
    <x v="3"/>
    <x v="1188"/>
    <n v="15.942299999999999"/>
  </r>
  <r>
    <x v="3"/>
    <x v="1189"/>
    <n v="15.888500000000001"/>
  </r>
  <r>
    <x v="3"/>
    <x v="1190"/>
    <n v="15.7094"/>
  </r>
  <r>
    <x v="3"/>
    <x v="1191"/>
    <n v="15.5482"/>
  </r>
  <r>
    <x v="3"/>
    <x v="1192"/>
    <n v="15.745200000000001"/>
  </r>
  <r>
    <x v="3"/>
    <x v="1193"/>
    <n v="15.7273"/>
  </r>
  <r>
    <x v="3"/>
    <x v="1194"/>
    <n v="15.7721"/>
  </r>
  <r>
    <x v="3"/>
    <x v="1195"/>
    <n v="15.646699999999999"/>
  </r>
  <r>
    <x v="3"/>
    <x v="1196"/>
    <n v="16.067599999999999"/>
  </r>
  <r>
    <x v="3"/>
    <x v="1197"/>
    <n v="16.4528"/>
  </r>
  <r>
    <x v="3"/>
    <x v="1198"/>
    <n v="16.336300000000001"/>
  </r>
  <r>
    <x v="3"/>
    <x v="1199"/>
    <n v="16.273599999999998"/>
  </r>
  <r>
    <x v="3"/>
    <x v="1200"/>
    <n v="16.121400000000001"/>
  </r>
  <r>
    <x v="3"/>
    <x v="1201"/>
    <n v="16.130299999999998"/>
  </r>
  <r>
    <x v="3"/>
    <x v="1202"/>
    <n v="16.282599999999999"/>
  </r>
  <r>
    <x v="3"/>
    <x v="1203"/>
    <n v="16.273599999999998"/>
  </r>
  <r>
    <x v="3"/>
    <x v="1204"/>
    <n v="16.490400000000001"/>
  </r>
  <r>
    <x v="3"/>
    <x v="1205"/>
    <n v="16.508500000000002"/>
  </r>
  <r>
    <x v="3"/>
    <x v="1206"/>
    <n v="16.481400000000001"/>
  </r>
  <r>
    <x v="3"/>
    <x v="1207"/>
    <n v="16.436199999999999"/>
  </r>
  <r>
    <x v="3"/>
    <x v="1208"/>
    <n v="16.264500000000002"/>
  </r>
  <r>
    <x v="3"/>
    <x v="1209"/>
    <n v="16.373000000000001"/>
  </r>
  <r>
    <x v="3"/>
    <x v="1210"/>
    <n v="16.291599999999999"/>
  </r>
  <r>
    <x v="3"/>
    <x v="1211"/>
    <n v="16.427199999999999"/>
  </r>
  <r>
    <x v="3"/>
    <x v="1212"/>
    <n v="16.3459"/>
  </r>
  <r>
    <x v="3"/>
    <x v="1213"/>
    <n v="16.3459"/>
  </r>
  <r>
    <x v="3"/>
    <x v="1214"/>
    <n v="16.300699999999999"/>
  </r>
  <r>
    <x v="3"/>
    <x v="1215"/>
    <n v="16.183199999999999"/>
  </r>
  <r>
    <x v="3"/>
    <x v="1216"/>
    <n v="16.273599999999998"/>
  </r>
  <r>
    <x v="3"/>
    <x v="1217"/>
    <n v="16.282599999999999"/>
  </r>
  <r>
    <x v="3"/>
    <x v="1218"/>
    <n v="16.4543"/>
  </r>
  <r>
    <x v="3"/>
    <x v="1219"/>
    <n v="16.508500000000002"/>
  </r>
  <r>
    <x v="3"/>
    <x v="1220"/>
    <n v="16.499500000000001"/>
  </r>
  <r>
    <x v="3"/>
    <x v="1221"/>
    <n v="16.653099999999998"/>
  </r>
  <r>
    <x v="3"/>
    <x v="1222"/>
    <n v="16.5808"/>
  </r>
  <r>
    <x v="3"/>
    <x v="1223"/>
    <n v="16.409099999999999"/>
  </r>
  <r>
    <x v="3"/>
    <x v="1224"/>
    <n v="16.490400000000001"/>
  </r>
  <r>
    <x v="3"/>
    <x v="1225"/>
    <n v="16.2013"/>
  </r>
  <r>
    <x v="3"/>
    <x v="1226"/>
    <n v="16.4633"/>
  </r>
  <r>
    <x v="3"/>
    <x v="1227"/>
    <n v="16.481400000000001"/>
  </r>
  <r>
    <x v="3"/>
    <x v="1228"/>
    <n v="16.418099999999999"/>
  </r>
  <r>
    <x v="3"/>
    <x v="1229"/>
    <n v="15.9754"/>
  </r>
  <r>
    <x v="3"/>
    <x v="1230"/>
    <n v="16.129000000000001"/>
  </r>
  <r>
    <x v="3"/>
    <x v="1231"/>
    <n v="16.056699999999999"/>
  </r>
  <r>
    <x v="3"/>
    <x v="1232"/>
    <n v="16.5989"/>
  </r>
  <r>
    <x v="3"/>
    <x v="1233"/>
    <n v="16.4724"/>
  </r>
  <r>
    <x v="3"/>
    <x v="1234"/>
    <n v="16.2103"/>
  </r>
  <r>
    <x v="3"/>
    <x v="1235"/>
    <n v="16.300699999999999"/>
  </r>
  <r>
    <x v="3"/>
    <x v="1236"/>
    <n v="15.9754"/>
  </r>
  <r>
    <x v="3"/>
    <x v="1237"/>
    <n v="15.9754"/>
  </r>
  <r>
    <x v="3"/>
    <x v="1238"/>
    <n v="15.7676"/>
  </r>
  <r>
    <x v="3"/>
    <x v="1239"/>
    <n v="16.165099999999999"/>
  </r>
  <r>
    <x v="3"/>
    <x v="1240"/>
    <n v="16.156099999999999"/>
  </r>
  <r>
    <x v="3"/>
    <x v="1241"/>
    <n v="15.875999999999999"/>
  </r>
  <r>
    <x v="3"/>
    <x v="1242"/>
    <n v="15.604900000000001"/>
  </r>
  <r>
    <x v="3"/>
    <x v="1243"/>
    <n v="15.6411"/>
  </r>
  <r>
    <x v="3"/>
    <x v="1244"/>
    <n v="15.3971"/>
  </r>
  <r>
    <x v="3"/>
    <x v="1245"/>
    <n v="15.234400000000001"/>
  </r>
  <r>
    <x v="3"/>
    <x v="1246"/>
    <n v="15.559699999999999"/>
  </r>
  <r>
    <x v="3"/>
    <x v="1247"/>
    <n v="15.3971"/>
  </r>
  <r>
    <x v="3"/>
    <x v="1248"/>
    <n v="15.5959"/>
  </r>
  <r>
    <x v="3"/>
    <x v="1249"/>
    <n v="15.803699999999999"/>
  </r>
  <r>
    <x v="3"/>
    <x v="1250"/>
    <n v="16.056699999999999"/>
  </r>
  <r>
    <x v="3"/>
    <x v="1251"/>
    <n v="16.924099999999999"/>
  </r>
  <r>
    <x v="3"/>
    <x v="1252"/>
    <n v="17.149999999999999"/>
  </r>
  <r>
    <x v="3"/>
    <x v="1253"/>
    <n v="17.0778"/>
  </r>
  <r>
    <x v="3"/>
    <x v="1254"/>
    <n v="16.933199999999999"/>
  </r>
  <r>
    <x v="3"/>
    <x v="1255"/>
    <n v="16.806699999999999"/>
  </r>
  <r>
    <x v="3"/>
    <x v="1256"/>
    <n v="16.642499999999998"/>
  </r>
  <r>
    <x v="3"/>
    <x v="1257"/>
    <n v="16.9526"/>
  </r>
  <r>
    <x v="3"/>
    <x v="1258"/>
    <n v="17.089400000000001"/>
  </r>
  <r>
    <x v="3"/>
    <x v="1259"/>
    <n v="17.299099999999999"/>
  </r>
  <r>
    <x v="3"/>
    <x v="1260"/>
    <n v="17.171500000000002"/>
  </r>
  <r>
    <x v="3"/>
    <x v="1261"/>
    <n v="17.043800000000001"/>
  </r>
  <r>
    <x v="3"/>
    <x v="1262"/>
    <n v="16.742799999999999"/>
  </r>
  <r>
    <x v="3"/>
    <x v="1263"/>
    <n v="16.8979"/>
  </r>
  <r>
    <x v="3"/>
    <x v="1264"/>
    <n v="16.989100000000001"/>
  </r>
  <r>
    <x v="3"/>
    <x v="1265"/>
    <n v="16.3507"/>
  </r>
  <r>
    <x v="3"/>
    <x v="1266"/>
    <n v="16.542200000000001"/>
  </r>
  <r>
    <x v="3"/>
    <x v="1267"/>
    <n v="16.8249"/>
  </r>
  <r>
    <x v="3"/>
    <x v="1268"/>
    <n v="17.180599999999998"/>
  </r>
  <r>
    <x v="3"/>
    <x v="1269"/>
    <n v="17.052900000000001"/>
  </r>
  <r>
    <x v="3"/>
    <x v="1270"/>
    <n v="17.089400000000001"/>
  </r>
  <r>
    <x v="3"/>
    <x v="1271"/>
    <n v="16.989100000000001"/>
  </r>
  <r>
    <x v="3"/>
    <x v="1272"/>
    <n v="17.025500000000001"/>
  </r>
  <r>
    <x v="3"/>
    <x v="1273"/>
    <n v="16.970800000000001"/>
  </r>
  <r>
    <x v="3"/>
    <x v="1274"/>
    <n v="16.797599999999999"/>
  </r>
  <r>
    <x v="3"/>
    <x v="1275"/>
    <n v="17.107600000000001"/>
  </r>
  <r>
    <x v="3"/>
    <x v="1276"/>
    <n v="17.135000000000002"/>
  </r>
  <r>
    <x v="3"/>
    <x v="1277"/>
    <n v="16.8705"/>
  </r>
  <r>
    <x v="3"/>
    <x v="1278"/>
    <n v="16.8979"/>
  </r>
  <r>
    <x v="3"/>
    <x v="1279"/>
    <n v="16.907"/>
  </r>
  <r>
    <x v="3"/>
    <x v="1280"/>
    <n v="16.998200000000001"/>
  </r>
  <r>
    <x v="3"/>
    <x v="1281"/>
    <n v="17.29"/>
  </r>
  <r>
    <x v="3"/>
    <x v="1282"/>
    <n v="17.062000000000001"/>
  </r>
  <r>
    <x v="3"/>
    <x v="1283"/>
    <n v="17.4268"/>
  </r>
  <r>
    <x v="3"/>
    <x v="1284"/>
    <n v="16.9617"/>
  </r>
  <r>
    <x v="3"/>
    <x v="1285"/>
    <n v="16.806699999999999"/>
  </r>
  <r>
    <x v="3"/>
    <x v="1286"/>
    <n v="16.651700000000002"/>
  </r>
  <r>
    <x v="3"/>
    <x v="1287"/>
    <n v="17.180599999999998"/>
  </r>
  <r>
    <x v="3"/>
    <x v="1288"/>
    <n v="16.98"/>
  </r>
  <r>
    <x v="3"/>
    <x v="1289"/>
    <n v="16.9161"/>
  </r>
  <r>
    <x v="3"/>
    <x v="1290"/>
    <n v="17.116700000000002"/>
  </r>
  <r>
    <x v="3"/>
    <x v="1291"/>
    <n v="16.8979"/>
  </r>
  <r>
    <x v="3"/>
    <x v="1292"/>
    <n v="16.624300000000002"/>
  </r>
  <r>
    <x v="3"/>
    <x v="1293"/>
    <n v="16.596900000000002"/>
  </r>
  <r>
    <x v="3"/>
    <x v="1294"/>
    <n v="16.907"/>
  </r>
  <r>
    <x v="3"/>
    <x v="1295"/>
    <n v="16.797599999999999"/>
  </r>
  <r>
    <x v="3"/>
    <x v="1296"/>
    <n v="16.9617"/>
  </r>
  <r>
    <x v="3"/>
    <x v="1297"/>
    <n v="16.907"/>
  </r>
  <r>
    <x v="3"/>
    <x v="1298"/>
    <n v="16.806699999999999"/>
  </r>
  <r>
    <x v="3"/>
    <x v="1299"/>
    <n v="16.706399999999999"/>
  </r>
  <r>
    <x v="3"/>
    <x v="1300"/>
    <n v="16.9161"/>
  </r>
  <r>
    <x v="3"/>
    <x v="1301"/>
    <n v="17.198799999999999"/>
  </r>
  <r>
    <x v="3"/>
    <x v="1302"/>
    <n v="17.299099999999999"/>
  </r>
  <r>
    <x v="3"/>
    <x v="1303"/>
    <n v="17.4815"/>
  </r>
  <r>
    <x v="3"/>
    <x v="1304"/>
    <n v="17.4724"/>
  </r>
  <r>
    <x v="3"/>
    <x v="1305"/>
    <n v="17.554500000000001"/>
  </r>
  <r>
    <x v="3"/>
    <x v="1306"/>
    <n v="17.727699999999999"/>
  </r>
  <r>
    <x v="3"/>
    <x v="1307"/>
    <n v="17.445"/>
  </r>
  <r>
    <x v="3"/>
    <x v="1308"/>
    <n v="17.727699999999999"/>
  </r>
  <r>
    <x v="3"/>
    <x v="1309"/>
    <n v="17.609200000000001"/>
  </r>
  <r>
    <x v="3"/>
    <x v="1310"/>
    <n v="17.672999999999998"/>
  </r>
  <r>
    <x v="3"/>
    <x v="1311"/>
    <n v="17.600000000000001"/>
  </r>
  <r>
    <x v="3"/>
    <x v="1312"/>
    <n v="17.745999999999999"/>
  </r>
  <r>
    <x v="3"/>
    <x v="1313"/>
    <n v="17.609200000000001"/>
  </r>
  <r>
    <x v="3"/>
    <x v="1314"/>
    <n v="17.554500000000001"/>
  </r>
  <r>
    <x v="3"/>
    <x v="1315"/>
    <n v="17.600000000000001"/>
  </r>
  <r>
    <x v="3"/>
    <x v="1316"/>
    <n v="17.672999999999998"/>
  </r>
  <r>
    <x v="3"/>
    <x v="1317"/>
    <n v="17.745999999999999"/>
  </r>
  <r>
    <x v="3"/>
    <x v="1318"/>
    <n v="17.645600000000002"/>
  </r>
  <r>
    <x v="3"/>
    <x v="1319"/>
    <n v="17.847999999999999"/>
  </r>
  <r>
    <x v="3"/>
    <x v="1320"/>
    <n v="17.958400000000001"/>
  </r>
  <r>
    <x v="3"/>
    <x v="1321"/>
    <n v="17.940000000000001"/>
  </r>
  <r>
    <x v="3"/>
    <x v="1322"/>
    <n v="17.958400000000001"/>
  </r>
  <r>
    <x v="3"/>
    <x v="1323"/>
    <n v="17.590399999999999"/>
  </r>
  <r>
    <x v="3"/>
    <x v="1324"/>
    <n v="17.02"/>
  </r>
  <r>
    <x v="3"/>
    <x v="1325"/>
    <n v="16.872800000000002"/>
  </r>
  <r>
    <x v="3"/>
    <x v="1326"/>
    <n v="17.148800000000001"/>
  </r>
  <r>
    <x v="3"/>
    <x v="1327"/>
    <n v="16.9832"/>
  </r>
  <r>
    <x v="3"/>
    <x v="1328"/>
    <n v="16.909600000000001"/>
  </r>
  <r>
    <x v="3"/>
    <x v="1329"/>
    <n v="16.587599999999998"/>
  </r>
  <r>
    <x v="3"/>
    <x v="1330"/>
    <n v="16.688800000000001"/>
  </r>
  <r>
    <x v="3"/>
    <x v="1331"/>
    <n v="16.688800000000001"/>
  </r>
  <r>
    <x v="3"/>
    <x v="1332"/>
    <n v="17.148800000000001"/>
  </r>
  <r>
    <x v="3"/>
    <x v="1333"/>
    <n v="17.084399999999999"/>
  </r>
  <r>
    <x v="3"/>
    <x v="1334"/>
    <n v="16.854399999999998"/>
  </r>
  <r>
    <x v="3"/>
    <x v="1335"/>
    <n v="16.9648"/>
  </r>
  <r>
    <x v="3"/>
    <x v="1336"/>
    <n v="17.158000000000001"/>
  </r>
  <r>
    <x v="3"/>
    <x v="1337"/>
    <n v="16.9648"/>
  </r>
  <r>
    <x v="3"/>
    <x v="1338"/>
    <n v="17.434000000000001"/>
  </r>
  <r>
    <x v="3"/>
    <x v="1339"/>
    <n v="17.4892"/>
  </r>
  <r>
    <x v="3"/>
    <x v="1340"/>
    <n v="17.461600000000001"/>
  </r>
  <r>
    <x v="3"/>
    <x v="1341"/>
    <n v="16.882000000000001"/>
  </r>
  <r>
    <x v="3"/>
    <x v="1342"/>
    <n v="16.854399999999998"/>
  </r>
  <r>
    <x v="3"/>
    <x v="1343"/>
    <n v="16.799199999999999"/>
  </r>
  <r>
    <x v="3"/>
    <x v="1344"/>
    <n v="16.7072"/>
  </r>
  <r>
    <x v="3"/>
    <x v="1345"/>
    <n v="17.167200000000001"/>
  </r>
  <r>
    <x v="3"/>
    <x v="1346"/>
    <n v="17.2592"/>
  </r>
  <r>
    <x v="3"/>
    <x v="1347"/>
    <n v="17.093599999999999"/>
  </r>
  <r>
    <x v="3"/>
    <x v="1348"/>
    <n v="17.2041"/>
  </r>
  <r>
    <x v="3"/>
    <x v="1349"/>
    <n v="17.415700000000001"/>
  </r>
  <r>
    <x v="3"/>
    <x v="1350"/>
    <n v="17.424800000000001"/>
  </r>
  <r>
    <x v="3"/>
    <x v="1351"/>
    <n v="17.562899999999999"/>
  </r>
  <r>
    <x v="3"/>
    <x v="1352"/>
    <n v="17.71"/>
  </r>
  <r>
    <x v="3"/>
    <x v="1353"/>
    <n v="17.7653"/>
  </r>
  <r>
    <x v="3"/>
    <x v="1354"/>
    <n v="18.151700000000002"/>
  </r>
  <r>
    <x v="3"/>
    <x v="1355"/>
    <n v="18.133199999999999"/>
  </r>
  <r>
    <x v="3"/>
    <x v="1356"/>
    <n v="18.216100000000001"/>
  </r>
  <r>
    <x v="3"/>
    <x v="1357"/>
    <n v="18.3172"/>
  </r>
  <r>
    <x v="3"/>
    <x v="1358"/>
    <n v="18.390799999999999"/>
  </r>
  <r>
    <x v="3"/>
    <x v="1359"/>
    <n v="18.703600000000002"/>
  </r>
  <r>
    <x v="3"/>
    <x v="1360"/>
    <n v="18.611699999999999"/>
  </r>
  <r>
    <x v="3"/>
    <x v="1361"/>
    <n v="18.657699999999998"/>
  </r>
  <r>
    <x v="3"/>
    <x v="1362"/>
    <n v="18.731300000000001"/>
  </r>
  <r>
    <x v="3"/>
    <x v="1363"/>
    <n v="18.860099999999999"/>
  </r>
  <r>
    <x v="3"/>
    <x v="1364"/>
    <n v="18.675999999999998"/>
  </r>
  <r>
    <x v="3"/>
    <x v="1365"/>
    <n v="18.584"/>
  </r>
  <r>
    <x v="3"/>
    <x v="1366"/>
    <n v="18.630099999999999"/>
  </r>
  <r>
    <x v="3"/>
    <x v="1367"/>
    <n v="18.620799999999999"/>
  </r>
  <r>
    <x v="3"/>
    <x v="1368"/>
    <n v="18.427700000000002"/>
  </r>
  <r>
    <x v="3"/>
    <x v="1369"/>
    <n v="18.3172"/>
  </r>
  <r>
    <x v="3"/>
    <x v="1370"/>
    <n v="18.584"/>
  </r>
  <r>
    <x v="3"/>
    <x v="1371"/>
    <n v="18.5657"/>
  </r>
  <r>
    <x v="3"/>
    <x v="1372"/>
    <n v="18.602399999999999"/>
  </r>
  <r>
    <x v="3"/>
    <x v="1373"/>
    <n v="18.731300000000001"/>
  </r>
  <r>
    <x v="3"/>
    <x v="1374"/>
    <n v="18.749700000000001"/>
  </r>
  <r>
    <x v="3"/>
    <x v="1375"/>
    <n v="18.740500000000001"/>
  </r>
  <r>
    <x v="3"/>
    <x v="1376"/>
    <n v="19.0901"/>
  </r>
  <r>
    <x v="3"/>
    <x v="1377"/>
    <n v="18.878499999999999"/>
  </r>
  <r>
    <x v="3"/>
    <x v="1378"/>
    <n v="18.675999999999998"/>
  </r>
  <r>
    <x v="3"/>
    <x v="1379"/>
    <n v="18.722000000000001"/>
  </r>
  <r>
    <x v="3"/>
    <x v="1380"/>
    <n v="18.446100000000001"/>
  </r>
  <r>
    <x v="3"/>
    <x v="1381"/>
    <n v="18.446100000000001"/>
  </r>
  <r>
    <x v="3"/>
    <x v="1382"/>
    <n v="18.3172"/>
  </r>
  <r>
    <x v="3"/>
    <x v="1383"/>
    <n v="18.308"/>
  </r>
  <r>
    <x v="3"/>
    <x v="1384"/>
    <n v="18.577100000000002"/>
  </r>
  <r>
    <x v="3"/>
    <x v="1385"/>
    <n v="18.6235"/>
  </r>
  <r>
    <x v="3"/>
    <x v="1386"/>
    <n v="18.549299999999999"/>
  </r>
  <r>
    <x v="3"/>
    <x v="1387"/>
    <n v="18.335899999999999"/>
  </r>
  <r>
    <x v="3"/>
    <x v="1388"/>
    <n v="18.0946"/>
  </r>
  <r>
    <x v="3"/>
    <x v="1389"/>
    <n v="17.8719"/>
  </r>
  <r>
    <x v="3"/>
    <x v="1390"/>
    <n v="17.844100000000001"/>
  </r>
  <r>
    <x v="3"/>
    <x v="1391"/>
    <n v="17.816199999999998"/>
  </r>
  <r>
    <x v="3"/>
    <x v="1392"/>
    <n v="17.834800000000001"/>
  </r>
  <r>
    <x v="3"/>
    <x v="1393"/>
    <n v="18.140999999999998"/>
  </r>
  <r>
    <x v="3"/>
    <x v="1394"/>
    <n v="18.150300000000001"/>
  </r>
  <r>
    <x v="3"/>
    <x v="1395"/>
    <n v="18.0946"/>
  </r>
  <r>
    <x v="3"/>
    <x v="1396"/>
    <n v="18.0946"/>
  </r>
  <r>
    <x v="3"/>
    <x v="1397"/>
    <n v="18.113199999999999"/>
  </r>
  <r>
    <x v="3"/>
    <x v="1398"/>
    <n v="18.103899999999999"/>
  </r>
  <r>
    <x v="3"/>
    <x v="1399"/>
    <n v="18.0853"/>
  </r>
  <r>
    <x v="3"/>
    <x v="1400"/>
    <n v="18.215299999999999"/>
  </r>
  <r>
    <x v="3"/>
    <x v="1401"/>
    <n v="18.354399999999998"/>
  </r>
  <r>
    <x v="3"/>
    <x v="1402"/>
    <n v="18.484400000000001"/>
  </r>
  <r>
    <x v="3"/>
    <x v="1403"/>
    <n v="18.447199999999999"/>
  </r>
  <r>
    <x v="3"/>
    <x v="1404"/>
    <n v="18.5122"/>
  </r>
  <r>
    <x v="3"/>
    <x v="1405"/>
    <n v="18.168900000000001"/>
  </r>
  <r>
    <x v="3"/>
    <x v="1406"/>
    <n v="17.806999999999999"/>
  </r>
  <r>
    <x v="3"/>
    <x v="1407"/>
    <n v="18.243099999999998"/>
  </r>
  <r>
    <x v="3"/>
    <x v="1408"/>
    <n v="18.549299999999999"/>
  </r>
  <r>
    <x v="3"/>
    <x v="1409"/>
    <n v="18.7256"/>
  </r>
  <r>
    <x v="3"/>
    <x v="1410"/>
    <n v="18.660699999999999"/>
  </r>
  <r>
    <x v="3"/>
    <x v="1411"/>
    <n v="18.5029"/>
  </r>
  <r>
    <x v="3"/>
    <x v="1412"/>
    <n v="18.493600000000001"/>
  </r>
  <r>
    <x v="3"/>
    <x v="1413"/>
    <n v="18.651399999999999"/>
  </r>
  <r>
    <x v="3"/>
    <x v="1414"/>
    <n v="19.1432"/>
  </r>
  <r>
    <x v="3"/>
    <x v="1415"/>
    <n v="19.273099999999999"/>
  </r>
  <r>
    <x v="3"/>
    <x v="1416"/>
    <n v="19.402999999999999"/>
  </r>
  <r>
    <x v="3"/>
    <x v="1417"/>
    <n v="19.625699999999998"/>
  </r>
  <r>
    <x v="3"/>
    <x v="1418"/>
    <n v="19.653500000000001"/>
  </r>
  <r>
    <x v="3"/>
    <x v="1419"/>
    <n v="19.4772"/>
  </r>
  <r>
    <x v="3"/>
    <x v="1420"/>
    <n v="19.551500000000001"/>
  </r>
  <r>
    <x v="3"/>
    <x v="1421"/>
    <n v="19.607199999999999"/>
  </r>
  <r>
    <x v="3"/>
    <x v="1422"/>
    <n v="19.542200000000001"/>
  </r>
  <r>
    <x v="3"/>
    <x v="1423"/>
    <n v="19.959800000000001"/>
  </r>
  <r>
    <x v="3"/>
    <x v="1424"/>
    <n v="20.386600000000001"/>
  </r>
  <r>
    <x v="3"/>
    <x v="1425"/>
    <n v="20.405200000000001"/>
  </r>
  <r>
    <x v="3"/>
    <x v="1426"/>
    <n v="20.340199999999999"/>
  </r>
  <r>
    <x v="3"/>
    <x v="1427"/>
    <n v="20.442299999999999"/>
  </r>
  <r>
    <x v="3"/>
    <x v="1428"/>
    <n v="21.036200000000001"/>
  </r>
  <r>
    <x v="3"/>
    <x v="1429"/>
    <n v="21.203199999999999"/>
  </r>
  <r>
    <x v="3"/>
    <x v="1430"/>
    <n v="21.370200000000001"/>
  </r>
  <r>
    <x v="3"/>
    <x v="1431"/>
    <n v="21.416599999999999"/>
  </r>
  <r>
    <x v="3"/>
    <x v="1432"/>
    <n v="21.147500000000001"/>
  </r>
  <r>
    <x v="3"/>
    <x v="1433"/>
    <n v="21.203199999999999"/>
  </r>
  <r>
    <x v="3"/>
    <x v="1434"/>
    <n v="20.924800000000001"/>
  </r>
  <r>
    <x v="3"/>
    <x v="1435"/>
    <n v="21.129000000000001"/>
  </r>
  <r>
    <x v="3"/>
    <x v="1436"/>
    <n v="21.360900000000001"/>
  </r>
  <r>
    <x v="3"/>
    <x v="1437"/>
    <n v="22.047599999999999"/>
  </r>
  <r>
    <x v="3"/>
    <x v="1438"/>
    <n v="22.260999999999999"/>
  </r>
  <r>
    <x v="3"/>
    <x v="1439"/>
    <n v="22.6508"/>
  </r>
  <r>
    <x v="3"/>
    <x v="1440"/>
    <n v="22.641500000000001"/>
  </r>
  <r>
    <x v="3"/>
    <x v="1441"/>
    <n v="22.502300000000002"/>
  </r>
  <r>
    <x v="3"/>
    <x v="1442"/>
    <n v="22.2332"/>
  </r>
  <r>
    <x v="3"/>
    <x v="1443"/>
    <n v="22.3445"/>
  </r>
  <r>
    <x v="3"/>
    <x v="1444"/>
    <n v="22.558"/>
  </r>
  <r>
    <x v="3"/>
    <x v="1445"/>
    <n v="21.787800000000001"/>
  </r>
  <r>
    <x v="3"/>
    <x v="1446"/>
    <n v="20.358799999999999"/>
  </r>
  <r>
    <x v="3"/>
    <x v="1447"/>
    <n v="20.479399999999998"/>
  </r>
  <r>
    <x v="3"/>
    <x v="1448"/>
    <n v="20.590800000000002"/>
  </r>
  <r>
    <x v="3"/>
    <x v="1449"/>
    <n v="19.5608"/>
  </r>
  <r>
    <x v="3"/>
    <x v="1450"/>
    <n v="19.662800000000001"/>
  </r>
  <r>
    <x v="3"/>
    <x v="1451"/>
    <n v="19.978300000000001"/>
  </r>
  <r>
    <x v="3"/>
    <x v="1452"/>
    <n v="19.718499999999999"/>
  </r>
  <r>
    <x v="3"/>
    <x v="1453"/>
    <n v="20.033999999999999"/>
  </r>
  <r>
    <x v="3"/>
    <x v="1454"/>
    <n v="20.8599"/>
  </r>
  <r>
    <x v="3"/>
    <x v="1455"/>
    <n v="20.7851"/>
  </r>
  <r>
    <x v="3"/>
    <x v="1456"/>
    <n v="20.448499999999999"/>
  </r>
  <r>
    <x v="3"/>
    <x v="1457"/>
    <n v="20.467199999999998"/>
  </r>
  <r>
    <x v="3"/>
    <x v="1458"/>
    <n v="20.3643"/>
  </r>
  <r>
    <x v="3"/>
    <x v="1459"/>
    <n v="20.532599999999999"/>
  </r>
  <r>
    <x v="3"/>
    <x v="1460"/>
    <n v="20.626100000000001"/>
  </r>
  <r>
    <x v="3"/>
    <x v="1461"/>
    <n v="20.139900000000001"/>
  </r>
  <r>
    <x v="3"/>
    <x v="1462"/>
    <n v="20.065100000000001"/>
  </r>
  <r>
    <x v="3"/>
    <x v="1463"/>
    <n v="20.037099999999999"/>
  </r>
  <r>
    <x v="3"/>
    <x v="1464"/>
    <n v="20.1586"/>
  </r>
  <r>
    <x v="3"/>
    <x v="1465"/>
    <n v="20.551300000000001"/>
  </r>
  <r>
    <x v="3"/>
    <x v="1466"/>
    <n v="20.831800000000001"/>
  </r>
  <r>
    <x v="3"/>
    <x v="1467"/>
    <n v="20.747699999999998"/>
  </r>
  <r>
    <x v="3"/>
    <x v="1468"/>
    <n v="20.682200000000002"/>
  </r>
  <r>
    <x v="3"/>
    <x v="1469"/>
    <n v="21.233899999999998"/>
  </r>
  <r>
    <x v="3"/>
    <x v="1470"/>
    <n v="21.215199999999999"/>
  </r>
  <r>
    <x v="3"/>
    <x v="1471"/>
    <n v="20.962700000000002"/>
  </r>
  <r>
    <x v="3"/>
    <x v="1472"/>
    <n v="20.682200000000002"/>
  </r>
  <r>
    <x v="3"/>
    <x v="1473"/>
    <n v="20.345600000000001"/>
  </r>
  <r>
    <x v="3"/>
    <x v="1474"/>
    <n v="20.542000000000002"/>
  </r>
  <r>
    <x v="3"/>
    <x v="1475"/>
    <n v="20.2334"/>
  </r>
  <r>
    <x v="3"/>
    <x v="1476"/>
    <n v="20.336300000000001"/>
  </r>
  <r>
    <x v="3"/>
    <x v="1477"/>
    <n v="20.392399999999999"/>
  </r>
  <r>
    <x v="3"/>
    <x v="1478"/>
    <n v="19.700500000000002"/>
  </r>
  <r>
    <x v="3"/>
    <x v="1479"/>
    <n v="19.270399999999999"/>
  </r>
  <r>
    <x v="3"/>
    <x v="1480"/>
    <n v="19.354500000000002"/>
  </r>
  <r>
    <x v="3"/>
    <x v="1481"/>
    <n v="19.045999999999999"/>
  </r>
  <r>
    <x v="3"/>
    <x v="1482"/>
    <n v="18.887"/>
  </r>
  <r>
    <x v="3"/>
    <x v="1483"/>
    <n v="18.980499999999999"/>
  </r>
  <r>
    <x v="3"/>
    <x v="1484"/>
    <n v="18.597200000000001"/>
  </r>
  <r>
    <x v="3"/>
    <x v="1485"/>
    <n v="18.428899999999999"/>
  </r>
  <r>
    <x v="3"/>
    <x v="1486"/>
    <n v="18.793500000000002"/>
  </r>
  <r>
    <x v="3"/>
    <x v="1487"/>
    <n v="19.008600000000001"/>
  </r>
  <r>
    <x v="3"/>
    <x v="1488"/>
    <n v="18.709399999999999"/>
  </r>
  <r>
    <x v="3"/>
    <x v="1489"/>
    <n v="18.709399999999999"/>
  </r>
  <r>
    <x v="3"/>
    <x v="1490"/>
    <n v="19.083400000000001"/>
  </r>
  <r>
    <x v="3"/>
    <x v="1491"/>
    <n v="18.915099999999999"/>
  </r>
  <r>
    <x v="3"/>
    <x v="1492"/>
    <n v="19.2423"/>
  </r>
  <r>
    <x v="3"/>
    <x v="1493"/>
    <n v="19.008600000000001"/>
  </r>
  <r>
    <x v="3"/>
    <x v="1494"/>
    <n v="19.373200000000001"/>
  </r>
  <r>
    <x v="3"/>
    <x v="1495"/>
    <n v="19.616299999999999"/>
  </r>
  <r>
    <x v="3"/>
    <x v="1496"/>
    <n v="19.606999999999999"/>
  </r>
  <r>
    <x v="3"/>
    <x v="1497"/>
    <n v="19.775300000000001"/>
  </r>
  <r>
    <x v="3"/>
    <x v="1498"/>
    <n v="20.027699999999999"/>
  </r>
  <r>
    <x v="3"/>
    <x v="1499"/>
    <n v="19.924900000000001"/>
  </r>
  <r>
    <x v="3"/>
    <x v="1500"/>
    <n v="19.775300000000001"/>
  </r>
  <r>
    <x v="3"/>
    <x v="1501"/>
    <n v="19.401299999999999"/>
  </r>
  <r>
    <x v="3"/>
    <x v="1502"/>
    <n v="19.5322"/>
  </r>
  <r>
    <x v="3"/>
    <x v="1503"/>
    <n v="19.504100000000001"/>
  </r>
  <r>
    <x v="3"/>
    <x v="1504"/>
    <n v="19.578900000000001"/>
  </r>
  <r>
    <x v="3"/>
    <x v="1505"/>
    <n v="20.009"/>
  </r>
  <r>
    <x v="3"/>
    <x v="1506"/>
    <n v="20.102499999999999"/>
  </r>
  <r>
    <x v="3"/>
    <x v="1507"/>
    <n v="20.700900000000001"/>
  </r>
  <r>
    <x v="3"/>
    <x v="1508"/>
    <n v="21.504999999999999"/>
  </r>
  <r>
    <x v="3"/>
    <x v="1509"/>
    <n v="21.121700000000001"/>
  </r>
  <r>
    <x v="3"/>
    <x v="1510"/>
    <n v="21.1965"/>
  </r>
  <r>
    <x v="3"/>
    <x v="1511"/>
    <n v="21.392800000000001"/>
  </r>
  <r>
    <x v="3"/>
    <x v="1512"/>
    <n v="21.046900000000001"/>
  </r>
  <r>
    <x v="3"/>
    <x v="1513"/>
    <n v="20.754799999999999"/>
  </r>
  <r>
    <x v="3"/>
    <x v="1514"/>
    <n v="20.491"/>
  </r>
  <r>
    <x v="3"/>
    <x v="1515"/>
    <n v="20.349699999999999"/>
  </r>
  <r>
    <x v="3"/>
    <x v="1516"/>
    <n v="21.027999999999999"/>
  </r>
  <r>
    <x v="3"/>
    <x v="1517"/>
    <n v="21.395399999999999"/>
  </r>
  <r>
    <x v="3"/>
    <x v="1518"/>
    <n v="21.103400000000001"/>
  </r>
  <r>
    <x v="3"/>
    <x v="1519"/>
    <n v="21.338899999999999"/>
  </r>
  <r>
    <x v="3"/>
    <x v="1520"/>
    <n v="21.263500000000001"/>
  </r>
  <r>
    <x v="3"/>
    <x v="1521"/>
    <n v="20.9998"/>
  </r>
  <r>
    <x v="3"/>
    <x v="1522"/>
    <n v="21.197600000000001"/>
  </r>
  <r>
    <x v="3"/>
    <x v="1523"/>
    <n v="21.1599"/>
  </r>
  <r>
    <x v="3"/>
    <x v="1524"/>
    <n v="20.6417"/>
  </r>
  <r>
    <x v="3"/>
    <x v="1525"/>
    <n v="20.867899999999999"/>
  </r>
  <r>
    <x v="3"/>
    <x v="1526"/>
    <n v="20.943200000000001"/>
  </r>
  <r>
    <x v="3"/>
    <x v="1527"/>
    <n v="21.1693"/>
  </r>
  <r>
    <x v="3"/>
    <x v="1528"/>
    <n v="21.2164"/>
  </r>
  <r>
    <x v="3"/>
    <x v="1529"/>
    <n v="21.150500000000001"/>
  </r>
  <r>
    <x v="3"/>
    <x v="1530"/>
    <n v="21.348299999999998"/>
  </r>
  <r>
    <x v="3"/>
    <x v="1531"/>
    <n v="21.178699999999999"/>
  </r>
  <r>
    <x v="3"/>
    <x v="1532"/>
    <n v="21.649799999999999"/>
  </r>
  <r>
    <x v="3"/>
    <x v="1533"/>
    <n v="21.913599999999999"/>
  </r>
  <r>
    <x v="3"/>
    <x v="1534"/>
    <n v="21.8948"/>
  </r>
  <r>
    <x v="3"/>
    <x v="1535"/>
    <n v="22.2622"/>
  </r>
  <r>
    <x v="3"/>
    <x v="1536"/>
    <n v="22.384699999999999"/>
  </r>
  <r>
    <x v="3"/>
    <x v="1537"/>
    <n v="22.526"/>
  </r>
  <r>
    <x v="3"/>
    <x v="1538"/>
    <n v="22.5731"/>
  </r>
  <r>
    <x v="3"/>
    <x v="1539"/>
    <n v="22.7804"/>
  </r>
  <r>
    <x v="3"/>
    <x v="1540"/>
    <n v="22.874600000000001"/>
  </r>
  <r>
    <x v="3"/>
    <x v="1541"/>
    <n v="23.1478"/>
  </r>
  <r>
    <x v="3"/>
    <x v="1542"/>
    <n v="23.4116"/>
  </r>
  <r>
    <x v="3"/>
    <x v="1543"/>
    <n v="23.119499999999999"/>
  </r>
  <r>
    <x v="3"/>
    <x v="1544"/>
    <n v="23.552900000000001"/>
  </r>
  <r>
    <x v="3"/>
    <x v="1545"/>
    <n v="23.402100000000001"/>
  </r>
  <r>
    <x v="3"/>
    <x v="1546"/>
    <n v="23.034700000000001"/>
  </r>
  <r>
    <x v="3"/>
    <x v="1547"/>
    <n v="23.4116"/>
  </r>
  <r>
    <x v="3"/>
    <x v="1548"/>
    <n v="24.429099999999998"/>
  </r>
  <r>
    <x v="3"/>
    <x v="1549"/>
    <n v="25.1356"/>
  </r>
  <r>
    <x v="3"/>
    <x v="1550"/>
    <n v="25.2958"/>
  </r>
  <r>
    <x v="3"/>
    <x v="1551"/>
    <n v="25.474799999999998"/>
  </r>
  <r>
    <x v="3"/>
    <x v="1552"/>
    <n v="25.540700000000001"/>
  </r>
  <r>
    <x v="3"/>
    <x v="1553"/>
    <n v="24.758800000000001"/>
  </r>
  <r>
    <x v="3"/>
    <x v="1554"/>
    <n v="24.7682"/>
  </r>
  <r>
    <x v="3"/>
    <x v="1555"/>
    <n v="25.060300000000002"/>
  </r>
  <r>
    <x v="3"/>
    <x v="1556"/>
    <n v="24.994299999999999"/>
  </r>
  <r>
    <x v="3"/>
    <x v="1557"/>
    <n v="25.060300000000002"/>
  </r>
  <r>
    <x v="3"/>
    <x v="1558"/>
    <n v="25.3429"/>
  </r>
  <r>
    <x v="3"/>
    <x v="1559"/>
    <n v="25.625499999999999"/>
  </r>
  <r>
    <x v="3"/>
    <x v="1560"/>
    <n v="25.493600000000001"/>
  </r>
  <r>
    <x v="3"/>
    <x v="1561"/>
    <n v="25.691500000000001"/>
  </r>
  <r>
    <x v="3"/>
    <x v="1562"/>
    <n v="25.757400000000001"/>
  </r>
  <r>
    <x v="3"/>
    <x v="1563"/>
    <n v="25.908200000000001"/>
  </r>
  <r>
    <x v="3"/>
    <x v="1564"/>
    <n v="26.1343"/>
  </r>
  <r>
    <x v="3"/>
    <x v="1565"/>
    <n v="26.2379"/>
  </r>
  <r>
    <x v="3"/>
    <x v="1566"/>
    <n v="26.058900000000001"/>
  </r>
  <r>
    <x v="3"/>
    <x v="1567"/>
    <n v="25.729199999999999"/>
  </r>
  <r>
    <x v="3"/>
    <x v="1568"/>
    <n v="25.795100000000001"/>
  </r>
  <r>
    <x v="3"/>
    <x v="1569"/>
    <n v="25.804500000000001"/>
  </r>
  <r>
    <x v="3"/>
    <x v="1570"/>
    <n v="25.5596"/>
  </r>
  <r>
    <x v="3"/>
    <x v="1571"/>
    <n v="25.5501"/>
  </r>
  <r>
    <x v="3"/>
    <x v="1572"/>
    <n v="25.2562"/>
  </r>
  <r>
    <x v="3"/>
    <x v="1573"/>
    <n v="25.009699999999999"/>
  </r>
  <r>
    <x v="3"/>
    <x v="1574"/>
    <n v="24.7822"/>
  </r>
  <r>
    <x v="3"/>
    <x v="1575"/>
    <n v="24.876999999999999"/>
  </r>
  <r>
    <x v="3"/>
    <x v="1576"/>
    <n v="24.3935"/>
  </r>
  <r>
    <x v="3"/>
    <x v="1577"/>
    <n v="23.890999999999998"/>
  </r>
  <r>
    <x v="3"/>
    <x v="1578"/>
    <n v="24.118500000000001"/>
  </r>
  <r>
    <x v="3"/>
    <x v="1579"/>
    <n v="23.796199999999999"/>
  </r>
  <r>
    <x v="3"/>
    <x v="1580"/>
    <n v="24.052199999999999"/>
  </r>
  <r>
    <x v="3"/>
    <x v="1581"/>
    <n v="24.0806"/>
  </r>
  <r>
    <x v="3"/>
    <x v="1582"/>
    <n v="24.222799999999999"/>
  </r>
  <r>
    <x v="3"/>
    <x v="1583"/>
    <n v="24.545200000000001"/>
  </r>
  <r>
    <x v="3"/>
    <x v="1584"/>
    <n v="24.848500000000001"/>
  </r>
  <r>
    <x v="3"/>
    <x v="1585"/>
    <n v="25.114000000000001"/>
  </r>
  <r>
    <x v="3"/>
    <x v="1586"/>
    <n v="25.303599999999999"/>
  </r>
  <r>
    <x v="3"/>
    <x v="1587"/>
    <n v="25.085599999999999"/>
  </r>
  <r>
    <x v="3"/>
    <x v="1588"/>
    <n v="24.9528"/>
  </r>
  <r>
    <x v="3"/>
    <x v="1589"/>
    <n v="24.962299999999999"/>
  </r>
  <r>
    <x v="3"/>
    <x v="1590"/>
    <n v="24.706299999999999"/>
  </r>
  <r>
    <x v="3"/>
    <x v="1591"/>
    <n v="24.725300000000001"/>
  </r>
  <r>
    <x v="3"/>
    <x v="1592"/>
    <n v="24.611499999999999"/>
  </r>
  <r>
    <x v="3"/>
    <x v="1593"/>
    <n v="24.128"/>
  </r>
  <r>
    <x v="3"/>
    <x v="1594"/>
    <n v="23.8626"/>
  </r>
  <r>
    <x v="3"/>
    <x v="1595"/>
    <n v="23.815200000000001"/>
  </r>
  <r>
    <x v="3"/>
    <x v="1596"/>
    <n v="24.981300000000001"/>
  </r>
  <r>
    <x v="3"/>
    <x v="1597"/>
    <n v="25.151900000000001"/>
  </r>
  <r>
    <x v="3"/>
    <x v="1598"/>
    <n v="25.474299999999999"/>
  </r>
  <r>
    <x v="3"/>
    <x v="1599"/>
    <n v="25.7682"/>
  </r>
  <r>
    <x v="3"/>
    <x v="1600"/>
    <n v="26.090499999999999"/>
  </r>
  <r>
    <x v="3"/>
    <x v="1601"/>
    <n v="26.185300000000002"/>
  </r>
  <r>
    <x v="3"/>
    <x v="1602"/>
    <n v="26.232700000000001"/>
  </r>
  <r>
    <x v="3"/>
    <x v="1603"/>
    <n v="26.441299999999998"/>
  </r>
  <r>
    <x v="3"/>
    <x v="1604"/>
    <n v="26.564499999999999"/>
  </r>
  <r>
    <x v="3"/>
    <x v="1605"/>
    <n v="26.782599999999999"/>
  </r>
  <r>
    <x v="3"/>
    <x v="1606"/>
    <n v="26.782599999999999"/>
  </r>
  <r>
    <x v="3"/>
    <x v="1607"/>
    <n v="26.659300000000002"/>
  </r>
  <r>
    <x v="3"/>
    <x v="1608"/>
    <n v="26.5456"/>
  </r>
  <r>
    <x v="3"/>
    <x v="1609"/>
    <n v="26.0715"/>
  </r>
  <r>
    <x v="3"/>
    <x v="1610"/>
    <n v="25.8535"/>
  </r>
  <r>
    <x v="3"/>
    <x v="1611"/>
    <n v="26.0715"/>
  </r>
  <r>
    <x v="3"/>
    <x v="1612"/>
    <n v="26.090499999999999"/>
  </r>
  <r>
    <x v="3"/>
    <x v="1613"/>
    <n v="26.574000000000002"/>
  </r>
  <r>
    <x v="3"/>
    <x v="1614"/>
    <n v="26.261099999999999"/>
  </r>
  <r>
    <x v="3"/>
    <x v="1615"/>
    <n v="25.569099999999999"/>
  </r>
  <r>
    <x v="3"/>
    <x v="1616"/>
    <n v="24.9908"/>
  </r>
  <r>
    <x v="3"/>
    <x v="1617"/>
    <n v="24.706299999999999"/>
  </r>
  <r>
    <x v="3"/>
    <x v="1618"/>
    <n v="23.151499999999999"/>
  </r>
  <r>
    <x v="3"/>
    <x v="1619"/>
    <n v="22.990400000000001"/>
  </r>
  <r>
    <x v="3"/>
    <x v="1620"/>
    <n v="23.2179"/>
  </r>
  <r>
    <x v="3"/>
    <x v="1621"/>
    <n v="23.5307"/>
  </r>
  <r>
    <x v="3"/>
    <x v="1622"/>
    <n v="24.317599999999999"/>
  </r>
  <r>
    <x v="3"/>
    <x v="1623"/>
    <n v="24.222799999999999"/>
  </r>
  <r>
    <x v="3"/>
    <x v="1624"/>
    <n v="23.388500000000001"/>
  </r>
  <r>
    <x v="3"/>
    <x v="1625"/>
    <n v="22.9145"/>
  </r>
  <r>
    <x v="3"/>
    <x v="1626"/>
    <n v="22.667999999999999"/>
  </r>
  <r>
    <x v="3"/>
    <x v="1627"/>
    <n v="21.947500000000002"/>
  </r>
  <r>
    <x v="3"/>
    <x v="1628"/>
    <n v="20.971"/>
  </r>
  <r>
    <x v="3"/>
    <x v="1629"/>
    <n v="22.288799999999998"/>
  </r>
  <r>
    <x v="3"/>
    <x v="1630"/>
    <n v="21.7484"/>
  </r>
  <r>
    <x v="3"/>
    <x v="1631"/>
    <n v="20.658100000000001"/>
  </r>
  <r>
    <x v="3"/>
    <x v="1632"/>
    <n v="21.937999999999999"/>
  </r>
  <r>
    <x v="3"/>
    <x v="1633"/>
    <n v="22.421500000000002"/>
  </r>
  <r>
    <x v="3"/>
    <x v="1634"/>
    <n v="23.293700000000001"/>
  </r>
  <r>
    <x v="3"/>
    <x v="1635"/>
    <n v="22.764900000000001"/>
  </r>
  <r>
    <x v="3"/>
    <x v="1636"/>
    <n v="22.869700000000002"/>
  </r>
  <r>
    <x v="3"/>
    <x v="1637"/>
    <n v="22.860199999999999"/>
  </r>
  <r>
    <x v="3"/>
    <x v="1638"/>
    <n v="23.5748"/>
  </r>
  <r>
    <x v="3"/>
    <x v="1639"/>
    <n v="23.289000000000001"/>
  </r>
  <r>
    <x v="3"/>
    <x v="1640"/>
    <n v="22.669599999999999"/>
  </r>
  <r>
    <x v="3"/>
    <x v="1641"/>
    <n v="21.735700000000001"/>
  </r>
  <r>
    <x v="3"/>
    <x v="1642"/>
    <n v="21.792899999999999"/>
  </r>
  <r>
    <x v="3"/>
    <x v="1643"/>
    <n v="21.364100000000001"/>
  </r>
  <r>
    <x v="3"/>
    <x v="1644"/>
    <n v="21.2498"/>
  </r>
  <r>
    <x v="3"/>
    <x v="1645"/>
    <n v="20.8019"/>
  </r>
  <r>
    <x v="3"/>
    <x v="1646"/>
    <n v="20.106300000000001"/>
  </r>
  <r>
    <x v="3"/>
    <x v="1647"/>
    <n v="19.953800000000001"/>
  </r>
  <r>
    <x v="3"/>
    <x v="1648"/>
    <n v="20.716100000000001"/>
  </r>
  <r>
    <x v="3"/>
    <x v="1649"/>
    <n v="21.116399999999999"/>
  </r>
  <r>
    <x v="3"/>
    <x v="1650"/>
    <n v="21.611899999999999"/>
  </r>
  <r>
    <x v="3"/>
    <x v="1651"/>
    <n v="21.268799999999999"/>
  </r>
  <r>
    <x v="3"/>
    <x v="1652"/>
    <n v="21.916799999999999"/>
  </r>
  <r>
    <x v="3"/>
    <x v="1653"/>
    <n v="21.669"/>
  </r>
  <r>
    <x v="3"/>
    <x v="1654"/>
    <n v="21.840599999999998"/>
  </r>
  <r>
    <x v="3"/>
    <x v="1655"/>
    <n v="22.536200000000001"/>
  </r>
  <r>
    <x v="3"/>
    <x v="1656"/>
    <n v="21.154499999999999"/>
  </r>
  <r>
    <x v="3"/>
    <x v="1657"/>
    <n v="20.592300000000002"/>
  </r>
  <r>
    <x v="3"/>
    <x v="1658"/>
    <n v="20.010999999999999"/>
  </r>
  <r>
    <x v="3"/>
    <x v="1659"/>
    <n v="20.1158"/>
  </r>
  <r>
    <x v="3"/>
    <x v="1660"/>
    <n v="19.9252"/>
  </r>
  <r>
    <x v="3"/>
    <x v="1661"/>
    <n v="20.1539"/>
  </r>
  <r>
    <x v="3"/>
    <x v="1662"/>
    <n v="19.8109"/>
  </r>
  <r>
    <x v="3"/>
    <x v="1663"/>
    <n v="19.1724"/>
  </r>
  <r>
    <x v="3"/>
    <x v="1664"/>
    <n v="18.8675"/>
  </r>
  <r>
    <x v="3"/>
    <x v="1665"/>
    <n v="18.972300000000001"/>
  </r>
  <r>
    <x v="3"/>
    <x v="1666"/>
    <n v="18.438700000000001"/>
  </r>
  <r>
    <x v="3"/>
    <x v="1667"/>
    <n v="18.21"/>
  </r>
  <r>
    <x v="3"/>
    <x v="1668"/>
    <n v="18.124199999999998"/>
  </r>
  <r>
    <x v="3"/>
    <x v="1669"/>
    <n v="17.8002"/>
  </r>
  <r>
    <x v="3"/>
    <x v="1670"/>
    <n v="18.696000000000002"/>
  </r>
  <r>
    <x v="3"/>
    <x v="1671"/>
    <n v="18.9056"/>
  </r>
  <r>
    <x v="3"/>
    <x v="1672"/>
    <n v="18.715"/>
  </r>
  <r>
    <x v="3"/>
    <x v="1673"/>
    <n v="18.705500000000001"/>
  </r>
  <r>
    <x v="3"/>
    <x v="1674"/>
    <n v="18.696000000000002"/>
  </r>
  <r>
    <x v="3"/>
    <x v="1675"/>
    <n v="17.828800000000001"/>
  </r>
  <r>
    <x v="3"/>
    <x v="1676"/>
    <n v="19.0581"/>
  </r>
  <r>
    <x v="3"/>
    <x v="1677"/>
    <n v="19.715599999999998"/>
  </r>
  <r>
    <x v="3"/>
    <x v="1678"/>
    <n v="20.134899999999998"/>
  </r>
  <r>
    <x v="3"/>
    <x v="1679"/>
    <n v="20.468399999999999"/>
  </r>
  <r>
    <x v="3"/>
    <x v="1680"/>
    <n v="20.125299999999999"/>
  </r>
  <r>
    <x v="3"/>
    <x v="1681"/>
    <n v="19.915700000000001"/>
  </r>
  <r>
    <x v="3"/>
    <x v="1682"/>
    <n v="19.782299999999999"/>
  </r>
  <r>
    <x v="3"/>
    <x v="1683"/>
    <n v="20.106300000000001"/>
  </r>
  <r>
    <x v="3"/>
    <x v="1684"/>
    <n v="21.202100000000002"/>
  </r>
  <r>
    <x v="3"/>
    <x v="1685"/>
    <n v="21.583300000000001"/>
  </r>
  <r>
    <x v="3"/>
    <x v="1686"/>
    <n v="21.7453"/>
  </r>
  <r>
    <x v="3"/>
    <x v="1687"/>
    <n v="21.116399999999999"/>
  </r>
  <r>
    <x v="3"/>
    <x v="1688"/>
    <n v="21.240200000000002"/>
  </r>
  <r>
    <x v="3"/>
    <x v="1689"/>
    <n v="21.306899999999999"/>
  </r>
  <r>
    <x v="3"/>
    <x v="1690"/>
    <n v="21.754799999999999"/>
  </r>
  <r>
    <x v="3"/>
    <x v="1691"/>
    <n v="21.7072"/>
  </r>
  <r>
    <x v="3"/>
    <x v="1692"/>
    <n v="21.402200000000001"/>
  </r>
  <r>
    <x v="3"/>
    <x v="1693"/>
    <n v="21.497499999999999"/>
  </r>
  <r>
    <x v="3"/>
    <x v="1694"/>
    <n v="21.392700000000001"/>
  </r>
  <r>
    <x v="3"/>
    <x v="1695"/>
    <n v="22.374199999999998"/>
  </r>
  <r>
    <x v="3"/>
    <x v="1696"/>
    <n v="22.593299999999999"/>
  </r>
  <r>
    <x v="3"/>
    <x v="1697"/>
    <n v="22.6219"/>
  </r>
  <r>
    <x v="3"/>
    <x v="1698"/>
    <n v="22.145499999999998"/>
  </r>
  <r>
    <x v="3"/>
    <x v="1699"/>
    <n v="22.155000000000001"/>
  </r>
  <r>
    <x v="3"/>
    <x v="1700"/>
    <n v="22.1981"/>
  </r>
  <r>
    <x v="3"/>
    <x v="1701"/>
    <n v="22.456800000000001"/>
  </r>
  <r>
    <x v="3"/>
    <x v="1702"/>
    <n v="22.619700000000002"/>
  </r>
  <r>
    <x v="3"/>
    <x v="1703"/>
    <n v="22.514299999999999"/>
  </r>
  <r>
    <x v="3"/>
    <x v="1704"/>
    <n v="22.408899999999999"/>
  </r>
  <r>
    <x v="3"/>
    <x v="1705"/>
    <n v="22.542999999999999"/>
  </r>
  <r>
    <x v="3"/>
    <x v="1706"/>
    <n v="22.7059"/>
  </r>
  <r>
    <x v="3"/>
    <x v="1707"/>
    <n v="22.658000000000001"/>
  </r>
  <r>
    <x v="3"/>
    <x v="1708"/>
    <n v="22.6676"/>
  </r>
  <r>
    <x v="3"/>
    <x v="1709"/>
    <n v="22.3706"/>
  </r>
  <r>
    <x v="3"/>
    <x v="1710"/>
    <n v="21.834099999999999"/>
  </r>
  <r>
    <x v="3"/>
    <x v="1711"/>
    <n v="21.834099999999999"/>
  </r>
  <r>
    <x v="3"/>
    <x v="1712"/>
    <n v="21.872399999999999"/>
  </r>
  <r>
    <x v="3"/>
    <x v="1713"/>
    <n v="21.297599999999999"/>
  </r>
  <r>
    <x v="3"/>
    <x v="1714"/>
    <n v="21.613700000000001"/>
  </r>
  <r>
    <x v="3"/>
    <x v="1715"/>
    <n v="22.111899999999999"/>
  </r>
  <r>
    <x v="3"/>
    <x v="1716"/>
    <n v="21.910699999999999"/>
  </r>
  <r>
    <x v="3"/>
    <x v="1717"/>
    <n v="21.814900000000002"/>
  </r>
  <r>
    <x v="3"/>
    <x v="1718"/>
    <n v="21.766999999999999"/>
  </r>
  <r>
    <x v="3"/>
    <x v="1719"/>
    <n v="21.450800000000001"/>
  </r>
  <r>
    <x v="3"/>
    <x v="1720"/>
    <n v="21.9969"/>
  </r>
  <r>
    <x v="3"/>
    <x v="1721"/>
    <n v="22.217300000000002"/>
  </r>
  <r>
    <x v="3"/>
    <x v="1722"/>
    <n v="22.820900000000002"/>
  </r>
  <r>
    <x v="3"/>
    <x v="1723"/>
    <n v="23.127400000000002"/>
  </r>
  <r>
    <x v="3"/>
    <x v="1724"/>
    <n v="23.146599999999999"/>
  </r>
  <r>
    <x v="3"/>
    <x v="1725"/>
    <n v="23.4819"/>
  </r>
  <r>
    <x v="3"/>
    <x v="1726"/>
    <n v="23.194500000000001"/>
  </r>
  <r>
    <x v="3"/>
    <x v="1727"/>
    <n v="23.07"/>
  </r>
  <r>
    <x v="3"/>
    <x v="1728"/>
    <n v="23.491499999999998"/>
  </r>
  <r>
    <x v="3"/>
    <x v="1729"/>
    <n v="22.6676"/>
  </r>
  <r>
    <x v="3"/>
    <x v="1730"/>
    <n v="22.5718"/>
  </r>
  <r>
    <x v="3"/>
    <x v="1731"/>
    <n v="22.696300000000001"/>
  </r>
  <r>
    <x v="3"/>
    <x v="1732"/>
    <n v="22.245999999999999"/>
  </r>
  <r>
    <x v="3"/>
    <x v="1733"/>
    <n v="22.284400000000002"/>
  </r>
  <r>
    <x v="3"/>
    <x v="1734"/>
    <n v="22.5047"/>
  </r>
  <r>
    <x v="3"/>
    <x v="1735"/>
    <n v="23.117899999999999"/>
  </r>
  <r>
    <x v="3"/>
    <x v="1736"/>
    <n v="22.274799999999999"/>
  </r>
  <r>
    <x v="3"/>
    <x v="1737"/>
    <n v="22.6005"/>
  </r>
  <r>
    <x v="3"/>
    <x v="1738"/>
    <n v="22.658000000000001"/>
  </r>
  <r>
    <x v="3"/>
    <x v="1739"/>
    <n v="22.8017"/>
  </r>
  <r>
    <x v="3"/>
    <x v="1740"/>
    <n v="22.658000000000001"/>
  </r>
  <r>
    <x v="3"/>
    <x v="1741"/>
    <n v="21.939399999999999"/>
  </r>
  <r>
    <x v="3"/>
    <x v="1742"/>
    <n v="22.1023"/>
  </r>
  <r>
    <x v="3"/>
    <x v="1743"/>
    <n v="22.006499999999999"/>
  </r>
  <r>
    <x v="3"/>
    <x v="1744"/>
    <n v="22.361000000000001"/>
  </r>
  <r>
    <x v="3"/>
    <x v="1745"/>
    <n v="22.3706"/>
  </r>
  <r>
    <x v="3"/>
    <x v="1746"/>
    <n v="22.859200000000001"/>
  </r>
  <r>
    <x v="3"/>
    <x v="1747"/>
    <n v="22.485499999999998"/>
  </r>
  <r>
    <x v="3"/>
    <x v="1748"/>
    <n v="22.763400000000001"/>
  </r>
  <r>
    <x v="3"/>
    <x v="1749"/>
    <n v="22.4376"/>
  </r>
  <r>
    <x v="3"/>
    <x v="1750"/>
    <n v="22.782499999999999"/>
  </r>
  <r>
    <x v="3"/>
    <x v="1751"/>
    <n v="22.830400000000001"/>
  </r>
  <r>
    <x v="3"/>
    <x v="1752"/>
    <n v="23.098700000000001"/>
  </r>
  <r>
    <x v="3"/>
    <x v="1753"/>
    <n v="23.529800000000002"/>
  </r>
  <r>
    <x v="3"/>
    <x v="1754"/>
    <n v="23.769300000000001"/>
  </r>
  <r>
    <x v="3"/>
    <x v="1755"/>
    <n v="23.424399999999999"/>
  </r>
  <r>
    <x v="3"/>
    <x v="1756"/>
    <n v="23.6065"/>
  </r>
  <r>
    <x v="3"/>
    <x v="1757"/>
    <n v="23.2041"/>
  </r>
  <r>
    <x v="3"/>
    <x v="1758"/>
    <n v="23.635200000000001"/>
  </r>
  <r>
    <x v="3"/>
    <x v="1759"/>
    <n v="23.146599999999999"/>
  </r>
  <r>
    <x v="3"/>
    <x v="1760"/>
    <n v="22.9071"/>
  </r>
  <r>
    <x v="3"/>
    <x v="1761"/>
    <n v="22.763400000000001"/>
  </r>
  <r>
    <x v="3"/>
    <x v="1762"/>
    <n v="22.916699999999999"/>
  </r>
  <r>
    <x v="3"/>
    <x v="1763"/>
    <n v="23.258600000000001"/>
  </r>
  <r>
    <x v="3"/>
    <x v="1764"/>
    <n v="22.430299999999999"/>
  </r>
  <r>
    <x v="3"/>
    <x v="1765"/>
    <n v="23.200800000000001"/>
  </r>
  <r>
    <x v="3"/>
    <x v="1766"/>
    <n v="23.316299999999998"/>
  </r>
  <r>
    <x v="3"/>
    <x v="1767"/>
    <n v="23.749700000000001"/>
  </r>
  <r>
    <x v="3"/>
    <x v="1768"/>
    <n v="23.759399999999999"/>
  </r>
  <r>
    <x v="3"/>
    <x v="1769"/>
    <n v="23.595600000000001"/>
  </r>
  <r>
    <x v="3"/>
    <x v="1770"/>
    <n v="24.048300000000001"/>
  </r>
  <r>
    <x v="3"/>
    <x v="1771"/>
    <n v="23.980899999999998"/>
  </r>
  <r>
    <x v="3"/>
    <x v="1772"/>
    <n v="23.1526"/>
  </r>
  <r>
    <x v="3"/>
    <x v="1773"/>
    <n v="23.104500000000002"/>
  </r>
  <r>
    <x v="3"/>
    <x v="1774"/>
    <n v="22.680700000000002"/>
  </r>
  <r>
    <x v="3"/>
    <x v="1775"/>
    <n v="22.343599999999999"/>
  </r>
  <r>
    <x v="3"/>
    <x v="1776"/>
    <n v="22.516999999999999"/>
  </r>
  <r>
    <x v="3"/>
    <x v="1777"/>
    <n v="21.457599999999999"/>
  </r>
  <r>
    <x v="3"/>
    <x v="1778"/>
    <n v="21.881399999999999"/>
  </r>
  <r>
    <x v="3"/>
    <x v="1779"/>
    <n v="22.7"/>
  </r>
  <r>
    <x v="3"/>
    <x v="1780"/>
    <n v="22.834800000000001"/>
  </r>
  <r>
    <x v="3"/>
    <x v="1781"/>
    <n v="22.911899999999999"/>
  </r>
  <r>
    <x v="3"/>
    <x v="1782"/>
    <n v="23.075600000000001"/>
  </r>
  <r>
    <x v="3"/>
    <x v="1783"/>
    <n v="23.075600000000001"/>
  </r>
  <r>
    <x v="3"/>
    <x v="1784"/>
    <n v="23.1526"/>
  </r>
  <r>
    <x v="3"/>
    <x v="1785"/>
    <n v="23.2104"/>
  </r>
  <r>
    <x v="3"/>
    <x v="1786"/>
    <n v="23.412700000000001"/>
  </r>
  <r>
    <x v="3"/>
    <x v="1787"/>
    <n v="22.911899999999999"/>
  </r>
  <r>
    <x v="3"/>
    <x v="1788"/>
    <n v="22.651800000000001"/>
  </r>
  <r>
    <x v="3"/>
    <x v="1789"/>
    <n v="22.516999999999999"/>
  </r>
  <r>
    <x v="3"/>
    <x v="1790"/>
    <n v="23.3934"/>
  </r>
  <r>
    <x v="3"/>
    <x v="1791"/>
    <n v="23.730499999999999"/>
  </r>
  <r>
    <x v="3"/>
    <x v="1792"/>
    <n v="23.682300000000001"/>
  </r>
  <r>
    <x v="3"/>
    <x v="1793"/>
    <n v="23.200800000000001"/>
  </r>
  <r>
    <x v="3"/>
    <x v="1794"/>
    <n v="23.075600000000001"/>
  </r>
  <r>
    <x v="3"/>
    <x v="1795"/>
    <n v="23.624500000000001"/>
  </r>
  <r>
    <x v="3"/>
    <x v="1796"/>
    <n v="23.980899999999998"/>
  </r>
  <r>
    <x v="3"/>
    <x v="1797"/>
    <n v="24.337199999999999"/>
  </r>
  <r>
    <x v="3"/>
    <x v="1798"/>
    <n v="24.924700000000001"/>
  </r>
  <r>
    <x v="3"/>
    <x v="1799"/>
    <n v="24.895800000000001"/>
  </r>
  <r>
    <x v="3"/>
    <x v="1800"/>
    <n v="25.0306"/>
  </r>
  <r>
    <x v="3"/>
    <x v="1801"/>
    <n v="24.982500000000002"/>
  </r>
  <r>
    <x v="3"/>
    <x v="1802"/>
    <n v="24.462399999999999"/>
  </r>
  <r>
    <x v="3"/>
    <x v="1803"/>
    <n v="25.126999999999999"/>
  </r>
  <r>
    <x v="3"/>
    <x v="1804"/>
    <n v="25.2425"/>
  </r>
  <r>
    <x v="3"/>
    <x v="1805"/>
    <n v="25.4833"/>
  </r>
  <r>
    <x v="3"/>
    <x v="1806"/>
    <n v="25.801100000000002"/>
  </r>
  <r>
    <x v="3"/>
    <x v="1807"/>
    <n v="25.560300000000002"/>
  </r>
  <r>
    <x v="3"/>
    <x v="1808"/>
    <n v="25.0884"/>
  </r>
  <r>
    <x v="3"/>
    <x v="1809"/>
    <n v="24.5106"/>
  </r>
  <r>
    <x v="3"/>
    <x v="1810"/>
    <n v="24.501000000000001"/>
  </r>
  <r>
    <x v="3"/>
    <x v="1811"/>
    <n v="24.212"/>
  </r>
  <r>
    <x v="3"/>
    <x v="1812"/>
    <n v="25.1751"/>
  </r>
  <r>
    <x v="3"/>
    <x v="1813"/>
    <n v="25.733699999999999"/>
  </r>
  <r>
    <x v="3"/>
    <x v="1814"/>
    <n v="26.282699999999998"/>
  </r>
  <r>
    <x v="3"/>
    <x v="1815"/>
    <n v="26.379000000000001"/>
  </r>
  <r>
    <x v="3"/>
    <x v="1816"/>
    <n v="26.292300000000001"/>
  </r>
  <r>
    <x v="3"/>
    <x v="1817"/>
    <n v="25.916699999999999"/>
  </r>
  <r>
    <x v="3"/>
    <x v="1818"/>
    <n v="26.013000000000002"/>
  </r>
  <r>
    <x v="3"/>
    <x v="1819"/>
    <n v="25.762599999999999"/>
  </r>
  <r>
    <x v="3"/>
    <x v="1820"/>
    <n v="24.741700000000002"/>
  </r>
  <r>
    <x v="3"/>
    <x v="1821"/>
    <n v="24.320699999999999"/>
  </r>
  <r>
    <x v="3"/>
    <x v="1822"/>
    <n v="23.604600000000001"/>
  </r>
  <r>
    <x v="3"/>
    <x v="1823"/>
    <n v="24.282"/>
  </r>
  <r>
    <x v="3"/>
    <x v="1824"/>
    <n v="23.6723"/>
  </r>
  <r>
    <x v="3"/>
    <x v="1825"/>
    <n v="24.378799999999998"/>
  </r>
  <r>
    <x v="3"/>
    <x v="1826"/>
    <n v="24.359400000000001"/>
  </r>
  <r>
    <x v="3"/>
    <x v="1827"/>
    <n v="23.681999999999999"/>
  </r>
  <r>
    <x v="3"/>
    <x v="1828"/>
    <n v="24.224"/>
  </r>
  <r>
    <x v="3"/>
    <x v="1829"/>
    <n v="23.527100000000001"/>
  </r>
  <r>
    <x v="3"/>
    <x v="1830"/>
    <n v="23.207799999999999"/>
  </r>
  <r>
    <x v="3"/>
    <x v="1831"/>
    <n v="23.681999999999999"/>
  </r>
  <r>
    <x v="3"/>
    <x v="1832"/>
    <n v="23.914300000000001"/>
  </r>
  <r>
    <x v="3"/>
    <x v="1833"/>
    <n v="24.127199999999998"/>
  </r>
  <r>
    <x v="3"/>
    <x v="1834"/>
    <n v="24.872399999999999"/>
  </r>
  <r>
    <x v="3"/>
    <x v="1835"/>
    <n v="24.843299999999999"/>
  </r>
  <r>
    <x v="3"/>
    <x v="1836"/>
    <n v="24.6401"/>
  </r>
  <r>
    <x v="3"/>
    <x v="1837"/>
    <n v="24.872399999999999"/>
  </r>
  <r>
    <x v="3"/>
    <x v="1838"/>
    <n v="24.8337"/>
  </r>
  <r>
    <x v="3"/>
    <x v="1839"/>
    <n v="24.853000000000002"/>
  </r>
  <r>
    <x v="3"/>
    <x v="1840"/>
    <n v="25.123999999999999"/>
  </r>
  <r>
    <x v="3"/>
    <x v="1841"/>
    <n v="25.007899999999999"/>
  </r>
  <r>
    <x v="3"/>
    <x v="1842"/>
    <n v="24.456199999999999"/>
  </r>
  <r>
    <x v="3"/>
    <x v="1843"/>
    <n v="24.959499999999998"/>
  </r>
  <r>
    <x v="3"/>
    <x v="1844"/>
    <n v="25.898199999999999"/>
  </r>
  <r>
    <x v="3"/>
    <x v="1845"/>
    <n v="25.956299999999999"/>
  </r>
  <r>
    <x v="3"/>
    <x v="1846"/>
    <n v="26.072399999999998"/>
  </r>
  <r>
    <x v="3"/>
    <x v="1847"/>
    <n v="26.024100000000001"/>
  </r>
  <r>
    <x v="3"/>
    <x v="1848"/>
    <n v="26.324100000000001"/>
  </r>
  <r>
    <x v="3"/>
    <x v="1849"/>
    <n v="27.146699999999999"/>
  </r>
  <r>
    <x v="3"/>
    <x v="1850"/>
    <n v="27.2241"/>
  </r>
  <r>
    <x v="3"/>
    <x v="1851"/>
    <n v="27.340299999999999"/>
  </r>
  <r>
    <x v="3"/>
    <x v="1852"/>
    <n v="27.6403"/>
  </r>
  <r>
    <x v="3"/>
    <x v="1853"/>
    <n v="27.098299999999998"/>
  </r>
  <r>
    <x v="3"/>
    <x v="1854"/>
    <n v="27.911300000000001"/>
  </r>
  <r>
    <x v="3"/>
    <x v="1855"/>
    <n v="28.211300000000001"/>
  </r>
  <r>
    <x v="3"/>
    <x v="1856"/>
    <n v="28.491900000000001"/>
  </r>
  <r>
    <x v="3"/>
    <x v="1857"/>
    <n v="28.317699999999999"/>
  </r>
  <r>
    <x v="3"/>
    <x v="1858"/>
    <n v="28.646799999999999"/>
  </r>
  <r>
    <x v="3"/>
    <x v="1859"/>
    <n v="28.4435"/>
  </r>
  <r>
    <x v="3"/>
    <x v="1860"/>
    <n v="26.440200000000001"/>
  </r>
  <r>
    <x v="3"/>
    <x v="1861"/>
    <n v="25.985299999999999"/>
  </r>
  <r>
    <x v="3"/>
    <x v="1862"/>
    <n v="25.220800000000001"/>
  </r>
  <r>
    <x v="3"/>
    <x v="1863"/>
    <n v="24.5627"/>
  </r>
  <r>
    <x v="3"/>
    <x v="1864"/>
    <n v="24.853000000000002"/>
  </r>
  <r>
    <x v="3"/>
    <x v="1865"/>
    <n v="25.046600000000002"/>
  </r>
  <r>
    <x v="3"/>
    <x v="1866"/>
    <n v="25.414300000000001"/>
  </r>
  <r>
    <x v="3"/>
    <x v="1867"/>
    <n v="24.872399999999999"/>
  </r>
  <r>
    <x v="3"/>
    <x v="1868"/>
    <n v="25.385300000000001"/>
  </r>
  <r>
    <x v="3"/>
    <x v="1869"/>
    <n v="25.327200000000001"/>
  </r>
  <r>
    <x v="3"/>
    <x v="1870"/>
    <n v="25.452999999999999"/>
  </r>
  <r>
    <x v="3"/>
    <x v="1871"/>
    <n v="25.288499999999999"/>
  </r>
  <r>
    <x v="3"/>
    <x v="1872"/>
    <n v="25.927299999999999"/>
  </r>
  <r>
    <x v="3"/>
    <x v="1873"/>
    <n v="25.907900000000001"/>
  </r>
  <r>
    <x v="3"/>
    <x v="1874"/>
    <n v="26.401499999999999"/>
  </r>
  <r>
    <x v="3"/>
    <x v="1875"/>
    <n v="26.565999999999999"/>
  </r>
  <r>
    <x v="3"/>
    <x v="1876"/>
    <n v="26.895099999999999"/>
  </r>
  <r>
    <x v="3"/>
    <x v="1877"/>
    <n v="26.5854"/>
  </r>
  <r>
    <x v="3"/>
    <x v="1878"/>
    <n v="27.678999999999998"/>
  </r>
  <r>
    <x v="3"/>
    <x v="1879"/>
    <n v="27.011199999999999"/>
  </r>
  <r>
    <x v="3"/>
    <x v="1880"/>
    <n v="27.243500000000001"/>
  </r>
  <r>
    <x v="3"/>
    <x v="1881"/>
    <n v="27.7758"/>
  </r>
  <r>
    <x v="3"/>
    <x v="1882"/>
    <n v="27.717700000000001"/>
  </r>
  <r>
    <x v="3"/>
    <x v="1883"/>
    <n v="27.8919"/>
  </r>
  <r>
    <x v="3"/>
    <x v="1884"/>
    <n v="27.901599999999998"/>
  </r>
  <r>
    <x v="3"/>
    <x v="1885"/>
    <n v="28.511299999999999"/>
  </r>
  <r>
    <x v="3"/>
    <x v="1886"/>
    <n v="28.066099999999999"/>
  </r>
  <r>
    <x v="3"/>
    <x v="1887"/>
    <n v="28.4145"/>
  </r>
  <r>
    <x v="3"/>
    <x v="1888"/>
    <n v="28.356400000000001"/>
  </r>
  <r>
    <x v="3"/>
    <x v="1889"/>
    <n v="28.2349"/>
  </r>
  <r>
    <x v="3"/>
    <x v="1890"/>
    <n v="28.332100000000001"/>
  </r>
  <r>
    <x v="3"/>
    <x v="1891"/>
    <n v="28.4391"/>
  </r>
  <r>
    <x v="3"/>
    <x v="1892"/>
    <n v="28.5946"/>
  </r>
  <r>
    <x v="3"/>
    <x v="1893"/>
    <n v="28.575099999999999"/>
  </r>
  <r>
    <x v="3"/>
    <x v="1894"/>
    <n v="28.963899999999999"/>
  </r>
  <r>
    <x v="3"/>
    <x v="1895"/>
    <n v="29.002800000000001"/>
  </r>
  <r>
    <x v="3"/>
    <x v="1896"/>
    <n v="28.633400000000002"/>
  </r>
  <r>
    <x v="3"/>
    <x v="1897"/>
    <n v="28.3127"/>
  </r>
  <r>
    <x v="3"/>
    <x v="1898"/>
    <n v="28.4877"/>
  </r>
  <r>
    <x v="3"/>
    <x v="1899"/>
    <n v="28.244700000000002"/>
  </r>
  <r>
    <x v="3"/>
    <x v="1900"/>
    <n v="28.322399999999998"/>
  </r>
  <r>
    <x v="3"/>
    <x v="1901"/>
    <n v="28.711200000000002"/>
  </r>
  <r>
    <x v="3"/>
    <x v="1902"/>
    <n v="28.818100000000001"/>
  </r>
  <r>
    <x v="3"/>
    <x v="1903"/>
    <n v="28.934799999999999"/>
  </r>
  <r>
    <x v="3"/>
    <x v="1904"/>
    <n v="28.662600000000001"/>
  </r>
  <r>
    <x v="3"/>
    <x v="1905"/>
    <n v="28.176600000000001"/>
  </r>
  <r>
    <x v="3"/>
    <x v="1906"/>
    <n v="27.467099999999999"/>
  </r>
  <r>
    <x v="3"/>
    <x v="1907"/>
    <n v="27.914200000000001"/>
  </r>
  <r>
    <x v="3"/>
    <x v="1908"/>
    <n v="28.293299999999999"/>
  </r>
  <r>
    <x v="3"/>
    <x v="1909"/>
    <n v="28.3127"/>
  </r>
  <r>
    <x v="3"/>
    <x v="1910"/>
    <n v="28.176600000000001"/>
  </r>
  <r>
    <x v="3"/>
    <x v="1911"/>
    <n v="28.3127"/>
  </r>
  <r>
    <x v="3"/>
    <x v="1912"/>
    <n v="28.322399999999998"/>
  </r>
  <r>
    <x v="3"/>
    <x v="1913"/>
    <n v="28.4391"/>
  </r>
  <r>
    <x v="3"/>
    <x v="1914"/>
    <n v="28.332100000000001"/>
  </r>
  <r>
    <x v="3"/>
    <x v="1915"/>
    <n v="28.681999999999999"/>
  </r>
  <r>
    <x v="3"/>
    <x v="1916"/>
    <n v="28.584800000000001"/>
  </r>
  <r>
    <x v="3"/>
    <x v="1917"/>
    <n v="28.5168"/>
  </r>
  <r>
    <x v="3"/>
    <x v="1918"/>
    <n v="28.944500000000001"/>
  </r>
  <r>
    <x v="3"/>
    <x v="1919"/>
    <n v="28.818100000000001"/>
  </r>
  <r>
    <x v="3"/>
    <x v="1920"/>
    <n v="28.225200000000001"/>
  </r>
  <r>
    <x v="3"/>
    <x v="1921"/>
    <n v="28.186399999999999"/>
  </r>
  <r>
    <x v="3"/>
    <x v="1922"/>
    <n v="28.458500000000001"/>
  </r>
  <r>
    <x v="3"/>
    <x v="1923"/>
    <n v="28.351600000000001"/>
  </r>
  <r>
    <x v="3"/>
    <x v="1924"/>
    <n v="28.2349"/>
  </r>
  <r>
    <x v="3"/>
    <x v="1925"/>
    <n v="28.351600000000001"/>
  </r>
  <r>
    <x v="3"/>
    <x v="1926"/>
    <n v="28.545999999999999"/>
  </r>
  <r>
    <x v="3"/>
    <x v="1927"/>
    <n v="28.2058"/>
  </r>
  <r>
    <x v="3"/>
    <x v="1928"/>
    <n v="28.2349"/>
  </r>
  <r>
    <x v="3"/>
    <x v="1929"/>
    <n v="28.2544"/>
  </r>
  <r>
    <x v="3"/>
    <x v="1930"/>
    <n v="28.8278"/>
  </r>
  <r>
    <x v="3"/>
    <x v="1931"/>
    <n v="29.1"/>
  </r>
  <r>
    <x v="3"/>
    <x v="1932"/>
    <n v="29.1389"/>
  </r>
  <r>
    <x v="3"/>
    <x v="1933"/>
    <n v="29.158300000000001"/>
  </r>
  <r>
    <x v="3"/>
    <x v="1934"/>
    <n v="28.4682"/>
  </r>
  <r>
    <x v="3"/>
    <x v="1935"/>
    <n v="28.701499999999999"/>
  </r>
  <r>
    <x v="3"/>
    <x v="1936"/>
    <n v="29.654"/>
  </r>
  <r>
    <x v="3"/>
    <x v="1937"/>
    <n v="30.3246"/>
  </r>
  <r>
    <x v="3"/>
    <x v="1938"/>
    <n v="29.867799999999999"/>
  </r>
  <r>
    <x v="3"/>
    <x v="1939"/>
    <n v="30.6065"/>
  </r>
  <r>
    <x v="3"/>
    <x v="1940"/>
    <n v="30.3246"/>
  </r>
  <r>
    <x v="3"/>
    <x v="1941"/>
    <n v="29.828900000000001"/>
  </r>
  <r>
    <x v="3"/>
    <x v="1942"/>
    <n v="29.459599999999998"/>
  </r>
  <r>
    <x v="3"/>
    <x v="1943"/>
    <n v="29.5762"/>
  </r>
  <r>
    <x v="3"/>
    <x v="1944"/>
    <n v="30.149699999999999"/>
  </r>
  <r>
    <x v="3"/>
    <x v="1945"/>
    <n v="29.537400000000002"/>
  </r>
  <r>
    <x v="3"/>
    <x v="1946"/>
    <n v="31.004999999999999"/>
  </r>
  <r>
    <x v="3"/>
    <x v="1947"/>
    <n v="30.849499999999999"/>
  </r>
  <r>
    <x v="3"/>
    <x v="1948"/>
    <n v="31.685300000000002"/>
  </r>
  <r>
    <x v="3"/>
    <x v="1949"/>
    <n v="32.2102"/>
  </r>
  <r>
    <x v="3"/>
    <x v="1950"/>
    <n v="32.744799999999998"/>
  </r>
  <r>
    <x v="3"/>
    <x v="1951"/>
    <n v="32.505800000000001"/>
  </r>
  <r>
    <x v="3"/>
    <x v="1952"/>
    <n v="32.7789"/>
  </r>
  <r>
    <x v="3"/>
    <x v="1953"/>
    <n v="32.993499999999997"/>
  </r>
  <r>
    <x v="3"/>
    <x v="1954"/>
    <n v="32.544800000000002"/>
  </r>
  <r>
    <x v="3"/>
    <x v="1955"/>
    <n v="32.691099999999999"/>
  </r>
  <r>
    <x v="3"/>
    <x v="1956"/>
    <n v="32.720399999999998"/>
  </r>
  <r>
    <x v="3"/>
    <x v="1957"/>
    <n v="32.749600000000001"/>
  </r>
  <r>
    <x v="3"/>
    <x v="1958"/>
    <n v="33.1008"/>
  </r>
  <r>
    <x v="3"/>
    <x v="1959"/>
    <n v="32.8765"/>
  </r>
  <r>
    <x v="3"/>
    <x v="1960"/>
    <n v="32.300899999999999"/>
  </r>
  <r>
    <x v="3"/>
    <x v="1961"/>
    <n v="30.857099999999999"/>
  </r>
  <r>
    <x v="3"/>
    <x v="1962"/>
    <n v="29.452200000000001"/>
  </r>
  <r>
    <x v="3"/>
    <x v="1963"/>
    <n v="29.422999999999998"/>
  </r>
  <r>
    <x v="3"/>
    <x v="1964"/>
    <n v="28.145"/>
  </r>
  <r>
    <x v="3"/>
    <x v="1965"/>
    <n v="27.9011"/>
  </r>
  <r>
    <x v="3"/>
    <x v="1966"/>
    <n v="29.257100000000001"/>
  </r>
  <r>
    <x v="3"/>
    <x v="1967"/>
    <n v="28.252300000000002"/>
  </r>
  <r>
    <x v="3"/>
    <x v="1968"/>
    <n v="28.710799999999999"/>
  </r>
  <r>
    <x v="3"/>
    <x v="1969"/>
    <n v="27.501100000000001"/>
  </r>
  <r>
    <x v="3"/>
    <x v="1970"/>
    <n v="26.291399999999999"/>
  </r>
  <r>
    <x v="3"/>
    <x v="1971"/>
    <n v="23.267199999999999"/>
  </r>
  <r>
    <x v="3"/>
    <x v="1972"/>
    <n v="24.7988"/>
  </r>
  <r>
    <x v="3"/>
    <x v="1973"/>
    <n v="23.5306"/>
  </r>
  <r>
    <x v="3"/>
    <x v="1974"/>
    <n v="21.4819"/>
  </r>
  <r>
    <x v="3"/>
    <x v="1975"/>
    <n v="24.730499999999999"/>
  </r>
  <r>
    <x v="3"/>
    <x v="1976"/>
    <n v="21.345300000000002"/>
  </r>
  <r>
    <x v="3"/>
    <x v="1977"/>
    <n v="21.179500000000001"/>
  </r>
  <r>
    <x v="3"/>
    <x v="1978"/>
    <n v="19.0625"/>
  </r>
  <r>
    <x v="3"/>
    <x v="1979"/>
    <n v="20.096599999999999"/>
  </r>
  <r>
    <x v="3"/>
    <x v="1980"/>
    <n v="18.603999999999999"/>
  </r>
  <r>
    <x v="3"/>
    <x v="1981"/>
    <n v="18.047899999999998"/>
  </r>
  <r>
    <x v="3"/>
    <x v="1982"/>
    <n v="21.3063"/>
  </r>
  <r>
    <x v="3"/>
    <x v="1983"/>
    <n v="23.413499999999999"/>
  </r>
  <r>
    <x v="3"/>
    <x v="1984"/>
    <n v="24.974399999999999"/>
  </r>
  <r>
    <x v="3"/>
    <x v="1985"/>
    <n v="23.959800000000001"/>
  </r>
  <r>
    <x v="3"/>
    <x v="1986"/>
    <n v="23.9208"/>
  </r>
  <r>
    <x v="3"/>
    <x v="1987"/>
    <n v="22.8965"/>
  </r>
  <r>
    <x v="3"/>
    <x v="1988"/>
    <n v="21.3843"/>
  </r>
  <r>
    <x v="3"/>
    <x v="1989"/>
    <n v="21.423400000000001"/>
  </r>
  <r>
    <x v="3"/>
    <x v="1990"/>
    <n v="21.677"/>
  </r>
  <r>
    <x v="3"/>
    <x v="1991"/>
    <n v="23.764700000000001"/>
  </r>
  <r>
    <x v="3"/>
    <x v="1992"/>
    <n v="23.5306"/>
  </r>
  <r>
    <x v="3"/>
    <x v="1993"/>
    <n v="24.086600000000001"/>
  </r>
  <r>
    <x v="3"/>
    <x v="1994"/>
    <n v="24.681699999999999"/>
  </r>
  <r>
    <x v="3"/>
    <x v="1995"/>
    <n v="23.364699999999999"/>
  </r>
  <r>
    <x v="3"/>
    <x v="1996"/>
    <n v="23.618400000000001"/>
  </r>
  <r>
    <x v="3"/>
    <x v="1997"/>
    <n v="22.681799999999999"/>
  </r>
  <r>
    <x v="3"/>
    <x v="1998"/>
    <n v="22.555"/>
  </r>
  <r>
    <x v="3"/>
    <x v="1999"/>
    <n v="23.3355"/>
  </r>
  <r>
    <x v="3"/>
    <x v="2000"/>
    <n v="22.389199999999999"/>
  </r>
  <r>
    <x v="3"/>
    <x v="2001"/>
    <n v="21.3063"/>
  </r>
  <r>
    <x v="3"/>
    <x v="2002"/>
    <n v="21.6282"/>
  </r>
  <r>
    <x v="3"/>
    <x v="2003"/>
    <n v="22.535499999999999"/>
  </r>
  <r>
    <x v="3"/>
    <x v="2004"/>
    <n v="23.033000000000001"/>
  </r>
  <r>
    <x v="3"/>
    <x v="2005"/>
    <n v="24.35"/>
  </r>
  <r>
    <x v="3"/>
    <x v="2006"/>
    <n v="24.7988"/>
  </r>
  <r>
    <x v="3"/>
    <x v="2007"/>
    <n v="25.842700000000001"/>
  </r>
  <r>
    <x v="3"/>
    <x v="2008"/>
    <n v="24.593900000000001"/>
  </r>
  <r>
    <x v="3"/>
    <x v="2009"/>
    <n v="23.784199999999998"/>
  </r>
  <r>
    <x v="3"/>
    <x v="2010"/>
    <n v="23.6769"/>
  </r>
  <r>
    <x v="3"/>
    <x v="2011"/>
    <n v="23.998799999999999"/>
  </r>
  <r>
    <x v="3"/>
    <x v="2012"/>
    <n v="25.393899999999999"/>
  </r>
  <r>
    <x v="3"/>
    <x v="2013"/>
    <n v="26.232900000000001"/>
  </r>
  <r>
    <x v="3"/>
    <x v="2014"/>
    <n v="26.008500000000002"/>
  </r>
  <r>
    <x v="3"/>
    <x v="2015"/>
    <n v="25.754899999999999"/>
  </r>
  <r>
    <x v="3"/>
    <x v="2016"/>
    <n v="25.081700000000001"/>
  </r>
  <r>
    <x v="3"/>
    <x v="2017"/>
    <n v="23.7745"/>
  </r>
  <r>
    <x v="3"/>
    <x v="2018"/>
    <n v="24.242699999999999"/>
  </r>
  <r>
    <x v="3"/>
    <x v="2019"/>
    <n v="24.257400000000001"/>
  </r>
  <r>
    <x v="3"/>
    <x v="2020"/>
    <n v="25.356000000000002"/>
  </r>
  <r>
    <x v="3"/>
    <x v="2021"/>
    <n v="25.375699999999998"/>
  </r>
  <r>
    <x v="3"/>
    <x v="2022"/>
    <n v="26.18"/>
  </r>
  <r>
    <x v="3"/>
    <x v="2023"/>
    <n v="26.0427"/>
  </r>
  <r>
    <x v="3"/>
    <x v="2024"/>
    <n v="26.327100000000002"/>
  </r>
  <r>
    <x v="3"/>
    <x v="2025"/>
    <n v="28.014299999999999"/>
  </r>
  <r>
    <x v="3"/>
    <x v="2026"/>
    <n v="28.122199999999999"/>
  </r>
  <r>
    <x v="3"/>
    <x v="2027"/>
    <n v="27.729800000000001"/>
  </r>
  <r>
    <x v="3"/>
    <x v="2028"/>
    <n v="27.2197"/>
  </r>
  <r>
    <x v="3"/>
    <x v="2029"/>
    <n v="27.749400000000001"/>
  </r>
  <r>
    <x v="3"/>
    <x v="2030"/>
    <n v="28.779399999999999"/>
  </r>
  <r>
    <x v="3"/>
    <x v="2031"/>
    <n v="29.603300000000001"/>
  </r>
  <r>
    <x v="3"/>
    <x v="2032"/>
    <n v="29.730799999999999"/>
  </r>
  <r>
    <x v="3"/>
    <x v="2033"/>
    <n v="29.779900000000001"/>
  </r>
  <r>
    <x v="3"/>
    <x v="2034"/>
    <n v="31.0943"/>
  </r>
  <r>
    <x v="3"/>
    <x v="2035"/>
    <n v="30.947099999999999"/>
  </r>
  <r>
    <x v="3"/>
    <x v="2036"/>
    <n v="30.054500000000001"/>
  </r>
  <r>
    <x v="3"/>
    <x v="2037"/>
    <n v="27.415900000000001"/>
  </r>
  <r>
    <x v="3"/>
    <x v="2038"/>
    <n v="28.593"/>
  </r>
  <r>
    <x v="3"/>
    <x v="2039"/>
    <n v="29.534600000000001"/>
  </r>
  <r>
    <x v="3"/>
    <x v="2040"/>
    <n v="30.064299999999999"/>
  </r>
  <r>
    <x v="3"/>
    <x v="2041"/>
    <n v="30.2409"/>
  </r>
  <r>
    <x v="3"/>
    <x v="2042"/>
    <n v="31.104099999999999"/>
  </r>
  <r>
    <x v="3"/>
    <x v="2043"/>
    <n v="31.192399999999999"/>
  </r>
  <r>
    <x v="3"/>
    <x v="2044"/>
    <n v="30.731300000000001"/>
  </r>
  <r>
    <x v="3"/>
    <x v="2045"/>
    <n v="30.888300000000001"/>
  </r>
  <r>
    <x v="3"/>
    <x v="2046"/>
    <n v="29.730799999999999"/>
  </r>
  <r>
    <x v="3"/>
    <x v="2047"/>
    <n v="30.8687"/>
  </r>
  <r>
    <x v="3"/>
    <x v="2048"/>
    <n v="29.0246"/>
  </r>
  <r>
    <x v="3"/>
    <x v="2049"/>
    <n v="29.593499999999999"/>
  </r>
  <r>
    <x v="3"/>
    <x v="2050"/>
    <n v="30.289899999999999"/>
  </r>
  <r>
    <x v="3"/>
    <x v="2051"/>
    <n v="30.2605"/>
  </r>
  <r>
    <x v="3"/>
    <x v="2052"/>
    <n v="30.6038"/>
  </r>
  <r>
    <x v="3"/>
    <x v="2053"/>
    <n v="30.976600000000001"/>
  </r>
  <r>
    <x v="3"/>
    <x v="2054"/>
    <n v="30.211500000000001"/>
  </r>
  <r>
    <x v="3"/>
    <x v="2055"/>
    <n v="33.232599999999998"/>
  </r>
  <r>
    <x v="3"/>
    <x v="2056"/>
    <n v="34.066400000000002"/>
  </r>
  <r>
    <x v="3"/>
    <x v="2057"/>
    <n v="34.223300000000002"/>
  </r>
  <r>
    <x v="3"/>
    <x v="2058"/>
    <n v="33.536700000000003"/>
  </r>
  <r>
    <x v="3"/>
    <x v="2059"/>
    <n v="33.831000000000003"/>
  </r>
  <r>
    <x v="3"/>
    <x v="2060"/>
    <n v="34.341000000000001"/>
  </r>
  <r>
    <x v="3"/>
    <x v="2061"/>
    <n v="34.0075"/>
  </r>
  <r>
    <x v="3"/>
    <x v="2062"/>
    <n v="34.311599999999999"/>
  </r>
  <r>
    <x v="3"/>
    <x v="2063"/>
    <n v="34.341000000000001"/>
  </r>
  <r>
    <x v="3"/>
    <x v="2064"/>
    <n v="34.939399999999999"/>
  </r>
  <r>
    <x v="3"/>
    <x v="2065"/>
    <n v="34.890300000000003"/>
  </r>
  <r>
    <x v="3"/>
    <x v="2066"/>
    <n v="34.380200000000002"/>
  </r>
  <r>
    <x v="3"/>
    <x v="2067"/>
    <n v="34.027099999999997"/>
  </r>
  <r>
    <x v="3"/>
    <x v="2068"/>
    <n v="34.5274"/>
  </r>
  <r>
    <x v="3"/>
    <x v="2069"/>
    <n v="34.292000000000002"/>
  </r>
  <r>
    <x v="3"/>
    <x v="2070"/>
    <n v="35.223799999999997"/>
  </r>
  <r>
    <x v="3"/>
    <x v="2071"/>
    <n v="34.733400000000003"/>
  </r>
  <r>
    <x v="3"/>
    <x v="2072"/>
    <n v="34.694099999999999"/>
  </r>
  <r>
    <x v="3"/>
    <x v="2073"/>
    <n v="35.115900000000003"/>
  </r>
  <r>
    <x v="3"/>
    <x v="2074"/>
    <n v="35.537700000000001"/>
  </r>
  <r>
    <x v="3"/>
    <x v="2075"/>
    <n v="35.616199999999999"/>
  </r>
  <r>
    <x v="3"/>
    <x v="2076"/>
    <n v="35.939900000000002"/>
  </r>
  <r>
    <x v="3"/>
    <x v="2077"/>
    <n v="36.194899999999997"/>
  </r>
  <r>
    <x v="3"/>
    <x v="2078"/>
    <n v="36.302799999999998"/>
  </r>
  <r>
    <x v="3"/>
    <x v="2079"/>
    <n v="34.331200000000003"/>
  </r>
  <r>
    <x v="3"/>
    <x v="2080"/>
    <n v="35.665199999999999"/>
  </r>
  <r>
    <x v="3"/>
    <x v="2081"/>
    <n v="35.674999999999997"/>
  </r>
  <r>
    <x v="3"/>
    <x v="2082"/>
    <n v="36.063899999999997"/>
  </r>
  <r>
    <x v="3"/>
    <x v="2083"/>
    <n v="35.473199999999999"/>
  </r>
  <r>
    <x v="3"/>
    <x v="2084"/>
    <n v="35.177799999999998"/>
  </r>
  <r>
    <x v="3"/>
    <x v="2085"/>
    <n v="35.217199999999998"/>
  </r>
  <r>
    <x v="3"/>
    <x v="2086"/>
    <n v="33.799500000000002"/>
  </r>
  <r>
    <x v="3"/>
    <x v="2087"/>
    <n v="34.2819"/>
  </r>
  <r>
    <x v="3"/>
    <x v="2088"/>
    <n v="34.252400000000002"/>
  </r>
  <r>
    <x v="3"/>
    <x v="2089"/>
    <n v="34.183399999999999"/>
  </r>
  <r>
    <x v="3"/>
    <x v="2090"/>
    <n v="34.449300000000001"/>
  </r>
  <r>
    <x v="3"/>
    <x v="2091"/>
    <n v="34.2819"/>
  </r>
  <r>
    <x v="3"/>
    <x v="2092"/>
    <n v="34.3902"/>
  </r>
  <r>
    <x v="3"/>
    <x v="2093"/>
    <n v="35.266399999999997"/>
  </r>
  <r>
    <x v="3"/>
    <x v="2094"/>
    <n v="35.699599999999997"/>
  </r>
  <r>
    <x v="3"/>
    <x v="2095"/>
    <n v="36.211599999999997"/>
  </r>
  <r>
    <x v="3"/>
    <x v="2096"/>
    <n v="35.1188"/>
  </r>
  <r>
    <x v="3"/>
    <x v="2097"/>
    <n v="35.148299999999999"/>
  </r>
  <r>
    <x v="3"/>
    <x v="2098"/>
    <n v="33.730499999999999"/>
  </r>
  <r>
    <x v="3"/>
    <x v="2099"/>
    <n v="34.419699999999999"/>
  </r>
  <r>
    <x v="3"/>
    <x v="2100"/>
    <n v="34.144100000000002"/>
  </r>
  <r>
    <x v="3"/>
    <x v="2101"/>
    <n v="34.1145"/>
  </r>
  <r>
    <x v="3"/>
    <x v="2102"/>
    <n v="34.6462"/>
  </r>
  <r>
    <x v="3"/>
    <x v="2103"/>
    <n v="35.473199999999999"/>
  </r>
  <r>
    <x v="3"/>
    <x v="2104"/>
    <n v="35.581499999999998"/>
  </r>
  <r>
    <x v="3"/>
    <x v="2105"/>
    <n v="34.852899999999998"/>
  </r>
  <r>
    <x v="3"/>
    <x v="2106"/>
    <n v="34.4985"/>
  </r>
  <r>
    <x v="3"/>
    <x v="2107"/>
    <n v="33.996400000000001"/>
  </r>
  <r>
    <x v="3"/>
    <x v="2108"/>
    <n v="34.1145"/>
  </r>
  <r>
    <x v="3"/>
    <x v="2109"/>
    <n v="33.573"/>
  </r>
  <r>
    <x v="3"/>
    <x v="2110"/>
    <n v="32.549100000000003"/>
  </r>
  <r>
    <x v="3"/>
    <x v="2111"/>
    <n v="33.386000000000003"/>
  </r>
  <r>
    <x v="3"/>
    <x v="2112"/>
    <n v="34.4099"/>
  </r>
  <r>
    <x v="3"/>
    <x v="2113"/>
    <n v="33.6616"/>
  </r>
  <r>
    <x v="3"/>
    <x v="2114"/>
    <n v="33.8093"/>
  </r>
  <r>
    <x v="3"/>
    <x v="2115"/>
    <n v="34.1539"/>
  </r>
  <r>
    <x v="3"/>
    <x v="2116"/>
    <n v="34.567399999999999"/>
  </r>
  <r>
    <x v="3"/>
    <x v="2117"/>
    <n v="35.502699999999997"/>
  </r>
  <r>
    <x v="3"/>
    <x v="2118"/>
    <n v="34.4099"/>
  </r>
  <r>
    <x v="3"/>
    <x v="2119"/>
    <n v="34.705199999999998"/>
  </r>
  <r>
    <x v="3"/>
    <x v="2120"/>
    <n v="35.492899999999999"/>
  </r>
  <r>
    <x v="3"/>
    <x v="2121"/>
    <n v="35.276299999999999"/>
  </r>
  <r>
    <x v="3"/>
    <x v="2122"/>
    <n v="35.709499999999998"/>
  </r>
  <r>
    <x v="3"/>
    <x v="2123"/>
    <n v="35.738999999999997"/>
  </r>
  <r>
    <x v="3"/>
    <x v="2124"/>
    <n v="35.847299999999997"/>
  </r>
  <r>
    <x v="3"/>
    <x v="2125"/>
    <n v="36.516800000000003"/>
  </r>
  <r>
    <x v="3"/>
    <x v="2126"/>
    <n v="36.369100000000003"/>
  </r>
  <r>
    <x v="3"/>
    <x v="2127"/>
    <n v="36.231299999999997"/>
  </r>
  <r>
    <x v="3"/>
    <x v="2128"/>
    <n v="36.890900000000002"/>
  </r>
  <r>
    <x v="3"/>
    <x v="2129"/>
    <n v="36.575899999999997"/>
  </r>
  <r>
    <x v="3"/>
    <x v="2130"/>
    <n v="36.674300000000002"/>
  </r>
  <r>
    <x v="3"/>
    <x v="2131"/>
    <n v="36.822000000000003"/>
  </r>
  <r>
    <x v="3"/>
    <x v="2132"/>
    <n v="35.935899999999997"/>
  </r>
  <r>
    <x v="3"/>
    <x v="2133"/>
    <n v="35.256599999999999"/>
  </r>
  <r>
    <x v="3"/>
    <x v="2134"/>
    <n v="34.232700000000001"/>
  </r>
  <r>
    <x v="3"/>
    <x v="2135"/>
    <n v="34.252400000000002"/>
  </r>
  <r>
    <x v="3"/>
    <x v="2136"/>
    <n v="33.622300000000003"/>
  </r>
  <r>
    <x v="3"/>
    <x v="2137"/>
    <n v="34.508299999999998"/>
  </r>
  <r>
    <x v="3"/>
    <x v="2138"/>
    <n v="34.3508"/>
  </r>
  <r>
    <x v="3"/>
    <x v="2139"/>
    <n v="36.575899999999997"/>
  </r>
  <r>
    <x v="3"/>
    <x v="2140"/>
    <n v="37.599800000000002"/>
  </r>
  <r>
    <x v="3"/>
    <x v="2141"/>
    <n v="37.639200000000002"/>
  </r>
  <r>
    <x v="3"/>
    <x v="2142"/>
    <n v="37.422600000000003"/>
  </r>
  <r>
    <x v="3"/>
    <x v="2143"/>
    <n v="37.786900000000003"/>
  </r>
  <r>
    <x v="3"/>
    <x v="2144"/>
    <n v="36.152500000000003"/>
  </r>
  <r>
    <x v="3"/>
    <x v="2145"/>
    <n v="36.172199999999997"/>
  </r>
  <r>
    <x v="3"/>
    <x v="2146"/>
    <n v="37.066499999999998"/>
  </r>
  <r>
    <x v="3"/>
    <x v="2147"/>
    <n v="37.293799999999997"/>
  </r>
  <r>
    <x v="3"/>
    <x v="2148"/>
    <n v="37.521099999999997"/>
  </r>
  <r>
    <x v="3"/>
    <x v="2149"/>
    <n v="37.61"/>
  </r>
  <r>
    <x v="3"/>
    <x v="2150"/>
    <n v="38.0152"/>
  </r>
  <r>
    <x v="3"/>
    <x v="2151"/>
    <n v="37.738500000000002"/>
  </r>
  <r>
    <x v="3"/>
    <x v="2152"/>
    <n v="38.153500000000001"/>
  </r>
  <r>
    <x v="3"/>
    <x v="2153"/>
    <n v="37.738500000000002"/>
  </r>
  <r>
    <x v="3"/>
    <x v="2154"/>
    <n v="38.410400000000003"/>
  </r>
  <r>
    <x v="3"/>
    <x v="2155"/>
    <n v="38.252299999999998"/>
  </r>
  <r>
    <x v="3"/>
    <x v="2156"/>
    <n v="37.4816"/>
  </r>
  <r>
    <x v="3"/>
    <x v="2157"/>
    <n v="38.459800000000001"/>
  </r>
  <r>
    <x v="3"/>
    <x v="2158"/>
    <n v="38.756300000000003"/>
  </r>
  <r>
    <x v="3"/>
    <x v="2159"/>
    <n v="38.756300000000003"/>
  </r>
  <r>
    <x v="3"/>
    <x v="2160"/>
    <n v="39.102200000000003"/>
  </r>
  <r>
    <x v="3"/>
    <x v="2161"/>
    <n v="39.398600000000002"/>
  </r>
  <r>
    <x v="3"/>
    <x v="2162"/>
    <n v="39.270200000000003"/>
  </r>
  <r>
    <x v="3"/>
    <x v="2163"/>
    <n v="38.687100000000001"/>
  </r>
  <r>
    <x v="3"/>
    <x v="2164"/>
    <n v="38.5488"/>
  </r>
  <r>
    <x v="3"/>
    <x v="2165"/>
    <n v="39.151600000000002"/>
  </r>
  <r>
    <x v="3"/>
    <x v="2166"/>
    <n v="38.756300000000003"/>
  </r>
  <r>
    <x v="3"/>
    <x v="2167"/>
    <n v="39.161499999999997"/>
  </r>
  <r>
    <x v="3"/>
    <x v="2168"/>
    <n v="39.7346"/>
  </r>
  <r>
    <x v="3"/>
    <x v="2169"/>
    <n v="39.942100000000003"/>
  </r>
  <r>
    <x v="3"/>
    <x v="2170"/>
    <n v="39.566600000000001"/>
  </r>
  <r>
    <x v="3"/>
    <x v="2171"/>
    <n v="39.230600000000003"/>
  </r>
  <r>
    <x v="3"/>
    <x v="2172"/>
    <n v="39.023099999999999"/>
  </r>
  <r>
    <x v="3"/>
    <x v="2173"/>
    <n v="39.181199999999997"/>
  </r>
  <r>
    <x v="3"/>
    <x v="2174"/>
    <n v="39.369"/>
  </r>
  <r>
    <x v="3"/>
    <x v="2175"/>
    <n v="39.013199999999998"/>
  </r>
  <r>
    <x v="3"/>
    <x v="2176"/>
    <n v="38.963799999999999"/>
  </r>
  <r>
    <x v="3"/>
    <x v="2177"/>
    <n v="39.220700000000001"/>
  </r>
  <r>
    <x v="3"/>
    <x v="2178"/>
    <n v="40.011299999999999"/>
  </r>
  <r>
    <x v="3"/>
    <x v="2179"/>
    <n v="39.181199999999997"/>
  </r>
  <r>
    <x v="3"/>
    <x v="2180"/>
    <n v="38.805700000000002"/>
  </r>
  <r>
    <x v="3"/>
    <x v="2181"/>
    <n v="38.884799999999998"/>
  </r>
  <r>
    <x v="3"/>
    <x v="2182"/>
    <n v="39.695099999999996"/>
  </r>
  <r>
    <x v="3"/>
    <x v="2183"/>
    <n v="40.011299999999999"/>
  </r>
  <r>
    <x v="3"/>
    <x v="2184"/>
    <n v="40.100200000000001"/>
  </r>
  <r>
    <x v="3"/>
    <x v="2185"/>
    <n v="39.942100000000003"/>
  </r>
  <r>
    <x v="3"/>
    <x v="2186"/>
    <n v="40.712899999999998"/>
  </r>
  <r>
    <x v="3"/>
    <x v="2187"/>
    <n v="40.4955"/>
  </r>
  <r>
    <x v="3"/>
    <x v="2188"/>
    <n v="40.238599999999998"/>
  </r>
  <r>
    <x v="3"/>
    <x v="2189"/>
    <n v="40.485599999999998"/>
  </r>
  <r>
    <x v="3"/>
    <x v="2190"/>
    <n v="40.969799999999999"/>
  </r>
  <r>
    <x v="3"/>
    <x v="2191"/>
    <n v="40.653599999999997"/>
  </r>
  <r>
    <x v="3"/>
    <x v="2192"/>
    <n v="39.724699999999999"/>
  </r>
  <r>
    <x v="3"/>
    <x v="2193"/>
    <n v="39.0824"/>
  </r>
  <r>
    <x v="3"/>
    <x v="2194"/>
    <n v="38.687100000000001"/>
  </r>
  <r>
    <x v="3"/>
    <x v="2195"/>
    <n v="37.115900000000003"/>
  </r>
  <r>
    <x v="3"/>
    <x v="2196"/>
    <n v="38.479599999999998"/>
  </r>
  <r>
    <x v="3"/>
    <x v="2197"/>
    <n v="38.4895"/>
  </r>
  <r>
    <x v="3"/>
    <x v="2198"/>
    <n v="39.9619"/>
  </r>
  <r>
    <x v="3"/>
    <x v="2199"/>
    <n v="41.809800000000003"/>
  </r>
  <r>
    <x v="3"/>
    <x v="2200"/>
    <n v="41.6023"/>
  </r>
  <r>
    <x v="3"/>
    <x v="2201"/>
    <n v="43.341500000000003"/>
  </r>
  <r>
    <x v="3"/>
    <x v="2202"/>
    <n v="44.122100000000003"/>
  </r>
  <r>
    <x v="3"/>
    <x v="2203"/>
    <n v="44.7348"/>
  </r>
  <r>
    <x v="3"/>
    <x v="2204"/>
    <n v="45.999600000000001"/>
  </r>
  <r>
    <x v="3"/>
    <x v="2205"/>
    <n v="47.985900000000001"/>
  </r>
  <r>
    <x v="3"/>
    <x v="2206"/>
    <n v="47.64"/>
  </r>
  <r>
    <x v="3"/>
    <x v="2207"/>
    <n v="47.64"/>
  </r>
  <r>
    <x v="3"/>
    <x v="2208"/>
    <n v="47.383099999999999"/>
  </r>
  <r>
    <x v="3"/>
    <x v="2209"/>
    <n v="46.9878"/>
  </r>
  <r>
    <x v="3"/>
    <x v="2210"/>
    <n v="46.533299999999997"/>
  </r>
  <r>
    <x v="3"/>
    <x v="2211"/>
    <n v="46.349899999999998"/>
  </r>
  <r>
    <x v="3"/>
    <x v="2212"/>
    <n v="44.942700000000002"/>
  </r>
  <r>
    <x v="3"/>
    <x v="2213"/>
    <n v="44.714700000000001"/>
  </r>
  <r>
    <x v="3"/>
    <x v="2214"/>
    <n v="45.0319"/>
  </r>
  <r>
    <x v="3"/>
    <x v="2215"/>
    <n v="44.556199999999997"/>
  </r>
  <r>
    <x v="3"/>
    <x v="2216"/>
    <n v="45.150799999999997"/>
  </r>
  <r>
    <x v="3"/>
    <x v="2217"/>
    <n v="45.884099999999997"/>
  </r>
  <r>
    <x v="3"/>
    <x v="2218"/>
    <n v="46.032800000000002"/>
  </r>
  <r>
    <x v="3"/>
    <x v="2219"/>
    <n v="46.587800000000001"/>
  </r>
  <r>
    <x v="3"/>
    <x v="2220"/>
    <n v="46.270600000000002"/>
  </r>
  <r>
    <x v="3"/>
    <x v="2221"/>
    <n v="46.4788"/>
  </r>
  <r>
    <x v="3"/>
    <x v="2222"/>
    <n v="46.6571"/>
  </r>
  <r>
    <x v="3"/>
    <x v="2223"/>
    <n v="46.647199999999998"/>
  </r>
  <r>
    <x v="3"/>
    <x v="2224"/>
    <n v="47.340899999999998"/>
  </r>
  <r>
    <x v="3"/>
    <x v="2225"/>
    <n v="47.777000000000001"/>
  </r>
  <r>
    <x v="3"/>
    <x v="2226"/>
    <n v="47.994999999999997"/>
  </r>
  <r>
    <x v="3"/>
    <x v="2227"/>
    <n v="48.906700000000001"/>
  </r>
  <r>
    <x v="3"/>
    <x v="2228"/>
    <n v="48.490499999999997"/>
  </r>
  <r>
    <x v="3"/>
    <x v="2229"/>
    <n v="48.540100000000002"/>
  </r>
  <r>
    <x v="3"/>
    <x v="2230"/>
    <n v="47.380600000000001"/>
  </r>
  <r>
    <x v="3"/>
    <x v="2231"/>
    <n v="47.767099999999999"/>
  </r>
  <r>
    <x v="3"/>
    <x v="2232"/>
    <n v="48.322000000000003"/>
  </r>
  <r>
    <x v="3"/>
    <x v="2233"/>
    <n v="47.44"/>
  </r>
  <r>
    <x v="3"/>
    <x v="2234"/>
    <n v="47.549100000000003"/>
  </r>
  <r>
    <x v="3"/>
    <x v="2235"/>
    <n v="47.489600000000003"/>
  </r>
  <r>
    <x v="3"/>
    <x v="2236"/>
    <n v="48.034700000000001"/>
  </r>
  <r>
    <x v="3"/>
    <x v="2237"/>
    <n v="48.103999999999999"/>
  </r>
  <r>
    <x v="3"/>
    <x v="2238"/>
    <n v="48.748199999999997"/>
  </r>
  <r>
    <x v="3"/>
    <x v="2239"/>
    <n v="48.411200000000001"/>
  </r>
  <r>
    <x v="3"/>
    <x v="2240"/>
    <n v="49.897799999999997"/>
  </r>
  <r>
    <x v="3"/>
    <x v="2241"/>
    <n v="50.700499999999998"/>
  </r>
  <r>
    <x v="3"/>
    <x v="2242"/>
    <n v="50.720300000000002"/>
  </r>
  <r>
    <x v="3"/>
    <x v="2243"/>
    <n v="50.591500000000003"/>
  </r>
  <r>
    <x v="3"/>
    <x v="2244"/>
    <n v="51.1464"/>
  </r>
  <r>
    <x v="3"/>
    <x v="2245"/>
    <n v="50.869"/>
  </r>
  <r>
    <x v="3"/>
    <x v="2246"/>
    <n v="51.5428"/>
  </r>
  <r>
    <x v="3"/>
    <x v="2247"/>
    <n v="51.5627"/>
  </r>
  <r>
    <x v="3"/>
    <x v="2248"/>
    <n v="52.633000000000003"/>
  </r>
  <r>
    <x v="3"/>
    <x v="2249"/>
    <n v="52.444699999999997"/>
  </r>
  <r>
    <x v="3"/>
    <x v="2250"/>
    <n v="52.831200000000003"/>
  </r>
  <r>
    <x v="3"/>
    <x v="2251"/>
    <n v="52.831200000000003"/>
  </r>
  <r>
    <x v="3"/>
    <x v="2252"/>
    <n v="52.127600000000001"/>
  </r>
  <r>
    <x v="3"/>
    <x v="2253"/>
    <n v="52.623100000000001"/>
  </r>
  <r>
    <x v="3"/>
    <x v="2254"/>
    <n v="53.237499999999997"/>
  </r>
  <r>
    <x v="3"/>
    <x v="2255"/>
    <n v="54.6051"/>
  </r>
  <r>
    <x v="3"/>
    <x v="2256"/>
    <n v="55.070900000000002"/>
  </r>
  <r>
    <x v="3"/>
    <x v="2257"/>
    <n v="56.131300000000003"/>
  </r>
  <r>
    <x v="3"/>
    <x v="2258"/>
    <n v="56.200600000000001"/>
  </r>
  <r>
    <x v="3"/>
    <x v="2259"/>
    <n v="56.299700000000001"/>
  </r>
  <r>
    <x v="3"/>
    <x v="2260"/>
    <n v="56.071800000000003"/>
  </r>
  <r>
    <x v="3"/>
    <x v="2261"/>
    <n v="55.764600000000002"/>
  </r>
  <r>
    <x v="3"/>
    <x v="2262"/>
    <n v="55.130299999999998"/>
  </r>
  <r>
    <x v="3"/>
    <x v="2263"/>
    <n v="57.588099999999997"/>
  </r>
  <r>
    <x v="3"/>
    <x v="2264"/>
    <n v="57.161900000000003"/>
  </r>
  <r>
    <x v="3"/>
    <x v="2265"/>
    <n v="58.192599999999999"/>
  </r>
  <r>
    <x v="3"/>
    <x v="2266"/>
    <n v="56.577199999999998"/>
  </r>
  <r>
    <x v="3"/>
    <x v="2267"/>
    <n v="55.764600000000002"/>
  </r>
  <r>
    <x v="3"/>
    <x v="2268"/>
    <n v="53.614100000000001"/>
  </r>
  <r>
    <x v="3"/>
    <x v="2269"/>
    <n v="54.624899999999997"/>
  </r>
  <r>
    <x v="3"/>
    <x v="2270"/>
    <n v="55.782499999999999"/>
  </r>
  <r>
    <x v="3"/>
    <x v="2271"/>
    <n v="55.087000000000003"/>
  </r>
  <r>
    <x v="3"/>
    <x v="2272"/>
    <n v="54.639800000000001"/>
  </r>
  <r>
    <x v="3"/>
    <x v="2273"/>
    <n v="54.451000000000001"/>
  </r>
  <r>
    <x v="3"/>
    <x v="2274"/>
    <n v="55.037300000000002"/>
  </r>
  <r>
    <x v="3"/>
    <x v="2275"/>
    <n v="54.888199999999998"/>
  </r>
  <r>
    <x v="3"/>
    <x v="2276"/>
    <n v="54.967700000000001"/>
  </r>
  <r>
    <x v="3"/>
    <x v="2277"/>
    <n v="55.226100000000002"/>
  </r>
  <r>
    <x v="3"/>
    <x v="2278"/>
    <n v="55.176400000000001"/>
  </r>
  <r>
    <x v="3"/>
    <x v="2279"/>
    <n v="55.345300000000002"/>
  </r>
  <r>
    <x v="3"/>
    <x v="2280"/>
    <n v="55.3354"/>
  </r>
  <r>
    <x v="3"/>
    <x v="2281"/>
    <n v="55.375100000000003"/>
  </r>
  <r>
    <x v="3"/>
    <x v="2282"/>
    <n v="54.649799999999999"/>
  </r>
  <r>
    <x v="3"/>
    <x v="2283"/>
    <n v="55.235999999999997"/>
  </r>
  <r>
    <x v="3"/>
    <x v="2284"/>
    <n v="55.047199999999997"/>
  </r>
  <r>
    <x v="3"/>
    <x v="2285"/>
    <n v="53.785299999999999"/>
  </r>
  <r>
    <x v="3"/>
    <x v="2286"/>
    <n v="54.947899999999997"/>
  </r>
  <r>
    <x v="3"/>
    <x v="2287"/>
    <n v="54.927999999999997"/>
  </r>
  <r>
    <x v="3"/>
    <x v="2288"/>
    <n v="55.6633"/>
  </r>
  <r>
    <x v="3"/>
    <x v="2289"/>
    <n v="56.1402"/>
  </r>
  <r>
    <x v="3"/>
    <x v="2290"/>
    <n v="54.937899999999999"/>
  </r>
  <r>
    <x v="3"/>
    <x v="2291"/>
    <n v="55.3354"/>
  </r>
  <r>
    <x v="3"/>
    <x v="2292"/>
    <n v="56.666800000000002"/>
  </r>
  <r>
    <x v="3"/>
    <x v="2293"/>
    <n v="56.7761"/>
  </r>
  <r>
    <x v="3"/>
    <x v="2294"/>
    <n v="56.030900000000003"/>
  </r>
  <r>
    <x v="3"/>
    <x v="2295"/>
    <n v="57.531300000000002"/>
  </r>
  <r>
    <x v="3"/>
    <x v="2296"/>
    <n v="58.187100000000001"/>
  </r>
  <r>
    <x v="3"/>
    <x v="2297"/>
    <n v="58.981999999999999"/>
  </r>
  <r>
    <x v="3"/>
    <x v="2298"/>
    <n v="59.747100000000003"/>
  </r>
  <r>
    <x v="3"/>
    <x v="2299"/>
    <n v="60.373100000000001"/>
  </r>
  <r>
    <x v="3"/>
    <x v="2300"/>
    <n v="60.134599999999999"/>
  </r>
  <r>
    <x v="3"/>
    <x v="2301"/>
    <n v="59.9955"/>
  </r>
  <r>
    <x v="3"/>
    <x v="2302"/>
    <n v="58.8628"/>
  </r>
  <r>
    <x v="3"/>
    <x v="2303"/>
    <n v="59.369500000000002"/>
  </r>
  <r>
    <x v="3"/>
    <x v="2304"/>
    <n v="59.409300000000002"/>
  </r>
  <r>
    <x v="3"/>
    <x v="2305"/>
    <n v="59.548400000000001"/>
  </r>
  <r>
    <x v="3"/>
    <x v="2306"/>
    <n v="58.991900000000001"/>
  </r>
  <r>
    <x v="3"/>
    <x v="2307"/>
    <n v="57.660499999999999"/>
  </r>
  <r>
    <x v="3"/>
    <x v="2308"/>
    <n v="58.723700000000001"/>
  </r>
  <r>
    <x v="3"/>
    <x v="2309"/>
    <n v="60.075000000000003"/>
  </r>
  <r>
    <x v="3"/>
    <x v="2310"/>
    <n v="59.031700000000001"/>
  </r>
  <r>
    <x v="3"/>
    <x v="2311"/>
    <n v="58.5349"/>
  </r>
  <r>
    <x v="3"/>
    <x v="2312"/>
    <n v="58.445399999999999"/>
  </r>
  <r>
    <x v="3"/>
    <x v="2313"/>
    <n v="57.869100000000003"/>
  </r>
  <r>
    <x v="3"/>
    <x v="2314"/>
    <n v="57.0047"/>
  </r>
  <r>
    <x v="3"/>
    <x v="2315"/>
    <n v="58.187100000000001"/>
  </r>
  <r>
    <x v="3"/>
    <x v="2316"/>
    <n v="59.001899999999999"/>
  </r>
  <r>
    <x v="3"/>
    <x v="2317"/>
    <n v="60.323399999999999"/>
  </r>
  <r>
    <x v="3"/>
    <x v="2318"/>
    <n v="61.0289"/>
  </r>
  <r>
    <x v="3"/>
    <x v="2319"/>
    <n v="61.436300000000003"/>
  </r>
  <r>
    <x v="3"/>
    <x v="2320"/>
    <n v="61.933100000000003"/>
  </r>
  <r>
    <x v="3"/>
    <x v="2321"/>
    <n v="62.052300000000002"/>
  </r>
  <r>
    <x v="3"/>
    <x v="2322"/>
    <n v="63.403700000000001"/>
  </r>
  <r>
    <x v="3"/>
    <x v="2323"/>
    <n v="63.353999999999999"/>
  </r>
  <r>
    <x v="3"/>
    <x v="2324"/>
    <n v="63.135399999999997"/>
  </r>
  <r>
    <x v="3"/>
    <x v="2325"/>
    <n v="64.3874"/>
  </r>
  <r>
    <x v="3"/>
    <x v="2326"/>
    <n v="65.609499999999997"/>
  </r>
  <r>
    <x v="3"/>
    <x v="2327"/>
    <n v="66.811800000000005"/>
  </r>
  <r>
    <x v="3"/>
    <x v="2328"/>
    <n v="67.149699999999996"/>
  </r>
  <r>
    <x v="3"/>
    <x v="2329"/>
    <n v="66.414400000000001"/>
  </r>
  <r>
    <x v="3"/>
    <x v="2330"/>
    <n v="65.381"/>
  </r>
  <r>
    <x v="3"/>
    <x v="2331"/>
    <n v="65.390900000000002"/>
  </r>
  <r>
    <x v="3"/>
    <x v="2332"/>
    <n v="65.679100000000005"/>
  </r>
  <r>
    <x v="3"/>
    <x v="2333"/>
    <n v="65.7637"/>
  </r>
  <r>
    <x v="3"/>
    <x v="2334"/>
    <n v="65.126400000000004"/>
  </r>
  <r>
    <x v="3"/>
    <x v="2335"/>
    <n v="63.254300000000001"/>
  </r>
  <r>
    <x v="3"/>
    <x v="2336"/>
    <n v="62.925600000000003"/>
  </r>
  <r>
    <x v="3"/>
    <x v="2337"/>
    <n v="61.939799999999998"/>
  </r>
  <r>
    <x v="3"/>
    <x v="2338"/>
    <n v="63.045099999999998"/>
  </r>
  <r>
    <x v="3"/>
    <x v="2339"/>
    <n v="64.150499999999994"/>
  </r>
  <r>
    <x v="3"/>
    <x v="2340"/>
    <n v="64.180400000000006"/>
  </r>
  <r>
    <x v="3"/>
    <x v="2341"/>
    <n v="64.250100000000003"/>
  </r>
  <r>
    <x v="3"/>
    <x v="2342"/>
    <n v="63.961300000000001"/>
  </r>
  <r>
    <x v="3"/>
    <x v="2343"/>
    <n v="63.931399999999996"/>
  </r>
  <r>
    <x v="3"/>
    <x v="2344"/>
    <n v="64.040999999999997"/>
  </r>
  <r>
    <x v="3"/>
    <x v="2345"/>
    <n v="64.021000000000001"/>
  </r>
  <r>
    <x v="3"/>
    <x v="2346"/>
    <n v="64.250100000000003"/>
  </r>
  <r>
    <x v="3"/>
    <x v="2347"/>
    <n v="64.180400000000006"/>
  </r>
  <r>
    <x v="3"/>
    <x v="2348"/>
    <n v="64.170400000000001"/>
  </r>
  <r>
    <x v="3"/>
    <x v="2349"/>
    <n v="62.507399999999997"/>
  </r>
  <r>
    <x v="3"/>
    <x v="2350"/>
    <n v="62.806199999999997"/>
  </r>
  <r>
    <x v="3"/>
    <x v="2351"/>
    <n v="62.646799999999999"/>
  </r>
  <r>
    <x v="3"/>
    <x v="2352"/>
    <n v="62.497399999999999"/>
  </r>
  <r>
    <x v="3"/>
    <x v="2353"/>
    <n v="63.055100000000003"/>
  </r>
  <r>
    <x v="3"/>
    <x v="2354"/>
    <n v="63.1248"/>
  </r>
  <r>
    <x v="3"/>
    <x v="2355"/>
    <n v="64.349699999999999"/>
  </r>
  <r>
    <x v="3"/>
    <x v="2356"/>
    <n v="66.361199999999997"/>
  </r>
  <r>
    <x v="3"/>
    <x v="2357"/>
    <n v="66.201899999999995"/>
  </r>
  <r>
    <x v="3"/>
    <x v="2358"/>
    <n v="62.188699999999997"/>
  </r>
  <r>
    <x v="3"/>
    <x v="2359"/>
    <n v="63.2742"/>
  </r>
  <r>
    <x v="3"/>
    <x v="2360"/>
    <n v="63.3339"/>
  </r>
  <r>
    <x v="3"/>
    <x v="2361"/>
    <n v="63.383699999999997"/>
  </r>
  <r>
    <x v="3"/>
    <x v="2362"/>
    <n v="61.770499999999998"/>
  </r>
  <r>
    <x v="3"/>
    <x v="2363"/>
    <n v="61.272599999999997"/>
  </r>
  <r>
    <x v="3"/>
    <x v="2364"/>
    <n v="59.768900000000002"/>
  </r>
  <r>
    <x v="3"/>
    <x v="2365"/>
    <n v="60.585500000000003"/>
  </r>
  <r>
    <x v="3"/>
    <x v="2366"/>
    <n v="60.625300000000003"/>
  </r>
  <r>
    <x v="3"/>
    <x v="2367"/>
    <n v="61.421999999999997"/>
  </r>
  <r>
    <x v="3"/>
    <x v="2368"/>
    <n v="60.017899999999997"/>
  </r>
  <r>
    <x v="3"/>
    <x v="2369"/>
    <n v="61.621099999999998"/>
  </r>
  <r>
    <x v="3"/>
    <x v="2370"/>
    <n v="61.601199999999999"/>
  </r>
  <r>
    <x v="3"/>
    <x v="2371"/>
    <n v="63.114899999999999"/>
  </r>
  <r>
    <x v="3"/>
    <x v="2372"/>
    <n v="65.235900000000001"/>
  </r>
  <r>
    <x v="3"/>
    <x v="2373"/>
    <n v="65.156300000000002"/>
  </r>
  <r>
    <x v="3"/>
    <x v="2374"/>
    <n v="65.016900000000007"/>
  </r>
  <r>
    <x v="3"/>
    <x v="2375"/>
    <n v="65.494799999999998"/>
  </r>
  <r>
    <x v="3"/>
    <x v="2376"/>
    <n v="66.530500000000004"/>
  </r>
  <r>
    <x v="3"/>
    <x v="2377"/>
    <n v="65.933000000000007"/>
  </r>
  <r>
    <x v="3"/>
    <x v="2378"/>
    <n v="66.849199999999996"/>
  </r>
  <r>
    <x v="3"/>
    <x v="2379"/>
    <n v="68.223399999999998"/>
  </r>
  <r>
    <x v="3"/>
    <x v="2380"/>
    <n v="70.284700000000001"/>
  </r>
  <r>
    <x v="3"/>
    <x v="2381"/>
    <n v="72.814099999999996"/>
  </r>
  <r>
    <x v="3"/>
    <x v="2382"/>
    <n v="73.232399999999998"/>
  </r>
  <r>
    <x v="3"/>
    <x v="2383"/>
    <n v="74.546800000000005"/>
  </r>
  <r>
    <x v="3"/>
    <x v="2384"/>
    <n v="76.229799999999997"/>
  </r>
  <r>
    <x v="3"/>
    <x v="2385"/>
    <n v="76.020600000000002"/>
  </r>
  <r>
    <x v="3"/>
    <x v="2386"/>
    <n v="78.918499999999995"/>
  </r>
  <r>
    <x v="3"/>
    <x v="2387"/>
    <n v="79.336699999999993"/>
  </r>
  <r>
    <x v="3"/>
    <x v="2388"/>
    <n v="77.325199999999995"/>
  </r>
  <r>
    <x v="3"/>
    <x v="2389"/>
    <n v="80.422200000000004"/>
  </r>
  <r>
    <x v="3"/>
    <x v="2390"/>
    <n v="83.051100000000005"/>
  </r>
  <r>
    <x v="3"/>
    <x v="2391"/>
    <n v="80.740799999999993"/>
  </r>
  <r>
    <x v="3"/>
    <x v="2392"/>
    <n v="79.944199999999995"/>
  </r>
  <r>
    <x v="3"/>
    <x v="2393"/>
    <n v="78.599800000000002"/>
  </r>
  <r>
    <x v="3"/>
    <x v="2394"/>
    <n v="79.316800000000001"/>
  </r>
  <r>
    <x v="3"/>
    <x v="2395"/>
    <n v="75.751800000000003"/>
  </r>
  <r>
    <x v="3"/>
    <x v="2396"/>
    <n v="77.773300000000006"/>
  </r>
  <r>
    <x v="3"/>
    <x v="2397"/>
    <n v="78.596299999999999"/>
  </r>
  <r>
    <x v="3"/>
    <x v="2398"/>
    <n v="77.588700000000003"/>
  </r>
  <r>
    <x v="3"/>
    <x v="2399"/>
    <n v="77.957800000000006"/>
  </r>
  <r>
    <x v="3"/>
    <x v="2400"/>
    <n v="78.316999999999993"/>
  </r>
  <r>
    <x v="3"/>
    <x v="2401"/>
    <n v="78.227199999999996"/>
  </r>
  <r>
    <x v="3"/>
    <x v="2402"/>
    <n v="78.127399999999994"/>
  </r>
  <r>
    <x v="3"/>
    <x v="2403"/>
    <n v="78.117500000000007"/>
  </r>
  <r>
    <x v="3"/>
    <x v="2404"/>
    <n v="76.501199999999997"/>
  </r>
  <r>
    <x v="3"/>
    <x v="2405"/>
    <n v="76.531199999999998"/>
  </r>
  <r>
    <x v="3"/>
    <x v="2406"/>
    <n v="74.176699999999997"/>
  </r>
  <r>
    <x v="3"/>
    <x v="2407"/>
    <n v="76.132099999999994"/>
  </r>
  <r>
    <x v="3"/>
    <x v="2408"/>
    <n v="74.276399999999995"/>
  </r>
  <r>
    <x v="3"/>
    <x v="2409"/>
    <n v="73.827500000000001"/>
  </r>
  <r>
    <x v="3"/>
    <x v="2410"/>
    <n v="75.304000000000002"/>
  </r>
  <r>
    <x v="3"/>
    <x v="2411"/>
    <n v="73.448400000000007"/>
  </r>
  <r>
    <x v="3"/>
    <x v="2412"/>
    <n v="74.226600000000005"/>
  </r>
  <r>
    <x v="3"/>
    <x v="2413"/>
    <n v="77.518900000000002"/>
  </r>
  <r>
    <x v="3"/>
    <x v="2414"/>
    <n v="76.8005"/>
  </r>
  <r>
    <x v="3"/>
    <x v="2415"/>
    <n v="75.583399999999997"/>
  </r>
  <r>
    <x v="3"/>
    <x v="2416"/>
    <n v="75.164400000000001"/>
  </r>
  <r>
    <x v="3"/>
    <x v="2417"/>
    <n v="72.221199999999996"/>
  </r>
  <r>
    <x v="3"/>
    <x v="2418"/>
    <n v="72.869699999999995"/>
  </r>
  <r>
    <x v="3"/>
    <x v="2419"/>
    <n v="73.767600000000002"/>
  </r>
  <r>
    <x v="3"/>
    <x v="2420"/>
    <n v="70.924300000000002"/>
  </r>
  <r>
    <x v="3"/>
    <x v="2421"/>
    <n v="71.4131"/>
  </r>
  <r>
    <x v="3"/>
    <x v="2422"/>
    <n v="70.415499999999994"/>
  </r>
  <r>
    <x v="3"/>
    <x v="2423"/>
    <n v="71.991799999999998"/>
  </r>
  <r>
    <x v="3"/>
    <x v="2424"/>
    <n v="73.827500000000001"/>
  </r>
  <r>
    <x v="3"/>
    <x v="2425"/>
    <n v="75.563400000000001"/>
  </r>
  <r>
    <x v="3"/>
    <x v="2426"/>
    <n v="77.069900000000004"/>
  </r>
  <r>
    <x v="3"/>
    <x v="2427"/>
    <n v="76.551100000000005"/>
  </r>
  <r>
    <x v="3"/>
    <x v="2428"/>
    <n v="74.326300000000003"/>
  </r>
  <r>
    <x v="3"/>
    <x v="2429"/>
    <n v="74.595699999999994"/>
  </r>
  <r>
    <x v="3"/>
    <x v="2430"/>
    <n v="74.326300000000003"/>
  </r>
  <r>
    <x v="3"/>
    <x v="2431"/>
    <n v="73.348600000000005"/>
  </r>
  <r>
    <x v="3"/>
    <x v="2432"/>
    <n v="74.136799999999994"/>
  </r>
  <r>
    <x v="3"/>
    <x v="2433"/>
    <n v="68.819199999999995"/>
  </r>
  <r>
    <x v="3"/>
    <x v="2434"/>
    <n v="70.425399999999996"/>
  </r>
  <r>
    <x v="3"/>
    <x v="2435"/>
    <n v="69.337999999999994"/>
  </r>
  <r>
    <x v="3"/>
    <x v="2436"/>
    <n v="69.148399999999995"/>
  </r>
  <r>
    <x v="3"/>
    <x v="2437"/>
    <n v="71.512900000000002"/>
  </r>
  <r>
    <x v="3"/>
    <x v="2438"/>
    <n v="71.971800000000002"/>
  </r>
  <r>
    <x v="3"/>
    <x v="2439"/>
    <n v="69.697100000000006"/>
  </r>
  <r>
    <x v="3"/>
    <x v="2440"/>
    <n v="69.238200000000006"/>
  </r>
  <r>
    <x v="3"/>
    <x v="2441"/>
    <n v="67.801599999999993"/>
  </r>
  <r>
    <x v="3"/>
    <x v="2442"/>
    <n v="66.724100000000007"/>
  </r>
  <r>
    <x v="3"/>
    <x v="2443"/>
    <n v="66.923599999999993"/>
  </r>
  <r>
    <x v="3"/>
    <x v="2444"/>
    <n v="65.666600000000003"/>
  </r>
  <r>
    <x v="3"/>
    <x v="2445"/>
    <n v="65.257499999999993"/>
  </r>
  <r>
    <x v="3"/>
    <x v="2446"/>
    <n v="64.608999999999995"/>
  </r>
  <r>
    <x v="3"/>
    <x v="2447"/>
    <n v="64.379599999999996"/>
  </r>
  <r>
    <x v="3"/>
    <x v="2448"/>
    <n v="65.846100000000007"/>
  </r>
  <r>
    <x v="3"/>
    <x v="2449"/>
    <n v="68.031000000000006"/>
  </r>
  <r>
    <x v="3"/>
    <x v="2450"/>
    <n v="70.994100000000003"/>
  </r>
  <r>
    <x v="3"/>
    <x v="2451"/>
    <n v="72.2911"/>
  </r>
  <r>
    <x v="3"/>
    <x v="2452"/>
    <n v="73.009399999999999"/>
  </r>
  <r>
    <x v="3"/>
    <x v="2453"/>
    <n v="70.744699999999995"/>
  </r>
  <r>
    <x v="3"/>
    <x v="2454"/>
    <n v="70.764600000000002"/>
  </r>
  <r>
    <x v="3"/>
    <x v="2455"/>
    <n v="70.565100000000001"/>
  </r>
  <r>
    <x v="3"/>
    <x v="2456"/>
    <n v="66.225200000000001"/>
  </r>
  <r>
    <x v="3"/>
    <x v="2457"/>
    <n v="68.669499999999999"/>
  </r>
  <r>
    <x v="3"/>
    <x v="2458"/>
    <n v="65.846100000000007"/>
  </r>
  <r>
    <x v="3"/>
    <x v="2459"/>
    <n v="62.613700000000001"/>
  </r>
  <r>
    <x v="3"/>
    <x v="2460"/>
    <n v="60.428800000000003"/>
  </r>
  <r>
    <x v="3"/>
    <x v="2461"/>
    <n v="62.354300000000002"/>
  </r>
  <r>
    <x v="3"/>
    <x v="2462"/>
    <n v="62.055"/>
  </r>
  <r>
    <x v="3"/>
    <x v="2463"/>
    <n v="58.41"/>
  </r>
  <r>
    <x v="3"/>
    <x v="2464"/>
    <n v="59.14"/>
  </r>
  <r>
    <x v="3"/>
    <x v="2465"/>
    <n v="58.03"/>
  </r>
  <r>
    <x v="3"/>
    <x v="2466"/>
    <n v="57.99"/>
  </r>
  <r>
    <x v="3"/>
    <x v="2467"/>
    <n v="58.76"/>
  </r>
  <r>
    <x v="3"/>
    <x v="2468"/>
    <n v="61.01"/>
  </r>
  <r>
    <x v="3"/>
    <x v="2469"/>
    <n v="60.12"/>
  </r>
  <r>
    <x v="3"/>
    <x v="2470"/>
    <n v="57.75"/>
  </r>
  <r>
    <x v="3"/>
    <x v="2471"/>
    <n v="60.13"/>
  </r>
  <r>
    <x v="3"/>
    <x v="2472"/>
    <n v="57.78"/>
  </r>
  <r>
    <x v="3"/>
    <x v="2473"/>
    <n v="55.89"/>
  </r>
  <r>
    <x v="3"/>
    <x v="2474"/>
    <n v="51.16"/>
  </r>
  <r>
    <x v="3"/>
    <x v="2475"/>
    <n v="52.27"/>
  </r>
  <r>
    <x v="3"/>
    <x v="2476"/>
    <n v="54.97"/>
  </r>
  <r>
    <x v="3"/>
    <x v="2477"/>
    <n v="53.45"/>
  </r>
  <r>
    <x v="3"/>
    <x v="2478"/>
    <n v="52.29"/>
  </r>
  <r>
    <x v="3"/>
    <x v="2479"/>
    <n v="50.85"/>
  </r>
  <r>
    <x v="3"/>
    <x v="2480"/>
    <n v="52.08"/>
  </r>
  <r>
    <x v="3"/>
    <x v="2481"/>
    <n v="55.46"/>
  </r>
  <r>
    <x v="3"/>
    <x v="2482"/>
    <n v="57.66"/>
  </r>
  <r>
    <x v="3"/>
    <x v="2483"/>
    <n v="59.47"/>
  </r>
  <r>
    <x v="3"/>
    <x v="2484"/>
    <n v="58.4"/>
  </r>
  <r>
    <x v="3"/>
    <x v="2485"/>
    <n v="60.15"/>
  </r>
  <r>
    <x v="3"/>
    <x v="2486"/>
    <n v="58.98"/>
  </r>
  <r>
    <x v="3"/>
    <x v="2487"/>
    <n v="59.25"/>
  </r>
  <r>
    <x v="3"/>
    <x v="2488"/>
    <n v="58.66"/>
  </r>
  <r>
    <x v="3"/>
    <x v="2489"/>
    <n v="58.58"/>
  </r>
  <r>
    <x v="3"/>
    <x v="2490"/>
    <n v="61.78"/>
  </r>
  <r>
    <x v="3"/>
    <x v="2491"/>
    <n v="59.31"/>
  </r>
  <r>
    <x v="3"/>
    <x v="2492"/>
    <n v="58.47"/>
  </r>
  <r>
    <x v="3"/>
    <x v="2493"/>
    <n v="59.78"/>
  </r>
  <r>
    <x v="3"/>
    <x v="2494"/>
    <n v="59.94"/>
  </r>
  <r>
    <x v="3"/>
    <x v="2495"/>
    <n v="57.48"/>
  </r>
  <r>
    <x v="3"/>
    <x v="2496"/>
    <n v="56.3"/>
  </r>
  <r>
    <x v="3"/>
    <x v="2497"/>
    <n v="55.81"/>
  </r>
  <r>
    <x v="3"/>
    <x v="2498"/>
    <n v="57.7"/>
  </r>
  <r>
    <x v="3"/>
    <x v="2499"/>
    <n v="56.26"/>
  </r>
  <r>
    <x v="3"/>
    <x v="2500"/>
    <n v="55.5"/>
  </r>
  <r>
    <x v="3"/>
    <x v="2501"/>
    <n v="56.49"/>
  </r>
  <r>
    <x v="3"/>
    <x v="2502"/>
    <n v="55.25"/>
  </r>
  <r>
    <x v="3"/>
    <x v="2503"/>
    <n v="54.55"/>
  </r>
  <r>
    <x v="3"/>
    <x v="2504"/>
    <n v="56.43"/>
  </r>
  <r>
    <x v="3"/>
    <x v="2505"/>
    <n v="57.93"/>
  </r>
  <r>
    <x v="3"/>
    <x v="2506"/>
    <n v="53.87"/>
  </r>
  <r>
    <x v="3"/>
    <x v="2507"/>
    <n v="51.77"/>
  </r>
  <r>
    <x v="3"/>
    <x v="2508"/>
    <n v="53"/>
  </r>
  <r>
    <x v="3"/>
    <x v="2509"/>
    <n v="50.88"/>
  </r>
  <r>
    <x v="3"/>
    <x v="2510"/>
    <n v="51.68"/>
  </r>
  <r>
    <x v="3"/>
    <x v="2511"/>
    <n v="52.58"/>
  </r>
  <r>
    <x v="3"/>
    <x v="2512"/>
    <n v="50.97"/>
  </r>
  <r>
    <x v="3"/>
    <x v="2513"/>
    <n v="52.94"/>
  </r>
  <r>
    <x v="3"/>
    <x v="2514"/>
    <n v="54.29"/>
  </r>
  <r>
    <x v="3"/>
    <x v="2515"/>
    <n v="57.35"/>
  </r>
  <r>
    <x v="4"/>
    <x v="0"/>
    <n v="24.920100000000001"/>
  </r>
  <r>
    <x v="4"/>
    <x v="1"/>
    <n v="24.798200000000001"/>
  </r>
  <r>
    <x v="4"/>
    <x v="2"/>
    <n v="25.009599999999999"/>
  </r>
  <r>
    <x v="4"/>
    <x v="3"/>
    <n v="24.993300000000001"/>
  </r>
  <r>
    <x v="4"/>
    <x v="4"/>
    <n v="25.334800000000001"/>
  </r>
  <r>
    <x v="4"/>
    <x v="5"/>
    <n v="24.944500000000001"/>
  </r>
  <r>
    <x v="4"/>
    <x v="6"/>
    <n v="24.723600000000001"/>
  </r>
  <r>
    <x v="4"/>
    <x v="7"/>
    <n v="24.469899999999999"/>
  </r>
  <r>
    <x v="4"/>
    <x v="8"/>
    <n v="24.322600000000001"/>
  </r>
  <r>
    <x v="4"/>
    <x v="9"/>
    <n v="23.9543"/>
  </r>
  <r>
    <x v="4"/>
    <x v="10"/>
    <n v="24.347100000000001"/>
  </r>
  <r>
    <x v="4"/>
    <x v="11"/>
    <n v="24.3553"/>
  </r>
  <r>
    <x v="4"/>
    <x v="12"/>
    <n v="23.8233"/>
  </r>
  <r>
    <x v="4"/>
    <x v="13"/>
    <n v="23.790600000000001"/>
  </r>
  <r>
    <x v="4"/>
    <x v="14"/>
    <n v="23.782399999999999"/>
  </r>
  <r>
    <x v="4"/>
    <x v="15"/>
    <n v="24.191600000000001"/>
  </r>
  <r>
    <x v="4"/>
    <x v="16"/>
    <n v="24.011600000000001"/>
  </r>
  <r>
    <x v="4"/>
    <x v="17"/>
    <n v="23.8888"/>
  </r>
  <r>
    <x v="4"/>
    <x v="18"/>
    <n v="23.283200000000001"/>
  </r>
  <r>
    <x v="4"/>
    <x v="19"/>
    <n v="23.364999999999998"/>
  </r>
  <r>
    <x v="4"/>
    <x v="20"/>
    <n v="23.3323"/>
  </r>
  <r>
    <x v="4"/>
    <x v="21"/>
    <n v="24.0198"/>
  </r>
  <r>
    <x v="4"/>
    <x v="22"/>
    <n v="23.921500000000002"/>
  </r>
  <r>
    <x v="4"/>
    <x v="23"/>
    <n v="24.2653"/>
  </r>
  <r>
    <x v="4"/>
    <x v="24"/>
    <n v="23.651499999999999"/>
  </r>
  <r>
    <x v="4"/>
    <x v="25"/>
    <n v="23.970600000000001"/>
  </r>
  <r>
    <x v="4"/>
    <x v="26"/>
    <n v="23.839700000000001"/>
  </r>
  <r>
    <x v="4"/>
    <x v="27"/>
    <n v="24.011600000000001"/>
  </r>
  <r>
    <x v="4"/>
    <x v="28"/>
    <n v="24.568100000000001"/>
  </r>
  <r>
    <x v="4"/>
    <x v="29"/>
    <n v="24.4208"/>
  </r>
  <r>
    <x v="4"/>
    <x v="30"/>
    <n v="25.124600000000001"/>
  </r>
  <r>
    <x v="4"/>
    <x v="31"/>
    <n v="25.312799999999999"/>
  </r>
  <r>
    <x v="4"/>
    <x v="32"/>
    <n v="24.6663"/>
  </r>
  <r>
    <x v="4"/>
    <x v="33"/>
    <n v="25.124600000000001"/>
  </r>
  <r>
    <x v="4"/>
    <x v="34"/>
    <n v="24.4453"/>
  </r>
  <r>
    <x v="4"/>
    <x v="35"/>
    <n v="24.568100000000001"/>
  </r>
  <r>
    <x v="4"/>
    <x v="36"/>
    <n v="24.690799999999999"/>
  </r>
  <r>
    <x v="4"/>
    <x v="37"/>
    <n v="24.478100000000001"/>
  </r>
  <r>
    <x v="4"/>
    <x v="38"/>
    <n v="25.034600000000001"/>
  </r>
  <r>
    <x v="4"/>
    <x v="39"/>
    <n v="25.01"/>
  </r>
  <r>
    <x v="4"/>
    <x v="40"/>
    <n v="25.1737"/>
  </r>
  <r>
    <x v="4"/>
    <x v="41"/>
    <n v="25.124600000000001"/>
  </r>
  <r>
    <x v="4"/>
    <x v="42"/>
    <n v="24.7072"/>
  </r>
  <r>
    <x v="4"/>
    <x v="43"/>
    <n v="24.5517"/>
  </r>
  <r>
    <x v="4"/>
    <x v="44"/>
    <n v="24.338899999999999"/>
  </r>
  <r>
    <x v="4"/>
    <x v="45"/>
    <n v="23.9788"/>
  </r>
  <r>
    <x v="4"/>
    <x v="46"/>
    <n v="23.430499999999999"/>
  </r>
  <r>
    <x v="4"/>
    <x v="47"/>
    <n v="24.052499999999998"/>
  </r>
  <r>
    <x v="4"/>
    <x v="48"/>
    <n v="24.093399999999999"/>
  </r>
  <r>
    <x v="4"/>
    <x v="49"/>
    <n v="24.273499999999999"/>
  </r>
  <r>
    <x v="4"/>
    <x v="50"/>
    <n v="24.92"/>
  </r>
  <r>
    <x v="4"/>
    <x v="51"/>
    <n v="25.1"/>
  </r>
  <r>
    <x v="4"/>
    <x v="52"/>
    <n v="24.649899999999999"/>
  </r>
  <r>
    <x v="4"/>
    <x v="53"/>
    <n v="23.962499999999999"/>
  </r>
  <r>
    <x v="4"/>
    <x v="54"/>
    <n v="23.856100000000001"/>
  </r>
  <r>
    <x v="4"/>
    <x v="55"/>
    <n v="23.594200000000001"/>
  </r>
  <r>
    <x v="4"/>
    <x v="56"/>
    <n v="23.8643"/>
  </r>
  <r>
    <x v="4"/>
    <x v="57"/>
    <n v="24.3553"/>
  </r>
  <r>
    <x v="4"/>
    <x v="58"/>
    <n v="24.257100000000001"/>
  </r>
  <r>
    <x v="4"/>
    <x v="59"/>
    <n v="24.117999999999999"/>
  </r>
  <r>
    <x v="4"/>
    <x v="60"/>
    <n v="24.068899999999999"/>
  </r>
  <r>
    <x v="4"/>
    <x v="61"/>
    <n v="23.8888"/>
  </r>
  <r>
    <x v="4"/>
    <x v="62"/>
    <n v="24.347100000000001"/>
  </r>
  <r>
    <x v="4"/>
    <x v="63"/>
    <n v="24.5108"/>
  </r>
  <r>
    <x v="4"/>
    <x v="64"/>
    <n v="24.764500000000002"/>
  </r>
  <r>
    <x v="4"/>
    <x v="65"/>
    <n v="24.8218"/>
  </r>
  <r>
    <x v="4"/>
    <x v="66"/>
    <n v="24.960899999999999"/>
  </r>
  <r>
    <x v="4"/>
    <x v="67"/>
    <n v="24.895399999999999"/>
  </r>
  <r>
    <x v="4"/>
    <x v="68"/>
    <n v="24.870899999999999"/>
  </r>
  <r>
    <x v="4"/>
    <x v="69"/>
    <n v="24.821400000000001"/>
  </r>
  <r>
    <x v="4"/>
    <x v="70"/>
    <n v="24.879100000000001"/>
  </r>
  <r>
    <x v="4"/>
    <x v="71"/>
    <n v="25.3569"/>
  </r>
  <r>
    <x v="4"/>
    <x v="72"/>
    <n v="25.4558"/>
  </r>
  <r>
    <x v="4"/>
    <x v="73"/>
    <n v="25.324000000000002"/>
  </r>
  <r>
    <x v="4"/>
    <x v="74"/>
    <n v="25.3734"/>
  </r>
  <r>
    <x v="4"/>
    <x v="75"/>
    <n v="25.159199999999998"/>
  </r>
  <r>
    <x v="4"/>
    <x v="76"/>
    <n v="24.9285"/>
  </r>
  <r>
    <x v="4"/>
    <x v="77"/>
    <n v="25.175699999999999"/>
  </r>
  <r>
    <x v="4"/>
    <x v="78"/>
    <n v="25.282800000000002"/>
  </r>
  <r>
    <x v="4"/>
    <x v="79"/>
    <n v="25.2334"/>
  </r>
  <r>
    <x v="4"/>
    <x v="80"/>
    <n v="25.2498"/>
  </r>
  <r>
    <x v="4"/>
    <x v="81"/>
    <n v="24.978000000000002"/>
  </r>
  <r>
    <x v="4"/>
    <x v="82"/>
    <n v="25.389900000000001"/>
  </r>
  <r>
    <x v="4"/>
    <x v="83"/>
    <n v="25.035599999999999"/>
  </r>
  <r>
    <x v="4"/>
    <x v="84"/>
    <n v="25.035599999999999"/>
  </r>
  <r>
    <x v="4"/>
    <x v="85"/>
    <n v="25.826499999999999"/>
  </r>
  <r>
    <x v="4"/>
    <x v="86"/>
    <n v="25.497"/>
  </r>
  <r>
    <x v="4"/>
    <x v="87"/>
    <n v="25.307500000000001"/>
  </r>
  <r>
    <x v="4"/>
    <x v="88"/>
    <n v="25.365200000000002"/>
  </r>
  <r>
    <x v="4"/>
    <x v="89"/>
    <n v="25.3569"/>
  </r>
  <r>
    <x v="4"/>
    <x v="90"/>
    <n v="25.488700000000001"/>
  </r>
  <r>
    <x v="4"/>
    <x v="91"/>
    <n v="25.711200000000002"/>
  </r>
  <r>
    <x v="4"/>
    <x v="92"/>
    <n v="25.711200000000002"/>
  </r>
  <r>
    <x v="4"/>
    <x v="93"/>
    <n v="25.686399999999999"/>
  </r>
  <r>
    <x v="4"/>
    <x v="94"/>
    <n v="25.5794"/>
  </r>
  <r>
    <x v="4"/>
    <x v="95"/>
    <n v="25.908899999999999"/>
  </r>
  <r>
    <x v="4"/>
    <x v="96"/>
    <n v="25.694700000000001"/>
  </r>
  <r>
    <x v="4"/>
    <x v="97"/>
    <n v="25.3569"/>
  </r>
  <r>
    <x v="4"/>
    <x v="98"/>
    <n v="25.035599999999999"/>
  </r>
  <r>
    <x v="4"/>
    <x v="99"/>
    <n v="24.854399999999998"/>
  </r>
  <r>
    <x v="4"/>
    <x v="100"/>
    <n v="24.8462"/>
  </r>
  <r>
    <x v="4"/>
    <x v="101"/>
    <n v="24.5166"/>
  </r>
  <r>
    <x v="4"/>
    <x v="102"/>
    <n v="24.2942"/>
  </r>
  <r>
    <x v="4"/>
    <x v="103"/>
    <n v="24.4343"/>
  </r>
  <r>
    <x v="4"/>
    <x v="104"/>
    <n v="24.599"/>
  </r>
  <r>
    <x v="4"/>
    <x v="105"/>
    <n v="24.739100000000001"/>
  </r>
  <r>
    <x v="4"/>
    <x v="106"/>
    <n v="24.590800000000002"/>
  </r>
  <r>
    <x v="4"/>
    <x v="107"/>
    <n v="24.533100000000001"/>
  </r>
  <r>
    <x v="4"/>
    <x v="108"/>
    <n v="24.121200000000002"/>
  </r>
  <r>
    <x v="4"/>
    <x v="109"/>
    <n v="23.874099999999999"/>
  </r>
  <r>
    <x v="4"/>
    <x v="110"/>
    <n v="23.849299999999999"/>
  </r>
  <r>
    <x v="4"/>
    <x v="111"/>
    <n v="24.055299999999999"/>
  </r>
  <r>
    <x v="4"/>
    <x v="112"/>
    <n v="24.310700000000001"/>
  </r>
  <r>
    <x v="4"/>
    <x v="113"/>
    <n v="24.2942"/>
  </r>
  <r>
    <x v="4"/>
    <x v="114"/>
    <n v="24.3766"/>
  </r>
  <r>
    <x v="4"/>
    <x v="115"/>
    <n v="24.302399999999999"/>
  </r>
  <r>
    <x v="4"/>
    <x v="116"/>
    <n v="23.594000000000001"/>
  </r>
  <r>
    <x v="4"/>
    <x v="117"/>
    <n v="23.066700000000001"/>
  </r>
  <r>
    <x v="4"/>
    <x v="118"/>
    <n v="23.107900000000001"/>
  </r>
  <r>
    <x v="4"/>
    <x v="119"/>
    <n v="22.984400000000001"/>
  </r>
  <r>
    <x v="4"/>
    <x v="120"/>
    <n v="22.9679"/>
  </r>
  <r>
    <x v="4"/>
    <x v="121"/>
    <n v="23.239699999999999"/>
  </r>
  <r>
    <x v="4"/>
    <x v="122"/>
    <n v="23.511600000000001"/>
  </r>
  <r>
    <x v="4"/>
    <x v="123"/>
    <n v="24.318899999999999"/>
  </r>
  <r>
    <x v="4"/>
    <x v="124"/>
    <n v="24.302399999999999"/>
  </r>
  <r>
    <x v="4"/>
    <x v="125"/>
    <n v="24.409500000000001"/>
  </r>
  <r>
    <x v="4"/>
    <x v="126"/>
    <n v="24.599"/>
  </r>
  <r>
    <x v="4"/>
    <x v="127"/>
    <n v="23.956399999999999"/>
  </r>
  <r>
    <x v="4"/>
    <x v="128"/>
    <n v="23.734000000000002"/>
  </r>
  <r>
    <x v="4"/>
    <x v="129"/>
    <n v="23.750499999999999"/>
  </r>
  <r>
    <x v="4"/>
    <x v="130"/>
    <n v="23.248000000000001"/>
  </r>
  <r>
    <x v="4"/>
    <x v="131"/>
    <n v="22.500399999999999"/>
  </r>
  <r>
    <x v="4"/>
    <x v="132"/>
    <n v="22.2928"/>
  </r>
  <r>
    <x v="4"/>
    <x v="133"/>
    <n v="22.1433"/>
  </r>
  <r>
    <x v="4"/>
    <x v="134"/>
    <n v="22.027000000000001"/>
  </r>
  <r>
    <x v="4"/>
    <x v="135"/>
    <n v="22.2014"/>
  </r>
  <r>
    <x v="4"/>
    <x v="136"/>
    <n v="22.184799999999999"/>
  </r>
  <r>
    <x v="4"/>
    <x v="137"/>
    <n v="22.3842"/>
  </r>
  <r>
    <x v="4"/>
    <x v="138"/>
    <n v="23.007100000000001"/>
  </r>
  <r>
    <x v="4"/>
    <x v="139"/>
    <n v="22.749600000000001"/>
  </r>
  <r>
    <x v="4"/>
    <x v="140"/>
    <n v="22.492100000000001"/>
  </r>
  <r>
    <x v="4"/>
    <x v="141"/>
    <n v="22.724699999999999"/>
  </r>
  <r>
    <x v="4"/>
    <x v="142"/>
    <n v="22.3842"/>
  </r>
  <r>
    <x v="4"/>
    <x v="143"/>
    <n v="22.110099999999999"/>
  </r>
  <r>
    <x v="4"/>
    <x v="144"/>
    <n v="21.952300000000001"/>
  </r>
  <r>
    <x v="4"/>
    <x v="145"/>
    <n v="21.9024"/>
  </r>
  <r>
    <x v="4"/>
    <x v="146"/>
    <n v="22.151599999999998"/>
  </r>
  <r>
    <x v="4"/>
    <x v="147"/>
    <n v="22.2014"/>
  </r>
  <r>
    <x v="4"/>
    <x v="148"/>
    <n v="21.9772"/>
  </r>
  <r>
    <x v="4"/>
    <x v="149"/>
    <n v="22.375900000000001"/>
  </r>
  <r>
    <x v="4"/>
    <x v="150"/>
    <n v="22.691500000000001"/>
  </r>
  <r>
    <x v="4"/>
    <x v="151"/>
    <n v="22.625"/>
  </r>
  <r>
    <x v="4"/>
    <x v="152"/>
    <n v="22.517099999999999"/>
  </r>
  <r>
    <x v="4"/>
    <x v="153"/>
    <n v="22.267900000000001"/>
  </r>
  <r>
    <x v="4"/>
    <x v="154"/>
    <n v="22.508800000000001"/>
  </r>
  <r>
    <x v="4"/>
    <x v="155"/>
    <n v="22.890799999999999"/>
  </r>
  <r>
    <x v="4"/>
    <x v="156"/>
    <n v="22.683199999999999"/>
  </r>
  <r>
    <x v="4"/>
    <x v="157"/>
    <n v="22.990500000000001"/>
  </r>
  <r>
    <x v="4"/>
    <x v="158"/>
    <n v="22.799499999999998"/>
  </r>
  <r>
    <x v="4"/>
    <x v="159"/>
    <n v="22.4755"/>
  </r>
  <r>
    <x v="4"/>
    <x v="160"/>
    <n v="22.3094"/>
  </r>
  <r>
    <x v="4"/>
    <x v="161"/>
    <n v="22.392499999999998"/>
  </r>
  <r>
    <x v="4"/>
    <x v="162"/>
    <n v="22.0519"/>
  </r>
  <r>
    <x v="4"/>
    <x v="163"/>
    <n v="22.184799999999999"/>
  </r>
  <r>
    <x v="4"/>
    <x v="164"/>
    <n v="22.9406"/>
  </r>
  <r>
    <x v="4"/>
    <x v="165"/>
    <n v="22.633299999999998"/>
  </r>
  <r>
    <x v="4"/>
    <x v="166"/>
    <n v="22.209700000000002"/>
  </r>
  <r>
    <x v="4"/>
    <x v="167"/>
    <n v="22.168199999999999"/>
  </r>
  <r>
    <x v="4"/>
    <x v="168"/>
    <n v="22.0519"/>
  </r>
  <r>
    <x v="4"/>
    <x v="169"/>
    <n v="22.176500000000001"/>
  </r>
  <r>
    <x v="4"/>
    <x v="170"/>
    <n v="21.9772"/>
  </r>
  <r>
    <x v="4"/>
    <x v="171"/>
    <n v="22.284500000000001"/>
  </r>
  <r>
    <x v="4"/>
    <x v="172"/>
    <n v="22.334299999999999"/>
  </r>
  <r>
    <x v="4"/>
    <x v="173"/>
    <n v="22.600100000000001"/>
  </r>
  <r>
    <x v="4"/>
    <x v="174"/>
    <n v="22.4589"/>
  </r>
  <r>
    <x v="4"/>
    <x v="175"/>
    <n v="22.633299999999998"/>
  </r>
  <r>
    <x v="4"/>
    <x v="176"/>
    <n v="22.633299999999998"/>
  </r>
  <r>
    <x v="4"/>
    <x v="177"/>
    <n v="22.5503"/>
  </r>
  <r>
    <x v="4"/>
    <x v="178"/>
    <n v="22.932400000000001"/>
  </r>
  <r>
    <x v="4"/>
    <x v="179"/>
    <n v="22.949000000000002"/>
  </r>
  <r>
    <x v="4"/>
    <x v="180"/>
    <n v="23.156600000000001"/>
  </r>
  <r>
    <x v="4"/>
    <x v="181"/>
    <n v="23.1815"/>
  </r>
  <r>
    <x v="4"/>
    <x v="182"/>
    <n v="23.264600000000002"/>
  </r>
  <r>
    <x v="4"/>
    <x v="183"/>
    <n v="23.131699999999999"/>
  </r>
  <r>
    <x v="4"/>
    <x v="184"/>
    <n v="22.799499999999998"/>
  </r>
  <r>
    <x v="4"/>
    <x v="185"/>
    <n v="23.1981"/>
  </r>
  <r>
    <x v="4"/>
    <x v="186"/>
    <n v="22.7912"/>
  </r>
  <r>
    <x v="4"/>
    <x v="187"/>
    <n v="22.841000000000001"/>
  </r>
  <r>
    <x v="4"/>
    <x v="188"/>
    <n v="22.708100000000002"/>
  </r>
  <r>
    <x v="4"/>
    <x v="189"/>
    <n v="22.658300000000001"/>
  </r>
  <r>
    <x v="4"/>
    <x v="190"/>
    <n v="22.8825"/>
  </r>
  <r>
    <x v="4"/>
    <x v="191"/>
    <n v="23.14"/>
  </r>
  <r>
    <x v="4"/>
    <x v="192"/>
    <n v="23.156600000000001"/>
  </r>
  <r>
    <x v="4"/>
    <x v="193"/>
    <n v="23.281199999999998"/>
  </r>
  <r>
    <x v="4"/>
    <x v="194"/>
    <n v="23.2895"/>
  </r>
  <r>
    <x v="4"/>
    <x v="195"/>
    <n v="23.264600000000002"/>
  </r>
  <r>
    <x v="4"/>
    <x v="196"/>
    <n v="23.4907"/>
  </r>
  <r>
    <x v="4"/>
    <x v="197"/>
    <n v="23.34"/>
  </r>
  <r>
    <x v="4"/>
    <x v="198"/>
    <n v="23.021699999999999"/>
  </r>
  <r>
    <x v="4"/>
    <x v="199"/>
    <n v="23.247800000000002"/>
  </r>
  <r>
    <x v="4"/>
    <x v="200"/>
    <n v="22.921199999999999"/>
  </r>
  <r>
    <x v="4"/>
    <x v="201"/>
    <n v="22.921199999999999"/>
  </r>
  <r>
    <x v="4"/>
    <x v="202"/>
    <n v="23.2897"/>
  </r>
  <r>
    <x v="4"/>
    <x v="203"/>
    <n v="23.281300000000002"/>
  </r>
  <r>
    <x v="4"/>
    <x v="204"/>
    <n v="23.4069"/>
  </r>
  <r>
    <x v="4"/>
    <x v="205"/>
    <n v="23.574400000000001"/>
  </r>
  <r>
    <x v="4"/>
    <x v="206"/>
    <n v="23.741900000000001"/>
  </r>
  <r>
    <x v="4"/>
    <x v="207"/>
    <n v="23.5242"/>
  </r>
  <r>
    <x v="4"/>
    <x v="208"/>
    <n v="23.566099999999999"/>
  </r>
  <r>
    <x v="4"/>
    <x v="209"/>
    <n v="23.448799999999999"/>
  </r>
  <r>
    <x v="4"/>
    <x v="210"/>
    <n v="23.34"/>
  </r>
  <r>
    <x v="4"/>
    <x v="211"/>
    <n v="23.3734"/>
  </r>
  <r>
    <x v="4"/>
    <x v="212"/>
    <n v="23.381799999999998"/>
  </r>
  <r>
    <x v="4"/>
    <x v="213"/>
    <n v="23.566099999999999"/>
  </r>
  <r>
    <x v="4"/>
    <x v="214"/>
    <n v="23.482299999999999"/>
  </r>
  <r>
    <x v="4"/>
    <x v="215"/>
    <n v="23.532599999999999"/>
  </r>
  <r>
    <x v="4"/>
    <x v="216"/>
    <n v="23.599599999999999"/>
  </r>
  <r>
    <x v="4"/>
    <x v="217"/>
    <n v="23.716799999999999"/>
  </r>
  <r>
    <x v="4"/>
    <x v="218"/>
    <n v="23.540900000000001"/>
  </r>
  <r>
    <x v="4"/>
    <x v="219"/>
    <n v="23.658200000000001"/>
  </r>
  <r>
    <x v="4"/>
    <x v="220"/>
    <n v="23.582799999999999"/>
  </r>
  <r>
    <x v="4"/>
    <x v="221"/>
    <n v="23.582799999999999"/>
  </r>
  <r>
    <x v="4"/>
    <x v="222"/>
    <n v="23.758700000000001"/>
  </r>
  <r>
    <x v="4"/>
    <x v="223"/>
    <n v="23.959700000000002"/>
  </r>
  <r>
    <x v="4"/>
    <x v="224"/>
    <n v="23.959700000000002"/>
  </r>
  <r>
    <x v="4"/>
    <x v="225"/>
    <n v="24.1188"/>
  </r>
  <r>
    <x v="4"/>
    <x v="226"/>
    <n v="23.9178"/>
  </r>
  <r>
    <x v="4"/>
    <x v="227"/>
    <n v="23.9513"/>
  </r>
  <r>
    <x v="4"/>
    <x v="228"/>
    <n v="24.035"/>
  </r>
  <r>
    <x v="4"/>
    <x v="229"/>
    <n v="23.942900000000002"/>
  </r>
  <r>
    <x v="4"/>
    <x v="230"/>
    <n v="24.7971"/>
  </r>
  <r>
    <x v="4"/>
    <x v="231"/>
    <n v="25.3582"/>
  </r>
  <r>
    <x v="4"/>
    <x v="232"/>
    <n v="24.236000000000001"/>
  </r>
  <r>
    <x v="4"/>
    <x v="233"/>
    <n v="24.110399999999998"/>
  </r>
  <r>
    <x v="4"/>
    <x v="234"/>
    <n v="24.026700000000002"/>
  </r>
  <r>
    <x v="4"/>
    <x v="235"/>
    <n v="24.261199999999999"/>
  </r>
  <r>
    <x v="4"/>
    <x v="236"/>
    <n v="24.143899999999999"/>
  </r>
  <r>
    <x v="4"/>
    <x v="237"/>
    <n v="24.110399999999998"/>
  </r>
  <r>
    <x v="4"/>
    <x v="238"/>
    <n v="24.931100000000001"/>
  </r>
  <r>
    <x v="4"/>
    <x v="239"/>
    <n v="25.8188"/>
  </r>
  <r>
    <x v="4"/>
    <x v="240"/>
    <n v="25.626200000000001"/>
  </r>
  <r>
    <x v="4"/>
    <x v="241"/>
    <n v="26.5977"/>
  </r>
  <r>
    <x v="4"/>
    <x v="242"/>
    <n v="26.7484"/>
  </r>
  <r>
    <x v="4"/>
    <x v="243"/>
    <n v="26.622800000000002"/>
  </r>
  <r>
    <x v="4"/>
    <x v="244"/>
    <n v="27.3095"/>
  </r>
  <r>
    <x v="4"/>
    <x v="245"/>
    <n v="27.719899999999999"/>
  </r>
  <r>
    <x v="4"/>
    <x v="246"/>
    <n v="27.401599999999998"/>
  </r>
  <r>
    <x v="4"/>
    <x v="247"/>
    <n v="27.770099999999999"/>
  </r>
  <r>
    <x v="4"/>
    <x v="248"/>
    <n v="28.046500000000002"/>
  </r>
  <r>
    <x v="4"/>
    <x v="249"/>
    <n v="28.264199999999999"/>
  </r>
  <r>
    <x v="4"/>
    <x v="250"/>
    <n v="27.895700000000001"/>
  </r>
  <r>
    <x v="4"/>
    <x v="251"/>
    <n v="27.627700000000001"/>
  </r>
  <r>
    <x v="4"/>
    <x v="252"/>
    <n v="27.351400000000002"/>
  </r>
  <r>
    <x v="4"/>
    <x v="253"/>
    <n v="27.3765"/>
  </r>
  <r>
    <x v="4"/>
    <x v="254"/>
    <n v="27.661200000000001"/>
  </r>
  <r>
    <x v="4"/>
    <x v="255"/>
    <n v="28.276900000000001"/>
  </r>
  <r>
    <x v="4"/>
    <x v="256"/>
    <n v="28.546700000000001"/>
  </r>
  <r>
    <x v="4"/>
    <x v="257"/>
    <n v="28.7407"/>
  </r>
  <r>
    <x v="4"/>
    <x v="258"/>
    <n v="29.4069"/>
  </r>
  <r>
    <x v="4"/>
    <x v="259"/>
    <n v="29.584"/>
  </r>
  <r>
    <x v="4"/>
    <x v="260"/>
    <n v="29.3901"/>
  </r>
  <r>
    <x v="4"/>
    <x v="261"/>
    <n v="29.1877"/>
  </r>
  <r>
    <x v="4"/>
    <x v="262"/>
    <n v="28.799700000000001"/>
  </r>
  <r>
    <x v="4"/>
    <x v="263"/>
    <n v="28.9009"/>
  </r>
  <r>
    <x v="4"/>
    <x v="264"/>
    <n v="29.5334"/>
  </r>
  <r>
    <x v="4"/>
    <x v="265"/>
    <n v="29.415400000000002"/>
  </r>
  <r>
    <x v="4"/>
    <x v="266"/>
    <n v="29.541899999999998"/>
  </r>
  <r>
    <x v="4"/>
    <x v="267"/>
    <n v="29.432200000000002"/>
  </r>
  <r>
    <x v="4"/>
    <x v="268"/>
    <n v="30.014099999999999"/>
  </r>
  <r>
    <x v="4"/>
    <x v="269"/>
    <n v="29.508099999999999"/>
  </r>
  <r>
    <x v="4"/>
    <x v="270"/>
    <n v="29.331"/>
  </r>
  <r>
    <x v="4"/>
    <x v="271"/>
    <n v="29.482800000000001"/>
  </r>
  <r>
    <x v="4"/>
    <x v="272"/>
    <n v="30.081600000000002"/>
  </r>
  <r>
    <x v="4"/>
    <x v="273"/>
    <n v="29.9129"/>
  </r>
  <r>
    <x v="4"/>
    <x v="274"/>
    <n v="29.381599999999999"/>
  </r>
  <r>
    <x v="4"/>
    <x v="275"/>
    <n v="29.5166"/>
  </r>
  <r>
    <x v="4"/>
    <x v="276"/>
    <n v="29.2804"/>
  </r>
  <r>
    <x v="4"/>
    <x v="277"/>
    <n v="29.0106"/>
  </r>
  <r>
    <x v="4"/>
    <x v="278"/>
    <n v="29.5166"/>
  </r>
  <r>
    <x v="4"/>
    <x v="279"/>
    <n v="29.499700000000001"/>
  </r>
  <r>
    <x v="4"/>
    <x v="280"/>
    <n v="29.1708"/>
  </r>
  <r>
    <x v="4"/>
    <x v="281"/>
    <n v="28.243099999999998"/>
  </r>
  <r>
    <x v="4"/>
    <x v="282"/>
    <n v="28.057600000000001"/>
  </r>
  <r>
    <x v="4"/>
    <x v="283"/>
    <n v="28.437100000000001"/>
  </r>
  <r>
    <x v="4"/>
    <x v="284"/>
    <n v="28.3949"/>
  </r>
  <r>
    <x v="4"/>
    <x v="285"/>
    <n v="28.968399999999999"/>
  </r>
  <r>
    <x v="4"/>
    <x v="286"/>
    <n v="29.196100000000001"/>
  </r>
  <r>
    <x v="4"/>
    <x v="287"/>
    <n v="29.128599999999999"/>
  </r>
  <r>
    <x v="4"/>
    <x v="288"/>
    <n v="28.976800000000001"/>
  </r>
  <r>
    <x v="4"/>
    <x v="289"/>
    <n v="28.622599999999998"/>
  </r>
  <r>
    <x v="4"/>
    <x v="290"/>
    <n v="28.681699999999999"/>
  </r>
  <r>
    <x v="4"/>
    <x v="291"/>
    <n v="28.850300000000001"/>
  </r>
  <r>
    <x v="4"/>
    <x v="292"/>
    <n v="28.951499999999999"/>
  </r>
  <r>
    <x v="4"/>
    <x v="293"/>
    <n v="28.968399999999999"/>
  </r>
  <r>
    <x v="4"/>
    <x v="294"/>
    <n v="29.2636"/>
  </r>
  <r>
    <x v="4"/>
    <x v="295"/>
    <n v="30.098500000000001"/>
  </r>
  <r>
    <x v="4"/>
    <x v="296"/>
    <n v="30.081600000000002"/>
  </r>
  <r>
    <x v="4"/>
    <x v="297"/>
    <n v="30.503299999999999"/>
  </r>
  <r>
    <x v="4"/>
    <x v="298"/>
    <n v="30.587599999999998"/>
  </r>
  <r>
    <x v="4"/>
    <x v="299"/>
    <n v="30.140599999999999"/>
  </r>
  <r>
    <x v="4"/>
    <x v="300"/>
    <n v="29.887599999999999"/>
  </r>
  <r>
    <x v="4"/>
    <x v="301"/>
    <n v="26.480599999999999"/>
  </r>
  <r>
    <x v="4"/>
    <x v="302"/>
    <n v="26.995000000000001"/>
  </r>
  <r>
    <x v="4"/>
    <x v="303"/>
    <n v="26.834800000000001"/>
  </r>
  <r>
    <x v="4"/>
    <x v="304"/>
    <n v="26.9528"/>
  </r>
  <r>
    <x v="4"/>
    <x v="305"/>
    <n v="26.472100000000001"/>
  </r>
  <r>
    <x v="4"/>
    <x v="306"/>
    <n v="26.6661"/>
  </r>
  <r>
    <x v="4"/>
    <x v="307"/>
    <n v="26.598600000000001"/>
  </r>
  <r>
    <x v="4"/>
    <x v="308"/>
    <n v="26.860099999999999"/>
  </r>
  <r>
    <x v="4"/>
    <x v="309"/>
    <n v="26.851600000000001"/>
  </r>
  <r>
    <x v="4"/>
    <x v="310"/>
    <n v="26.708300000000001"/>
  </r>
  <r>
    <x v="4"/>
    <x v="311"/>
    <n v="26.893799999999999"/>
  </r>
  <r>
    <x v="4"/>
    <x v="312"/>
    <n v="26.733599999999999"/>
  </r>
  <r>
    <x v="4"/>
    <x v="313"/>
    <n v="26.632400000000001"/>
  </r>
  <r>
    <x v="4"/>
    <x v="314"/>
    <n v="27.037199999999999"/>
  </r>
  <r>
    <x v="4"/>
    <x v="315"/>
    <n v="27.737100000000002"/>
  </r>
  <r>
    <x v="4"/>
    <x v="316"/>
    <n v="27.576899999999998"/>
  </r>
  <r>
    <x v="4"/>
    <x v="317"/>
    <n v="27.720300000000002"/>
  </r>
  <r>
    <x v="4"/>
    <x v="318"/>
    <n v="27.3721"/>
  </r>
  <r>
    <x v="4"/>
    <x v="319"/>
    <n v="27.474"/>
  </r>
  <r>
    <x v="4"/>
    <x v="320"/>
    <n v="26.9984"/>
  </r>
  <r>
    <x v="4"/>
    <x v="321"/>
    <n v="27.006900000000002"/>
  </r>
  <r>
    <x v="4"/>
    <x v="322"/>
    <n v="26.6587"/>
  </r>
  <r>
    <x v="4"/>
    <x v="323"/>
    <n v="26.853999999999999"/>
  </r>
  <r>
    <x v="4"/>
    <x v="324"/>
    <n v="26.845500000000001"/>
  </r>
  <r>
    <x v="4"/>
    <x v="325"/>
    <n v="27.507899999999999"/>
  </r>
  <r>
    <x v="4"/>
    <x v="326"/>
    <n v="29.5122"/>
  </r>
  <r>
    <x v="4"/>
    <x v="327"/>
    <n v="29.002700000000001"/>
  </r>
  <r>
    <x v="4"/>
    <x v="328"/>
    <n v="28.2468"/>
  </r>
  <r>
    <x v="4"/>
    <x v="329"/>
    <n v="28.042999999999999"/>
  </r>
  <r>
    <x v="4"/>
    <x v="330"/>
    <n v="28.493099999999998"/>
  </r>
  <r>
    <x v="4"/>
    <x v="331"/>
    <n v="28.3657"/>
  </r>
  <r>
    <x v="4"/>
    <x v="332"/>
    <n v="27.0748"/>
  </r>
  <r>
    <x v="4"/>
    <x v="333"/>
    <n v="26.497299999999999"/>
  </r>
  <r>
    <x v="4"/>
    <x v="334"/>
    <n v="26.5228"/>
  </r>
  <r>
    <x v="4"/>
    <x v="335"/>
    <n v="26.454799999999999"/>
  </r>
  <r>
    <x v="4"/>
    <x v="336"/>
    <n v="26.888000000000002"/>
  </r>
  <r>
    <x v="4"/>
    <x v="337"/>
    <n v="27.507899999999999"/>
  </r>
  <r>
    <x v="4"/>
    <x v="338"/>
    <n v="27.805199999999999"/>
  </r>
  <r>
    <x v="4"/>
    <x v="339"/>
    <n v="27.762699999999999"/>
  </r>
  <r>
    <x v="4"/>
    <x v="340"/>
    <n v="28.051500000000001"/>
  </r>
  <r>
    <x v="4"/>
    <x v="341"/>
    <n v="27.856100000000001"/>
  </r>
  <r>
    <x v="4"/>
    <x v="342"/>
    <n v="27.9666"/>
  </r>
  <r>
    <x v="4"/>
    <x v="343"/>
    <n v="28.297799999999999"/>
  </r>
  <r>
    <x v="4"/>
    <x v="344"/>
    <n v="28.569500000000001"/>
  </r>
  <r>
    <x v="4"/>
    <x v="345"/>
    <n v="27.8477"/>
  </r>
  <r>
    <x v="4"/>
    <x v="346"/>
    <n v="27.805199999999999"/>
  </r>
  <r>
    <x v="4"/>
    <x v="347"/>
    <n v="27.558900000000001"/>
  </r>
  <r>
    <x v="4"/>
    <x v="348"/>
    <n v="27.6099"/>
  </r>
  <r>
    <x v="4"/>
    <x v="349"/>
    <n v="27.8307"/>
  </r>
  <r>
    <x v="4"/>
    <x v="350"/>
    <n v="28.255299999999998"/>
  </r>
  <r>
    <x v="4"/>
    <x v="351"/>
    <n v="28.2638"/>
  </r>
  <r>
    <x v="4"/>
    <x v="352"/>
    <n v="28.518599999999999"/>
  </r>
  <r>
    <x v="4"/>
    <x v="353"/>
    <n v="28.807300000000001"/>
  </r>
  <r>
    <x v="4"/>
    <x v="354"/>
    <n v="28.756399999999999"/>
  </r>
  <r>
    <x v="4"/>
    <x v="355"/>
    <n v="28.773399999999999"/>
  </r>
  <r>
    <x v="4"/>
    <x v="356"/>
    <n v="28.280799999999999"/>
  </r>
  <r>
    <x v="4"/>
    <x v="357"/>
    <n v="28.034500000000001"/>
  </r>
  <r>
    <x v="4"/>
    <x v="358"/>
    <n v="28.0854"/>
  </r>
  <r>
    <x v="4"/>
    <x v="359"/>
    <n v="28.671399999999998"/>
  </r>
  <r>
    <x v="4"/>
    <x v="360"/>
    <n v="28.985700000000001"/>
  </r>
  <r>
    <x v="4"/>
    <x v="361"/>
    <n v="29.2575"/>
  </r>
  <r>
    <x v="4"/>
    <x v="362"/>
    <n v="29.291399999999999"/>
  </r>
  <r>
    <x v="4"/>
    <x v="363"/>
    <n v="29.418800000000001"/>
  </r>
  <r>
    <x v="4"/>
    <x v="364"/>
    <n v="29.656600000000001"/>
  </r>
  <r>
    <x v="4"/>
    <x v="365"/>
    <n v="29.6906"/>
  </r>
  <r>
    <x v="4"/>
    <x v="366"/>
    <n v="29.716000000000001"/>
  </r>
  <r>
    <x v="4"/>
    <x v="367"/>
    <n v="29.367899999999999"/>
  </r>
  <r>
    <x v="4"/>
    <x v="368"/>
    <n v="28.671399999999998"/>
  </r>
  <r>
    <x v="4"/>
    <x v="369"/>
    <n v="28.637499999999999"/>
  </r>
  <r>
    <x v="4"/>
    <x v="370"/>
    <n v="30.3445"/>
  </r>
  <r>
    <x v="4"/>
    <x v="371"/>
    <n v="30.208600000000001"/>
  </r>
  <r>
    <x v="4"/>
    <x v="372"/>
    <n v="30.1662"/>
  </r>
  <r>
    <x v="4"/>
    <x v="373"/>
    <n v="30.183199999999999"/>
  </r>
  <r>
    <x v="4"/>
    <x v="374"/>
    <n v="30.072800000000001"/>
  </r>
  <r>
    <x v="4"/>
    <x v="375"/>
    <n v="30.174700000000001"/>
  </r>
  <r>
    <x v="4"/>
    <x v="376"/>
    <n v="30.5229"/>
  </r>
  <r>
    <x v="4"/>
    <x v="377"/>
    <n v="31.1174"/>
  </r>
  <r>
    <x v="4"/>
    <x v="378"/>
    <n v="32.425199999999997"/>
  </r>
  <r>
    <x v="4"/>
    <x v="379"/>
    <n v="31.8477"/>
  </r>
  <r>
    <x v="4"/>
    <x v="380"/>
    <n v="32.085500000000003"/>
  </r>
  <r>
    <x v="4"/>
    <x v="381"/>
    <n v="31.924199999999999"/>
  </r>
  <r>
    <x v="4"/>
    <x v="382"/>
    <n v="31.7288"/>
  </r>
  <r>
    <x v="4"/>
    <x v="383"/>
    <n v="32.408299999999997"/>
  </r>
  <r>
    <x v="4"/>
    <x v="384"/>
    <n v="32.289400000000001"/>
  </r>
  <r>
    <x v="4"/>
    <x v="385"/>
    <n v="32.136499999999998"/>
  </r>
  <r>
    <x v="4"/>
    <x v="386"/>
    <n v="31.5929"/>
  </r>
  <r>
    <x v="4"/>
    <x v="387"/>
    <n v="31.4389"/>
  </r>
  <r>
    <x v="4"/>
    <x v="388"/>
    <n v="31.729900000000001"/>
  </r>
  <r>
    <x v="4"/>
    <x v="389"/>
    <n v="32.003700000000002"/>
  </r>
  <r>
    <x v="4"/>
    <x v="390"/>
    <n v="32.1492"/>
  </r>
  <r>
    <x v="4"/>
    <x v="391"/>
    <n v="32.209099999999999"/>
  </r>
  <r>
    <x v="4"/>
    <x v="392"/>
    <n v="31.960899999999999"/>
  </r>
  <r>
    <x v="4"/>
    <x v="393"/>
    <n v="32.174799999999998"/>
  </r>
  <r>
    <x v="4"/>
    <x v="394"/>
    <n v="32.628399999999999"/>
  </r>
  <r>
    <x v="4"/>
    <x v="395"/>
    <n v="32.902200000000001"/>
  </r>
  <r>
    <x v="4"/>
    <x v="396"/>
    <n v="32.782400000000003"/>
  </r>
  <r>
    <x v="4"/>
    <x v="397"/>
    <n v="33.3215"/>
  </r>
  <r>
    <x v="4"/>
    <x v="398"/>
    <n v="32.517099999999999"/>
  </r>
  <r>
    <x v="4"/>
    <x v="399"/>
    <n v="32.825200000000002"/>
  </r>
  <r>
    <x v="4"/>
    <x v="400"/>
    <n v="33.124699999999997"/>
  </r>
  <r>
    <x v="4"/>
    <x v="401"/>
    <n v="32.611199999999997"/>
  </r>
  <r>
    <x v="4"/>
    <x v="402"/>
    <n v="32.183399999999999"/>
  </r>
  <r>
    <x v="4"/>
    <x v="403"/>
    <n v="31.849699999999999"/>
  </r>
  <r>
    <x v="4"/>
    <x v="404"/>
    <n v="31.396100000000001"/>
  </r>
  <r>
    <x v="4"/>
    <x v="405"/>
    <n v="31.567299999999999"/>
  </r>
  <r>
    <x v="4"/>
    <x v="406"/>
    <n v="31.250699999999998"/>
  </r>
  <r>
    <x v="4"/>
    <x v="407"/>
    <n v="31.302"/>
  </r>
  <r>
    <x v="4"/>
    <x v="408"/>
    <n v="31.019600000000001"/>
  </r>
  <r>
    <x v="4"/>
    <x v="409"/>
    <n v="31.490300000000001"/>
  </r>
  <r>
    <x v="4"/>
    <x v="410"/>
    <n v="31.336200000000002"/>
  </r>
  <r>
    <x v="4"/>
    <x v="411"/>
    <n v="31.729900000000001"/>
  </r>
  <r>
    <x v="4"/>
    <x v="412"/>
    <n v="32.0379"/>
  </r>
  <r>
    <x v="4"/>
    <x v="413"/>
    <n v="31.909600000000001"/>
  </r>
  <r>
    <x v="4"/>
    <x v="414"/>
    <n v="31.909600000000001"/>
  </r>
  <r>
    <x v="4"/>
    <x v="415"/>
    <n v="32.012300000000003"/>
  </r>
  <r>
    <x v="4"/>
    <x v="416"/>
    <n v="31.798300000000001"/>
  </r>
  <r>
    <x v="4"/>
    <x v="417"/>
    <n v="31.584399999999999"/>
  </r>
  <r>
    <x v="4"/>
    <x v="418"/>
    <n v="30.916899999999998"/>
  </r>
  <r>
    <x v="4"/>
    <x v="419"/>
    <n v="31.156500000000001"/>
  </r>
  <r>
    <x v="4"/>
    <x v="420"/>
    <n v="30.600300000000001"/>
  </r>
  <r>
    <x v="4"/>
    <x v="421"/>
    <n v="30.403500000000001"/>
  </r>
  <r>
    <x v="4"/>
    <x v="422"/>
    <n v="30.8399"/>
  </r>
  <r>
    <x v="4"/>
    <x v="423"/>
    <n v="29.9329"/>
  </r>
  <r>
    <x v="4"/>
    <x v="424"/>
    <n v="30.6174"/>
  </r>
  <r>
    <x v="4"/>
    <x v="425"/>
    <n v="31.456"/>
  </r>
  <r>
    <x v="4"/>
    <x v="426"/>
    <n v="31.567299999999999"/>
  </r>
  <r>
    <x v="4"/>
    <x v="427"/>
    <n v="31.1309"/>
  </r>
  <r>
    <x v="4"/>
    <x v="428"/>
    <n v="30.9512"/>
  </r>
  <r>
    <x v="4"/>
    <x v="429"/>
    <n v="30.745799999999999"/>
  </r>
  <r>
    <x v="4"/>
    <x v="430"/>
    <n v="30.856999999999999"/>
  </r>
  <r>
    <x v="4"/>
    <x v="431"/>
    <n v="31.498799999999999"/>
  </r>
  <r>
    <x v="4"/>
    <x v="432"/>
    <n v="30.831399999999999"/>
  </r>
  <r>
    <x v="4"/>
    <x v="433"/>
    <n v="31.0367"/>
  </r>
  <r>
    <x v="4"/>
    <x v="434"/>
    <n v="31.3705"/>
  </r>
  <r>
    <x v="4"/>
    <x v="435"/>
    <n v="31.541599999999999"/>
  </r>
  <r>
    <x v="4"/>
    <x v="436"/>
    <n v="32.380200000000002"/>
  </r>
  <r>
    <x v="4"/>
    <x v="437"/>
    <n v="31.2164"/>
  </r>
  <r>
    <x v="4"/>
    <x v="438"/>
    <n v="31.1052"/>
  </r>
  <r>
    <x v="4"/>
    <x v="439"/>
    <n v="30.651700000000002"/>
  </r>
  <r>
    <x v="4"/>
    <x v="440"/>
    <n v="30.959700000000002"/>
  </r>
  <r>
    <x v="4"/>
    <x v="441"/>
    <n v="31.2849"/>
  </r>
  <r>
    <x v="4"/>
    <x v="442"/>
    <n v="31.490300000000001"/>
  </r>
  <r>
    <x v="4"/>
    <x v="443"/>
    <n v="31.806899999999999"/>
  </r>
  <r>
    <x v="4"/>
    <x v="444"/>
    <n v="32.063600000000001"/>
  </r>
  <r>
    <x v="4"/>
    <x v="445"/>
    <n v="32.183399999999999"/>
  </r>
  <r>
    <x v="4"/>
    <x v="446"/>
    <n v="32.191899999999997"/>
  </r>
  <r>
    <x v="4"/>
    <x v="447"/>
    <n v="32.260899999999999"/>
  </r>
  <r>
    <x v="4"/>
    <x v="448"/>
    <n v="32.338500000000003"/>
  </r>
  <r>
    <x v="4"/>
    <x v="449"/>
    <n v="32.545400000000001"/>
  </r>
  <r>
    <x v="4"/>
    <x v="450"/>
    <n v="32.743699999999997"/>
  </r>
  <r>
    <x v="4"/>
    <x v="451"/>
    <n v="32.493699999999997"/>
  </r>
  <r>
    <x v="4"/>
    <x v="452"/>
    <n v="32.364400000000003"/>
  </r>
  <r>
    <x v="4"/>
    <x v="453"/>
    <n v="32.304000000000002"/>
  </r>
  <r>
    <x v="4"/>
    <x v="454"/>
    <n v="32.640300000000003"/>
  </r>
  <r>
    <x v="4"/>
    <x v="455"/>
    <n v="33.028199999999998"/>
  </r>
  <r>
    <x v="4"/>
    <x v="456"/>
    <n v="32.571300000000001"/>
  </r>
  <r>
    <x v="4"/>
    <x v="457"/>
    <n v="33.114400000000003"/>
  </r>
  <r>
    <x v="4"/>
    <x v="458"/>
    <n v="32.855800000000002"/>
  </r>
  <r>
    <x v="4"/>
    <x v="459"/>
    <n v="32.890300000000003"/>
  </r>
  <r>
    <x v="4"/>
    <x v="460"/>
    <n v="32.674700000000001"/>
  </r>
  <r>
    <x v="4"/>
    <x v="461"/>
    <n v="32.605800000000002"/>
  </r>
  <r>
    <x v="4"/>
    <x v="462"/>
    <n v="32.778199999999998"/>
  </r>
  <r>
    <x v="4"/>
    <x v="463"/>
    <n v="32.993699999999997"/>
  </r>
  <r>
    <x v="4"/>
    <x v="464"/>
    <n v="32.6661"/>
  </r>
  <r>
    <x v="4"/>
    <x v="465"/>
    <n v="32.502299999999998"/>
  </r>
  <r>
    <x v="4"/>
    <x v="466"/>
    <n v="32.804099999999998"/>
  </r>
  <r>
    <x v="4"/>
    <x v="467"/>
    <n v="34.097299999999997"/>
  </r>
  <r>
    <x v="4"/>
    <x v="468"/>
    <n v="33.855899999999998"/>
  </r>
  <r>
    <x v="4"/>
    <x v="469"/>
    <n v="34.7697"/>
  </r>
  <r>
    <x v="4"/>
    <x v="470"/>
    <n v="34.623199999999997"/>
  </r>
  <r>
    <x v="4"/>
    <x v="471"/>
    <n v="34.9163"/>
  </r>
  <r>
    <x v="4"/>
    <x v="472"/>
    <n v="34.778300000000002"/>
  </r>
  <r>
    <x v="4"/>
    <x v="473"/>
    <n v="34.304200000000002"/>
  </r>
  <r>
    <x v="4"/>
    <x v="474"/>
    <n v="33.933500000000002"/>
  </r>
  <r>
    <x v="4"/>
    <x v="475"/>
    <n v="34.7438"/>
  </r>
  <r>
    <x v="4"/>
    <x v="476"/>
    <n v="35.338700000000003"/>
  </r>
  <r>
    <x v="4"/>
    <x v="477"/>
    <n v="35.709400000000002"/>
  </r>
  <r>
    <x v="4"/>
    <x v="478"/>
    <n v="35.649099999999997"/>
  </r>
  <r>
    <x v="4"/>
    <x v="479"/>
    <n v="35.356000000000002"/>
  </r>
  <r>
    <x v="4"/>
    <x v="480"/>
    <n v="34.373100000000001"/>
  </r>
  <r>
    <x v="4"/>
    <x v="481"/>
    <n v="34.312800000000003"/>
  </r>
  <r>
    <x v="4"/>
    <x v="482"/>
    <n v="34.33"/>
  </r>
  <r>
    <x v="4"/>
    <x v="483"/>
    <n v="34.8904"/>
  </r>
  <r>
    <x v="4"/>
    <x v="484"/>
    <n v="33.933500000000002"/>
  </r>
  <r>
    <x v="4"/>
    <x v="485"/>
    <n v="33.804099999999998"/>
  </r>
  <r>
    <x v="4"/>
    <x v="486"/>
    <n v="33.778300000000002"/>
  </r>
  <r>
    <x v="4"/>
    <x v="487"/>
    <n v="34.2697"/>
  </r>
  <r>
    <x v="4"/>
    <x v="488"/>
    <n v="34.830100000000002"/>
  </r>
  <r>
    <x v="4"/>
    <x v="489"/>
    <n v="34.4938"/>
  </r>
  <r>
    <x v="4"/>
    <x v="490"/>
    <n v="34.433500000000002"/>
  </r>
  <r>
    <x v="4"/>
    <x v="491"/>
    <n v="34.476599999999998"/>
  </r>
  <r>
    <x v="4"/>
    <x v="492"/>
    <n v="34.218000000000004"/>
  </r>
  <r>
    <x v="4"/>
    <x v="493"/>
    <n v="34.3645"/>
  </r>
  <r>
    <x v="4"/>
    <x v="494"/>
    <n v="34.407600000000002"/>
  </r>
  <r>
    <x v="4"/>
    <x v="495"/>
    <n v="35.235300000000002"/>
  </r>
  <r>
    <x v="4"/>
    <x v="496"/>
    <n v="34.924900000000001"/>
  </r>
  <r>
    <x v="4"/>
    <x v="497"/>
    <n v="34.830100000000002"/>
  </r>
  <r>
    <x v="4"/>
    <x v="498"/>
    <n v="34.485199999999999"/>
  </r>
  <r>
    <x v="4"/>
    <x v="499"/>
    <n v="34.218000000000004"/>
  </r>
  <r>
    <x v="4"/>
    <x v="500"/>
    <n v="33.9938"/>
  </r>
  <r>
    <x v="4"/>
    <x v="501"/>
    <n v="33.674799999999998"/>
  </r>
  <r>
    <x v="4"/>
    <x v="502"/>
    <n v="33.985199999999999"/>
  </r>
  <r>
    <x v="4"/>
    <x v="503"/>
    <n v="34.174799999999998"/>
  </r>
  <r>
    <x v="4"/>
    <x v="504"/>
    <n v="34.0886"/>
  </r>
  <r>
    <x v="4"/>
    <x v="505"/>
    <n v="34.459400000000002"/>
  </r>
  <r>
    <x v="4"/>
    <x v="506"/>
    <n v="35.093200000000003"/>
  </r>
  <r>
    <x v="4"/>
    <x v="507"/>
    <n v="34.936900000000001"/>
  </r>
  <r>
    <x v="4"/>
    <x v="508"/>
    <n v="34.3812"/>
  </r>
  <r>
    <x v="4"/>
    <x v="509"/>
    <n v="34.5809"/>
  </r>
  <r>
    <x v="4"/>
    <x v="510"/>
    <n v="34.511499999999998"/>
  </r>
  <r>
    <x v="4"/>
    <x v="511"/>
    <n v="34.450699999999998"/>
  </r>
  <r>
    <x v="4"/>
    <x v="512"/>
    <n v="35.032400000000003"/>
  </r>
  <r>
    <x v="4"/>
    <x v="513"/>
    <n v="34.815300000000001"/>
  </r>
  <r>
    <x v="4"/>
    <x v="514"/>
    <n v="34.832700000000003"/>
  </r>
  <r>
    <x v="4"/>
    <x v="515"/>
    <n v="34.893500000000003"/>
  </r>
  <r>
    <x v="4"/>
    <x v="516"/>
    <n v="34.737200000000001"/>
  </r>
  <r>
    <x v="4"/>
    <x v="517"/>
    <n v="35.023699999999998"/>
  </r>
  <r>
    <x v="4"/>
    <x v="518"/>
    <n v="35.544600000000003"/>
  </r>
  <r>
    <x v="4"/>
    <x v="519"/>
    <n v="35.414400000000001"/>
  </r>
  <r>
    <x v="4"/>
    <x v="520"/>
    <n v="34.9803"/>
  </r>
  <r>
    <x v="4"/>
    <x v="521"/>
    <n v="35.006300000000003"/>
  </r>
  <r>
    <x v="4"/>
    <x v="522"/>
    <n v="35.779000000000003"/>
  </r>
  <r>
    <x v="4"/>
    <x v="523"/>
    <n v="36.013500000000001"/>
  </r>
  <r>
    <x v="4"/>
    <x v="524"/>
    <n v="35.831099999999999"/>
  </r>
  <r>
    <x v="4"/>
    <x v="525"/>
    <n v="35.6922"/>
  </r>
  <r>
    <x v="4"/>
    <x v="526"/>
    <n v="35.475200000000001"/>
  </r>
  <r>
    <x v="4"/>
    <x v="527"/>
    <n v="35.232100000000003"/>
  </r>
  <r>
    <x v="4"/>
    <x v="528"/>
    <n v="35.796399999999998"/>
  </r>
  <r>
    <x v="4"/>
    <x v="529"/>
    <n v="36.030799999999999"/>
  </r>
  <r>
    <x v="4"/>
    <x v="530"/>
    <n v="36.187100000000001"/>
  </r>
  <r>
    <x v="4"/>
    <x v="531"/>
    <n v="36.161099999999998"/>
  </r>
  <r>
    <x v="4"/>
    <x v="532"/>
    <n v="36.039499999999997"/>
  </r>
  <r>
    <x v="4"/>
    <x v="533"/>
    <n v="36.187100000000001"/>
  </r>
  <r>
    <x v="4"/>
    <x v="534"/>
    <n v="36.456200000000003"/>
  </r>
  <r>
    <x v="4"/>
    <x v="535"/>
    <n v="36.247900000000001"/>
  </r>
  <r>
    <x v="4"/>
    <x v="536"/>
    <n v="36.491"/>
  </r>
  <r>
    <x v="4"/>
    <x v="537"/>
    <n v="36.221800000000002"/>
  </r>
  <r>
    <x v="4"/>
    <x v="538"/>
    <n v="36.682000000000002"/>
  </r>
  <r>
    <x v="4"/>
    <x v="539"/>
    <n v="36.204500000000003"/>
  </r>
  <r>
    <x v="4"/>
    <x v="540"/>
    <n v="36.3521"/>
  </r>
  <r>
    <x v="4"/>
    <x v="541"/>
    <n v="36.378100000000003"/>
  </r>
  <r>
    <x v="4"/>
    <x v="542"/>
    <n v="36.2913"/>
  </r>
  <r>
    <x v="4"/>
    <x v="543"/>
    <n v="36.456200000000003"/>
  </r>
  <r>
    <x v="4"/>
    <x v="544"/>
    <n v="36.273899999999998"/>
  </r>
  <r>
    <x v="4"/>
    <x v="545"/>
    <n v="36.178400000000003"/>
  </r>
  <r>
    <x v="4"/>
    <x v="546"/>
    <n v="36.195799999999998"/>
  </r>
  <r>
    <x v="4"/>
    <x v="547"/>
    <n v="36.543100000000003"/>
  </r>
  <r>
    <x v="4"/>
    <x v="548"/>
    <n v="36.586500000000001"/>
  </r>
  <r>
    <x v="4"/>
    <x v="549"/>
    <n v="36.855600000000003"/>
  </r>
  <r>
    <x v="4"/>
    <x v="550"/>
    <n v="38.270800000000001"/>
  </r>
  <r>
    <x v="4"/>
    <x v="551"/>
    <n v="38.661499999999997"/>
  </r>
  <r>
    <x v="4"/>
    <x v="552"/>
    <n v="38.800400000000003"/>
  </r>
  <r>
    <x v="4"/>
    <x v="553"/>
    <n v="38.930700000000002"/>
  </r>
  <r>
    <x v="4"/>
    <x v="554"/>
    <n v="38.921999999999997"/>
  </r>
  <r>
    <x v="4"/>
    <x v="555"/>
    <n v="38.956699999999998"/>
  </r>
  <r>
    <x v="4"/>
    <x v="556"/>
    <n v="38.5486"/>
  </r>
  <r>
    <x v="4"/>
    <x v="557"/>
    <n v="38.6355"/>
  </r>
  <r>
    <x v="4"/>
    <x v="558"/>
    <n v="38.1753"/>
  </r>
  <r>
    <x v="4"/>
    <x v="559"/>
    <n v="38.105800000000002"/>
  </r>
  <r>
    <x v="4"/>
    <x v="560"/>
    <n v="37.8367"/>
  </r>
  <r>
    <x v="4"/>
    <x v="561"/>
    <n v="37.472099999999998"/>
  </r>
  <r>
    <x v="4"/>
    <x v="562"/>
    <n v="37.211599999999997"/>
  </r>
  <r>
    <x v="4"/>
    <x v="563"/>
    <n v="37.654400000000003"/>
  </r>
  <r>
    <x v="4"/>
    <x v="564"/>
    <n v="37.4026"/>
  </r>
  <r>
    <x v="4"/>
    <x v="565"/>
    <n v="37.107399999999998"/>
  </r>
  <r>
    <x v="4"/>
    <x v="566"/>
    <n v="37.532800000000002"/>
  </r>
  <r>
    <x v="4"/>
    <x v="567"/>
    <n v="37.506799999999998"/>
  </r>
  <r>
    <x v="4"/>
    <x v="568"/>
    <n v="37.506799999999998"/>
  </r>
  <r>
    <x v="4"/>
    <x v="569"/>
    <n v="37.784599999999998"/>
  </r>
  <r>
    <x v="4"/>
    <x v="570"/>
    <n v="38.270800000000001"/>
  </r>
  <r>
    <x v="4"/>
    <x v="571"/>
    <n v="38.4358"/>
  </r>
  <r>
    <x v="4"/>
    <x v="572"/>
    <n v="38.8872"/>
  </r>
  <r>
    <x v="4"/>
    <x v="573"/>
    <n v="39.165100000000002"/>
  </r>
  <r>
    <x v="4"/>
    <x v="574"/>
    <n v="39.601900000000001"/>
  </r>
  <r>
    <x v="4"/>
    <x v="575"/>
    <n v="39.2699"/>
  </r>
  <r>
    <x v="4"/>
    <x v="576"/>
    <n v="39.505800000000001"/>
  </r>
  <r>
    <x v="4"/>
    <x v="577"/>
    <n v="39.444600000000001"/>
  </r>
  <r>
    <x v="4"/>
    <x v="578"/>
    <n v="39.4621"/>
  </r>
  <r>
    <x v="4"/>
    <x v="579"/>
    <n v="39.322299999999998"/>
  </r>
  <r>
    <x v="4"/>
    <x v="580"/>
    <n v="39.200000000000003"/>
  </r>
  <r>
    <x v="4"/>
    <x v="581"/>
    <n v="39.2087"/>
  </r>
  <r>
    <x v="4"/>
    <x v="582"/>
    <n v="39.6892"/>
  </r>
  <r>
    <x v="4"/>
    <x v="583"/>
    <n v="39.392200000000003"/>
  </r>
  <r>
    <x v="4"/>
    <x v="584"/>
    <n v="39.278599999999997"/>
  </r>
  <r>
    <x v="4"/>
    <x v="585"/>
    <n v="39.540700000000001"/>
  </r>
  <r>
    <x v="4"/>
    <x v="586"/>
    <n v="40.108600000000003"/>
  </r>
  <r>
    <x v="4"/>
    <x v="587"/>
    <n v="40.597799999999999"/>
  </r>
  <r>
    <x v="4"/>
    <x v="588"/>
    <n v="40.851199999999999"/>
  </r>
  <r>
    <x v="4"/>
    <x v="589"/>
    <n v="40.921100000000003"/>
  </r>
  <r>
    <x v="4"/>
    <x v="590"/>
    <n v="41.0608"/>
  </r>
  <r>
    <x v="4"/>
    <x v="591"/>
    <n v="40.7988"/>
  </r>
  <r>
    <x v="4"/>
    <x v="592"/>
    <n v="40.396900000000002"/>
  </r>
  <r>
    <x v="4"/>
    <x v="593"/>
    <n v="40.851199999999999"/>
  </r>
  <r>
    <x v="4"/>
    <x v="594"/>
    <n v="40.641500000000001"/>
  </r>
  <r>
    <x v="4"/>
    <x v="595"/>
    <n v="40.781300000000002"/>
  </r>
  <r>
    <x v="4"/>
    <x v="596"/>
    <n v="41.515099999999997"/>
  </r>
  <r>
    <x v="4"/>
    <x v="597"/>
    <n v="41.113300000000002"/>
  </r>
  <r>
    <x v="4"/>
    <x v="598"/>
    <n v="40.676499999999997"/>
  </r>
  <r>
    <x v="4"/>
    <x v="599"/>
    <n v="41.130699999999997"/>
  </r>
  <r>
    <x v="4"/>
    <x v="600"/>
    <n v="40.222200000000001"/>
  </r>
  <r>
    <x v="4"/>
    <x v="601"/>
    <n v="40.545400000000001"/>
  </r>
  <r>
    <x v="4"/>
    <x v="602"/>
    <n v="40.571599999999997"/>
  </r>
  <r>
    <x v="4"/>
    <x v="603"/>
    <n v="40.5017"/>
  </r>
  <r>
    <x v="4"/>
    <x v="604"/>
    <n v="40.099899999999998"/>
  </r>
  <r>
    <x v="4"/>
    <x v="605"/>
    <n v="39.977600000000002"/>
  </r>
  <r>
    <x v="4"/>
    <x v="606"/>
    <n v="40.265799999999999"/>
  </r>
  <r>
    <x v="4"/>
    <x v="607"/>
    <n v="40.265799999999999"/>
  </r>
  <r>
    <x v="4"/>
    <x v="608"/>
    <n v="39.776600000000002"/>
  </r>
  <r>
    <x v="4"/>
    <x v="609"/>
    <n v="40.868699999999997"/>
  </r>
  <r>
    <x v="4"/>
    <x v="610"/>
    <n v="40.056199999999997"/>
  </r>
  <r>
    <x v="4"/>
    <x v="611"/>
    <n v="38.466200000000001"/>
  </r>
  <r>
    <x v="4"/>
    <x v="612"/>
    <n v="38.1342"/>
  </r>
  <r>
    <x v="4"/>
    <x v="613"/>
    <n v="38.204099999999997"/>
  </r>
  <r>
    <x v="4"/>
    <x v="614"/>
    <n v="37.758499999999998"/>
  </r>
  <r>
    <x v="4"/>
    <x v="615"/>
    <n v="37.339199999999998"/>
  </r>
  <r>
    <x v="4"/>
    <x v="616"/>
    <n v="38.116700000000002"/>
  </r>
  <r>
    <x v="4"/>
    <x v="617"/>
    <n v="38.509799999999998"/>
  </r>
  <r>
    <x v="4"/>
    <x v="618"/>
    <n v="39.2087"/>
  </r>
  <r>
    <x v="4"/>
    <x v="619"/>
    <n v="38.771900000000002"/>
  </r>
  <r>
    <x v="4"/>
    <x v="620"/>
    <n v="39.331099999999999"/>
  </r>
  <r>
    <x v="4"/>
    <x v="621"/>
    <n v="40.300800000000002"/>
  </r>
  <r>
    <x v="4"/>
    <x v="622"/>
    <n v="40.108600000000003"/>
  </r>
  <r>
    <x v="4"/>
    <x v="623"/>
    <n v="40.615299999999998"/>
  </r>
  <r>
    <x v="4"/>
    <x v="624"/>
    <n v="40.728900000000003"/>
  </r>
  <r>
    <x v="4"/>
    <x v="625"/>
    <n v="40.230899999999998"/>
  </r>
  <r>
    <x v="4"/>
    <x v="626"/>
    <n v="41.017200000000003"/>
  </r>
  <r>
    <x v="4"/>
    <x v="627"/>
    <n v="41.445300000000003"/>
  </r>
  <r>
    <x v="4"/>
    <x v="628"/>
    <n v="41.558799999999998"/>
  </r>
  <r>
    <x v="4"/>
    <x v="629"/>
    <n v="41.812199999999997"/>
  </r>
  <r>
    <x v="4"/>
    <x v="630"/>
    <n v="42.545999999999999"/>
  </r>
  <r>
    <x v="4"/>
    <x v="631"/>
    <n v="42.528599999999997"/>
  </r>
  <r>
    <x v="4"/>
    <x v="632"/>
    <n v="42.712000000000003"/>
  </r>
  <r>
    <x v="4"/>
    <x v="633"/>
    <n v="42.694600000000001"/>
  </r>
  <r>
    <x v="4"/>
    <x v="634"/>
    <n v="42.615900000000003"/>
  </r>
  <r>
    <x v="4"/>
    <x v="635"/>
    <n v="43.341000000000001"/>
  </r>
  <r>
    <x v="4"/>
    <x v="636"/>
    <n v="43.314799999999998"/>
  </r>
  <r>
    <x v="4"/>
    <x v="637"/>
    <n v="43.21"/>
  </r>
  <r>
    <x v="4"/>
    <x v="638"/>
    <n v="42.849499999999999"/>
  </r>
  <r>
    <x v="4"/>
    <x v="639"/>
    <n v="42.392400000000002"/>
  </r>
  <r>
    <x v="4"/>
    <x v="640"/>
    <n v="42.814399999999999"/>
  </r>
  <r>
    <x v="4"/>
    <x v="641"/>
    <n v="42.181399999999996"/>
  </r>
  <r>
    <x v="4"/>
    <x v="642"/>
    <n v="41.838500000000003"/>
  </r>
  <r>
    <x v="4"/>
    <x v="643"/>
    <n v="41.732999999999997"/>
  </r>
  <r>
    <x v="4"/>
    <x v="644"/>
    <n v="41.979199999999999"/>
  </r>
  <r>
    <x v="4"/>
    <x v="645"/>
    <n v="42.0319"/>
  </r>
  <r>
    <x v="4"/>
    <x v="646"/>
    <n v="42.744"/>
  </r>
  <r>
    <x v="4"/>
    <x v="647"/>
    <n v="42.603400000000001"/>
  </r>
  <r>
    <x v="4"/>
    <x v="648"/>
    <n v="42.269300000000001"/>
  </r>
  <r>
    <x v="4"/>
    <x v="649"/>
    <n v="42.9375"/>
  </r>
  <r>
    <x v="4"/>
    <x v="650"/>
    <n v="42.568199999999997"/>
  </r>
  <r>
    <x v="4"/>
    <x v="651"/>
    <n v="41.935200000000002"/>
  </r>
  <r>
    <x v="4"/>
    <x v="652"/>
    <n v="41.838500000000003"/>
  </r>
  <r>
    <x v="4"/>
    <x v="653"/>
    <n v="41.231900000000003"/>
  </r>
  <r>
    <x v="4"/>
    <x v="654"/>
    <n v="41.469299999999997"/>
  </r>
  <r>
    <x v="4"/>
    <x v="655"/>
    <n v="41.2759"/>
  </r>
  <r>
    <x v="4"/>
    <x v="656"/>
    <n v="41.029699999999998"/>
  </r>
  <r>
    <x v="4"/>
    <x v="657"/>
    <n v="39.702199999999998"/>
  </r>
  <r>
    <x v="4"/>
    <x v="658"/>
    <n v="40.2121"/>
  </r>
  <r>
    <x v="4"/>
    <x v="659"/>
    <n v="41.777000000000001"/>
  </r>
  <r>
    <x v="4"/>
    <x v="660"/>
    <n v="41.900100000000002"/>
  </r>
  <r>
    <x v="4"/>
    <x v="661"/>
    <n v="42.181399999999996"/>
  </r>
  <r>
    <x v="4"/>
    <x v="662"/>
    <n v="42.5946"/>
  </r>
  <r>
    <x v="4"/>
    <x v="663"/>
    <n v="42.322099999999999"/>
  </r>
  <r>
    <x v="4"/>
    <x v="664"/>
    <n v="42.093499999999999"/>
  </r>
  <r>
    <x v="4"/>
    <x v="665"/>
    <n v="41.715400000000002"/>
  </r>
  <r>
    <x v="4"/>
    <x v="666"/>
    <n v="41.337400000000002"/>
  </r>
  <r>
    <x v="4"/>
    <x v="667"/>
    <n v="40.836300000000001"/>
  </r>
  <r>
    <x v="4"/>
    <x v="668"/>
    <n v="41.108800000000002"/>
  </r>
  <r>
    <x v="4"/>
    <x v="669"/>
    <n v="40.730800000000002"/>
  </r>
  <r>
    <x v="4"/>
    <x v="670"/>
    <n v="40.133000000000003"/>
  </r>
  <r>
    <x v="4"/>
    <x v="671"/>
    <n v="40.642899999999997"/>
  </r>
  <r>
    <x v="4"/>
    <x v="672"/>
    <n v="41.838500000000003"/>
  </r>
  <r>
    <x v="4"/>
    <x v="673"/>
    <n v="41.486899999999999"/>
  </r>
  <r>
    <x v="4"/>
    <x v="674"/>
    <n v="40.968200000000003"/>
  </r>
  <r>
    <x v="4"/>
    <x v="675"/>
    <n v="40.757199999999997"/>
  </r>
  <r>
    <x v="4"/>
    <x v="676"/>
    <n v="40.405500000000004"/>
  </r>
  <r>
    <x v="4"/>
    <x v="677"/>
    <n v="39.983499999999999"/>
  </r>
  <r>
    <x v="4"/>
    <x v="678"/>
    <n v="40.651699999999998"/>
  </r>
  <r>
    <x v="4"/>
    <x v="679"/>
    <n v="40.7836"/>
  </r>
  <r>
    <x v="4"/>
    <x v="680"/>
    <n v="40.370399999999997"/>
  </r>
  <r>
    <x v="4"/>
    <x v="681"/>
    <n v="41.434100000000001"/>
  </r>
  <r>
    <x v="4"/>
    <x v="682"/>
    <n v="41.478099999999998"/>
  </r>
  <r>
    <x v="4"/>
    <x v="683"/>
    <n v="41.328600000000002"/>
  </r>
  <r>
    <x v="4"/>
    <x v="684"/>
    <n v="37.504300000000001"/>
  </r>
  <r>
    <x v="4"/>
    <x v="685"/>
    <n v="36.212000000000003"/>
  </r>
  <r>
    <x v="4"/>
    <x v="686"/>
    <n v="36.932899999999997"/>
  </r>
  <r>
    <x v="4"/>
    <x v="687"/>
    <n v="35.517499999999998"/>
  </r>
  <r>
    <x v="4"/>
    <x v="688"/>
    <n v="36.2911"/>
  </r>
  <r>
    <x v="4"/>
    <x v="689"/>
    <n v="36.572400000000002"/>
  </r>
  <r>
    <x v="4"/>
    <x v="690"/>
    <n v="36.7834"/>
  </r>
  <r>
    <x v="4"/>
    <x v="691"/>
    <n v="37.319699999999997"/>
  </r>
  <r>
    <x v="4"/>
    <x v="692"/>
    <n v="37.284599999999998"/>
  </r>
  <r>
    <x v="4"/>
    <x v="693"/>
    <n v="37.240600000000001"/>
  </r>
  <r>
    <x v="4"/>
    <x v="694"/>
    <n v="37.451599999999999"/>
  </r>
  <r>
    <x v="4"/>
    <x v="695"/>
    <n v="37.258200000000002"/>
  </r>
  <r>
    <x v="4"/>
    <x v="696"/>
    <n v="37.882399999999997"/>
  </r>
  <r>
    <x v="4"/>
    <x v="697"/>
    <n v="38.568100000000001"/>
  </r>
  <r>
    <x v="4"/>
    <x v="698"/>
    <n v="38.585799999999999"/>
  </r>
  <r>
    <x v="4"/>
    <x v="699"/>
    <n v="38.541499999999999"/>
  </r>
  <r>
    <x v="4"/>
    <x v="700"/>
    <n v="38.515000000000001"/>
  </r>
  <r>
    <x v="4"/>
    <x v="701"/>
    <n v="38.8337"/>
  </r>
  <r>
    <x v="4"/>
    <x v="702"/>
    <n v="39.090499999999999"/>
  </r>
  <r>
    <x v="4"/>
    <x v="703"/>
    <n v="39.037399999999998"/>
  </r>
  <r>
    <x v="4"/>
    <x v="704"/>
    <n v="38.948799999999999"/>
  </r>
  <r>
    <x v="4"/>
    <x v="705"/>
    <n v="39.010800000000003"/>
  </r>
  <r>
    <x v="4"/>
    <x v="706"/>
    <n v="38.8249"/>
  </r>
  <r>
    <x v="4"/>
    <x v="707"/>
    <n v="38.851399999999998"/>
  </r>
  <r>
    <x v="4"/>
    <x v="708"/>
    <n v="38.3202"/>
  </r>
  <r>
    <x v="4"/>
    <x v="709"/>
    <n v="38.125399999999999"/>
  </r>
  <r>
    <x v="4"/>
    <x v="710"/>
    <n v="38.169699999999999"/>
  </r>
  <r>
    <x v="4"/>
    <x v="711"/>
    <n v="37.505600000000001"/>
  </r>
  <r>
    <x v="4"/>
    <x v="712"/>
    <n v="37.939500000000002"/>
  </r>
  <r>
    <x v="4"/>
    <x v="713"/>
    <n v="37.2134"/>
  </r>
  <r>
    <x v="4"/>
    <x v="714"/>
    <n v="37.169199999999996"/>
  </r>
  <r>
    <x v="4"/>
    <x v="715"/>
    <n v="36.319200000000002"/>
  </r>
  <r>
    <x v="4"/>
    <x v="716"/>
    <n v="36.637900000000002"/>
  </r>
  <r>
    <x v="4"/>
    <x v="717"/>
    <n v="36.7973"/>
  </r>
  <r>
    <x v="4"/>
    <x v="718"/>
    <n v="36.921300000000002"/>
  </r>
  <r>
    <x v="4"/>
    <x v="719"/>
    <n v="37.629600000000003"/>
  </r>
  <r>
    <x v="4"/>
    <x v="720"/>
    <n v="37.443600000000004"/>
  </r>
  <r>
    <x v="4"/>
    <x v="721"/>
    <n v="37.966000000000001"/>
  </r>
  <r>
    <x v="4"/>
    <x v="722"/>
    <n v="37.948300000000003"/>
  </r>
  <r>
    <x v="4"/>
    <x v="723"/>
    <n v="37.983699999999999"/>
  </r>
  <r>
    <x v="4"/>
    <x v="724"/>
    <n v="36.708799999999997"/>
  </r>
  <r>
    <x v="4"/>
    <x v="725"/>
    <n v="36.487400000000001"/>
  </r>
  <r>
    <x v="4"/>
    <x v="726"/>
    <n v="36.274900000000002"/>
  </r>
  <r>
    <x v="4"/>
    <x v="727"/>
    <n v="36.265999999999998"/>
  </r>
  <r>
    <x v="4"/>
    <x v="728"/>
    <n v="36.000399999999999"/>
  </r>
  <r>
    <x v="4"/>
    <x v="729"/>
    <n v="36.053600000000003"/>
  </r>
  <r>
    <x v="4"/>
    <x v="730"/>
    <n v="35.672800000000002"/>
  </r>
  <r>
    <x v="4"/>
    <x v="731"/>
    <n v="36.788499999999999"/>
  </r>
  <r>
    <x v="4"/>
    <x v="732"/>
    <n v="36.770699999999998"/>
  </r>
  <r>
    <x v="4"/>
    <x v="733"/>
    <n v="36.673400000000001"/>
  </r>
  <r>
    <x v="4"/>
    <x v="734"/>
    <n v="36.726500000000001"/>
  </r>
  <r>
    <x v="4"/>
    <x v="735"/>
    <n v="36.939"/>
  </r>
  <r>
    <x v="4"/>
    <x v="736"/>
    <n v="36.974400000000003"/>
  </r>
  <r>
    <x v="4"/>
    <x v="737"/>
    <n v="36.877000000000002"/>
  </r>
  <r>
    <x v="4"/>
    <x v="738"/>
    <n v="37.417099999999998"/>
  </r>
  <r>
    <x v="4"/>
    <x v="739"/>
    <n v="37.328499999999998"/>
  </r>
  <r>
    <x v="4"/>
    <x v="740"/>
    <n v="36.8504"/>
  </r>
  <r>
    <x v="4"/>
    <x v="741"/>
    <n v="37.992600000000003"/>
  </r>
  <r>
    <x v="4"/>
    <x v="742"/>
    <n v="37.753500000000003"/>
  </r>
  <r>
    <x v="4"/>
    <x v="743"/>
    <n v="38.063400000000001"/>
  </r>
  <r>
    <x v="4"/>
    <x v="744"/>
    <n v="38.3733"/>
  </r>
  <r>
    <x v="4"/>
    <x v="745"/>
    <n v="42.3842"/>
  </r>
  <r>
    <x v="4"/>
    <x v="746"/>
    <n v="42.5259"/>
  </r>
  <r>
    <x v="4"/>
    <x v="747"/>
    <n v="43.526400000000002"/>
  </r>
  <r>
    <x v="4"/>
    <x v="748"/>
    <n v="43.437800000000003"/>
  </r>
  <r>
    <x v="4"/>
    <x v="749"/>
    <n v="43.066000000000003"/>
  </r>
  <r>
    <x v="4"/>
    <x v="750"/>
    <n v="43.0837"/>
  </r>
  <r>
    <x v="4"/>
    <x v="751"/>
    <n v="42.711799999999997"/>
  </r>
  <r>
    <x v="4"/>
    <x v="752"/>
    <n v="42.145099999999999"/>
  </r>
  <r>
    <x v="4"/>
    <x v="753"/>
    <n v="40.976399999999998"/>
  </r>
  <r>
    <x v="4"/>
    <x v="754"/>
    <n v="41.348300000000002"/>
  </r>
  <r>
    <x v="4"/>
    <x v="755"/>
    <n v="42.277900000000002"/>
  </r>
  <r>
    <x v="4"/>
    <x v="756"/>
    <n v="41.941499999999998"/>
  </r>
  <r>
    <x v="4"/>
    <x v="757"/>
    <n v="41.9238"/>
  </r>
  <r>
    <x v="4"/>
    <x v="758"/>
    <n v="42.171700000000001"/>
  </r>
  <r>
    <x v="4"/>
    <x v="759"/>
    <n v="43.136800000000001"/>
  </r>
  <r>
    <x v="4"/>
    <x v="760"/>
    <n v="42.764899999999997"/>
  </r>
  <r>
    <x v="4"/>
    <x v="761"/>
    <n v="42.508099999999999"/>
  </r>
  <r>
    <x v="4"/>
    <x v="762"/>
    <n v="42.401200000000003"/>
  </r>
  <r>
    <x v="4"/>
    <x v="763"/>
    <n v="42.401200000000003"/>
  </r>
  <r>
    <x v="4"/>
    <x v="764"/>
    <n v="42.258600000000001"/>
  </r>
  <r>
    <x v="4"/>
    <x v="765"/>
    <n v="41.795200000000001"/>
  </r>
  <r>
    <x v="4"/>
    <x v="766"/>
    <n v="41.518999999999998"/>
  </r>
  <r>
    <x v="4"/>
    <x v="767"/>
    <n v="42.427900000000001"/>
  </r>
  <r>
    <x v="4"/>
    <x v="768"/>
    <n v="42.285400000000003"/>
  </r>
  <r>
    <x v="4"/>
    <x v="769"/>
    <n v="41.759599999999999"/>
  </r>
  <r>
    <x v="4"/>
    <x v="770"/>
    <n v="42.089300000000001"/>
  </r>
  <r>
    <x v="4"/>
    <x v="771"/>
    <n v="41.813000000000002"/>
  </r>
  <r>
    <x v="4"/>
    <x v="772"/>
    <n v="41.750700000000002"/>
  </r>
  <r>
    <x v="4"/>
    <x v="773"/>
    <n v="41.314"/>
  </r>
  <r>
    <x v="4"/>
    <x v="774"/>
    <n v="41.117899999999999"/>
  </r>
  <r>
    <x v="4"/>
    <x v="775"/>
    <n v="40.752600000000001"/>
  </r>
  <r>
    <x v="4"/>
    <x v="776"/>
    <n v="40.6813"/>
  </r>
  <r>
    <x v="4"/>
    <x v="777"/>
    <n v="41.536799999999999"/>
  </r>
  <r>
    <x v="4"/>
    <x v="778"/>
    <n v="41.385300000000001"/>
  </r>
  <r>
    <x v="4"/>
    <x v="779"/>
    <n v="40.9664"/>
  </r>
  <r>
    <x v="4"/>
    <x v="780"/>
    <n v="40.529800000000002"/>
  </r>
  <r>
    <x v="4"/>
    <x v="781"/>
    <n v="40.841700000000003"/>
  </r>
  <r>
    <x v="4"/>
    <x v="782"/>
    <n v="40.9664"/>
  </r>
  <r>
    <x v="4"/>
    <x v="783"/>
    <n v="41.634799999999998"/>
  </r>
  <r>
    <x v="4"/>
    <x v="784"/>
    <n v="41.082299999999996"/>
  </r>
  <r>
    <x v="4"/>
    <x v="785"/>
    <n v="41.198099999999997"/>
  </r>
  <r>
    <x v="4"/>
    <x v="786"/>
    <n v="40.912999999999997"/>
  </r>
  <r>
    <x v="4"/>
    <x v="787"/>
    <n v="40.672400000000003"/>
  </r>
  <r>
    <x v="4"/>
    <x v="788"/>
    <n v="40.6813"/>
  </r>
  <r>
    <x v="4"/>
    <x v="789"/>
    <n v="40.3337"/>
  </r>
  <r>
    <x v="4"/>
    <x v="790"/>
    <n v="39.540599999999998"/>
  </r>
  <r>
    <x v="4"/>
    <x v="791"/>
    <n v="39.344499999999996"/>
  </r>
  <r>
    <x v="4"/>
    <x v="792"/>
    <n v="39.611899999999999"/>
  </r>
  <r>
    <x v="4"/>
    <x v="793"/>
    <n v="39.567300000000003"/>
  </r>
  <r>
    <x v="4"/>
    <x v="794"/>
    <n v="39.558399999999999"/>
  </r>
  <r>
    <x v="4"/>
    <x v="795"/>
    <n v="39.478200000000001"/>
  </r>
  <r>
    <x v="4"/>
    <x v="796"/>
    <n v="39.424799999999998"/>
  </r>
  <r>
    <x v="4"/>
    <x v="797"/>
    <n v="39.674300000000002"/>
  </r>
  <r>
    <x v="4"/>
    <x v="798"/>
    <n v="39.7545"/>
  </r>
  <r>
    <x v="4"/>
    <x v="799"/>
    <n v="40.583300000000001"/>
  </r>
  <r>
    <x v="4"/>
    <x v="800"/>
    <n v="40.654499999999999"/>
  </r>
  <r>
    <x v="4"/>
    <x v="801"/>
    <n v="40.779299999999999"/>
  </r>
  <r>
    <x v="4"/>
    <x v="802"/>
    <n v="41.581299999999999"/>
  </r>
  <r>
    <x v="4"/>
    <x v="803"/>
    <n v="41.545699999999997"/>
  </r>
  <r>
    <x v="4"/>
    <x v="804"/>
    <n v="41.813000000000002"/>
  </r>
  <r>
    <x v="4"/>
    <x v="805"/>
    <n v="42.133899999999997"/>
  </r>
  <r>
    <x v="4"/>
    <x v="806"/>
    <n v="40.583300000000001"/>
  </r>
  <r>
    <x v="4"/>
    <x v="807"/>
    <n v="41.091200000000001"/>
  </r>
  <r>
    <x v="4"/>
    <x v="808"/>
    <n v="40.939700000000002"/>
  </r>
  <r>
    <x v="4"/>
    <x v="809"/>
    <n v="40.413899999999998"/>
  </r>
  <r>
    <x v="4"/>
    <x v="810"/>
    <n v="40.405000000000001"/>
  </r>
  <r>
    <x v="4"/>
    <x v="811"/>
    <n v="41.251600000000003"/>
  </r>
  <r>
    <x v="4"/>
    <x v="812"/>
    <n v="41.7774"/>
  </r>
  <r>
    <x v="4"/>
    <x v="813"/>
    <n v="41.616999999999997"/>
  </r>
  <r>
    <x v="4"/>
    <x v="814"/>
    <n v="41.715000000000003"/>
  </r>
  <r>
    <x v="4"/>
    <x v="815"/>
    <n v="42.365600000000001"/>
  </r>
  <r>
    <x v="4"/>
    <x v="816"/>
    <n v="42.401200000000003"/>
  </r>
  <r>
    <x v="4"/>
    <x v="817"/>
    <n v="41.545699999999997"/>
  </r>
  <r>
    <x v="4"/>
    <x v="818"/>
    <n v="41.6526"/>
  </r>
  <r>
    <x v="4"/>
    <x v="819"/>
    <n v="42.178400000000003"/>
  </r>
  <r>
    <x v="4"/>
    <x v="820"/>
    <n v="41.358600000000003"/>
  </r>
  <r>
    <x v="4"/>
    <x v="821"/>
    <n v="41.6526"/>
  </r>
  <r>
    <x v="4"/>
    <x v="822"/>
    <n v="41.643700000000003"/>
  </r>
  <r>
    <x v="4"/>
    <x v="823"/>
    <n v="41.884300000000003"/>
  </r>
  <r>
    <x v="4"/>
    <x v="824"/>
    <n v="42.169499999999999"/>
  </r>
  <r>
    <x v="4"/>
    <x v="825"/>
    <n v="42.402700000000003"/>
  </r>
  <r>
    <x v="4"/>
    <x v="826"/>
    <n v="41.810699999999997"/>
  </r>
  <r>
    <x v="4"/>
    <x v="827"/>
    <n v="40.958500000000001"/>
  </r>
  <r>
    <x v="4"/>
    <x v="828"/>
    <n v="38.635199999999998"/>
  </r>
  <r>
    <x v="4"/>
    <x v="829"/>
    <n v="37.388300000000001"/>
  </r>
  <r>
    <x v="4"/>
    <x v="830"/>
    <n v="36.302900000000001"/>
  </r>
  <r>
    <x v="4"/>
    <x v="831"/>
    <n v="38.3123"/>
  </r>
  <r>
    <x v="4"/>
    <x v="832"/>
    <n v="39.3797"/>
  </r>
  <r>
    <x v="4"/>
    <x v="833"/>
    <n v="39.406599999999997"/>
  </r>
  <r>
    <x v="4"/>
    <x v="834"/>
    <n v="39.038899999999998"/>
  </r>
  <r>
    <x v="4"/>
    <x v="835"/>
    <n v="37.5139"/>
  </r>
  <r>
    <x v="4"/>
    <x v="836"/>
    <n v="38.895299999999999"/>
  </r>
  <r>
    <x v="4"/>
    <x v="837"/>
    <n v="39.020899999999997"/>
  </r>
  <r>
    <x v="4"/>
    <x v="838"/>
    <n v="38.2226"/>
  </r>
  <r>
    <x v="4"/>
    <x v="839"/>
    <n v="39.370800000000003"/>
  </r>
  <r>
    <x v="4"/>
    <x v="840"/>
    <n v="38.635199999999998"/>
  </r>
  <r>
    <x v="4"/>
    <x v="841"/>
    <n v="38.832599999999999"/>
  </r>
  <r>
    <x v="4"/>
    <x v="842"/>
    <n v="39.003"/>
  </r>
  <r>
    <x v="4"/>
    <x v="843"/>
    <n v="38.6083"/>
  </r>
  <r>
    <x v="4"/>
    <x v="844"/>
    <n v="39.451500000000003"/>
  </r>
  <r>
    <x v="4"/>
    <x v="845"/>
    <n v="39.738599999999998"/>
  </r>
  <r>
    <x v="4"/>
    <x v="846"/>
    <n v="39.6937"/>
  </r>
  <r>
    <x v="4"/>
    <x v="847"/>
    <n v="39.003"/>
  </r>
  <r>
    <x v="4"/>
    <x v="848"/>
    <n v="39.568100000000001"/>
  </r>
  <r>
    <x v="4"/>
    <x v="849"/>
    <n v="39.3797"/>
  </r>
  <r>
    <x v="4"/>
    <x v="850"/>
    <n v="39.352800000000002"/>
  </r>
  <r>
    <x v="4"/>
    <x v="851"/>
    <n v="39.3887"/>
  </r>
  <r>
    <x v="4"/>
    <x v="852"/>
    <n v="39.415599999999998"/>
  </r>
  <r>
    <x v="4"/>
    <x v="853"/>
    <n v="38.832599999999999"/>
  </r>
  <r>
    <x v="4"/>
    <x v="854"/>
    <n v="38.967100000000002"/>
  </r>
  <r>
    <x v="4"/>
    <x v="855"/>
    <n v="39.7027"/>
  </r>
  <r>
    <x v="4"/>
    <x v="856"/>
    <n v="40.016599999999997"/>
  </r>
  <r>
    <x v="4"/>
    <x v="857"/>
    <n v="40.877800000000001"/>
  </r>
  <r>
    <x v="4"/>
    <x v="858"/>
    <n v="41.828600000000002"/>
  </r>
  <r>
    <x v="4"/>
    <x v="859"/>
    <n v="41.936300000000003"/>
  </r>
  <r>
    <x v="4"/>
    <x v="860"/>
    <n v="41.981099999999998"/>
  </r>
  <r>
    <x v="4"/>
    <x v="861"/>
    <n v="42.5642"/>
  </r>
  <r>
    <x v="4"/>
    <x v="862"/>
    <n v="42.2592"/>
  </r>
  <r>
    <x v="4"/>
    <x v="863"/>
    <n v="42.160499999999999"/>
  </r>
  <r>
    <x v="4"/>
    <x v="864"/>
    <n v="42.061900000000001"/>
  </r>
  <r>
    <x v="4"/>
    <x v="865"/>
    <n v="41.8735"/>
  </r>
  <r>
    <x v="4"/>
    <x v="866"/>
    <n v="42.169499999999999"/>
  </r>
  <r>
    <x v="4"/>
    <x v="867"/>
    <n v="42.618000000000002"/>
  </r>
  <r>
    <x v="4"/>
    <x v="868"/>
    <n v="42.716700000000003"/>
  </r>
  <r>
    <x v="4"/>
    <x v="869"/>
    <n v="42.851199999999999"/>
  </r>
  <r>
    <x v="4"/>
    <x v="870"/>
    <n v="42.34"/>
  </r>
  <r>
    <x v="4"/>
    <x v="871"/>
    <n v="43.084499999999998"/>
  </r>
  <r>
    <x v="4"/>
    <x v="872"/>
    <n v="47.426099999999998"/>
  </r>
  <r>
    <x v="4"/>
    <x v="873"/>
    <n v="48.664000000000001"/>
  </r>
  <r>
    <x v="4"/>
    <x v="874"/>
    <n v="48.161700000000003"/>
  </r>
  <r>
    <x v="4"/>
    <x v="875"/>
    <n v="48.421799999999998"/>
  </r>
  <r>
    <x v="4"/>
    <x v="876"/>
    <n v="47.865699999999997"/>
  </r>
  <r>
    <x v="4"/>
    <x v="877"/>
    <n v="47.219799999999999"/>
  </r>
  <r>
    <x v="4"/>
    <x v="878"/>
    <n v="47.758000000000003"/>
  </r>
  <r>
    <x v="4"/>
    <x v="879"/>
    <n v="48.574300000000001"/>
  </r>
  <r>
    <x v="4"/>
    <x v="880"/>
    <n v="48.7986"/>
  </r>
  <r>
    <x v="4"/>
    <x v="881"/>
    <n v="48.7806"/>
  </r>
  <r>
    <x v="4"/>
    <x v="882"/>
    <n v="49.265000000000001"/>
  </r>
  <r>
    <x v="4"/>
    <x v="883"/>
    <n v="48.583300000000001"/>
  </r>
  <r>
    <x v="4"/>
    <x v="884"/>
    <n v="48.0002"/>
  </r>
  <r>
    <x v="4"/>
    <x v="885"/>
    <n v="48.125799999999998"/>
  </r>
  <r>
    <x v="4"/>
    <x v="886"/>
    <n v="47.829799999999999"/>
  </r>
  <r>
    <x v="4"/>
    <x v="887"/>
    <n v="47.3992"/>
  </r>
  <r>
    <x v="4"/>
    <x v="888"/>
    <n v="48.233400000000003"/>
  </r>
  <r>
    <x v="4"/>
    <x v="889"/>
    <n v="47.836100000000002"/>
  </r>
  <r>
    <x v="4"/>
    <x v="890"/>
    <n v="48.630800000000001"/>
  </r>
  <r>
    <x v="4"/>
    <x v="891"/>
    <n v="48.7121"/>
  </r>
  <r>
    <x v="4"/>
    <x v="892"/>
    <n v="48.937800000000003"/>
  </r>
  <r>
    <x v="4"/>
    <x v="893"/>
    <n v="48.937800000000003"/>
  </r>
  <r>
    <x v="4"/>
    <x v="894"/>
    <n v="48.991999999999997"/>
  </r>
  <r>
    <x v="4"/>
    <x v="895"/>
    <n v="48.4863"/>
  </r>
  <r>
    <x v="4"/>
    <x v="896"/>
    <n v="48.703000000000003"/>
  </r>
  <r>
    <x v="4"/>
    <x v="897"/>
    <n v="49.082299999999996"/>
  </r>
  <r>
    <x v="4"/>
    <x v="898"/>
    <n v="49.868000000000002"/>
  </r>
  <r>
    <x v="4"/>
    <x v="899"/>
    <n v="49.859000000000002"/>
  </r>
  <r>
    <x v="4"/>
    <x v="900"/>
    <n v="48.946899999999999"/>
  </r>
  <r>
    <x v="4"/>
    <x v="901"/>
    <n v="50.491100000000003"/>
  </r>
  <r>
    <x v="4"/>
    <x v="902"/>
    <n v="50.400799999999997"/>
  </r>
  <r>
    <x v="4"/>
    <x v="903"/>
    <n v="50.382800000000003"/>
  </r>
  <r>
    <x v="4"/>
    <x v="904"/>
    <n v="49.651299999999999"/>
  </r>
  <r>
    <x v="4"/>
    <x v="905"/>
    <n v="49.913200000000003"/>
  </r>
  <r>
    <x v="4"/>
    <x v="906"/>
    <n v="48.820500000000003"/>
  </r>
  <r>
    <x v="4"/>
    <x v="907"/>
    <n v="49.7958"/>
  </r>
  <r>
    <x v="4"/>
    <x v="908"/>
    <n v="49.85"/>
  </r>
  <r>
    <x v="4"/>
    <x v="909"/>
    <n v="50.689799999999998"/>
  </r>
  <r>
    <x v="4"/>
    <x v="910"/>
    <n v="50.301499999999997"/>
  </r>
  <r>
    <x v="4"/>
    <x v="911"/>
    <n v="48.883699999999997"/>
  </r>
  <r>
    <x v="4"/>
    <x v="912"/>
    <n v="49.515799999999999"/>
  </r>
  <r>
    <x v="4"/>
    <x v="913"/>
    <n v="49.985399999999998"/>
  </r>
  <r>
    <x v="4"/>
    <x v="914"/>
    <n v="50.4099"/>
  </r>
  <r>
    <x v="4"/>
    <x v="915"/>
    <n v="50.2744"/>
  </r>
  <r>
    <x v="4"/>
    <x v="916"/>
    <n v="50.527299999999997"/>
  </r>
  <r>
    <x v="4"/>
    <x v="917"/>
    <n v="51.069099999999999"/>
  </r>
  <r>
    <x v="4"/>
    <x v="918"/>
    <n v="50.852400000000003"/>
  </r>
  <r>
    <x v="4"/>
    <x v="919"/>
    <n v="50.102800000000002"/>
  </r>
  <r>
    <x v="4"/>
    <x v="920"/>
    <n v="49.488700000000001"/>
  </r>
  <r>
    <x v="4"/>
    <x v="921"/>
    <n v="49.714500000000001"/>
  </r>
  <r>
    <x v="4"/>
    <x v="922"/>
    <n v="48.811399999999999"/>
  </r>
  <r>
    <x v="4"/>
    <x v="923"/>
    <n v="47.113599999999998"/>
  </r>
  <r>
    <x v="4"/>
    <x v="924"/>
    <n v="47.258099999999999"/>
  </r>
  <r>
    <x v="4"/>
    <x v="925"/>
    <n v="47.231000000000002"/>
  </r>
  <r>
    <x v="4"/>
    <x v="926"/>
    <n v="47.664499999999997"/>
  </r>
  <r>
    <x v="4"/>
    <x v="927"/>
    <n v="46.634999999999998"/>
  </r>
  <r>
    <x v="4"/>
    <x v="928"/>
    <n v="47.962499999999999"/>
  </r>
  <r>
    <x v="4"/>
    <x v="929"/>
    <n v="46.048000000000002"/>
  </r>
  <r>
    <x v="4"/>
    <x v="930"/>
    <n v="45.659700000000001"/>
  </r>
  <r>
    <x v="4"/>
    <x v="931"/>
    <n v="45.867400000000004"/>
  </r>
  <r>
    <x v="4"/>
    <x v="932"/>
    <n v="45.587400000000002"/>
  </r>
  <r>
    <x v="4"/>
    <x v="933"/>
    <n v="47.222000000000001"/>
  </r>
  <r>
    <x v="4"/>
    <x v="934"/>
    <n v="46.770499999999998"/>
  </r>
  <r>
    <x v="4"/>
    <x v="935"/>
    <n v="47.113599999999998"/>
  </r>
  <r>
    <x v="4"/>
    <x v="936"/>
    <n v="46.255699999999997"/>
  </r>
  <r>
    <x v="4"/>
    <x v="937"/>
    <n v="47.014299999999999"/>
  </r>
  <r>
    <x v="4"/>
    <x v="938"/>
    <n v="49.750599999999999"/>
  </r>
  <r>
    <x v="4"/>
    <x v="939"/>
    <n v="49.407499999999999"/>
  </r>
  <r>
    <x v="4"/>
    <x v="940"/>
    <n v="47.863199999999999"/>
  </r>
  <r>
    <x v="4"/>
    <x v="941"/>
    <n v="47.104599999999998"/>
  </r>
  <r>
    <x v="4"/>
    <x v="942"/>
    <n v="46.960099999999997"/>
  </r>
  <r>
    <x v="4"/>
    <x v="943"/>
    <n v="45.298499999999997"/>
  </r>
  <r>
    <x v="4"/>
    <x v="944"/>
    <n v="44.621099999999998"/>
  </r>
  <r>
    <x v="4"/>
    <x v="945"/>
    <n v="44.503700000000002"/>
  </r>
  <r>
    <x v="4"/>
    <x v="946"/>
    <n v="44.892099999999999"/>
  </r>
  <r>
    <x v="4"/>
    <x v="947"/>
    <n v="44.874000000000002"/>
  </r>
  <r>
    <x v="4"/>
    <x v="948"/>
    <n v="45.605499999999999"/>
  </r>
  <r>
    <x v="4"/>
    <x v="949"/>
    <n v="46.4696"/>
  </r>
  <r>
    <x v="4"/>
    <x v="950"/>
    <n v="47.679299999999998"/>
  </r>
  <r>
    <x v="4"/>
    <x v="951"/>
    <n v="47.470100000000002"/>
  </r>
  <r>
    <x v="4"/>
    <x v="952"/>
    <n v="47.133600000000001"/>
  </r>
  <r>
    <x v="4"/>
    <x v="953"/>
    <n v="47.888500000000001"/>
  </r>
  <r>
    <x v="4"/>
    <x v="954"/>
    <n v="46.551400000000001"/>
  </r>
  <r>
    <x v="4"/>
    <x v="955"/>
    <n v="46.715200000000003"/>
  </r>
  <r>
    <x v="4"/>
    <x v="956"/>
    <n v="47.388199999999998"/>
  </r>
  <r>
    <x v="4"/>
    <x v="957"/>
    <n v="46.660600000000002"/>
  </r>
  <r>
    <x v="4"/>
    <x v="958"/>
    <n v="46.278599999999997"/>
  </r>
  <r>
    <x v="4"/>
    <x v="959"/>
    <n v="47.824800000000003"/>
  </r>
  <r>
    <x v="4"/>
    <x v="960"/>
    <n v="48.1614"/>
  </r>
  <r>
    <x v="4"/>
    <x v="961"/>
    <n v="47.615600000000001"/>
  </r>
  <r>
    <x v="4"/>
    <x v="962"/>
    <n v="47.324599999999997"/>
  </r>
  <r>
    <x v="4"/>
    <x v="963"/>
    <n v="46.414999999999999"/>
  </r>
  <r>
    <x v="4"/>
    <x v="964"/>
    <n v="46.978900000000003"/>
  </r>
  <r>
    <x v="4"/>
    <x v="965"/>
    <n v="48.061300000000003"/>
  </r>
  <r>
    <x v="4"/>
    <x v="966"/>
    <n v="47.342799999999997"/>
  </r>
  <r>
    <x v="4"/>
    <x v="967"/>
    <n v="48.270499999999998"/>
  </r>
  <r>
    <x v="4"/>
    <x v="968"/>
    <n v="48.361499999999999"/>
  </r>
  <r>
    <x v="4"/>
    <x v="969"/>
    <n v="48.743499999999997"/>
  </r>
  <r>
    <x v="4"/>
    <x v="970"/>
    <n v="49.434800000000003"/>
  </r>
  <r>
    <x v="4"/>
    <x v="971"/>
    <n v="49.716700000000003"/>
  </r>
  <r>
    <x v="4"/>
    <x v="972"/>
    <n v="48.652500000000003"/>
  </r>
  <r>
    <x v="4"/>
    <x v="973"/>
    <n v="48.989100000000001"/>
  </r>
  <r>
    <x v="4"/>
    <x v="974"/>
    <n v="49.180100000000003"/>
  </r>
  <r>
    <x v="4"/>
    <x v="975"/>
    <n v="49.089100000000002"/>
  </r>
  <r>
    <x v="4"/>
    <x v="976"/>
    <n v="49.307400000000001"/>
  </r>
  <r>
    <x v="4"/>
    <x v="977"/>
    <n v="48.698"/>
  </r>
  <r>
    <x v="4"/>
    <x v="978"/>
    <n v="49.7622"/>
  </r>
  <r>
    <x v="4"/>
    <x v="979"/>
    <n v="50.071399999999997"/>
  </r>
  <r>
    <x v="4"/>
    <x v="980"/>
    <n v="50.235199999999999"/>
  </r>
  <r>
    <x v="4"/>
    <x v="981"/>
    <n v="50.544400000000003"/>
  </r>
  <r>
    <x v="4"/>
    <x v="982"/>
    <n v="50.417099999999998"/>
  </r>
  <r>
    <x v="4"/>
    <x v="983"/>
    <n v="49.625799999999998"/>
  </r>
  <r>
    <x v="4"/>
    <x v="984"/>
    <n v="50.135100000000001"/>
  </r>
  <r>
    <x v="4"/>
    <x v="985"/>
    <n v="49.534799999999997"/>
  </r>
  <r>
    <x v="4"/>
    <x v="986"/>
    <n v="49.498399999999997"/>
  </r>
  <r>
    <x v="4"/>
    <x v="987"/>
    <n v="49.398400000000002"/>
  </r>
  <r>
    <x v="4"/>
    <x v="988"/>
    <n v="49.707599999999999"/>
  </r>
  <r>
    <x v="4"/>
    <x v="989"/>
    <n v="50.344299999999997"/>
  </r>
  <r>
    <x v="4"/>
    <x v="990"/>
    <n v="50.353400000000001"/>
  </r>
  <r>
    <x v="4"/>
    <x v="991"/>
    <n v="50.617199999999997"/>
  </r>
  <r>
    <x v="4"/>
    <x v="992"/>
    <n v="51.353900000000003"/>
  </r>
  <r>
    <x v="4"/>
    <x v="993"/>
    <n v="51.290300000000002"/>
  </r>
  <r>
    <x v="4"/>
    <x v="994"/>
    <n v="50.562600000000003"/>
  </r>
  <r>
    <x v="4"/>
    <x v="995"/>
    <n v="50.735399999999998"/>
  </r>
  <r>
    <x v="4"/>
    <x v="996"/>
    <n v="47.097200000000001"/>
  </r>
  <r>
    <x v="4"/>
    <x v="997"/>
    <n v="47.397300000000001"/>
  </r>
  <r>
    <x v="4"/>
    <x v="998"/>
    <n v="46.7879"/>
  </r>
  <r>
    <x v="4"/>
    <x v="999"/>
    <n v="46.333100000000002"/>
  </r>
  <r>
    <x v="4"/>
    <x v="1000"/>
    <n v="45.3872"/>
  </r>
  <r>
    <x v="4"/>
    <x v="1001"/>
    <n v="45.359900000000003"/>
  </r>
  <r>
    <x v="4"/>
    <x v="1002"/>
    <n v="46.033000000000001"/>
  </r>
  <r>
    <x v="4"/>
    <x v="1003"/>
    <n v="45.277999999999999"/>
  </r>
  <r>
    <x v="4"/>
    <x v="1004"/>
    <n v="45.359900000000003"/>
  </r>
  <r>
    <x v="4"/>
    <x v="1005"/>
    <n v="45.4236"/>
  </r>
  <r>
    <x v="4"/>
    <x v="1006"/>
    <n v="45.832900000000002"/>
  </r>
  <r>
    <x v="4"/>
    <x v="1007"/>
    <n v="45.541800000000002"/>
  </r>
  <r>
    <x v="4"/>
    <x v="1008"/>
    <n v="46.405900000000003"/>
  </r>
  <r>
    <x v="4"/>
    <x v="1009"/>
    <n v="46.433199999999999"/>
  </r>
  <r>
    <x v="4"/>
    <x v="1010"/>
    <n v="46.851599999999998"/>
  </r>
  <r>
    <x v="4"/>
    <x v="1011"/>
    <n v="46.460500000000003"/>
  </r>
  <r>
    <x v="4"/>
    <x v="1012"/>
    <n v="47.142600000000002"/>
  </r>
  <r>
    <x v="4"/>
    <x v="1013"/>
    <n v="46.263399999999997"/>
  </r>
  <r>
    <x v="4"/>
    <x v="1014"/>
    <n v="46.5381"/>
  </r>
  <r>
    <x v="4"/>
    <x v="1015"/>
    <n v="46.089300000000001"/>
  </r>
  <r>
    <x v="4"/>
    <x v="1016"/>
    <n v="46.364100000000001"/>
  </r>
  <r>
    <x v="4"/>
    <x v="1017"/>
    <n v="45.823700000000002"/>
  </r>
  <r>
    <x v="4"/>
    <x v="1018"/>
    <n v="47.252600000000001"/>
  </r>
  <r>
    <x v="4"/>
    <x v="1019"/>
    <n v="47.738"/>
  </r>
  <r>
    <x v="4"/>
    <x v="1020"/>
    <n v="47.527299999999997"/>
  </r>
  <r>
    <x v="4"/>
    <x v="1021"/>
    <n v="47.921199999999999"/>
  </r>
  <r>
    <x v="4"/>
    <x v="1022"/>
    <n v="48.543999999999997"/>
  </r>
  <r>
    <x v="4"/>
    <x v="1023"/>
    <n v="48.406599999999997"/>
  </r>
  <r>
    <x v="4"/>
    <x v="1024"/>
    <n v="48.067700000000002"/>
  </r>
  <r>
    <x v="4"/>
    <x v="1025"/>
    <n v="47.435699999999997"/>
  </r>
  <r>
    <x v="4"/>
    <x v="1026"/>
    <n v="47.747199999999999"/>
  </r>
  <r>
    <x v="4"/>
    <x v="1027"/>
    <n v="47.719700000000003"/>
  </r>
  <r>
    <x v="4"/>
    <x v="1028"/>
    <n v="47.664700000000003"/>
  </r>
  <r>
    <x v="4"/>
    <x v="1029"/>
    <n v="47.28"/>
  </r>
  <r>
    <x v="4"/>
    <x v="1030"/>
    <n v="47.151800000000001"/>
  </r>
  <r>
    <x v="4"/>
    <x v="1031"/>
    <n v="45.924500000000002"/>
  </r>
  <r>
    <x v="4"/>
    <x v="1032"/>
    <n v="45.640500000000003"/>
  </r>
  <r>
    <x v="4"/>
    <x v="1033"/>
    <n v="45.512300000000003"/>
  </r>
  <r>
    <x v="4"/>
    <x v="1034"/>
    <n v="46.153399999999998"/>
  </r>
  <r>
    <x v="4"/>
    <x v="1035"/>
    <n v="45.915300000000002"/>
  </r>
  <r>
    <x v="4"/>
    <x v="1036"/>
    <n v="45.860300000000002"/>
  </r>
  <r>
    <x v="4"/>
    <x v="1037"/>
    <n v="46.886200000000002"/>
  </r>
  <r>
    <x v="4"/>
    <x v="1038"/>
    <n v="46.703000000000003"/>
  </r>
  <r>
    <x v="4"/>
    <x v="1039"/>
    <n v="47.5456"/>
  </r>
  <r>
    <x v="4"/>
    <x v="1040"/>
    <n v="45.640500000000003"/>
  </r>
  <r>
    <x v="4"/>
    <x v="1041"/>
    <n v="44.358199999999997"/>
  </r>
  <r>
    <x v="4"/>
    <x v="1042"/>
    <n v="45.283299999999997"/>
  </r>
  <r>
    <x v="4"/>
    <x v="1043"/>
    <n v="46.290799999999997"/>
  </r>
  <r>
    <x v="4"/>
    <x v="1044"/>
    <n v="46.867899999999999"/>
  </r>
  <r>
    <x v="4"/>
    <x v="1045"/>
    <n v="46.858699999999999"/>
  </r>
  <r>
    <x v="4"/>
    <x v="1046"/>
    <n v="46.867899999999999"/>
  </r>
  <r>
    <x v="4"/>
    <x v="1047"/>
    <n v="47.060200000000002"/>
  </r>
  <r>
    <x v="4"/>
    <x v="1048"/>
    <n v="47.060200000000002"/>
  </r>
  <r>
    <x v="4"/>
    <x v="1049"/>
    <n v="47.902900000000002"/>
  </r>
  <r>
    <x v="4"/>
    <x v="1050"/>
    <n v="48.168500000000002"/>
  </r>
  <r>
    <x v="4"/>
    <x v="1051"/>
    <n v="48.736400000000003"/>
  </r>
  <r>
    <x v="4"/>
    <x v="1052"/>
    <n v="49.011099999999999"/>
  </r>
  <r>
    <x v="4"/>
    <x v="1053"/>
    <n v="49.221800000000002"/>
  </r>
  <r>
    <x v="4"/>
    <x v="1054"/>
    <n v="49.185200000000002"/>
  </r>
  <r>
    <x v="4"/>
    <x v="1055"/>
    <n v="49.423299999999998"/>
  </r>
  <r>
    <x v="4"/>
    <x v="1056"/>
    <n v="48.626399999999997"/>
  </r>
  <r>
    <x v="4"/>
    <x v="1057"/>
    <n v="51.209400000000002"/>
  </r>
  <r>
    <x v="4"/>
    <x v="1058"/>
    <n v="51.108600000000003"/>
  </r>
  <r>
    <x v="4"/>
    <x v="1059"/>
    <n v="51.813899999999997"/>
  </r>
  <r>
    <x v="4"/>
    <x v="1060"/>
    <n v="51.9604"/>
  </r>
  <r>
    <x v="4"/>
    <x v="1061"/>
    <n v="51.987900000000003"/>
  </r>
  <r>
    <x v="4"/>
    <x v="1062"/>
    <n v="51.465800000000002"/>
  </r>
  <r>
    <x v="4"/>
    <x v="1063"/>
    <n v="51.484099999999998"/>
  </r>
  <r>
    <x v="4"/>
    <x v="1064"/>
    <n v="51.9146"/>
  </r>
  <r>
    <x v="4"/>
    <x v="1065"/>
    <n v="51.823"/>
  </r>
  <r>
    <x v="4"/>
    <x v="1066"/>
    <n v="51.823"/>
  </r>
  <r>
    <x v="4"/>
    <x v="1067"/>
    <n v="52.180199999999999"/>
  </r>
  <r>
    <x v="4"/>
    <x v="1068"/>
    <n v="52.564900000000002"/>
  </r>
  <r>
    <x v="4"/>
    <x v="1069"/>
    <n v="53.087000000000003"/>
  </r>
  <r>
    <x v="4"/>
    <x v="1070"/>
    <n v="53.178600000000003"/>
  </r>
  <r>
    <x v="4"/>
    <x v="1071"/>
    <n v="53.306800000000003"/>
  </r>
  <r>
    <x v="4"/>
    <x v="1072"/>
    <n v="53.142000000000003"/>
  </r>
  <r>
    <x v="4"/>
    <x v="1073"/>
    <n v="53.398400000000002"/>
  </r>
  <r>
    <x v="4"/>
    <x v="1074"/>
    <n v="53.0687"/>
  </r>
  <r>
    <x v="4"/>
    <x v="1075"/>
    <n v="53.233499999999999"/>
  </r>
  <r>
    <x v="4"/>
    <x v="1076"/>
    <n v="52.938600000000001"/>
  </r>
  <r>
    <x v="4"/>
    <x v="1077"/>
    <n v="53.049199999999999"/>
  </r>
  <r>
    <x v="4"/>
    <x v="1078"/>
    <n v="53.086100000000002"/>
  </r>
  <r>
    <x v="4"/>
    <x v="1079"/>
    <n v="53.104500000000002"/>
  </r>
  <r>
    <x v="4"/>
    <x v="1080"/>
    <n v="53.150599999999997"/>
  </r>
  <r>
    <x v="4"/>
    <x v="1081"/>
    <n v="53.353400000000001"/>
  </r>
  <r>
    <x v="4"/>
    <x v="1082"/>
    <n v="53.408700000000003"/>
  </r>
  <r>
    <x v="4"/>
    <x v="1083"/>
    <n v="53.611400000000003"/>
  </r>
  <r>
    <x v="4"/>
    <x v="1084"/>
    <n v="53.482399999999998"/>
  </r>
  <r>
    <x v="4"/>
    <x v="1085"/>
    <n v="53.546900000000001"/>
  </r>
  <r>
    <x v="4"/>
    <x v="1086"/>
    <n v="53.353400000000001"/>
  </r>
  <r>
    <x v="4"/>
    <x v="1087"/>
    <n v="52.957099999999997"/>
  </r>
  <r>
    <x v="4"/>
    <x v="1088"/>
    <n v="53.076900000000002"/>
  </r>
  <r>
    <x v="4"/>
    <x v="1089"/>
    <n v="53.150599999999997"/>
  </r>
  <r>
    <x v="4"/>
    <x v="1090"/>
    <n v="53.095300000000002"/>
  </r>
  <r>
    <x v="4"/>
    <x v="1091"/>
    <n v="53.141399999999997"/>
  </r>
  <r>
    <x v="4"/>
    <x v="1092"/>
    <n v="52.929400000000001"/>
  </r>
  <r>
    <x v="4"/>
    <x v="1093"/>
    <n v="51.805"/>
  </r>
  <r>
    <x v="4"/>
    <x v="1094"/>
    <n v="52.5792"/>
  </r>
  <r>
    <x v="4"/>
    <x v="1095"/>
    <n v="52.099899999999998"/>
  </r>
  <r>
    <x v="4"/>
    <x v="1096"/>
    <n v="51.851100000000002"/>
  </r>
  <r>
    <x v="4"/>
    <x v="1097"/>
    <n v="52.708199999999998"/>
  </r>
  <r>
    <x v="4"/>
    <x v="1098"/>
    <n v="52.763500000000001"/>
  </r>
  <r>
    <x v="4"/>
    <x v="1099"/>
    <n v="52.468600000000002"/>
  </r>
  <r>
    <x v="4"/>
    <x v="1100"/>
    <n v="52.357999999999997"/>
  </r>
  <r>
    <x v="4"/>
    <x v="1101"/>
    <n v="53.233499999999999"/>
  </r>
  <r>
    <x v="4"/>
    <x v="1102"/>
    <n v="53.288800000000002"/>
  </r>
  <r>
    <x v="4"/>
    <x v="1103"/>
    <n v="52.929400000000001"/>
  </r>
  <r>
    <x v="4"/>
    <x v="1104"/>
    <n v="52.441000000000003"/>
  </r>
  <r>
    <x v="4"/>
    <x v="1105"/>
    <n v="53.408700000000003"/>
  </r>
  <r>
    <x v="4"/>
    <x v="1106"/>
    <n v="53.482399999999998"/>
  </r>
  <r>
    <x v="4"/>
    <x v="1107"/>
    <n v="52.901800000000001"/>
  </r>
  <r>
    <x v="4"/>
    <x v="1108"/>
    <n v="53.086100000000002"/>
  </r>
  <r>
    <x v="4"/>
    <x v="1109"/>
    <n v="52.920200000000001"/>
  </r>
  <r>
    <x v="4"/>
    <x v="1110"/>
    <n v="52.754300000000001"/>
  </r>
  <r>
    <x v="4"/>
    <x v="1111"/>
    <n v="53.122900000000001"/>
  </r>
  <r>
    <x v="4"/>
    <x v="1112"/>
    <n v="53.2151"/>
  </r>
  <r>
    <x v="4"/>
    <x v="1113"/>
    <n v="53.270400000000002"/>
  </r>
  <r>
    <x v="4"/>
    <x v="1114"/>
    <n v="53.491599999999998"/>
  </r>
  <r>
    <x v="4"/>
    <x v="1115"/>
    <n v="52.708199999999998"/>
  </r>
  <r>
    <x v="4"/>
    <x v="1116"/>
    <n v="52.634500000000003"/>
  </r>
  <r>
    <x v="4"/>
    <x v="1117"/>
    <n v="52.459400000000002"/>
  </r>
  <r>
    <x v="4"/>
    <x v="1118"/>
    <n v="52.920200000000001"/>
  </r>
  <r>
    <x v="4"/>
    <x v="1119"/>
    <n v="52.735900000000001"/>
  </r>
  <r>
    <x v="4"/>
    <x v="1120"/>
    <n v="53.141399999999997"/>
  </r>
  <r>
    <x v="4"/>
    <x v="1121"/>
    <n v="53.021599999999999"/>
  </r>
  <r>
    <x v="4"/>
    <x v="1122"/>
    <n v="52.763500000000001"/>
  </r>
  <r>
    <x v="4"/>
    <x v="1123"/>
    <n v="54.9846"/>
  </r>
  <r>
    <x v="4"/>
    <x v="1124"/>
    <n v="56.2196"/>
  </r>
  <r>
    <x v="4"/>
    <x v="1125"/>
    <n v="56.2104"/>
  </r>
  <r>
    <x v="4"/>
    <x v="1126"/>
    <n v="55.878599999999999"/>
  </r>
  <r>
    <x v="4"/>
    <x v="1127"/>
    <n v="55.3902"/>
  </r>
  <r>
    <x v="4"/>
    <x v="1128"/>
    <n v="55.178199999999997"/>
  </r>
  <r>
    <x v="4"/>
    <x v="1129"/>
    <n v="55.224299999999999"/>
  </r>
  <r>
    <x v="4"/>
    <x v="1130"/>
    <n v="55.113700000000001"/>
  </r>
  <r>
    <x v="4"/>
    <x v="1131"/>
    <n v="54.7727"/>
  </r>
  <r>
    <x v="4"/>
    <x v="1132"/>
    <n v="54.569899999999997"/>
  </r>
  <r>
    <x v="4"/>
    <x v="1133"/>
    <n v="54.109099999999998"/>
  </r>
  <r>
    <x v="4"/>
    <x v="1134"/>
    <n v="55.685099999999998"/>
  </r>
  <r>
    <x v="4"/>
    <x v="1135"/>
    <n v="55.731200000000001"/>
  </r>
  <r>
    <x v="4"/>
    <x v="1136"/>
    <n v="55.454700000000003"/>
  </r>
  <r>
    <x v="4"/>
    <x v="1137"/>
    <n v="54.099899999999998"/>
  </r>
  <r>
    <x v="4"/>
    <x v="1138"/>
    <n v="54.394799999999996"/>
  </r>
  <r>
    <x v="4"/>
    <x v="1139"/>
    <n v="53.565300000000001"/>
  </r>
  <r>
    <x v="4"/>
    <x v="1140"/>
    <n v="54.623100000000001"/>
  </r>
  <r>
    <x v="4"/>
    <x v="1141"/>
    <n v="55.346800000000002"/>
  </r>
  <r>
    <x v="4"/>
    <x v="1142"/>
    <n v="56.2654"/>
  </r>
  <r>
    <x v="4"/>
    <x v="1143"/>
    <n v="55.996299999999998"/>
  </r>
  <r>
    <x v="4"/>
    <x v="1144"/>
    <n v="56.469499999999996"/>
  </r>
  <r>
    <x v="4"/>
    <x v="1145"/>
    <n v="56.710799999999999"/>
  </r>
  <r>
    <x v="4"/>
    <x v="1146"/>
    <n v="56.042700000000004"/>
  </r>
  <r>
    <x v="4"/>
    <x v="1147"/>
    <n v="56.1633"/>
  </r>
  <r>
    <x v="4"/>
    <x v="1148"/>
    <n v="56.2376"/>
  </r>
  <r>
    <x v="4"/>
    <x v="1149"/>
    <n v="56.683"/>
  </r>
  <r>
    <x v="4"/>
    <x v="1150"/>
    <n v="55.912799999999997"/>
  </r>
  <r>
    <x v="4"/>
    <x v="1151"/>
    <n v="54.929299999999998"/>
  </r>
  <r>
    <x v="4"/>
    <x v="1152"/>
    <n v="54.975700000000003"/>
  </r>
  <r>
    <x v="4"/>
    <x v="1153"/>
    <n v="55.875700000000002"/>
  </r>
  <r>
    <x v="4"/>
    <x v="1154"/>
    <n v="55.6252"/>
  </r>
  <r>
    <x v="4"/>
    <x v="1155"/>
    <n v="56.942700000000002"/>
  </r>
  <r>
    <x v="4"/>
    <x v="1156"/>
    <n v="56.608699999999999"/>
  </r>
  <r>
    <x v="4"/>
    <x v="1157"/>
    <n v="57.499499999999998"/>
  </r>
  <r>
    <x v="4"/>
    <x v="1158"/>
    <n v="57.685000000000002"/>
  </r>
  <r>
    <x v="4"/>
    <x v="1159"/>
    <n v="58.436599999999999"/>
  </r>
  <r>
    <x v="4"/>
    <x v="1160"/>
    <n v="58.158200000000001"/>
  </r>
  <r>
    <x v="4"/>
    <x v="1161"/>
    <n v="58.0655"/>
  </r>
  <r>
    <x v="4"/>
    <x v="1162"/>
    <n v="57.805700000000002"/>
  </r>
  <r>
    <x v="4"/>
    <x v="1163"/>
    <n v="59.0304"/>
  </r>
  <r>
    <x v="4"/>
    <x v="1164"/>
    <n v="58.956200000000003"/>
  </r>
  <r>
    <x v="4"/>
    <x v="1165"/>
    <n v="58.956200000000003"/>
  </r>
  <r>
    <x v="4"/>
    <x v="1166"/>
    <n v="58.965499999999999"/>
  </r>
  <r>
    <x v="4"/>
    <x v="1167"/>
    <n v="58.677799999999998"/>
  </r>
  <r>
    <x v="4"/>
    <x v="1168"/>
    <n v="58.715000000000003"/>
  </r>
  <r>
    <x v="4"/>
    <x v="1169"/>
    <n v="58.445900000000002"/>
  </r>
  <r>
    <x v="4"/>
    <x v="1170"/>
    <n v="58.362400000000001"/>
  </r>
  <r>
    <x v="4"/>
    <x v="1171"/>
    <n v="57.657200000000003"/>
  </r>
  <r>
    <x v="4"/>
    <x v="1172"/>
    <n v="58.0655"/>
  </r>
  <r>
    <x v="4"/>
    <x v="1173"/>
    <n v="57.805700000000002"/>
  </r>
  <r>
    <x v="4"/>
    <x v="1174"/>
    <n v="57.805700000000002"/>
  </r>
  <r>
    <x v="4"/>
    <x v="1175"/>
    <n v="58.306699999999999"/>
  </r>
  <r>
    <x v="4"/>
    <x v="1176"/>
    <n v="58.121099999999998"/>
  </r>
  <r>
    <x v="4"/>
    <x v="1177"/>
    <n v="58.102600000000002"/>
  </r>
  <r>
    <x v="4"/>
    <x v="1178"/>
    <n v="58.631399999999999"/>
  </r>
  <r>
    <x v="4"/>
    <x v="1179"/>
    <n v="58.093299999999999"/>
  </r>
  <r>
    <x v="4"/>
    <x v="1180"/>
    <n v="58.1768"/>
  </r>
  <r>
    <x v="4"/>
    <x v="1181"/>
    <n v="58.019100000000002"/>
  </r>
  <r>
    <x v="4"/>
    <x v="1182"/>
    <n v="57.991199999999999"/>
  </r>
  <r>
    <x v="4"/>
    <x v="1183"/>
    <n v="57.805700000000002"/>
  </r>
  <r>
    <x v="4"/>
    <x v="1184"/>
    <n v="58.213900000000002"/>
  </r>
  <r>
    <x v="4"/>
    <x v="1185"/>
    <n v="58.417999999999999"/>
  </r>
  <r>
    <x v="4"/>
    <x v="1186"/>
    <n v="58.937600000000003"/>
  </r>
  <r>
    <x v="4"/>
    <x v="1187"/>
    <n v="59.086100000000002"/>
  </r>
  <r>
    <x v="4"/>
    <x v="1188"/>
    <n v="59.633499999999998"/>
  </r>
  <r>
    <x v="4"/>
    <x v="1189"/>
    <n v="61.034599999999998"/>
  </r>
  <r>
    <x v="4"/>
    <x v="1190"/>
    <n v="60.4315"/>
  </r>
  <r>
    <x v="4"/>
    <x v="1191"/>
    <n v="59.9861"/>
  </r>
  <r>
    <x v="4"/>
    <x v="1192"/>
    <n v="58.993299999999998"/>
  </r>
  <r>
    <x v="4"/>
    <x v="1193"/>
    <n v="58.612900000000003"/>
  </r>
  <r>
    <x v="4"/>
    <x v="1194"/>
    <n v="59.086100000000002"/>
  </r>
  <r>
    <x v="4"/>
    <x v="1195"/>
    <n v="59.048999999999999"/>
  </r>
  <r>
    <x v="4"/>
    <x v="1196"/>
    <n v="58.854100000000003"/>
  </r>
  <r>
    <x v="4"/>
    <x v="1197"/>
    <n v="58.770600000000002"/>
  </r>
  <r>
    <x v="4"/>
    <x v="1198"/>
    <n v="59.438699999999997"/>
  </r>
  <r>
    <x v="4"/>
    <x v="1199"/>
    <n v="59.383000000000003"/>
  </r>
  <r>
    <x v="4"/>
    <x v="1200"/>
    <n v="60.051099999999998"/>
  </r>
  <r>
    <x v="4"/>
    <x v="1201"/>
    <n v="60.275100000000002"/>
  </r>
  <r>
    <x v="4"/>
    <x v="1202"/>
    <n v="60.2378"/>
  </r>
  <r>
    <x v="4"/>
    <x v="1203"/>
    <n v="60.228400000000001"/>
  </r>
  <r>
    <x v="4"/>
    <x v="1204"/>
    <n v="60.321800000000003"/>
  </r>
  <r>
    <x v="4"/>
    <x v="1205"/>
    <n v="60.200400000000002"/>
  </r>
  <r>
    <x v="4"/>
    <x v="1206"/>
    <n v="60.079099999999997"/>
  </r>
  <r>
    <x v="4"/>
    <x v="1207"/>
    <n v="60.321800000000003"/>
  </r>
  <r>
    <x v="4"/>
    <x v="1208"/>
    <n v="60.321800000000003"/>
  </r>
  <r>
    <x v="4"/>
    <x v="1209"/>
    <n v="59.957700000000003"/>
  </r>
  <r>
    <x v="4"/>
    <x v="1210"/>
    <n v="59.724400000000003"/>
  </r>
  <r>
    <x v="4"/>
    <x v="1211"/>
    <n v="60.6205"/>
  </r>
  <r>
    <x v="4"/>
    <x v="1212"/>
    <n v="59.752400000000002"/>
  </r>
  <r>
    <x v="4"/>
    <x v="1213"/>
    <n v="59.976399999999998"/>
  </r>
  <r>
    <x v="4"/>
    <x v="1214"/>
    <n v="59.995100000000001"/>
  </r>
  <r>
    <x v="4"/>
    <x v="1215"/>
    <n v="60.116399999999999"/>
  </r>
  <r>
    <x v="4"/>
    <x v="1216"/>
    <n v="60.667200000000001"/>
  </r>
  <r>
    <x v="4"/>
    <x v="1217"/>
    <n v="60.424500000000002"/>
  </r>
  <r>
    <x v="4"/>
    <x v="1218"/>
    <n v="60.611199999999997"/>
  </r>
  <r>
    <x v="4"/>
    <x v="1219"/>
    <n v="60.405799999999999"/>
  </r>
  <r>
    <x v="4"/>
    <x v="1220"/>
    <n v="60.125799999999998"/>
  </r>
  <r>
    <x v="4"/>
    <x v="1221"/>
    <n v="60.443100000000001"/>
  </r>
  <r>
    <x v="4"/>
    <x v="1222"/>
    <n v="60.340499999999999"/>
  </r>
  <r>
    <x v="4"/>
    <x v="1223"/>
    <n v="60.555199999999999"/>
  </r>
  <r>
    <x v="4"/>
    <x v="1224"/>
    <n v="60.611199999999997"/>
  </r>
  <r>
    <x v="4"/>
    <x v="1225"/>
    <n v="59.939100000000003"/>
  </r>
  <r>
    <x v="4"/>
    <x v="1226"/>
    <n v="60.704500000000003"/>
  </r>
  <r>
    <x v="4"/>
    <x v="1227"/>
    <n v="60.555199999999999"/>
  </r>
  <r>
    <x v="4"/>
    <x v="1228"/>
    <n v="60.657800000000002"/>
  </r>
  <r>
    <x v="4"/>
    <x v="1229"/>
    <n v="60.7699"/>
  </r>
  <r>
    <x v="4"/>
    <x v="1230"/>
    <n v="60.947200000000002"/>
  </r>
  <r>
    <x v="4"/>
    <x v="1231"/>
    <n v="61.115299999999998"/>
  </r>
  <r>
    <x v="4"/>
    <x v="1232"/>
    <n v="61.339300000000001"/>
  </r>
  <r>
    <x v="4"/>
    <x v="1233"/>
    <n v="61.479300000000002"/>
  </r>
  <r>
    <x v="4"/>
    <x v="1234"/>
    <n v="61.189900000000002"/>
  </r>
  <r>
    <x v="4"/>
    <x v="1235"/>
    <n v="61.357999999999997"/>
  </r>
  <r>
    <x v="4"/>
    <x v="1236"/>
    <n v="61.199300000000001"/>
  </r>
  <r>
    <x v="4"/>
    <x v="1237"/>
    <n v="61.357999999999997"/>
  </r>
  <r>
    <x v="4"/>
    <x v="1238"/>
    <n v="61.311300000000003"/>
  </r>
  <r>
    <x v="4"/>
    <x v="1239"/>
    <n v="61.171300000000002"/>
  </r>
  <r>
    <x v="4"/>
    <x v="1240"/>
    <n v="61.124600000000001"/>
  </r>
  <r>
    <x v="4"/>
    <x v="1241"/>
    <n v="60.891199999999998"/>
  </r>
  <r>
    <x v="4"/>
    <x v="1242"/>
    <n v="60.629800000000003"/>
  </r>
  <r>
    <x v="4"/>
    <x v="1243"/>
    <n v="61.124600000000001"/>
  </r>
  <r>
    <x v="4"/>
    <x v="1244"/>
    <n v="61.040599999999998"/>
  </r>
  <r>
    <x v="4"/>
    <x v="1245"/>
    <n v="60.713799999999999"/>
  </r>
  <r>
    <x v="4"/>
    <x v="1246"/>
    <n v="61.143300000000004"/>
  </r>
  <r>
    <x v="4"/>
    <x v="1247"/>
    <n v="61.983400000000003"/>
  </r>
  <r>
    <x v="4"/>
    <x v="1248"/>
    <n v="63.038200000000003"/>
  </r>
  <r>
    <x v="4"/>
    <x v="1249"/>
    <n v="63.402299999999997"/>
  </r>
  <r>
    <x v="4"/>
    <x v="1250"/>
    <n v="63.318300000000001"/>
  </r>
  <r>
    <x v="4"/>
    <x v="1251"/>
    <n v="63.728999999999999"/>
  </r>
  <r>
    <x v="4"/>
    <x v="1252"/>
    <n v="63.906399999999998"/>
  </r>
  <r>
    <x v="4"/>
    <x v="1253"/>
    <n v="64.793199999999999"/>
  </r>
  <r>
    <x v="4"/>
    <x v="1254"/>
    <n v="64.6905"/>
  </r>
  <r>
    <x v="4"/>
    <x v="1255"/>
    <n v="64.485100000000003"/>
  </r>
  <r>
    <x v="4"/>
    <x v="1256"/>
    <n v="64.233099999999993"/>
  </r>
  <r>
    <x v="4"/>
    <x v="1257"/>
    <n v="64.410399999999996"/>
  </r>
  <r>
    <x v="4"/>
    <x v="1258"/>
    <n v="64.354399999999998"/>
  </r>
  <r>
    <x v="4"/>
    <x v="1259"/>
    <n v="64.447800000000001"/>
  </r>
  <r>
    <x v="4"/>
    <x v="1260"/>
    <n v="64.699799999999996"/>
  </r>
  <r>
    <x v="4"/>
    <x v="1261"/>
    <n v="63.906399999999998"/>
  </r>
  <r>
    <x v="4"/>
    <x v="1262"/>
    <n v="63.831699999999998"/>
  </r>
  <r>
    <x v="4"/>
    <x v="1263"/>
    <n v="63.878399999999999"/>
  </r>
  <r>
    <x v="4"/>
    <x v="1264"/>
    <n v="65.164599999999993"/>
  </r>
  <r>
    <x v="4"/>
    <x v="1265"/>
    <n v="63.352600000000002"/>
  </r>
  <r>
    <x v="4"/>
    <x v="1266"/>
    <n v="63.568600000000004"/>
  </r>
  <r>
    <x v="4"/>
    <x v="1267"/>
    <n v="63.549799999999998"/>
  </r>
  <r>
    <x v="4"/>
    <x v="1268"/>
    <n v="64.263300000000001"/>
  </r>
  <r>
    <x v="4"/>
    <x v="1269"/>
    <n v="64.479200000000006"/>
  </r>
  <r>
    <x v="4"/>
    <x v="1270"/>
    <n v="64.563699999999997"/>
  </r>
  <r>
    <x v="4"/>
    <x v="1271"/>
    <n v="65.361699999999999"/>
  </r>
  <r>
    <x v="4"/>
    <x v="1272"/>
    <n v="65.680899999999994"/>
  </r>
  <r>
    <x v="4"/>
    <x v="1273"/>
    <n v="66.103399999999993"/>
  </r>
  <r>
    <x v="4"/>
    <x v="1274"/>
    <n v="65.568299999999994"/>
  </r>
  <r>
    <x v="4"/>
    <x v="1275"/>
    <n v="65.812399999999997"/>
  </r>
  <r>
    <x v="4"/>
    <x v="1276"/>
    <n v="67.370800000000003"/>
  </r>
  <r>
    <x v="4"/>
    <x v="1277"/>
    <n v="67.858999999999995"/>
  </r>
  <r>
    <x v="4"/>
    <x v="1278"/>
    <n v="68.084299999999999"/>
  </r>
  <r>
    <x v="4"/>
    <x v="1279"/>
    <n v="67.962299999999999"/>
  </r>
  <r>
    <x v="4"/>
    <x v="1280"/>
    <n v="67.549199999999999"/>
  </r>
  <r>
    <x v="4"/>
    <x v="1281"/>
    <n v="66.018900000000002"/>
  </r>
  <r>
    <x v="4"/>
    <x v="1282"/>
    <n v="65.512"/>
  </r>
  <r>
    <x v="4"/>
    <x v="1283"/>
    <n v="66.328699999999998"/>
  </r>
  <r>
    <x v="4"/>
    <x v="1284"/>
    <n v="65.971900000000005"/>
  </r>
  <r>
    <x v="4"/>
    <x v="1285"/>
    <n v="65.624600000000001"/>
  </r>
  <r>
    <x v="4"/>
    <x v="1286"/>
    <n v="65.718500000000006"/>
  </r>
  <r>
    <x v="4"/>
    <x v="1287"/>
    <n v="66.535300000000007"/>
  </r>
  <r>
    <x v="4"/>
    <x v="1288"/>
    <n v="65.634"/>
  </r>
  <r>
    <x v="4"/>
    <x v="1289"/>
    <n v="65.971900000000005"/>
  </r>
  <r>
    <x v="4"/>
    <x v="1290"/>
    <n v="65.962599999999995"/>
  </r>
  <r>
    <x v="4"/>
    <x v="1291"/>
    <n v="66.854500000000002"/>
  </r>
  <r>
    <x v="4"/>
    <x v="1292"/>
    <n v="66.216099999999997"/>
  </r>
  <r>
    <x v="4"/>
    <x v="1293"/>
    <n v="64.976799999999997"/>
  </r>
  <r>
    <x v="4"/>
    <x v="1294"/>
    <n v="65.530699999999996"/>
  </r>
  <r>
    <x v="4"/>
    <x v="1295"/>
    <n v="64.300799999999995"/>
  </r>
  <r>
    <x v="4"/>
    <x v="1296"/>
    <n v="64.713899999999995"/>
  </r>
  <r>
    <x v="4"/>
    <x v="1297"/>
    <n v="64.000399999999999"/>
  </r>
  <r>
    <x v="4"/>
    <x v="1298"/>
    <n v="64.854799999999997"/>
  </r>
  <r>
    <x v="4"/>
    <x v="1299"/>
    <n v="64.375900000000001"/>
  </r>
  <r>
    <x v="4"/>
    <x v="1300"/>
    <n v="65.211500000000001"/>
  </r>
  <r>
    <x v="4"/>
    <x v="1301"/>
    <n v="65.699700000000007"/>
  </r>
  <r>
    <x v="4"/>
    <x v="1302"/>
    <n v="65.709100000000007"/>
  </r>
  <r>
    <x v="4"/>
    <x v="1303"/>
    <n v="66.798100000000005"/>
  </r>
  <r>
    <x v="4"/>
    <x v="1304"/>
    <n v="67.380200000000002"/>
  </r>
  <r>
    <x v="4"/>
    <x v="1305"/>
    <n v="68.328400000000002"/>
  </r>
  <r>
    <x v="4"/>
    <x v="1306"/>
    <n v="68.863600000000005"/>
  </r>
  <r>
    <x v="4"/>
    <x v="1307"/>
    <n v="68.816599999999994"/>
  </r>
  <r>
    <x v="4"/>
    <x v="1308"/>
    <n v="69.342399999999998"/>
  </r>
  <r>
    <x v="4"/>
    <x v="1309"/>
    <n v="69.680400000000006"/>
  </r>
  <r>
    <x v="4"/>
    <x v="1310"/>
    <n v="69.276700000000005"/>
  </r>
  <r>
    <x v="4"/>
    <x v="1311"/>
    <n v="69.098299999999995"/>
  </r>
  <r>
    <x v="4"/>
    <x v="1312"/>
    <n v="69.652199999999993"/>
  </r>
  <r>
    <x v="4"/>
    <x v="1313"/>
    <n v="69.520799999999994"/>
  </r>
  <r>
    <x v="4"/>
    <x v="1314"/>
    <n v="68.685199999999995"/>
  </r>
  <r>
    <x v="4"/>
    <x v="1315"/>
    <n v="68.572500000000005"/>
  </r>
  <r>
    <x v="4"/>
    <x v="1316"/>
    <n v="68.253299999999996"/>
  </r>
  <r>
    <x v="4"/>
    <x v="1317"/>
    <n v="68.140699999999995"/>
  </r>
  <r>
    <x v="4"/>
    <x v="1318"/>
    <n v="67.840299999999999"/>
  </r>
  <r>
    <x v="4"/>
    <x v="1319"/>
    <n v="67.736999999999995"/>
  </r>
  <r>
    <x v="4"/>
    <x v="1320"/>
    <n v="68.2346"/>
  </r>
  <r>
    <x v="4"/>
    <x v="1321"/>
    <n v="67.971699999999998"/>
  </r>
  <r>
    <x v="4"/>
    <x v="1322"/>
    <n v="68.337800000000001"/>
  </r>
  <r>
    <x v="4"/>
    <x v="1323"/>
    <n v="68.037400000000005"/>
  </r>
  <r>
    <x v="4"/>
    <x v="1324"/>
    <n v="67.042199999999994"/>
  </r>
  <r>
    <x v="4"/>
    <x v="1325"/>
    <n v="68.065600000000003"/>
  </r>
  <r>
    <x v="4"/>
    <x v="1326"/>
    <n v="69.088899999999995"/>
  </r>
  <r>
    <x v="4"/>
    <x v="1327"/>
    <n v="69.107799999999997"/>
  </r>
  <r>
    <x v="4"/>
    <x v="1328"/>
    <n v="69.513599999999997"/>
  </r>
  <r>
    <x v="4"/>
    <x v="1329"/>
    <n v="68.333799999999997"/>
  </r>
  <r>
    <x v="4"/>
    <x v="1330"/>
    <n v="68.418800000000005"/>
  </r>
  <r>
    <x v="4"/>
    <x v="1331"/>
    <n v="68.097899999999996"/>
  </r>
  <r>
    <x v="4"/>
    <x v="1332"/>
    <n v="69.051199999999994"/>
  </r>
  <r>
    <x v="4"/>
    <x v="1333"/>
    <n v="68.635900000000007"/>
  </r>
  <r>
    <x v="4"/>
    <x v="1334"/>
    <n v="68.607600000000005"/>
  </r>
  <r>
    <x v="4"/>
    <x v="1335"/>
    <n v="68.730199999999996"/>
  </r>
  <r>
    <x v="4"/>
    <x v="1336"/>
    <n v="68.739699999999999"/>
  </r>
  <r>
    <x v="4"/>
    <x v="1337"/>
    <n v="68.947299999999998"/>
  </r>
  <r>
    <x v="4"/>
    <x v="1338"/>
    <n v="69.853399999999993"/>
  </r>
  <r>
    <x v="4"/>
    <x v="1339"/>
    <n v="70.570700000000002"/>
  </r>
  <r>
    <x v="4"/>
    <x v="1340"/>
    <n v="69.787300000000002"/>
  </r>
  <r>
    <x v="4"/>
    <x v="1341"/>
    <n v="69.475899999999996"/>
  </r>
  <r>
    <x v="4"/>
    <x v="1342"/>
    <n v="69.277699999999996"/>
  </r>
  <r>
    <x v="4"/>
    <x v="1343"/>
    <n v="70.164900000000003"/>
  </r>
  <r>
    <x v="4"/>
    <x v="1344"/>
    <n v="69.825100000000006"/>
  </r>
  <r>
    <x v="4"/>
    <x v="1345"/>
    <n v="70.561300000000003"/>
  </r>
  <r>
    <x v="4"/>
    <x v="1346"/>
    <n v="70.485799999999998"/>
  </r>
  <r>
    <x v="4"/>
    <x v="1347"/>
    <n v="70.986000000000004"/>
  </r>
  <r>
    <x v="4"/>
    <x v="1348"/>
    <n v="70.570700000000002"/>
  </r>
  <r>
    <x v="4"/>
    <x v="1349"/>
    <n v="71.080399999999997"/>
  </r>
  <r>
    <x v="4"/>
    <x v="1350"/>
    <n v="70.938800000000001"/>
  </r>
  <r>
    <x v="4"/>
    <x v="1351"/>
    <n v="71.203100000000006"/>
  </r>
  <r>
    <x v="4"/>
    <x v="1352"/>
    <n v="70.731200000000001"/>
  </r>
  <r>
    <x v="4"/>
    <x v="1353"/>
    <n v="70.042199999999994"/>
  </r>
  <r>
    <x v="4"/>
    <x v="1354"/>
    <n v="70.230900000000005"/>
  </r>
  <r>
    <x v="4"/>
    <x v="1355"/>
    <n v="69.145499999999998"/>
  </r>
  <r>
    <x v="4"/>
    <x v="1356"/>
    <n v="69.145499999999998"/>
  </r>
  <r>
    <x v="4"/>
    <x v="1357"/>
    <n v="69.702399999999997"/>
  </r>
  <r>
    <x v="4"/>
    <x v="1358"/>
    <n v="69.721299999999999"/>
  </r>
  <r>
    <x v="4"/>
    <x v="1359"/>
    <n v="70.306399999999996"/>
  </r>
  <r>
    <x v="4"/>
    <x v="1360"/>
    <n v="70.419700000000006"/>
  </r>
  <r>
    <x v="4"/>
    <x v="1361"/>
    <n v="70.089399999999998"/>
  </r>
  <r>
    <x v="4"/>
    <x v="1362"/>
    <n v="70.495199999999997"/>
  </r>
  <r>
    <x v="4"/>
    <x v="1363"/>
    <n v="71.703299999999999"/>
  </r>
  <r>
    <x v="4"/>
    <x v="1364"/>
    <n v="71.7316"/>
  </r>
  <r>
    <x v="4"/>
    <x v="1365"/>
    <n v="72.005399999999995"/>
  </r>
  <r>
    <x v="4"/>
    <x v="1366"/>
    <n v="72.005399999999995"/>
  </r>
  <r>
    <x v="4"/>
    <x v="1367"/>
    <n v="72.128100000000003"/>
  </r>
  <r>
    <x v="4"/>
    <x v="1368"/>
    <n v="72.788700000000006"/>
  </r>
  <r>
    <x v="4"/>
    <x v="1369"/>
    <n v="73.138000000000005"/>
  </r>
  <r>
    <x v="4"/>
    <x v="1370"/>
    <n v="73.289000000000001"/>
  </r>
  <r>
    <x v="4"/>
    <x v="1371"/>
    <n v="73.232299999999995"/>
  </r>
  <r>
    <x v="4"/>
    <x v="1372"/>
    <n v="73.251199999999997"/>
  </r>
  <r>
    <x v="4"/>
    <x v="1373"/>
    <n v="73.534400000000005"/>
  </r>
  <r>
    <x v="4"/>
    <x v="1374"/>
    <n v="74.383799999999994"/>
  </r>
  <r>
    <x v="4"/>
    <x v="1375"/>
    <n v="74.402699999999996"/>
  </r>
  <r>
    <x v="4"/>
    <x v="1376"/>
    <n v="74.430999999999997"/>
  </r>
  <r>
    <x v="4"/>
    <x v="1377"/>
    <n v="74.213899999999995"/>
  </r>
  <r>
    <x v="4"/>
    <x v="1378"/>
    <n v="74.336600000000004"/>
  </r>
  <r>
    <x v="4"/>
    <x v="1379"/>
    <n v="79.102999999999994"/>
  </r>
  <r>
    <x v="4"/>
    <x v="1380"/>
    <n v="79.1785"/>
  </r>
  <r>
    <x v="4"/>
    <x v="1381"/>
    <n v="78.508399999999995"/>
  </r>
  <r>
    <x v="4"/>
    <x v="1382"/>
    <n v="78.508399999999995"/>
  </r>
  <r>
    <x v="4"/>
    <x v="1383"/>
    <n v="79.329599999999999"/>
  </r>
  <r>
    <x v="4"/>
    <x v="1384"/>
    <n v="79.414500000000004"/>
  </r>
  <r>
    <x v="4"/>
    <x v="1385"/>
    <n v="79.725899999999996"/>
  </r>
  <r>
    <x v="4"/>
    <x v="1386"/>
    <n v="79.537199999999999"/>
  </r>
  <r>
    <x v="4"/>
    <x v="1387"/>
    <n v="79.810900000000004"/>
  </r>
  <r>
    <x v="4"/>
    <x v="1388"/>
    <n v="79.3673"/>
  </r>
  <r>
    <x v="4"/>
    <x v="1389"/>
    <n v="79.159700000000001"/>
  </r>
  <r>
    <x v="4"/>
    <x v="1390"/>
    <n v="79.216300000000004"/>
  </r>
  <r>
    <x v="4"/>
    <x v="1391"/>
    <n v="79.329599999999999"/>
  </r>
  <r>
    <x v="4"/>
    <x v="1392"/>
    <n v="78.712999999999994"/>
  </r>
  <r>
    <x v="4"/>
    <x v="1393"/>
    <n v="78.921599999999998"/>
  </r>
  <r>
    <x v="4"/>
    <x v="1394"/>
    <n v="78.162800000000004"/>
  </r>
  <r>
    <x v="4"/>
    <x v="1395"/>
    <n v="78.286100000000005"/>
  </r>
  <r>
    <x v="4"/>
    <x v="1396"/>
    <n v="79.414900000000003"/>
  </r>
  <r>
    <x v="4"/>
    <x v="1397"/>
    <n v="78.836299999999994"/>
  </r>
  <r>
    <x v="4"/>
    <x v="1398"/>
    <n v="78.9786"/>
  </r>
  <r>
    <x v="4"/>
    <x v="1399"/>
    <n v="79.557199999999995"/>
  </r>
  <r>
    <x v="4"/>
    <x v="1400"/>
    <n v="80.515299999999996"/>
  </r>
  <r>
    <x v="4"/>
    <x v="1401"/>
    <n v="79.054400000000001"/>
  </r>
  <r>
    <x v="4"/>
    <x v="1402"/>
    <n v="79.841800000000006"/>
  </r>
  <r>
    <x v="4"/>
    <x v="1403"/>
    <n v="79.927099999999996"/>
  </r>
  <r>
    <x v="4"/>
    <x v="1404"/>
    <n v="76.910700000000006"/>
  </r>
  <r>
    <x v="4"/>
    <x v="1405"/>
    <n v="77.394400000000005"/>
  </r>
  <r>
    <x v="4"/>
    <x v="1406"/>
    <n v="78.523200000000003"/>
  </r>
  <r>
    <x v="4"/>
    <x v="1407"/>
    <n v="78.248199999999997"/>
  </r>
  <r>
    <x v="4"/>
    <x v="1408"/>
    <n v="79.832300000000004"/>
  </r>
  <r>
    <x v="4"/>
    <x v="1409"/>
    <n v="80.847300000000004"/>
  </r>
  <r>
    <x v="4"/>
    <x v="1410"/>
    <n v="81.179299999999998"/>
  </r>
  <r>
    <x v="4"/>
    <x v="1411"/>
    <n v="80.961100000000002"/>
  </r>
  <r>
    <x v="4"/>
    <x v="1412"/>
    <n v="80.334999999999994"/>
  </r>
  <r>
    <x v="4"/>
    <x v="1413"/>
    <n v="82.383899999999997"/>
  </r>
  <r>
    <x v="4"/>
    <x v="1414"/>
    <n v="81.938100000000006"/>
  </r>
  <r>
    <x v="4"/>
    <x v="1415"/>
    <n v="81.416399999999996"/>
  </r>
  <r>
    <x v="4"/>
    <x v="1416"/>
    <n v="81.122299999999996"/>
  </r>
  <r>
    <x v="4"/>
    <x v="1417"/>
    <n v="81.103399999999993"/>
  </r>
  <r>
    <x v="4"/>
    <x v="1418"/>
    <n v="81.112899999999996"/>
  </r>
  <r>
    <x v="4"/>
    <x v="1419"/>
    <n v="81.008499999999998"/>
  </r>
  <r>
    <x v="4"/>
    <x v="1420"/>
    <n v="81.302599999999998"/>
  </r>
  <r>
    <x v="4"/>
    <x v="1421"/>
    <n v="81.312100000000001"/>
  </r>
  <r>
    <x v="4"/>
    <x v="1422"/>
    <n v="81.141300000000001"/>
  </r>
  <r>
    <x v="4"/>
    <x v="1423"/>
    <n v="81.530199999999994"/>
  </r>
  <r>
    <x v="4"/>
    <x v="1424"/>
    <n v="81.909700000000001"/>
  </r>
  <r>
    <x v="4"/>
    <x v="1425"/>
    <n v="82.630600000000001"/>
  </r>
  <r>
    <x v="4"/>
    <x v="1426"/>
    <n v="83.655000000000001"/>
  </r>
  <r>
    <x v="4"/>
    <x v="1427"/>
    <n v="83.740399999999994"/>
  </r>
  <r>
    <x v="4"/>
    <x v="1428"/>
    <n v="83.683499999999995"/>
  </r>
  <r>
    <x v="4"/>
    <x v="1429"/>
    <n v="83.304100000000005"/>
  </r>
  <r>
    <x v="4"/>
    <x v="1430"/>
    <n v="83.550700000000006"/>
  </r>
  <r>
    <x v="4"/>
    <x v="1431"/>
    <n v="84.992500000000007"/>
  </r>
  <r>
    <x v="4"/>
    <x v="1432"/>
    <n v="83.806799999999996"/>
  </r>
  <r>
    <x v="4"/>
    <x v="1433"/>
    <n v="85.504800000000003"/>
  </r>
  <r>
    <x v="4"/>
    <x v="1434"/>
    <n v="85.466800000000006"/>
  </r>
  <r>
    <x v="4"/>
    <x v="1435"/>
    <n v="85.372"/>
  </r>
  <r>
    <x v="4"/>
    <x v="1436"/>
    <n v="86.899199999999993"/>
  </r>
  <r>
    <x v="4"/>
    <x v="1437"/>
    <n v="87.174300000000002"/>
  </r>
  <r>
    <x v="4"/>
    <x v="1438"/>
    <n v="87.098399999999998"/>
  </r>
  <r>
    <x v="4"/>
    <x v="1439"/>
    <n v="87.5822"/>
  </r>
  <r>
    <x v="4"/>
    <x v="1440"/>
    <n v="89.223200000000006"/>
  </r>
  <r>
    <x v="4"/>
    <x v="1441"/>
    <n v="89.090400000000002"/>
  </r>
  <r>
    <x v="4"/>
    <x v="1442"/>
    <n v="87.971100000000007"/>
  </r>
  <r>
    <x v="4"/>
    <x v="1443"/>
    <n v="90.124399999999994"/>
  </r>
  <r>
    <x v="4"/>
    <x v="1444"/>
    <n v="89.412899999999993"/>
  </r>
  <r>
    <x v="4"/>
    <x v="1445"/>
    <n v="87.060400000000001"/>
  </r>
  <r>
    <x v="4"/>
    <x v="1446"/>
    <n v="83.474800000000002"/>
  </r>
  <r>
    <x v="4"/>
    <x v="1447"/>
    <n v="86.633600000000001"/>
  </r>
  <r>
    <x v="4"/>
    <x v="1448"/>
    <n v="85.001999999999995"/>
  </r>
  <r>
    <x v="4"/>
    <x v="1449"/>
    <n v="80.638599999999997"/>
  </r>
  <r>
    <x v="4"/>
    <x v="1450"/>
    <n v="83.645600000000002"/>
  </r>
  <r>
    <x v="4"/>
    <x v="1451"/>
    <n v="84.546700000000001"/>
  </r>
  <r>
    <x v="4"/>
    <x v="1452"/>
    <n v="85.210700000000003"/>
  </r>
  <r>
    <x v="4"/>
    <x v="1453"/>
    <n v="86.545000000000002"/>
  </r>
  <r>
    <x v="4"/>
    <x v="1454"/>
    <n v="88.308099999999996"/>
  </r>
  <r>
    <x v="4"/>
    <x v="1455"/>
    <n v="87.679100000000005"/>
  </r>
  <r>
    <x v="4"/>
    <x v="1456"/>
    <n v="88.365300000000005"/>
  </r>
  <r>
    <x v="4"/>
    <x v="1457"/>
    <n v="87.192999999999998"/>
  </r>
  <r>
    <x v="4"/>
    <x v="1458"/>
    <n v="87.421800000000005"/>
  </r>
  <r>
    <x v="4"/>
    <x v="1459"/>
    <n v="89.642300000000006"/>
  </r>
  <r>
    <x v="4"/>
    <x v="1460"/>
    <n v="90.938400000000001"/>
  </r>
  <r>
    <x v="4"/>
    <x v="1461"/>
    <n v="89.775700000000001"/>
  </r>
  <r>
    <x v="4"/>
    <x v="1462"/>
    <n v="89.366"/>
  </r>
  <r>
    <x v="4"/>
    <x v="1463"/>
    <n v="88.489199999999997"/>
  </r>
  <r>
    <x v="4"/>
    <x v="1464"/>
    <n v="88.6798"/>
  </r>
  <r>
    <x v="4"/>
    <x v="1465"/>
    <n v="89.242000000000004"/>
  </r>
  <r>
    <x v="4"/>
    <x v="1466"/>
    <n v="88.937100000000001"/>
  </r>
  <r>
    <x v="4"/>
    <x v="1467"/>
    <n v="89.451700000000002"/>
  </r>
  <r>
    <x v="4"/>
    <x v="1468"/>
    <n v="89.994900000000001"/>
  </r>
  <r>
    <x v="4"/>
    <x v="1469"/>
    <n v="92.005899999999997"/>
  </r>
  <r>
    <x v="4"/>
    <x v="1470"/>
    <n v="92.224999999999994"/>
  </r>
  <r>
    <x v="4"/>
    <x v="1471"/>
    <n v="89.975899999999996"/>
  </r>
  <r>
    <x v="4"/>
    <x v="1472"/>
    <n v="89.4422"/>
  </r>
  <r>
    <x v="4"/>
    <x v="1473"/>
    <n v="89.756699999999995"/>
  </r>
  <r>
    <x v="4"/>
    <x v="1474"/>
    <n v="90.156899999999993"/>
  </r>
  <r>
    <x v="4"/>
    <x v="1475"/>
    <n v="88.527299999999997"/>
  </r>
  <r>
    <x v="4"/>
    <x v="1476"/>
    <n v="88.756"/>
  </r>
  <r>
    <x v="4"/>
    <x v="1477"/>
    <n v="88.136499999999998"/>
  </r>
  <r>
    <x v="4"/>
    <x v="1478"/>
    <n v="85.572900000000004"/>
  </r>
  <r>
    <x v="4"/>
    <x v="1479"/>
    <n v="83.085400000000007"/>
  </r>
  <r>
    <x v="4"/>
    <x v="1480"/>
    <n v="89.375500000000002"/>
  </r>
  <r>
    <x v="4"/>
    <x v="1481"/>
    <n v="85.267899999999997"/>
  </r>
  <r>
    <x v="4"/>
    <x v="1482"/>
    <n v="85.191599999999994"/>
  </r>
  <r>
    <x v="4"/>
    <x v="1483"/>
    <n v="86.983400000000003"/>
  </r>
  <r>
    <x v="4"/>
    <x v="1484"/>
    <n v="84.362499999999997"/>
  </r>
  <r>
    <x v="4"/>
    <x v="1485"/>
    <n v="85.496600000000001"/>
  </r>
  <r>
    <x v="4"/>
    <x v="1486"/>
    <n v="87.993600000000001"/>
  </r>
  <r>
    <x v="4"/>
    <x v="1487"/>
    <n v="88.041200000000003"/>
  </r>
  <r>
    <x v="4"/>
    <x v="1488"/>
    <n v="85.992199999999997"/>
  </r>
  <r>
    <x v="4"/>
    <x v="1489"/>
    <n v="86.506799999999998"/>
  </r>
  <r>
    <x v="4"/>
    <x v="1490"/>
    <n v="88.517700000000005"/>
  </r>
  <r>
    <x v="4"/>
    <x v="1491"/>
    <n v="87.545599999999993"/>
  </r>
  <r>
    <x v="4"/>
    <x v="1492"/>
    <n v="89.184899999999999"/>
  </r>
  <r>
    <x v="4"/>
    <x v="1493"/>
    <n v="88.708399999999997"/>
  </r>
  <r>
    <x v="4"/>
    <x v="1494"/>
    <n v="89.747200000000007"/>
  </r>
  <r>
    <x v="4"/>
    <x v="1495"/>
    <n v="91.557900000000004"/>
  </r>
  <r>
    <x v="4"/>
    <x v="1496"/>
    <n v="91.910499999999999"/>
  </r>
  <r>
    <x v="4"/>
    <x v="1497"/>
    <n v="91.596000000000004"/>
  </r>
  <r>
    <x v="4"/>
    <x v="1498"/>
    <n v="90.538200000000003"/>
  </r>
  <r>
    <x v="4"/>
    <x v="1499"/>
    <n v="90.871700000000004"/>
  </r>
  <r>
    <x v="4"/>
    <x v="1500"/>
    <n v="88.746499999999997"/>
  </r>
  <r>
    <x v="4"/>
    <x v="1501"/>
    <n v="87.974500000000006"/>
  </r>
  <r>
    <x v="4"/>
    <x v="1502"/>
    <n v="89.832899999999995"/>
  </r>
  <r>
    <x v="4"/>
    <x v="1503"/>
    <n v="91.319699999999997"/>
  </r>
  <r>
    <x v="4"/>
    <x v="1504"/>
    <n v="89.127700000000004"/>
  </r>
  <r>
    <x v="4"/>
    <x v="1505"/>
    <n v="90.538200000000003"/>
  </r>
  <r>
    <x v="4"/>
    <x v="1506"/>
    <n v="89.118200000000002"/>
  </r>
  <r>
    <x v="4"/>
    <x v="1507"/>
    <n v="89.651899999999998"/>
  </r>
  <r>
    <x v="4"/>
    <x v="1508"/>
    <n v="90.690700000000007"/>
  </r>
  <r>
    <x v="4"/>
    <x v="1509"/>
    <n v="91.700900000000004"/>
  </r>
  <r>
    <x v="4"/>
    <x v="1510"/>
    <n v="91.310100000000006"/>
  </r>
  <r>
    <x v="4"/>
    <x v="1511"/>
    <n v="92.387100000000004"/>
  </r>
  <r>
    <x v="4"/>
    <x v="1512"/>
    <n v="93.311499999999995"/>
  </r>
  <r>
    <x v="4"/>
    <x v="1513"/>
    <n v="93.111400000000003"/>
  </r>
  <r>
    <x v="4"/>
    <x v="1514"/>
    <n v="93.425899999999999"/>
  </r>
  <r>
    <x v="4"/>
    <x v="1515"/>
    <n v="92.749200000000002"/>
  </r>
  <r>
    <x v="4"/>
    <x v="1516"/>
    <n v="92.988500000000002"/>
  </r>
  <r>
    <x v="4"/>
    <x v="1517"/>
    <n v="92.060100000000006"/>
  </r>
  <r>
    <x v="4"/>
    <x v="1518"/>
    <n v="92.232299999999995"/>
  </r>
  <r>
    <x v="4"/>
    <x v="1519"/>
    <n v="93.419200000000004"/>
  </r>
  <r>
    <x v="4"/>
    <x v="1520"/>
    <n v="93.323499999999996"/>
  </r>
  <r>
    <x v="4"/>
    <x v="1521"/>
    <n v="94.433800000000005"/>
  </r>
  <r>
    <x v="4"/>
    <x v="1522"/>
    <n v="94.098799999999997"/>
  </r>
  <r>
    <x v="4"/>
    <x v="1523"/>
    <n v="94.146699999999996"/>
  </r>
  <r>
    <x v="4"/>
    <x v="1524"/>
    <n v="93.811700000000002"/>
  </r>
  <r>
    <x v="4"/>
    <x v="1525"/>
    <n v="94.711399999999998"/>
  </r>
  <r>
    <x v="4"/>
    <x v="1526"/>
    <n v="94.606099999999998"/>
  </r>
  <r>
    <x v="4"/>
    <x v="1527"/>
    <n v="96.4726"/>
  </r>
  <r>
    <x v="4"/>
    <x v="1528"/>
    <n v="97.314899999999994"/>
  </r>
  <r>
    <x v="4"/>
    <x v="1529"/>
    <n v="97.812600000000003"/>
  </r>
  <r>
    <x v="4"/>
    <x v="1530"/>
    <n v="98.099800000000002"/>
  </r>
  <r>
    <x v="4"/>
    <x v="1531"/>
    <n v="96.558700000000002"/>
  </r>
  <r>
    <x v="4"/>
    <x v="1532"/>
    <n v="97.276600000000002"/>
  </r>
  <r>
    <x v="4"/>
    <x v="1533"/>
    <n v="96.721500000000006"/>
  </r>
  <r>
    <x v="4"/>
    <x v="1534"/>
    <n v="96.970299999999995"/>
  </r>
  <r>
    <x v="4"/>
    <x v="1535"/>
    <n v="96.53"/>
  </r>
  <r>
    <x v="4"/>
    <x v="1536"/>
    <n v="97.075599999999994"/>
  </r>
  <r>
    <x v="4"/>
    <x v="1537"/>
    <n v="95.840900000000005"/>
  </r>
  <r>
    <x v="4"/>
    <x v="1538"/>
    <n v="96.539599999999993"/>
  </r>
  <r>
    <x v="4"/>
    <x v="1539"/>
    <n v="96.539599999999993"/>
  </r>
  <r>
    <x v="4"/>
    <x v="1540"/>
    <n v="97.506299999999996"/>
  </r>
  <r>
    <x v="4"/>
    <x v="1541"/>
    <n v="96.807599999999994"/>
  </r>
  <r>
    <x v="4"/>
    <x v="1542"/>
    <n v="96.108900000000006"/>
  </r>
  <r>
    <x v="4"/>
    <x v="1543"/>
    <n v="94.175399999999996"/>
  </r>
  <r>
    <x v="4"/>
    <x v="1544"/>
    <n v="94.835800000000006"/>
  </r>
  <r>
    <x v="4"/>
    <x v="1545"/>
    <n v="93.361800000000002"/>
  </r>
  <r>
    <x v="4"/>
    <x v="1546"/>
    <n v="94.405100000000004"/>
  </r>
  <r>
    <x v="4"/>
    <x v="1547"/>
    <n v="94.385999999999996"/>
  </r>
  <r>
    <x v="4"/>
    <x v="1548"/>
    <n v="95.725999999999999"/>
  </r>
  <r>
    <x v="4"/>
    <x v="1549"/>
    <n v="94.807100000000005"/>
  </r>
  <r>
    <x v="4"/>
    <x v="1550"/>
    <n v="95.486699999999999"/>
  </r>
  <r>
    <x v="4"/>
    <x v="1551"/>
    <n v="96.826700000000002"/>
  </r>
  <r>
    <x v="4"/>
    <x v="1552"/>
    <n v="97.487200000000001"/>
  </r>
  <r>
    <x v="4"/>
    <x v="1553"/>
    <n v="97.745599999999996"/>
  </r>
  <r>
    <x v="4"/>
    <x v="1554"/>
    <n v="97.611599999999996"/>
  </r>
  <r>
    <x v="4"/>
    <x v="1555"/>
    <n v="99.726900000000001"/>
  </r>
  <r>
    <x v="4"/>
    <x v="1556"/>
    <n v="100.91379999999999"/>
  </r>
  <r>
    <x v="4"/>
    <x v="1557"/>
    <n v="100.4161"/>
  </r>
  <r>
    <x v="4"/>
    <x v="1558"/>
    <n v="101.4115"/>
  </r>
  <r>
    <x v="4"/>
    <x v="1559"/>
    <n v="100.61709999999999"/>
  </r>
  <r>
    <x v="4"/>
    <x v="1560"/>
    <n v="99.927999999999997"/>
  </r>
  <r>
    <x v="4"/>
    <x v="1561"/>
    <n v="101.7178"/>
  </r>
  <r>
    <x v="4"/>
    <x v="1562"/>
    <n v="103.345"/>
  </r>
  <r>
    <x v="4"/>
    <x v="1563"/>
    <n v="103.0483"/>
  </r>
  <r>
    <x v="4"/>
    <x v="1564"/>
    <n v="106.0825"/>
  </r>
  <r>
    <x v="4"/>
    <x v="1565"/>
    <n v="104.9243"/>
  </r>
  <r>
    <x v="4"/>
    <x v="1566"/>
    <n v="103.0675"/>
  </r>
  <r>
    <x v="4"/>
    <x v="1567"/>
    <n v="100.85639999999999"/>
  </r>
  <r>
    <x v="4"/>
    <x v="1568"/>
    <n v="101.536"/>
  </r>
  <r>
    <x v="4"/>
    <x v="1569"/>
    <n v="101.7274"/>
  </r>
  <r>
    <x v="4"/>
    <x v="1570"/>
    <n v="102.9622"/>
  </r>
  <r>
    <x v="4"/>
    <x v="1571"/>
    <n v="103.41200000000001"/>
  </r>
  <r>
    <x v="4"/>
    <x v="1572"/>
    <n v="103.4982"/>
  </r>
  <r>
    <x v="4"/>
    <x v="1573"/>
    <n v="104.21599999999999"/>
  </r>
  <r>
    <x v="4"/>
    <x v="1574"/>
    <n v="104.79989999999999"/>
  </r>
  <r>
    <x v="4"/>
    <x v="1575"/>
    <n v="104.9722"/>
  </r>
  <r>
    <x v="4"/>
    <x v="1576"/>
    <n v="104.3309"/>
  </r>
  <r>
    <x v="4"/>
    <x v="1577"/>
    <n v="103.57470000000001"/>
  </r>
  <r>
    <x v="4"/>
    <x v="1578"/>
    <n v="104.8669"/>
  </r>
  <r>
    <x v="4"/>
    <x v="1579"/>
    <n v="103.4449"/>
  </r>
  <r>
    <x v="4"/>
    <x v="1580"/>
    <n v="103.4256"/>
  </r>
  <r>
    <x v="4"/>
    <x v="1581"/>
    <n v="103.36799999999999"/>
  </r>
  <r>
    <x v="4"/>
    <x v="1582"/>
    <n v="102.6858"/>
  </r>
  <r>
    <x v="4"/>
    <x v="1583"/>
    <n v="101.8306"/>
  </r>
  <r>
    <x v="4"/>
    <x v="1584"/>
    <n v="102.8683"/>
  </r>
  <r>
    <x v="4"/>
    <x v="1585"/>
    <n v="103.3488"/>
  </r>
  <r>
    <x v="4"/>
    <x v="1586"/>
    <n v="104.1559"/>
  </r>
  <r>
    <x v="4"/>
    <x v="1587"/>
    <n v="105.30889999999999"/>
  </r>
  <r>
    <x v="4"/>
    <x v="1588"/>
    <n v="105.9431"/>
  </r>
  <r>
    <x v="4"/>
    <x v="1589"/>
    <n v="107.6341"/>
  </r>
  <r>
    <x v="4"/>
    <x v="1590"/>
    <n v="107.5669"/>
  </r>
  <r>
    <x v="4"/>
    <x v="1591"/>
    <n v="107.932"/>
  </r>
  <r>
    <x v="4"/>
    <x v="1592"/>
    <n v="107.33629999999999"/>
  </r>
  <r>
    <x v="4"/>
    <x v="1593"/>
    <n v="104.2424"/>
  </r>
  <r>
    <x v="4"/>
    <x v="1594"/>
    <n v="104.48260000000001"/>
  </r>
  <r>
    <x v="4"/>
    <x v="1595"/>
    <n v="103.97329999999999"/>
  </r>
  <r>
    <x v="4"/>
    <x v="1596"/>
    <n v="105.0975"/>
  </r>
  <r>
    <x v="4"/>
    <x v="1597"/>
    <n v="106.8847"/>
  </r>
  <r>
    <x v="4"/>
    <x v="1598"/>
    <n v="107.33629999999999"/>
  </r>
  <r>
    <x v="4"/>
    <x v="1599"/>
    <n v="108.4893"/>
  </r>
  <r>
    <x v="4"/>
    <x v="1600"/>
    <n v="108.93129999999999"/>
  </r>
  <r>
    <x v="4"/>
    <x v="1601"/>
    <n v="107.7495"/>
  </r>
  <r>
    <x v="4"/>
    <x v="1602"/>
    <n v="108.77760000000001"/>
  </r>
  <r>
    <x v="4"/>
    <x v="1603"/>
    <n v="107.3267"/>
  </r>
  <r>
    <x v="4"/>
    <x v="1604"/>
    <n v="109.12350000000001"/>
  </r>
  <r>
    <x v="4"/>
    <x v="1605"/>
    <n v="109.7865"/>
  </r>
  <r>
    <x v="4"/>
    <x v="1606"/>
    <n v="110.18040000000001"/>
  </r>
  <r>
    <x v="4"/>
    <x v="1607"/>
    <n v="109.96899999999999"/>
  </r>
  <r>
    <x v="4"/>
    <x v="1608"/>
    <n v="109.51739999999999"/>
  </r>
  <r>
    <x v="4"/>
    <x v="1609"/>
    <n v="109.9306"/>
  </r>
  <r>
    <x v="4"/>
    <x v="1610"/>
    <n v="109.8921"/>
  </r>
  <r>
    <x v="4"/>
    <x v="1611"/>
    <n v="111.0836"/>
  </r>
  <r>
    <x v="4"/>
    <x v="1612"/>
    <n v="110.6416"/>
  </r>
  <r>
    <x v="4"/>
    <x v="1613"/>
    <n v="110.66079999999999"/>
  </r>
  <r>
    <x v="4"/>
    <x v="1614"/>
    <n v="108.374"/>
  </r>
  <r>
    <x v="4"/>
    <x v="1615"/>
    <n v="107.73990000000001"/>
  </r>
  <r>
    <x v="4"/>
    <x v="1616"/>
    <n v="106.51"/>
  </r>
  <r>
    <x v="4"/>
    <x v="1617"/>
    <n v="107.8648"/>
  </r>
  <r>
    <x v="4"/>
    <x v="1618"/>
    <n v="102.00360000000001"/>
  </r>
  <r>
    <x v="4"/>
    <x v="1619"/>
    <n v="101.7634"/>
  </r>
  <r>
    <x v="4"/>
    <x v="1620"/>
    <n v="105.2801"/>
  </r>
  <r>
    <x v="4"/>
    <x v="1621"/>
    <n v="103.38720000000001"/>
  </r>
  <r>
    <x v="4"/>
    <x v="1622"/>
    <n v="106.6541"/>
  </r>
  <r>
    <x v="4"/>
    <x v="1623"/>
    <n v="106.3754"/>
  </r>
  <r>
    <x v="4"/>
    <x v="1624"/>
    <n v="104.252"/>
  </r>
  <r>
    <x v="4"/>
    <x v="1625"/>
    <n v="104.4057"/>
  </r>
  <r>
    <x v="4"/>
    <x v="1626"/>
    <n v="105.3377"/>
  </r>
  <r>
    <x v="4"/>
    <x v="1627"/>
    <n v="103.8676"/>
  </r>
  <r>
    <x v="4"/>
    <x v="1628"/>
    <n v="98.313900000000004"/>
  </r>
  <r>
    <x v="4"/>
    <x v="1629"/>
    <n v="104.0598"/>
  </r>
  <r>
    <x v="4"/>
    <x v="1630"/>
    <n v="102.7723"/>
  </r>
  <r>
    <x v="4"/>
    <x v="1631"/>
    <n v="99.784000000000006"/>
  </r>
  <r>
    <x v="4"/>
    <x v="1632"/>
    <n v="99.668700000000001"/>
  </r>
  <r>
    <x v="4"/>
    <x v="1633"/>
    <n v="102.6281"/>
  </r>
  <r>
    <x v="4"/>
    <x v="1634"/>
    <n v="101.773"/>
  </r>
  <r>
    <x v="4"/>
    <x v="1635"/>
    <n v="102.00360000000001"/>
  </r>
  <r>
    <x v="4"/>
    <x v="1636"/>
    <n v="103.30070000000001"/>
  </r>
  <r>
    <x v="4"/>
    <x v="1637"/>
    <n v="103.5025"/>
  </r>
  <r>
    <x v="4"/>
    <x v="1638"/>
    <n v="107.5765"/>
  </r>
  <r>
    <x v="4"/>
    <x v="1639"/>
    <n v="107.3747"/>
  </r>
  <r>
    <x v="4"/>
    <x v="1640"/>
    <n v="105.2801"/>
  </r>
  <r>
    <x v="4"/>
    <x v="1641"/>
    <n v="102.6858"/>
  </r>
  <r>
    <x v="4"/>
    <x v="1642"/>
    <n v="102.7531"/>
  </r>
  <r>
    <x v="4"/>
    <x v="1643"/>
    <n v="101.2959"/>
  </r>
  <r>
    <x v="4"/>
    <x v="1644"/>
    <n v="103.52500000000001"/>
  </r>
  <r>
    <x v="4"/>
    <x v="1645"/>
    <n v="104.4997"/>
  </r>
  <r>
    <x v="4"/>
    <x v="1646"/>
    <n v="100.9581"/>
  </r>
  <r>
    <x v="4"/>
    <x v="1647"/>
    <n v="98.15"/>
  </r>
  <r>
    <x v="4"/>
    <x v="1648"/>
    <n v="99.501000000000005"/>
  </r>
  <r>
    <x v="4"/>
    <x v="1649"/>
    <n v="99.462400000000002"/>
  </r>
  <r>
    <x v="4"/>
    <x v="1650"/>
    <n v="102.74339999999999"/>
  </r>
  <r>
    <x v="4"/>
    <x v="1651"/>
    <n v="103.39"/>
  </r>
  <r>
    <x v="4"/>
    <x v="1652"/>
    <n v="107.2306"/>
  </r>
  <r>
    <x v="4"/>
    <x v="1653"/>
    <n v="106.33320000000001"/>
  </r>
  <r>
    <x v="4"/>
    <x v="1654"/>
    <n v="107.0087"/>
  </r>
  <r>
    <x v="4"/>
    <x v="1655"/>
    <n v="108.16670000000001"/>
  </r>
  <r>
    <x v="4"/>
    <x v="1656"/>
    <n v="104.7217"/>
  </r>
  <r>
    <x v="4"/>
    <x v="1657"/>
    <n v="105.3682"/>
  </r>
  <r>
    <x v="4"/>
    <x v="1658"/>
    <n v="101.1512"/>
  </r>
  <r>
    <x v="4"/>
    <x v="1659"/>
    <n v="103.8242"/>
  </r>
  <r>
    <x v="4"/>
    <x v="1660"/>
    <n v="104.78919999999999"/>
  </r>
  <r>
    <x v="4"/>
    <x v="1661"/>
    <n v="105.262"/>
  </r>
  <r>
    <x v="4"/>
    <x v="1662"/>
    <n v="105.6191"/>
  </r>
  <r>
    <x v="4"/>
    <x v="1663"/>
    <n v="102.3188"/>
  </r>
  <r>
    <x v="4"/>
    <x v="1664"/>
    <n v="99.288700000000006"/>
  </r>
  <r>
    <x v="4"/>
    <x v="1665"/>
    <n v="100.3309"/>
  </r>
  <r>
    <x v="4"/>
    <x v="1666"/>
    <n v="100.0607"/>
  </r>
  <r>
    <x v="4"/>
    <x v="1667"/>
    <n v="97.956999999999994"/>
  </r>
  <r>
    <x v="4"/>
    <x v="1668"/>
    <n v="94.791799999999995"/>
  </r>
  <r>
    <x v="4"/>
    <x v="1669"/>
    <n v="90.835300000000004"/>
  </r>
  <r>
    <x v="4"/>
    <x v="1670"/>
    <n v="97.040300000000002"/>
  </r>
  <r>
    <x v="4"/>
    <x v="1671"/>
    <n v="97.638599999999997"/>
  </r>
  <r>
    <x v="4"/>
    <x v="1672"/>
    <n v="96.876199999999997"/>
  </r>
  <r>
    <x v="4"/>
    <x v="1673"/>
    <n v="98.014899999999997"/>
  </r>
  <r>
    <x v="4"/>
    <x v="1674"/>
    <n v="97.580699999999993"/>
  </r>
  <r>
    <x v="4"/>
    <x v="1675"/>
    <n v="93.990899999999996"/>
  </r>
  <r>
    <x v="4"/>
    <x v="1676"/>
    <n v="98.362300000000005"/>
  </r>
  <r>
    <x v="4"/>
    <x v="1677"/>
    <n v="98.487700000000004"/>
  </r>
  <r>
    <x v="4"/>
    <x v="1678"/>
    <n v="99.201899999999995"/>
  </r>
  <r>
    <x v="4"/>
    <x v="1679"/>
    <n v="100.6204"/>
  </r>
  <r>
    <x v="4"/>
    <x v="1680"/>
    <n v="99.973799999999997"/>
  </r>
  <r>
    <x v="4"/>
    <x v="1681"/>
    <n v="99.201899999999995"/>
  </r>
  <r>
    <x v="4"/>
    <x v="1682"/>
    <n v="98.478099999999998"/>
  </r>
  <r>
    <x v="4"/>
    <x v="1683"/>
    <n v="101.33450000000001"/>
  </r>
  <r>
    <x v="4"/>
    <x v="1684"/>
    <n v="101.6915"/>
  </r>
  <r>
    <x v="4"/>
    <x v="1685"/>
    <n v="102.4057"/>
  </r>
  <r>
    <x v="4"/>
    <x v="1686"/>
    <n v="103.94"/>
  </r>
  <r>
    <x v="4"/>
    <x v="1687"/>
    <n v="101.9811"/>
  </r>
  <r>
    <x v="4"/>
    <x v="1688"/>
    <n v="102.97499999999999"/>
  </r>
  <r>
    <x v="4"/>
    <x v="1689"/>
    <n v="102.4828"/>
  </r>
  <r>
    <x v="4"/>
    <x v="1690"/>
    <n v="103.41889999999999"/>
  </r>
  <r>
    <x v="4"/>
    <x v="1691"/>
    <n v="101.4021"/>
  </r>
  <r>
    <x v="4"/>
    <x v="1692"/>
    <n v="99.337000000000003"/>
  </r>
  <r>
    <x v="4"/>
    <x v="1693"/>
    <n v="102.65649999999999"/>
  </r>
  <r>
    <x v="4"/>
    <x v="1694"/>
    <n v="100.7748"/>
  </r>
  <r>
    <x v="4"/>
    <x v="1695"/>
    <n v="99.182599999999994"/>
  </r>
  <r>
    <x v="4"/>
    <x v="1696"/>
    <n v="102.0389"/>
  </r>
  <r>
    <x v="4"/>
    <x v="1697"/>
    <n v="103.46720000000001"/>
  </r>
  <r>
    <x v="4"/>
    <x v="1698"/>
    <n v="102.3188"/>
  </r>
  <r>
    <x v="4"/>
    <x v="1699"/>
    <n v="101.58540000000001"/>
  </r>
  <r>
    <x v="4"/>
    <x v="1700"/>
    <n v="101.9714"/>
  </r>
  <r>
    <x v="4"/>
    <x v="1701"/>
    <n v="101.56610000000001"/>
  </r>
  <r>
    <x v="4"/>
    <x v="1702"/>
    <n v="103.14870000000001"/>
  </r>
  <r>
    <x v="4"/>
    <x v="1703"/>
    <n v="103.0715"/>
  </r>
  <r>
    <x v="4"/>
    <x v="1704"/>
    <n v="103.1584"/>
  </r>
  <r>
    <x v="4"/>
    <x v="1705"/>
    <n v="104.43210000000001"/>
  </r>
  <r>
    <x v="4"/>
    <x v="1706"/>
    <n v="104.3839"/>
  </r>
  <r>
    <x v="4"/>
    <x v="1707"/>
    <n v="103.8412"/>
  </r>
  <r>
    <x v="4"/>
    <x v="1708"/>
    <n v="106.0314"/>
  </r>
  <r>
    <x v="4"/>
    <x v="1709"/>
    <n v="107.5432"/>
  </r>
  <r>
    <x v="4"/>
    <x v="1710"/>
    <n v="108.14409999999999"/>
  </r>
  <r>
    <x v="4"/>
    <x v="1711"/>
    <n v="108.8903"/>
  </r>
  <r>
    <x v="4"/>
    <x v="1712"/>
    <n v="108.7062"/>
  </r>
  <r>
    <x v="4"/>
    <x v="1713"/>
    <n v="108.5705"/>
  </r>
  <r>
    <x v="4"/>
    <x v="1714"/>
    <n v="109.0551"/>
  </r>
  <r>
    <x v="4"/>
    <x v="1715"/>
    <n v="108.79340000000001"/>
  </r>
  <r>
    <x v="4"/>
    <x v="1716"/>
    <n v="108.25069999999999"/>
  </r>
  <r>
    <x v="4"/>
    <x v="1717"/>
    <n v="108.2991"/>
  </r>
  <r>
    <x v="4"/>
    <x v="1718"/>
    <n v="106.9811"/>
  </r>
  <r>
    <x v="4"/>
    <x v="1719"/>
    <n v="107.09739999999999"/>
  </r>
  <r>
    <x v="4"/>
    <x v="1720"/>
    <n v="109.3458"/>
  </r>
  <r>
    <x v="4"/>
    <x v="1721"/>
    <n v="110.1114"/>
  </r>
  <r>
    <x v="4"/>
    <x v="1722"/>
    <n v="110.96420000000001"/>
  </r>
  <r>
    <x v="4"/>
    <x v="1723"/>
    <n v="111.0514"/>
  </r>
  <r>
    <x v="4"/>
    <x v="1724"/>
    <n v="112.33069999999999"/>
  </r>
  <r>
    <x v="4"/>
    <x v="1725"/>
    <n v="113.93940000000001"/>
  </r>
  <r>
    <x v="4"/>
    <x v="1726"/>
    <n v="114.01690000000001"/>
  </r>
  <r>
    <x v="4"/>
    <x v="1727"/>
    <n v="113.8909"/>
  </r>
  <r>
    <x v="4"/>
    <x v="1728"/>
    <n v="116.5076"/>
  </r>
  <r>
    <x v="4"/>
    <x v="1729"/>
    <n v="113.4355"/>
  </r>
  <r>
    <x v="4"/>
    <x v="1730"/>
    <n v="114.02670000000001"/>
  </r>
  <r>
    <x v="4"/>
    <x v="1731"/>
    <n v="114.2689"/>
  </r>
  <r>
    <x v="4"/>
    <x v="1732"/>
    <n v="113.1641"/>
  </r>
  <r>
    <x v="4"/>
    <x v="1733"/>
    <n v="113.3192"/>
  </r>
  <r>
    <x v="4"/>
    <x v="1734"/>
    <n v="114.298"/>
  </r>
  <r>
    <x v="4"/>
    <x v="1735"/>
    <n v="115.3446"/>
  </r>
  <r>
    <x v="4"/>
    <x v="1736"/>
    <n v="115.5094"/>
  </r>
  <r>
    <x v="4"/>
    <x v="1737"/>
    <n v="116.2653"/>
  </r>
  <r>
    <x v="4"/>
    <x v="1738"/>
    <n v="115.6741"/>
  </r>
  <r>
    <x v="4"/>
    <x v="1739"/>
    <n v="116.1878"/>
  </r>
  <r>
    <x v="4"/>
    <x v="1740"/>
    <n v="116.2265"/>
  </r>
  <r>
    <x v="4"/>
    <x v="1741"/>
    <n v="115.5966"/>
  </r>
  <r>
    <x v="4"/>
    <x v="1742"/>
    <n v="116.4785"/>
  </r>
  <r>
    <x v="4"/>
    <x v="1743"/>
    <n v="116.6142"/>
  </r>
  <r>
    <x v="4"/>
    <x v="1744"/>
    <n v="117.215"/>
  </r>
  <r>
    <x v="4"/>
    <x v="1745"/>
    <n v="117.312"/>
  </r>
  <r>
    <x v="4"/>
    <x v="1746"/>
    <n v="117.0406"/>
  </r>
  <r>
    <x v="4"/>
    <x v="1747"/>
    <n v="118.0097"/>
  </r>
  <r>
    <x v="4"/>
    <x v="1748"/>
    <n v="119.5603"/>
  </r>
  <r>
    <x v="4"/>
    <x v="1749"/>
    <n v="119.9383"/>
  </r>
  <r>
    <x v="4"/>
    <x v="1750"/>
    <n v="121.5664"/>
  </r>
  <r>
    <x v="4"/>
    <x v="1751"/>
    <n v="121.1497"/>
  </r>
  <r>
    <x v="4"/>
    <x v="1752"/>
    <n v="125.1618"/>
  </r>
  <r>
    <x v="4"/>
    <x v="1753"/>
    <n v="125.879"/>
  </r>
  <r>
    <x v="4"/>
    <x v="1754"/>
    <n v="125.7627"/>
  </r>
  <r>
    <x v="4"/>
    <x v="1755"/>
    <n v="126.56699999999999"/>
  </r>
  <r>
    <x v="4"/>
    <x v="1756"/>
    <n v="123.931"/>
  </r>
  <r>
    <x v="4"/>
    <x v="1757"/>
    <n v="122.3126"/>
  </r>
  <r>
    <x v="4"/>
    <x v="1758"/>
    <n v="124.9195"/>
  </r>
  <r>
    <x v="4"/>
    <x v="1759"/>
    <n v="124.1927"/>
  </r>
  <r>
    <x v="4"/>
    <x v="1760"/>
    <n v="121.6439"/>
  </r>
  <r>
    <x v="4"/>
    <x v="1761"/>
    <n v="121.63420000000001"/>
  </r>
  <r>
    <x v="4"/>
    <x v="1762"/>
    <n v="121.6245"/>
  </r>
  <r>
    <x v="4"/>
    <x v="1763"/>
    <n v="123.2042"/>
  </r>
  <r>
    <x v="4"/>
    <x v="1764"/>
    <n v="119.54089999999999"/>
  </r>
  <r>
    <x v="4"/>
    <x v="1765"/>
    <n v="120.8783"/>
  </r>
  <r>
    <x v="4"/>
    <x v="1766"/>
    <n v="122.5806"/>
  </r>
  <r>
    <x v="4"/>
    <x v="1767"/>
    <n v="125.4111"/>
  </r>
  <r>
    <x v="4"/>
    <x v="1768"/>
    <n v="124.5746"/>
  </r>
  <r>
    <x v="4"/>
    <x v="1769"/>
    <n v="122.77509999999999"/>
  </r>
  <r>
    <x v="4"/>
    <x v="1770"/>
    <n v="123.4365"/>
  </r>
  <r>
    <x v="4"/>
    <x v="1771"/>
    <n v="124.1855"/>
  </r>
  <r>
    <x v="4"/>
    <x v="1772"/>
    <n v="122.7362"/>
  </r>
  <r>
    <x v="4"/>
    <x v="1773"/>
    <n v="122.7945"/>
  </r>
  <r>
    <x v="4"/>
    <x v="1774"/>
    <n v="122.7167"/>
  </r>
  <r>
    <x v="4"/>
    <x v="1775"/>
    <n v="121.53"/>
  </r>
  <r>
    <x v="4"/>
    <x v="1776"/>
    <n v="122.2985"/>
  </r>
  <r>
    <x v="4"/>
    <x v="1777"/>
    <n v="120.3044"/>
  </r>
  <r>
    <x v="4"/>
    <x v="1778"/>
    <n v="116.5692"/>
  </r>
  <r>
    <x v="4"/>
    <x v="1779"/>
    <n v="119.79859999999999"/>
  </r>
  <r>
    <x v="4"/>
    <x v="1780"/>
    <n v="122.39570000000001"/>
  </r>
  <r>
    <x v="4"/>
    <x v="1781"/>
    <n v="124.3314"/>
  </r>
  <r>
    <x v="4"/>
    <x v="1782"/>
    <n v="127.8137"/>
  </r>
  <r>
    <x v="4"/>
    <x v="1783"/>
    <n v="128.98099999999999"/>
  </r>
  <r>
    <x v="4"/>
    <x v="1784"/>
    <n v="128.49459999999999"/>
  </r>
  <r>
    <x v="4"/>
    <x v="1785"/>
    <n v="127.90130000000001"/>
  </r>
  <r>
    <x v="4"/>
    <x v="1786"/>
    <n v="128.70859999999999"/>
  </r>
  <r>
    <x v="4"/>
    <x v="1787"/>
    <n v="128.83510000000001"/>
  </r>
  <r>
    <x v="4"/>
    <x v="1788"/>
    <n v="129.2242"/>
  </r>
  <r>
    <x v="4"/>
    <x v="1789"/>
    <n v="131.47110000000001"/>
  </r>
  <r>
    <x v="4"/>
    <x v="1790"/>
    <n v="131.98660000000001"/>
  </r>
  <r>
    <x v="4"/>
    <x v="1791"/>
    <n v="133.2123"/>
  </r>
  <r>
    <x v="4"/>
    <x v="1792"/>
    <n v="133.23169999999999"/>
  </r>
  <r>
    <x v="4"/>
    <x v="1793"/>
    <n v="134.0196"/>
  </r>
  <r>
    <x v="4"/>
    <x v="1794"/>
    <n v="129.78829999999999"/>
  </r>
  <r>
    <x v="4"/>
    <x v="1795"/>
    <n v="130.2747"/>
  </r>
  <r>
    <x v="4"/>
    <x v="1796"/>
    <n v="130.48869999999999"/>
  </r>
  <r>
    <x v="4"/>
    <x v="1797"/>
    <n v="130.3039"/>
  </r>
  <r>
    <x v="4"/>
    <x v="1798"/>
    <n v="131.9769"/>
  </r>
  <r>
    <x v="4"/>
    <x v="1799"/>
    <n v="132.85239999999999"/>
  </r>
  <r>
    <x v="4"/>
    <x v="1800"/>
    <n v="133.70830000000001"/>
  </r>
  <r>
    <x v="4"/>
    <x v="1801"/>
    <n v="133.3192"/>
  </r>
  <r>
    <x v="4"/>
    <x v="1802"/>
    <n v="133.22200000000001"/>
  </r>
  <r>
    <x v="4"/>
    <x v="1803"/>
    <n v="132.73560000000001"/>
  </r>
  <r>
    <x v="4"/>
    <x v="1804"/>
    <n v="134.08770000000001"/>
  </r>
  <r>
    <x v="4"/>
    <x v="1805"/>
    <n v="134.62270000000001"/>
  </r>
  <r>
    <x v="4"/>
    <x v="1806"/>
    <n v="135.10900000000001"/>
  </r>
  <r>
    <x v="4"/>
    <x v="1807"/>
    <n v="135.10900000000001"/>
  </r>
  <r>
    <x v="4"/>
    <x v="1808"/>
    <n v="133.33869999999999"/>
  </r>
  <r>
    <x v="4"/>
    <x v="1809"/>
    <n v="132.55080000000001"/>
  </r>
  <r>
    <x v="4"/>
    <x v="1810"/>
    <n v="132.69669999999999"/>
  </r>
  <r>
    <x v="4"/>
    <x v="1811"/>
    <n v="132.8913"/>
  </r>
  <r>
    <x v="4"/>
    <x v="1812"/>
    <n v="134.65180000000001"/>
  </r>
  <r>
    <x v="4"/>
    <x v="1813"/>
    <n v="135.48840000000001"/>
  </r>
  <r>
    <x v="4"/>
    <x v="1814"/>
    <n v="136.8793"/>
  </r>
  <r>
    <x v="4"/>
    <x v="1815"/>
    <n v="136.3638"/>
  </r>
  <r>
    <x v="4"/>
    <x v="1816"/>
    <n v="137.48240000000001"/>
  </r>
  <r>
    <x v="4"/>
    <x v="1817"/>
    <n v="137.18090000000001"/>
  </r>
  <r>
    <x v="4"/>
    <x v="1818"/>
    <n v="136.51949999999999"/>
  </r>
  <r>
    <x v="4"/>
    <x v="1819"/>
    <n v="132.55080000000001"/>
  </r>
  <r>
    <x v="4"/>
    <x v="1820"/>
    <n v="134.292"/>
  </r>
  <r>
    <x v="4"/>
    <x v="1821"/>
    <n v="133.1636"/>
  </r>
  <r>
    <x v="4"/>
    <x v="1822"/>
    <n v="128.60159999999999"/>
  </r>
  <r>
    <x v="4"/>
    <x v="1823"/>
    <n v="131.01390000000001"/>
  </r>
  <r>
    <x v="4"/>
    <x v="1824"/>
    <n v="131.58779999999999"/>
  </r>
  <r>
    <x v="4"/>
    <x v="1825"/>
    <n v="135.0993"/>
  </r>
  <r>
    <x v="4"/>
    <x v="1826"/>
    <n v="133.95150000000001"/>
  </r>
  <r>
    <x v="4"/>
    <x v="1827"/>
    <n v="132.0839"/>
  </r>
  <r>
    <x v="4"/>
    <x v="1828"/>
    <n v="134.81720000000001"/>
  </r>
  <r>
    <x v="4"/>
    <x v="1829"/>
    <n v="130.75729999999999"/>
  </r>
  <r>
    <x v="4"/>
    <x v="1830"/>
    <n v="130.46449999999999"/>
  </r>
  <r>
    <x v="4"/>
    <x v="1831"/>
    <n v="132.85550000000001"/>
  </r>
  <r>
    <x v="4"/>
    <x v="1832"/>
    <n v="135.08070000000001"/>
  </r>
  <r>
    <x v="4"/>
    <x v="1833"/>
    <n v="133.95840000000001"/>
  </r>
  <r>
    <x v="4"/>
    <x v="1834"/>
    <n v="135.45160000000001"/>
  </r>
  <r>
    <x v="4"/>
    <x v="1835"/>
    <n v="134.4659"/>
  </r>
  <r>
    <x v="4"/>
    <x v="1836"/>
    <n v="130.1815"/>
  </r>
  <r>
    <x v="4"/>
    <x v="1837"/>
    <n v="132.1919"/>
  </r>
  <r>
    <x v="4"/>
    <x v="1838"/>
    <n v="132.47489999999999"/>
  </r>
  <r>
    <x v="4"/>
    <x v="1839"/>
    <n v="132.29929999999999"/>
  </r>
  <r>
    <x v="4"/>
    <x v="1840"/>
    <n v="134.79769999999999"/>
  </r>
  <r>
    <x v="4"/>
    <x v="1841"/>
    <n v="134.54400000000001"/>
  </r>
  <r>
    <x v="4"/>
    <x v="1842"/>
    <n v="132.76769999999999"/>
  </r>
  <r>
    <x v="4"/>
    <x v="1843"/>
    <n v="134.31950000000001"/>
  </r>
  <r>
    <x v="4"/>
    <x v="1844"/>
    <n v="136.68129999999999"/>
  </r>
  <r>
    <x v="4"/>
    <x v="1845"/>
    <n v="135.75409999999999"/>
  </r>
  <r>
    <x v="4"/>
    <x v="1846"/>
    <n v="134.21209999999999"/>
  </r>
  <r>
    <x v="4"/>
    <x v="1847"/>
    <n v="132.80670000000001"/>
  </r>
  <r>
    <x v="4"/>
    <x v="1848"/>
    <n v="132.8458"/>
  </r>
  <r>
    <x v="4"/>
    <x v="1849"/>
    <n v="134.21209999999999"/>
  </r>
  <r>
    <x v="4"/>
    <x v="1850"/>
    <n v="134.01689999999999"/>
  </r>
  <r>
    <x v="4"/>
    <x v="1851"/>
    <n v="133.05070000000001"/>
  </r>
  <r>
    <x v="4"/>
    <x v="1852"/>
    <n v="134.08529999999999"/>
  </r>
  <r>
    <x v="4"/>
    <x v="1853"/>
    <n v="135.18799999999999"/>
  </r>
  <r>
    <x v="4"/>
    <x v="1854"/>
    <n v="137.67670000000001"/>
  </r>
  <r>
    <x v="4"/>
    <x v="1855"/>
    <n v="136.08590000000001"/>
  </r>
  <r>
    <x v="4"/>
    <x v="1856"/>
    <n v="135.79320000000001"/>
  </r>
  <r>
    <x v="4"/>
    <x v="1857"/>
    <n v="134.07550000000001"/>
  </r>
  <r>
    <x v="4"/>
    <x v="1858"/>
    <n v="136.00790000000001"/>
  </r>
  <r>
    <x v="4"/>
    <x v="1859"/>
    <n v="136.18350000000001"/>
  </r>
  <r>
    <x v="4"/>
    <x v="1860"/>
    <n v="134.4171"/>
  </r>
  <r>
    <x v="4"/>
    <x v="1861"/>
    <n v="135.6858"/>
  </r>
  <r>
    <x v="4"/>
    <x v="1862"/>
    <n v="133.77289999999999"/>
  </r>
  <r>
    <x v="4"/>
    <x v="1863"/>
    <n v="131.41120000000001"/>
  </r>
  <r>
    <x v="4"/>
    <x v="1864"/>
    <n v="133.00190000000001"/>
  </r>
  <r>
    <x v="4"/>
    <x v="1865"/>
    <n v="134.79769999999999"/>
  </r>
  <r>
    <x v="4"/>
    <x v="1866"/>
    <n v="133.82169999999999"/>
  </r>
  <r>
    <x v="4"/>
    <x v="1867"/>
    <n v="132.4066"/>
  </r>
  <r>
    <x v="4"/>
    <x v="1868"/>
    <n v="134.91480000000001"/>
  </r>
  <r>
    <x v="4"/>
    <x v="1869"/>
    <n v="135.75409999999999"/>
  </r>
  <r>
    <x v="4"/>
    <x v="1870"/>
    <n v="136.3202"/>
  </r>
  <r>
    <x v="4"/>
    <x v="1871"/>
    <n v="136.19329999999999"/>
  </r>
  <r>
    <x v="4"/>
    <x v="1872"/>
    <n v="138.16470000000001"/>
  </r>
  <r>
    <x v="4"/>
    <x v="1873"/>
    <n v="137.0326"/>
  </r>
  <r>
    <x v="4"/>
    <x v="1874"/>
    <n v="136.32990000000001"/>
  </r>
  <r>
    <x v="4"/>
    <x v="1875"/>
    <n v="134.10480000000001"/>
  </r>
  <r>
    <x v="4"/>
    <x v="1876"/>
    <n v="135.1002"/>
  </r>
  <r>
    <x v="4"/>
    <x v="1877"/>
    <n v="133.0898"/>
  </r>
  <r>
    <x v="4"/>
    <x v="1878"/>
    <n v="133.93879999999999"/>
  </r>
  <r>
    <x v="4"/>
    <x v="1879"/>
    <n v="136.57390000000001"/>
  </r>
  <r>
    <x v="4"/>
    <x v="1880"/>
    <n v="137.3449"/>
  </r>
  <r>
    <x v="4"/>
    <x v="1881"/>
    <n v="140.7217"/>
  </r>
  <r>
    <x v="4"/>
    <x v="1882"/>
    <n v="139.39439999999999"/>
  </r>
  <r>
    <x v="4"/>
    <x v="1883"/>
    <n v="141.13159999999999"/>
  </r>
  <r>
    <x v="4"/>
    <x v="1884"/>
    <n v="139.92140000000001"/>
  </r>
  <r>
    <x v="4"/>
    <x v="1885"/>
    <n v="140.26300000000001"/>
  </r>
  <r>
    <x v="4"/>
    <x v="1886"/>
    <n v="141.07300000000001"/>
  </r>
  <r>
    <x v="4"/>
    <x v="1887"/>
    <n v="140.98519999999999"/>
  </r>
  <r>
    <x v="4"/>
    <x v="1888"/>
    <n v="140.59479999999999"/>
  </r>
  <r>
    <x v="4"/>
    <x v="1889"/>
    <n v="140.79"/>
  </r>
  <r>
    <x v="4"/>
    <x v="1890"/>
    <n v="142.44909999999999"/>
  </r>
  <r>
    <x v="4"/>
    <x v="1891"/>
    <n v="142.59549999999999"/>
  </r>
  <r>
    <x v="4"/>
    <x v="1892"/>
    <n v="143.5324"/>
  </r>
  <r>
    <x v="4"/>
    <x v="1893"/>
    <n v="143.76660000000001"/>
  </r>
  <r>
    <x v="4"/>
    <x v="1894"/>
    <n v="144.49860000000001"/>
  </r>
  <r>
    <x v="4"/>
    <x v="1895"/>
    <n v="146.36259999999999"/>
  </r>
  <r>
    <x v="4"/>
    <x v="1896"/>
    <n v="146.72380000000001"/>
  </r>
  <r>
    <x v="4"/>
    <x v="1897"/>
    <n v="146.77260000000001"/>
  </r>
  <r>
    <x v="4"/>
    <x v="1898"/>
    <n v="146.518"/>
  </r>
  <r>
    <x v="4"/>
    <x v="1899"/>
    <n v="146.3809"/>
  </r>
  <r>
    <x v="4"/>
    <x v="1900"/>
    <n v="146.48859999999999"/>
  </r>
  <r>
    <x v="4"/>
    <x v="1901"/>
    <n v="148.09460000000001"/>
  </r>
  <r>
    <x v="4"/>
    <x v="1902"/>
    <n v="148.87799999999999"/>
  </r>
  <r>
    <x v="4"/>
    <x v="1903"/>
    <n v="149.16200000000001"/>
  </r>
  <r>
    <x v="4"/>
    <x v="1904"/>
    <n v="148.2415"/>
  </r>
  <r>
    <x v="4"/>
    <x v="1905"/>
    <n v="146.4494"/>
  </r>
  <r>
    <x v="4"/>
    <x v="1906"/>
    <n v="146.21440000000001"/>
  </r>
  <r>
    <x v="4"/>
    <x v="1907"/>
    <n v="146.7432"/>
  </r>
  <r>
    <x v="4"/>
    <x v="1908"/>
    <n v="146.82149999999999"/>
  </r>
  <r>
    <x v="4"/>
    <x v="1909"/>
    <n v="148.60380000000001"/>
  </r>
  <r>
    <x v="4"/>
    <x v="1910"/>
    <n v="148.22190000000001"/>
  </r>
  <r>
    <x v="4"/>
    <x v="1911"/>
    <n v="147.9967"/>
  </r>
  <r>
    <x v="4"/>
    <x v="1912"/>
    <n v="148.5548"/>
  </r>
  <r>
    <x v="4"/>
    <x v="1913"/>
    <n v="150.06290000000001"/>
  </r>
  <r>
    <x v="4"/>
    <x v="1914"/>
    <n v="151.3261"/>
  </r>
  <r>
    <x v="4"/>
    <x v="1915"/>
    <n v="152.30539999999999"/>
  </r>
  <r>
    <x v="4"/>
    <x v="1916"/>
    <n v="151.4828"/>
  </r>
  <r>
    <x v="4"/>
    <x v="1917"/>
    <n v="151.1695"/>
  </r>
  <r>
    <x v="4"/>
    <x v="1918"/>
    <n v="152.48169999999999"/>
  </r>
  <r>
    <x v="4"/>
    <x v="1919"/>
    <n v="154.1464"/>
  </r>
  <r>
    <x v="4"/>
    <x v="1920"/>
    <n v="154.1464"/>
  </r>
  <r>
    <x v="4"/>
    <x v="1921"/>
    <n v="154.11699999999999"/>
  </r>
  <r>
    <x v="4"/>
    <x v="1922"/>
    <n v="155.38030000000001"/>
  </r>
  <r>
    <x v="4"/>
    <x v="1923"/>
    <n v="155.6643"/>
  </r>
  <r>
    <x v="4"/>
    <x v="1924"/>
    <n v="154.3227"/>
  </r>
  <r>
    <x v="4"/>
    <x v="1925"/>
    <n v="154.43039999999999"/>
  </r>
  <r>
    <x v="4"/>
    <x v="1926"/>
    <n v="157.28989999999999"/>
  </r>
  <r>
    <x v="4"/>
    <x v="1927"/>
    <n v="155.3314"/>
  </r>
  <r>
    <x v="4"/>
    <x v="1928"/>
    <n v="155.7328"/>
  </r>
  <r>
    <x v="4"/>
    <x v="1929"/>
    <n v="154.31290000000001"/>
  </r>
  <r>
    <x v="4"/>
    <x v="1930"/>
    <n v="156.77080000000001"/>
  </r>
  <r>
    <x v="4"/>
    <x v="1931"/>
    <n v="158.7294"/>
  </r>
  <r>
    <x v="4"/>
    <x v="1932"/>
    <n v="157.995"/>
  </r>
  <r>
    <x v="4"/>
    <x v="1933"/>
    <n v="159.8947"/>
  </r>
  <r>
    <x v="4"/>
    <x v="1934"/>
    <n v="158.76859999999999"/>
  </r>
  <r>
    <x v="4"/>
    <x v="1935"/>
    <n v="159.79679999999999"/>
  </r>
  <r>
    <x v="4"/>
    <x v="1936"/>
    <n v="162.72479999999999"/>
  </r>
  <r>
    <x v="4"/>
    <x v="1937"/>
    <n v="163.63550000000001"/>
  </r>
  <r>
    <x v="4"/>
    <x v="1938"/>
    <n v="163.048"/>
  </r>
  <r>
    <x v="4"/>
    <x v="1939"/>
    <n v="162.2646"/>
  </r>
  <r>
    <x v="4"/>
    <x v="1940"/>
    <n v="163.26339999999999"/>
  </r>
  <r>
    <x v="4"/>
    <x v="1941"/>
    <n v="161.6182"/>
  </r>
  <r>
    <x v="4"/>
    <x v="1942"/>
    <n v="158.91550000000001"/>
  </r>
  <r>
    <x v="4"/>
    <x v="1943"/>
    <n v="162.02950000000001"/>
  </r>
  <r>
    <x v="4"/>
    <x v="1944"/>
    <n v="164.55600000000001"/>
  </r>
  <r>
    <x v="4"/>
    <x v="1945"/>
    <n v="169.1978"/>
  </r>
  <r>
    <x v="4"/>
    <x v="1946"/>
    <n v="166.70060000000001"/>
  </r>
  <r>
    <x v="4"/>
    <x v="1947"/>
    <n v="170.7646"/>
  </r>
  <r>
    <x v="4"/>
    <x v="1948"/>
    <n v="176.38560000000001"/>
  </r>
  <r>
    <x v="4"/>
    <x v="1949"/>
    <n v="176.17009999999999"/>
  </r>
  <r>
    <x v="4"/>
    <x v="1950"/>
    <n v="179.8228"/>
  </r>
  <r>
    <x v="4"/>
    <x v="1951"/>
    <n v="180.07740000000001"/>
  </r>
  <r>
    <x v="4"/>
    <x v="1952"/>
    <n v="184.7877"/>
  </r>
  <r>
    <x v="4"/>
    <x v="1953"/>
    <n v="180.61600000000001"/>
  </r>
  <r>
    <x v="4"/>
    <x v="1954"/>
    <n v="180.88050000000001"/>
  </r>
  <r>
    <x v="4"/>
    <x v="1955"/>
    <n v="179.90119999999999"/>
  </r>
  <r>
    <x v="4"/>
    <x v="1956"/>
    <n v="181.50720000000001"/>
  </r>
  <r>
    <x v="4"/>
    <x v="1957"/>
    <n v="183.34819999999999"/>
  </r>
  <r>
    <x v="4"/>
    <x v="1958"/>
    <n v="183.8981"/>
  </r>
  <r>
    <x v="4"/>
    <x v="1959"/>
    <n v="181.08969999999999"/>
  </r>
  <r>
    <x v="4"/>
    <x v="1960"/>
    <n v="175.36500000000001"/>
  </r>
  <r>
    <x v="4"/>
    <x v="1961"/>
    <n v="167.804"/>
  </r>
  <r>
    <x v="4"/>
    <x v="1962"/>
    <n v="165.035"/>
  </r>
  <r>
    <x v="4"/>
    <x v="1963"/>
    <n v="167.09710000000001"/>
  </r>
  <r>
    <x v="4"/>
    <x v="1964"/>
    <n v="155.3235"/>
  </r>
  <r>
    <x v="4"/>
    <x v="1965"/>
    <n v="159.08439999999999"/>
  </r>
  <r>
    <x v="4"/>
    <x v="1966"/>
    <n v="169.66980000000001"/>
  </r>
  <r>
    <x v="4"/>
    <x v="1967"/>
    <n v="161.53919999999999"/>
  </r>
  <r>
    <x v="4"/>
    <x v="1968"/>
    <n v="167.47020000000001"/>
  </r>
  <r>
    <x v="4"/>
    <x v="1969"/>
    <n v="163.26750000000001"/>
  </r>
  <r>
    <x v="4"/>
    <x v="1970"/>
    <n v="158.6523"/>
  </r>
  <r>
    <x v="4"/>
    <x v="1971"/>
    <n v="147.90010000000001"/>
  </r>
  <r>
    <x v="4"/>
    <x v="1972"/>
    <n v="158.01410000000001"/>
  </r>
  <r>
    <x v="4"/>
    <x v="1973"/>
    <n v="150.85570000000001"/>
  </r>
  <r>
    <x v="4"/>
    <x v="1974"/>
    <n v="136.5488"/>
  </r>
  <r>
    <x v="4"/>
    <x v="1975"/>
    <n v="155.96180000000001"/>
  </r>
  <r>
    <x v="4"/>
    <x v="1976"/>
    <n v="132.97450000000001"/>
  </r>
  <r>
    <x v="4"/>
    <x v="1977"/>
    <n v="143.92320000000001"/>
  </r>
  <r>
    <x v="4"/>
    <x v="1978"/>
    <n v="137.8646"/>
  </r>
  <r>
    <x v="4"/>
    <x v="1979"/>
    <n v="140.13290000000001"/>
  </r>
  <r>
    <x v="4"/>
    <x v="1980"/>
    <n v="134.86969999999999"/>
  </r>
  <r>
    <x v="4"/>
    <x v="1981"/>
    <n v="133.52440000000001"/>
  </r>
  <r>
    <x v="4"/>
    <x v="1982"/>
    <n v="145.66130000000001"/>
  </r>
  <r>
    <x v="4"/>
    <x v="1983"/>
    <n v="144.26689999999999"/>
  </r>
  <r>
    <x v="4"/>
    <x v="1984"/>
    <n v="153.29089999999999"/>
  </r>
  <r>
    <x v="4"/>
    <x v="1985"/>
    <n v="146.9967"/>
  </r>
  <r>
    <x v="4"/>
    <x v="1986"/>
    <n v="157.3365"/>
  </r>
  <r>
    <x v="4"/>
    <x v="1987"/>
    <n v="154.8621"/>
  </r>
  <r>
    <x v="4"/>
    <x v="1988"/>
    <n v="149.36320000000001"/>
  </r>
  <r>
    <x v="4"/>
    <x v="1989"/>
    <n v="152.4563"/>
  </r>
  <r>
    <x v="4"/>
    <x v="1990"/>
    <n v="151.0521"/>
  </r>
  <r>
    <x v="4"/>
    <x v="1991"/>
    <n v="162.28550000000001"/>
  </r>
  <r>
    <x v="4"/>
    <x v="1992"/>
    <n v="160.5377"/>
  </r>
  <r>
    <x v="4"/>
    <x v="1993"/>
    <n v="162.1481"/>
  </r>
  <r>
    <x v="4"/>
    <x v="1994"/>
    <n v="162.15790000000001"/>
  </r>
  <r>
    <x v="4"/>
    <x v="1995"/>
    <n v="162.52119999999999"/>
  </r>
  <r>
    <x v="4"/>
    <x v="1996"/>
    <n v="170.5633"/>
  </r>
  <r>
    <x v="4"/>
    <x v="1997"/>
    <n v="168.77619999999999"/>
  </r>
  <r>
    <x v="4"/>
    <x v="1998"/>
    <n v="173.84299999999999"/>
  </r>
  <r>
    <x v="4"/>
    <x v="1999"/>
    <n v="175.37479999999999"/>
  </r>
  <r>
    <x v="4"/>
    <x v="2000"/>
    <n v="171.89869999999999"/>
  </r>
  <r>
    <x v="4"/>
    <x v="2001"/>
    <n v="164.7895"/>
  </r>
  <r>
    <x v="4"/>
    <x v="2002"/>
    <n v="170.38659999999999"/>
  </r>
  <r>
    <x v="4"/>
    <x v="2003"/>
    <n v="168.3245"/>
  </r>
  <r>
    <x v="4"/>
    <x v="2004"/>
    <n v="171.398"/>
  </r>
  <r>
    <x v="4"/>
    <x v="2005"/>
    <n v="170.90700000000001"/>
  </r>
  <r>
    <x v="4"/>
    <x v="2006"/>
    <n v="166.74350000000001"/>
  </r>
  <r>
    <x v="4"/>
    <x v="2007"/>
    <n v="174.226"/>
  </r>
  <r>
    <x v="4"/>
    <x v="2008"/>
    <n v="175.97380000000001"/>
  </r>
  <r>
    <x v="4"/>
    <x v="2009"/>
    <n v="171.41759999999999"/>
  </r>
  <r>
    <x v="4"/>
    <x v="2010"/>
    <n v="175.6105"/>
  </r>
  <r>
    <x v="4"/>
    <x v="2011"/>
    <n v="177.4958"/>
  </r>
  <r>
    <x v="4"/>
    <x v="2012"/>
    <n v="179.24369999999999"/>
  </r>
  <r>
    <x v="4"/>
    <x v="2013"/>
    <n v="180.28450000000001"/>
  </r>
  <r>
    <x v="4"/>
    <x v="2014"/>
    <n v="181.345"/>
  </r>
  <r>
    <x v="4"/>
    <x v="2015"/>
    <n v="183.36779999999999"/>
  </r>
  <r>
    <x v="4"/>
    <x v="2016"/>
    <n v="179.21420000000001"/>
  </r>
  <r>
    <x v="4"/>
    <x v="2017"/>
    <n v="176.50399999999999"/>
  </r>
  <r>
    <x v="4"/>
    <x v="2018"/>
    <n v="177.26990000000001"/>
  </r>
  <r>
    <x v="4"/>
    <x v="2019"/>
    <n v="179.85239999999999"/>
  </r>
  <r>
    <x v="4"/>
    <x v="2020"/>
    <n v="181.57089999999999"/>
  </r>
  <r>
    <x v="4"/>
    <x v="2021"/>
    <n v="180.31399999999999"/>
  </r>
  <r>
    <x v="4"/>
    <x v="2022"/>
    <n v="182.8151"/>
  </r>
  <r>
    <x v="4"/>
    <x v="2023"/>
    <n v="180.61920000000001"/>
  </r>
  <r>
    <x v="4"/>
    <x v="2024"/>
    <n v="180.69800000000001"/>
  </r>
  <r>
    <x v="4"/>
    <x v="2025"/>
    <n v="178.7878"/>
  </r>
  <r>
    <x v="4"/>
    <x v="2026"/>
    <n v="179.0241"/>
  </r>
  <r>
    <x v="4"/>
    <x v="2027"/>
    <n v="178.62029999999999"/>
  </r>
  <r>
    <x v="4"/>
    <x v="2028"/>
    <n v="180.44200000000001"/>
  </r>
  <r>
    <x v="4"/>
    <x v="2029"/>
    <n v="180.0284"/>
  </r>
  <r>
    <x v="4"/>
    <x v="2030"/>
    <n v="182.07660000000001"/>
  </r>
  <r>
    <x v="4"/>
    <x v="2031"/>
    <n v="182.5197"/>
  </r>
  <r>
    <x v="4"/>
    <x v="2032"/>
    <n v="180.11709999999999"/>
  </r>
  <r>
    <x v="4"/>
    <x v="2033"/>
    <n v="184.33150000000001"/>
  </r>
  <r>
    <x v="4"/>
    <x v="2034"/>
    <n v="185.47370000000001"/>
  </r>
  <r>
    <x v="4"/>
    <x v="2035"/>
    <n v="186.89160000000001"/>
  </r>
  <r>
    <x v="4"/>
    <x v="2036"/>
    <n v="193.8237"/>
  </r>
  <r>
    <x v="4"/>
    <x v="2037"/>
    <n v="183.41569999999999"/>
  </r>
  <r>
    <x v="4"/>
    <x v="2038"/>
    <n v="184.86320000000001"/>
  </r>
  <r>
    <x v="4"/>
    <x v="2039"/>
    <n v="186.04480000000001"/>
  </r>
  <r>
    <x v="4"/>
    <x v="2040"/>
    <n v="190.60390000000001"/>
  </r>
  <r>
    <x v="4"/>
    <x v="2041"/>
    <n v="191.2636"/>
  </r>
  <r>
    <x v="4"/>
    <x v="2042"/>
    <n v="193.3117"/>
  </r>
  <r>
    <x v="4"/>
    <x v="2043"/>
    <n v="192.15960000000001"/>
  </r>
  <r>
    <x v="4"/>
    <x v="2044"/>
    <n v="197.4966"/>
  </r>
  <r>
    <x v="4"/>
    <x v="2045"/>
    <n v="198.81610000000001"/>
  </r>
  <r>
    <x v="4"/>
    <x v="2046"/>
    <n v="194.80840000000001"/>
  </r>
  <r>
    <x v="4"/>
    <x v="2047"/>
    <n v="197.27010000000001"/>
  </r>
  <r>
    <x v="4"/>
    <x v="2048"/>
    <n v="193.32159999999999"/>
  </r>
  <r>
    <x v="4"/>
    <x v="2049"/>
    <n v="195.39920000000001"/>
  </r>
  <r>
    <x v="4"/>
    <x v="2050"/>
    <n v="200.39150000000001"/>
  </r>
  <r>
    <x v="4"/>
    <x v="2051"/>
    <n v="201.5633"/>
  </r>
  <r>
    <x v="4"/>
    <x v="2052"/>
    <n v="203.0994"/>
  </r>
  <r>
    <x v="4"/>
    <x v="2053"/>
    <n v="207.47139999999999"/>
  </r>
  <r>
    <x v="4"/>
    <x v="2054"/>
    <n v="205.05889999999999"/>
  </r>
  <r>
    <x v="4"/>
    <x v="2055"/>
    <n v="209.56870000000001"/>
  </r>
  <r>
    <x v="4"/>
    <x v="2056"/>
    <n v="211.0359"/>
  </r>
  <r>
    <x v="4"/>
    <x v="2057"/>
    <n v="210.39590000000001"/>
  </r>
  <r>
    <x v="4"/>
    <x v="2058"/>
    <n v="203.89699999999999"/>
  </r>
  <r>
    <x v="4"/>
    <x v="2059"/>
    <n v="205.1574"/>
  </r>
  <r>
    <x v="4"/>
    <x v="2060"/>
    <n v="204.85210000000001"/>
  </r>
  <r>
    <x v="4"/>
    <x v="2061"/>
    <n v="200.7953"/>
  </r>
  <r>
    <x v="4"/>
    <x v="2062"/>
    <n v="199.77119999999999"/>
  </r>
  <r>
    <x v="4"/>
    <x v="2063"/>
    <n v="208.35759999999999"/>
  </r>
  <r>
    <x v="4"/>
    <x v="2064"/>
    <n v="205.5513"/>
  </r>
  <r>
    <x v="4"/>
    <x v="2065"/>
    <n v="208.50530000000001"/>
  </r>
  <r>
    <x v="4"/>
    <x v="2066"/>
    <n v="199.43639999999999"/>
  </r>
  <r>
    <x v="4"/>
    <x v="2067"/>
    <n v="198.21539999999999"/>
  </r>
  <r>
    <x v="4"/>
    <x v="2068"/>
    <n v="200.72630000000001"/>
  </r>
  <r>
    <x v="4"/>
    <x v="2069"/>
    <n v="198.92439999999999"/>
  </r>
  <r>
    <x v="4"/>
    <x v="2070"/>
    <n v="200.9331"/>
  </r>
  <r>
    <x v="4"/>
    <x v="2071"/>
    <n v="200.7756"/>
  </r>
  <r>
    <x v="4"/>
    <x v="2072"/>
    <n v="201.86859999999999"/>
  </r>
  <r>
    <x v="4"/>
    <x v="2073"/>
    <n v="213.22190000000001"/>
  </r>
  <r>
    <x v="4"/>
    <x v="2074"/>
    <n v="210.02170000000001"/>
  </r>
  <r>
    <x v="4"/>
    <x v="2075"/>
    <n v="209.67699999999999"/>
  </r>
  <r>
    <x v="4"/>
    <x v="2076"/>
    <n v="213.03479999999999"/>
  </r>
  <r>
    <x v="4"/>
    <x v="2077"/>
    <n v="209.22409999999999"/>
  </r>
  <r>
    <x v="4"/>
    <x v="2078"/>
    <n v="205.05889999999999"/>
  </r>
  <r>
    <x v="4"/>
    <x v="2079"/>
    <n v="200.2636"/>
  </r>
  <r>
    <x v="4"/>
    <x v="2080"/>
    <n v="205.9845"/>
  </r>
  <r>
    <x v="4"/>
    <x v="2081"/>
    <n v="205.50200000000001"/>
  </r>
  <r>
    <x v="4"/>
    <x v="2082"/>
    <n v="205.69890000000001"/>
  </r>
  <r>
    <x v="4"/>
    <x v="2083"/>
    <n v="207.05779999999999"/>
  </r>
  <r>
    <x v="4"/>
    <x v="2084"/>
    <n v="208.24930000000001"/>
  </r>
  <r>
    <x v="4"/>
    <x v="2085"/>
    <n v="206.98580000000001"/>
  </r>
  <r>
    <x v="4"/>
    <x v="2086"/>
    <n v="211.80269999999999"/>
  </r>
  <r>
    <x v="4"/>
    <x v="2087"/>
    <n v="210.2629"/>
  </r>
  <r>
    <x v="4"/>
    <x v="2088"/>
    <n v="210.92420000000001"/>
  </r>
  <r>
    <x v="4"/>
    <x v="2089"/>
    <n v="213.66820000000001"/>
  </r>
  <r>
    <x v="4"/>
    <x v="2090"/>
    <n v="218.2876"/>
  </r>
  <r>
    <x v="4"/>
    <x v="2091"/>
    <n v="223.6473"/>
  </r>
  <r>
    <x v="4"/>
    <x v="2092"/>
    <n v="225.94720000000001"/>
  </r>
  <r>
    <x v="4"/>
    <x v="2093"/>
    <n v="222.61089999999999"/>
  </r>
  <r>
    <x v="4"/>
    <x v="2094"/>
    <n v="224.32839999999999"/>
  </r>
  <r>
    <x v="4"/>
    <x v="2095"/>
    <n v="228.65170000000001"/>
  </r>
  <r>
    <x v="4"/>
    <x v="2096"/>
    <n v="214.48750000000001"/>
  </r>
  <r>
    <x v="4"/>
    <x v="2097"/>
    <n v="211.4769"/>
  </r>
  <r>
    <x v="4"/>
    <x v="2098"/>
    <n v="200.03700000000001"/>
  </r>
  <r>
    <x v="4"/>
    <x v="2099"/>
    <n v="208.55520000000001"/>
  </r>
  <r>
    <x v="4"/>
    <x v="2100"/>
    <n v="202.71190000000001"/>
  </r>
  <r>
    <x v="4"/>
    <x v="2101"/>
    <n v="201.38919999999999"/>
  </r>
  <r>
    <x v="4"/>
    <x v="2102"/>
    <n v="202.75139999999999"/>
  </r>
  <r>
    <x v="4"/>
    <x v="2103"/>
    <n v="206.07769999999999"/>
  </r>
  <r>
    <x v="4"/>
    <x v="2104"/>
    <n v="202.39599999999999"/>
  </r>
  <r>
    <x v="4"/>
    <x v="2105"/>
    <n v="200.28370000000001"/>
  </r>
  <r>
    <x v="4"/>
    <x v="2106"/>
    <n v="197.7963"/>
  </r>
  <r>
    <x v="4"/>
    <x v="2107"/>
    <n v="199.91849999999999"/>
  </r>
  <r>
    <x v="4"/>
    <x v="2108"/>
    <n v="204.7353"/>
  </r>
  <r>
    <x v="4"/>
    <x v="2109"/>
    <n v="197.99369999999999"/>
  </r>
  <r>
    <x v="4"/>
    <x v="2110"/>
    <n v="200.56010000000001"/>
  </r>
  <r>
    <x v="4"/>
    <x v="2111"/>
    <n v="205.1302"/>
  </r>
  <r>
    <x v="4"/>
    <x v="2112"/>
    <n v="206.72919999999999"/>
  </r>
  <r>
    <x v="4"/>
    <x v="2113"/>
    <n v="204.57740000000001"/>
  </r>
  <r>
    <x v="4"/>
    <x v="2114"/>
    <n v="207.60769999999999"/>
  </r>
  <r>
    <x v="4"/>
    <x v="2115"/>
    <n v="209.71010000000001"/>
  </r>
  <r>
    <x v="4"/>
    <x v="2116"/>
    <n v="203.5213"/>
  </r>
  <r>
    <x v="4"/>
    <x v="2117"/>
    <n v="207.65700000000001"/>
  </r>
  <r>
    <x v="4"/>
    <x v="2118"/>
    <n v="203.2449"/>
  </r>
  <r>
    <x v="4"/>
    <x v="2119"/>
    <n v="207.11420000000001"/>
  </r>
  <r>
    <x v="4"/>
    <x v="2120"/>
    <n v="207.8544"/>
  </r>
  <r>
    <x v="4"/>
    <x v="2121"/>
    <n v="213.01669999999999"/>
  </r>
  <r>
    <x v="4"/>
    <x v="2122"/>
    <n v="218.53440000000001"/>
  </r>
  <r>
    <x v="4"/>
    <x v="2123"/>
    <n v="219.97550000000001"/>
  </r>
  <r>
    <x v="4"/>
    <x v="2124"/>
    <n v="218.00139999999999"/>
  </r>
  <r>
    <x v="4"/>
    <x v="2125"/>
    <n v="216.8169"/>
  </r>
  <r>
    <x v="4"/>
    <x v="2126"/>
    <n v="216.8169"/>
  </r>
  <r>
    <x v="4"/>
    <x v="2127"/>
    <n v="211.44730000000001"/>
  </r>
  <r>
    <x v="4"/>
    <x v="2128"/>
    <n v="211.87180000000001"/>
  </r>
  <r>
    <x v="4"/>
    <x v="2129"/>
    <n v="212.0198"/>
  </r>
  <r>
    <x v="4"/>
    <x v="2130"/>
    <n v="212.1086"/>
  </r>
  <r>
    <x v="4"/>
    <x v="2131"/>
    <n v="213.43129999999999"/>
  </r>
  <r>
    <x v="4"/>
    <x v="2132"/>
    <n v="207.36089999999999"/>
  </r>
  <r>
    <x v="4"/>
    <x v="2133"/>
    <n v="210.48990000000001"/>
  </r>
  <r>
    <x v="4"/>
    <x v="2134"/>
    <n v="200.05670000000001"/>
  </r>
  <r>
    <x v="4"/>
    <x v="2135"/>
    <n v="202.0703"/>
  </r>
  <r>
    <x v="4"/>
    <x v="2136"/>
    <n v="199.8494"/>
  </r>
  <r>
    <x v="4"/>
    <x v="2137"/>
    <n v="199.71119999999999"/>
  </r>
  <r>
    <x v="4"/>
    <x v="2138"/>
    <n v="203.75810000000001"/>
  </r>
  <r>
    <x v="4"/>
    <x v="2139"/>
    <n v="213.58920000000001"/>
  </r>
  <r>
    <x v="4"/>
    <x v="2140"/>
    <n v="220.3999"/>
  </r>
  <r>
    <x v="4"/>
    <x v="2141"/>
    <n v="220.8244"/>
  </r>
  <r>
    <x v="4"/>
    <x v="2142"/>
    <n v="215.5633"/>
  </r>
  <r>
    <x v="4"/>
    <x v="2143"/>
    <n v="208.27889999999999"/>
  </r>
  <r>
    <x v="4"/>
    <x v="2144"/>
    <n v="213.74719999999999"/>
  </r>
  <r>
    <x v="4"/>
    <x v="2145"/>
    <n v="212.6516"/>
  </r>
  <r>
    <x v="4"/>
    <x v="2146"/>
    <n v="213.70769999999999"/>
  </r>
  <r>
    <x v="4"/>
    <x v="2147"/>
    <n v="214.41839999999999"/>
  </r>
  <r>
    <x v="4"/>
    <x v="2148"/>
    <n v="211.6842"/>
  </r>
  <r>
    <x v="4"/>
    <x v="2149"/>
    <n v="208.89340000000001"/>
  </r>
  <r>
    <x v="4"/>
    <x v="2150"/>
    <n v="210.21960000000001"/>
  </r>
  <r>
    <x v="4"/>
    <x v="2151"/>
    <n v="208.2106"/>
  </r>
  <r>
    <x v="4"/>
    <x v="2152"/>
    <n v="207.93350000000001"/>
  </r>
  <r>
    <x v="4"/>
    <x v="2153"/>
    <n v="211.6447"/>
  </r>
  <r>
    <x v="4"/>
    <x v="2154"/>
    <n v="211.65450000000001"/>
  </r>
  <r>
    <x v="4"/>
    <x v="2155"/>
    <n v="213.00040000000001"/>
  </r>
  <r>
    <x v="4"/>
    <x v="2156"/>
    <n v="211.85249999999999"/>
  </r>
  <r>
    <x v="4"/>
    <x v="2157"/>
    <n v="213.97030000000001"/>
  </r>
  <r>
    <x v="4"/>
    <x v="2158"/>
    <n v="213.13900000000001"/>
  </r>
  <r>
    <x v="4"/>
    <x v="2159"/>
    <n v="212.02070000000001"/>
  </r>
  <r>
    <x v="4"/>
    <x v="2160"/>
    <n v="212.13939999999999"/>
  </r>
  <r>
    <x v="4"/>
    <x v="2161"/>
    <n v="212.0702"/>
  </r>
  <r>
    <x v="4"/>
    <x v="2162"/>
    <n v="213.7724"/>
  </r>
  <r>
    <x v="4"/>
    <x v="2163"/>
    <n v="209.60599999999999"/>
  </r>
  <r>
    <x v="4"/>
    <x v="2164"/>
    <n v="208.33920000000001"/>
  </r>
  <r>
    <x v="4"/>
    <x v="2165"/>
    <n v="211.05080000000001"/>
  </r>
  <r>
    <x v="4"/>
    <x v="2166"/>
    <n v="211.9811"/>
  </r>
  <r>
    <x v="4"/>
    <x v="2167"/>
    <n v="211.9118"/>
  </r>
  <r>
    <x v="4"/>
    <x v="2168"/>
    <n v="217.0085"/>
  </r>
  <r>
    <x v="4"/>
    <x v="2169"/>
    <n v="217.14699999999999"/>
  </r>
  <r>
    <x v="4"/>
    <x v="2170"/>
    <n v="216.32560000000001"/>
  </r>
  <r>
    <x v="4"/>
    <x v="2171"/>
    <n v="220.2842"/>
  </r>
  <r>
    <x v="4"/>
    <x v="2172"/>
    <n v="221.62020000000001"/>
  </r>
  <r>
    <x v="4"/>
    <x v="2173"/>
    <n v="218.73050000000001"/>
  </r>
  <r>
    <x v="4"/>
    <x v="2174"/>
    <n v="220.4426"/>
  </r>
  <r>
    <x v="4"/>
    <x v="2175"/>
    <n v="222.62970000000001"/>
  </r>
  <r>
    <x v="4"/>
    <x v="2176"/>
    <n v="221.828"/>
  </r>
  <r>
    <x v="4"/>
    <x v="2177"/>
    <n v="219.3836"/>
  </r>
  <r>
    <x v="4"/>
    <x v="2178"/>
    <n v="220.11600000000001"/>
  </r>
  <r>
    <x v="4"/>
    <x v="2179"/>
    <n v="215.435"/>
  </r>
  <r>
    <x v="4"/>
    <x v="2180"/>
    <n v="215.64279999999999"/>
  </r>
  <r>
    <x v="4"/>
    <x v="2181"/>
    <n v="210.0513"/>
  </r>
  <r>
    <x v="4"/>
    <x v="2182"/>
    <n v="216.02869999999999"/>
  </r>
  <r>
    <x v="4"/>
    <x v="2183"/>
    <n v="217.345"/>
  </r>
  <r>
    <x v="4"/>
    <x v="2184"/>
    <n v="215.23699999999999"/>
  </r>
  <r>
    <x v="4"/>
    <x v="2185"/>
    <n v="212.70359999999999"/>
  </r>
  <r>
    <x v="4"/>
    <x v="2186"/>
    <n v="214.09889999999999"/>
  </r>
  <r>
    <x v="4"/>
    <x v="2187"/>
    <n v="210.8134"/>
  </r>
  <r>
    <x v="4"/>
    <x v="2188"/>
    <n v="210.44720000000001"/>
  </r>
  <r>
    <x v="4"/>
    <x v="2189"/>
    <n v="214.1979"/>
  </r>
  <r>
    <x v="4"/>
    <x v="2190"/>
    <n v="222.01609999999999"/>
  </r>
  <r>
    <x v="4"/>
    <x v="2191"/>
    <n v="222.6395"/>
  </r>
  <r>
    <x v="4"/>
    <x v="2192"/>
    <n v="223.60939999999999"/>
  </r>
  <r>
    <x v="4"/>
    <x v="2193"/>
    <n v="227.1523"/>
  </r>
  <r>
    <x v="4"/>
    <x v="2194"/>
    <n v="229.92330000000001"/>
  </r>
  <r>
    <x v="4"/>
    <x v="2195"/>
    <n v="230.48740000000001"/>
  </r>
  <r>
    <x v="4"/>
    <x v="2196"/>
    <n v="236.45490000000001"/>
  </r>
  <r>
    <x v="4"/>
    <x v="2197"/>
    <n v="229.55709999999999"/>
  </r>
  <r>
    <x v="4"/>
    <x v="2198"/>
    <n v="237.16749999999999"/>
  </r>
  <r>
    <x v="4"/>
    <x v="2199"/>
    <n v="237.02889999999999"/>
  </r>
  <r>
    <x v="4"/>
    <x v="2200"/>
    <n v="240.4828"/>
  </r>
  <r>
    <x v="4"/>
    <x v="2201"/>
    <n v="239.50299999999999"/>
  </r>
  <r>
    <x v="4"/>
    <x v="2202"/>
    <n v="239.69110000000001"/>
  </r>
  <r>
    <x v="4"/>
    <x v="2203"/>
    <n v="239.95830000000001"/>
  </r>
  <r>
    <x v="4"/>
    <x v="2204"/>
    <n v="241.2448"/>
  </r>
  <r>
    <x v="4"/>
    <x v="2205"/>
    <n v="240.3047"/>
  </r>
  <r>
    <x v="4"/>
    <x v="2206"/>
    <n v="241.95740000000001"/>
  </r>
  <r>
    <x v="4"/>
    <x v="2207"/>
    <n v="242.4522"/>
  </r>
  <r>
    <x v="4"/>
    <x v="2208"/>
    <n v="241.1755"/>
  </r>
  <r>
    <x v="4"/>
    <x v="2209"/>
    <n v="242.227"/>
  </r>
  <r>
    <x v="4"/>
    <x v="2210"/>
    <n v="241.8203"/>
  </r>
  <r>
    <x v="4"/>
    <x v="2211"/>
    <n v="239.0231"/>
  </r>
  <r>
    <x v="4"/>
    <x v="2212"/>
    <n v="232.61519999999999"/>
  </r>
  <r>
    <x v="4"/>
    <x v="2213"/>
    <n v="231.3853"/>
  </r>
  <r>
    <x v="4"/>
    <x v="2214"/>
    <n v="232.655"/>
  </r>
  <r>
    <x v="4"/>
    <x v="2215"/>
    <n v="227.13980000000001"/>
  </r>
  <r>
    <x v="4"/>
    <x v="2216"/>
    <n v="230.5025"/>
  </r>
  <r>
    <x v="4"/>
    <x v="2217"/>
    <n v="235.0256"/>
  </r>
  <r>
    <x v="4"/>
    <x v="2218"/>
    <n v="231.9804"/>
  </r>
  <r>
    <x v="4"/>
    <x v="2219"/>
    <n v="225.72139999999999"/>
  </r>
  <r>
    <x v="4"/>
    <x v="2220"/>
    <n v="224.8981"/>
  </r>
  <r>
    <x v="4"/>
    <x v="2221"/>
    <n v="229.72880000000001"/>
  </r>
  <r>
    <x v="4"/>
    <x v="2222"/>
    <n v="225.55279999999999"/>
  </r>
  <r>
    <x v="4"/>
    <x v="2223"/>
    <n v="231.89109999999999"/>
  </r>
  <r>
    <x v="4"/>
    <x v="2224"/>
    <n v="230.5421"/>
  </r>
  <r>
    <x v="4"/>
    <x v="2225"/>
    <n v="235.2141"/>
  </r>
  <r>
    <x v="4"/>
    <x v="2226"/>
    <n v="233.84520000000001"/>
  </r>
  <r>
    <x v="4"/>
    <x v="2227"/>
    <n v="232.9128"/>
  </r>
  <r>
    <x v="4"/>
    <x v="2228"/>
    <n v="235.7894"/>
  </r>
  <r>
    <x v="4"/>
    <x v="2229"/>
    <n v="235.12479999999999"/>
  </r>
  <r>
    <x v="4"/>
    <x v="2230"/>
    <n v="228.85589999999999"/>
  </r>
  <r>
    <x v="4"/>
    <x v="2231"/>
    <n v="228.4889"/>
  </r>
  <r>
    <x v="4"/>
    <x v="2232"/>
    <n v="234.08330000000001"/>
  </r>
  <r>
    <x v="4"/>
    <x v="2233"/>
    <n v="235.66040000000001"/>
  </r>
  <r>
    <x v="4"/>
    <x v="2234"/>
    <n v="233.55760000000001"/>
  </r>
  <r>
    <x v="4"/>
    <x v="2235"/>
    <n v="230.46279999999999"/>
  </r>
  <r>
    <x v="4"/>
    <x v="2236"/>
    <n v="234.5693"/>
  </r>
  <r>
    <x v="4"/>
    <x v="2237"/>
    <n v="233.33940000000001"/>
  </r>
  <r>
    <x v="4"/>
    <x v="2238"/>
    <n v="229.97669999999999"/>
  </r>
  <r>
    <x v="4"/>
    <x v="2239"/>
    <n v="233.86510000000001"/>
  </r>
  <r>
    <x v="4"/>
    <x v="2240"/>
    <n v="240.39189999999999"/>
  </r>
  <r>
    <x v="4"/>
    <x v="2241"/>
    <n v="247.05760000000001"/>
  </r>
  <r>
    <x v="4"/>
    <x v="2242"/>
    <n v="245.85740000000001"/>
  </r>
  <r>
    <x v="4"/>
    <x v="2243"/>
    <n v="247.8809"/>
  </r>
  <r>
    <x v="4"/>
    <x v="2244"/>
    <n v="251.2038"/>
  </r>
  <r>
    <x v="4"/>
    <x v="2245"/>
    <n v="253.78280000000001"/>
  </r>
  <r>
    <x v="4"/>
    <x v="2246"/>
    <n v="253.84229999999999"/>
  </r>
  <r>
    <x v="4"/>
    <x v="2247"/>
    <n v="256.4015"/>
  </r>
  <r>
    <x v="4"/>
    <x v="2248"/>
    <n v="253.5249"/>
  </r>
  <r>
    <x v="4"/>
    <x v="2249"/>
    <n v="257.40339999999998"/>
  </r>
  <r>
    <x v="4"/>
    <x v="2250"/>
    <n v="258.63330000000002"/>
  </r>
  <r>
    <x v="4"/>
    <x v="2251"/>
    <n v="256.64949999999999"/>
  </r>
  <r>
    <x v="4"/>
    <x v="2252"/>
    <n v="256.17340000000002"/>
  </r>
  <r>
    <x v="4"/>
    <x v="2253"/>
    <n v="258.47460000000001"/>
  </r>
  <r>
    <x v="4"/>
    <x v="2254"/>
    <n v="255.09219999999999"/>
  </r>
  <r>
    <x v="4"/>
    <x v="2255"/>
    <n v="259.04000000000002"/>
  </r>
  <r>
    <x v="4"/>
    <x v="2256"/>
    <n v="259.43669999999997"/>
  </r>
  <r>
    <x v="4"/>
    <x v="2257"/>
    <n v="259.85340000000002"/>
  </r>
  <r>
    <x v="4"/>
    <x v="2258"/>
    <n v="252.50319999999999"/>
  </r>
  <r>
    <x v="4"/>
    <x v="2259"/>
    <n v="250.46979999999999"/>
  </r>
  <r>
    <x v="4"/>
    <x v="2260"/>
    <n v="250.14250000000001"/>
  </r>
  <r>
    <x v="4"/>
    <x v="2261"/>
    <n v="249.82509999999999"/>
  </r>
  <r>
    <x v="4"/>
    <x v="2262"/>
    <n v="245.78790000000001"/>
  </r>
  <r>
    <x v="4"/>
    <x v="2263"/>
    <n v="244.4786"/>
  </r>
  <r>
    <x v="4"/>
    <x v="2264"/>
    <n v="247.7123"/>
  </r>
  <r>
    <x v="4"/>
    <x v="2265"/>
    <n v="250.42019999999999"/>
  </r>
  <r>
    <x v="4"/>
    <x v="2266"/>
    <n v="245.18289999999999"/>
  </r>
  <r>
    <x v="4"/>
    <x v="2267"/>
    <n v="244.2406"/>
  </r>
  <r>
    <x v="4"/>
    <x v="2268"/>
    <n v="237.06899999999999"/>
  </r>
  <r>
    <x v="4"/>
    <x v="2269"/>
    <n v="241.06639999999999"/>
  </r>
  <r>
    <x v="4"/>
    <x v="2270"/>
    <n v="246.14500000000001"/>
  </r>
  <r>
    <x v="4"/>
    <x v="2271"/>
    <n v="243.19900000000001"/>
  </r>
  <r>
    <x v="4"/>
    <x v="2272"/>
    <n v="241.11600000000001"/>
  </r>
  <r>
    <x v="4"/>
    <x v="2273"/>
    <n v="241.71250000000001"/>
  </r>
  <r>
    <x v="4"/>
    <x v="2274"/>
    <n v="245.0531"/>
  </r>
  <r>
    <x v="4"/>
    <x v="2275"/>
    <n v="243.75069999999999"/>
  </r>
  <r>
    <x v="4"/>
    <x v="2276"/>
    <n v="249.32820000000001"/>
  </r>
  <r>
    <x v="4"/>
    <x v="2277"/>
    <n v="250.2627"/>
  </r>
  <r>
    <x v="4"/>
    <x v="2278"/>
    <n v="250.0341"/>
  </r>
  <r>
    <x v="4"/>
    <x v="2279"/>
    <n v="247.86670000000001"/>
  </r>
  <r>
    <x v="4"/>
    <x v="2280"/>
    <n v="248.2346"/>
  </r>
  <r>
    <x v="4"/>
    <x v="2281"/>
    <n v="245.96770000000001"/>
  </r>
  <r>
    <x v="4"/>
    <x v="2282"/>
    <n v="245.8683"/>
  </r>
  <r>
    <x v="4"/>
    <x v="2283"/>
    <n v="244.2876"/>
  </r>
  <r>
    <x v="4"/>
    <x v="2284"/>
    <n v="249.3381"/>
  </r>
  <r>
    <x v="4"/>
    <x v="2285"/>
    <n v="252.3407"/>
  </r>
  <r>
    <x v="4"/>
    <x v="2286"/>
    <n v="251.1078"/>
  </r>
  <r>
    <x v="4"/>
    <x v="2287"/>
    <n v="252.12190000000001"/>
  </r>
  <r>
    <x v="4"/>
    <x v="2288"/>
    <n v="255.7508"/>
  </r>
  <r>
    <x v="4"/>
    <x v="2289"/>
    <n v="256.39710000000002"/>
  </r>
  <r>
    <x v="4"/>
    <x v="2290"/>
    <n v="258.3854"/>
  </r>
  <r>
    <x v="4"/>
    <x v="2291"/>
    <n v="256.86430000000001"/>
  </r>
  <r>
    <x v="4"/>
    <x v="2292"/>
    <n v="255.89"/>
  </r>
  <r>
    <x v="4"/>
    <x v="2293"/>
    <n v="259.38959999999997"/>
  </r>
  <r>
    <x v="4"/>
    <x v="2294"/>
    <n v="257.92809999999997"/>
  </r>
  <r>
    <x v="4"/>
    <x v="2295"/>
    <n v="261.1096"/>
  </r>
  <r>
    <x v="4"/>
    <x v="2296"/>
    <n v="263.97289999999998"/>
  </r>
  <r>
    <x v="4"/>
    <x v="2297"/>
    <n v="263.73430000000002"/>
  </r>
  <r>
    <x v="4"/>
    <x v="2298"/>
    <n v="265.14609999999999"/>
  </r>
  <r>
    <x v="4"/>
    <x v="2299"/>
    <n v="263.48570000000001"/>
  </r>
  <r>
    <x v="4"/>
    <x v="2300"/>
    <n v="267.16430000000003"/>
  </r>
  <r>
    <x v="4"/>
    <x v="2301"/>
    <n v="269.8288"/>
  </r>
  <r>
    <x v="4"/>
    <x v="2302"/>
    <n v="269.33170000000001"/>
  </r>
  <r>
    <x v="4"/>
    <x v="2303"/>
    <n v="270.02769999999998"/>
  </r>
  <r>
    <x v="4"/>
    <x v="2304"/>
    <n v="276.04270000000002"/>
  </r>
  <r>
    <x v="4"/>
    <x v="2305"/>
    <n v="276.05259999999998"/>
  </r>
  <r>
    <x v="4"/>
    <x v="2306"/>
    <n v="278.30939999999998"/>
  </r>
  <r>
    <x v="4"/>
    <x v="2307"/>
    <n v="275.81400000000002"/>
  </r>
  <r>
    <x v="4"/>
    <x v="2308"/>
    <n v="276.33089999999999"/>
  </r>
  <r>
    <x v="4"/>
    <x v="2309"/>
    <n v="275.71449999999999"/>
  </r>
  <r>
    <x v="4"/>
    <x v="2310"/>
    <n v="279.35340000000002"/>
  </r>
  <r>
    <x v="4"/>
    <x v="2311"/>
    <n v="280.87450000000001"/>
  </r>
  <r>
    <x v="4"/>
    <x v="2312"/>
    <n v="279.40309999999999"/>
  </r>
  <r>
    <x v="4"/>
    <x v="2313"/>
    <n v="279.12470000000002"/>
  </r>
  <r>
    <x v="4"/>
    <x v="2314"/>
    <n v="275.40629999999999"/>
  </r>
  <r>
    <x v="4"/>
    <x v="2315"/>
    <n v="277.70299999999997"/>
  </r>
  <r>
    <x v="4"/>
    <x v="2316"/>
    <n v="279.77089999999998"/>
  </r>
  <r>
    <x v="4"/>
    <x v="2317"/>
    <n v="284.48349999999999"/>
  </r>
  <r>
    <x v="4"/>
    <x v="2318"/>
    <n v="287.99310000000003"/>
  </r>
  <r>
    <x v="4"/>
    <x v="2319"/>
    <n v="287.3766"/>
  </r>
  <r>
    <x v="4"/>
    <x v="2320"/>
    <n v="284.88119999999998"/>
  </r>
  <r>
    <x v="4"/>
    <x v="2321"/>
    <n v="284.56299999999999"/>
  </r>
  <r>
    <x v="4"/>
    <x v="2322"/>
    <n v="284.84140000000002"/>
  </r>
  <r>
    <x v="4"/>
    <x v="2323"/>
    <n v="283.26060000000001"/>
  </r>
  <r>
    <x v="4"/>
    <x v="2324"/>
    <n v="283.17110000000002"/>
  </r>
  <r>
    <x v="4"/>
    <x v="2325"/>
    <n v="285.45780000000002"/>
  </r>
  <r>
    <x v="4"/>
    <x v="2326"/>
    <n v="284.85140000000001"/>
  </r>
  <r>
    <x v="4"/>
    <x v="2327"/>
    <n v="287.84390000000002"/>
  </r>
  <r>
    <x v="4"/>
    <x v="2328"/>
    <n v="287.78429999999997"/>
  </r>
  <r>
    <x v="4"/>
    <x v="2329"/>
    <n v="286.66079999999999"/>
  </r>
  <r>
    <x v="4"/>
    <x v="2330"/>
    <n v="284.7817"/>
  </r>
  <r>
    <x v="4"/>
    <x v="2331"/>
    <n v="285.28879999999998"/>
  </r>
  <r>
    <x v="4"/>
    <x v="2332"/>
    <n v="288.13220000000001"/>
  </r>
  <r>
    <x v="4"/>
    <x v="2333"/>
    <n v="291.15469999999999"/>
  </r>
  <r>
    <x v="4"/>
    <x v="2334"/>
    <n v="292.89449999999999"/>
  </r>
  <r>
    <x v="4"/>
    <x v="2335"/>
    <n v="291.38330000000002"/>
  </r>
  <r>
    <x v="4"/>
    <x v="2336"/>
    <n v="289.6003"/>
  </r>
  <r>
    <x v="4"/>
    <x v="2337"/>
    <n v="295.61680000000001"/>
  </r>
  <r>
    <x v="4"/>
    <x v="2338"/>
    <n v="303.1773"/>
  </r>
  <r>
    <x v="4"/>
    <x v="2339"/>
    <n v="303.46620000000001"/>
  </r>
  <r>
    <x v="4"/>
    <x v="2340"/>
    <n v="301.44409999999999"/>
  </r>
  <r>
    <x v="4"/>
    <x v="2341"/>
    <n v="300.8365"/>
  </r>
  <r>
    <x v="4"/>
    <x v="2342"/>
    <n v="297.92779999999999"/>
  </r>
  <r>
    <x v="4"/>
    <x v="2343"/>
    <n v="298.55529999999999"/>
  </r>
  <r>
    <x v="4"/>
    <x v="2344"/>
    <n v="302.41030000000001"/>
  </r>
  <r>
    <x v="4"/>
    <x v="2345"/>
    <n v="300.70690000000002"/>
  </r>
  <r>
    <x v="4"/>
    <x v="2346"/>
    <n v="300.65710000000001"/>
  </r>
  <r>
    <x v="4"/>
    <x v="2347"/>
    <n v="299.97980000000001"/>
  </r>
  <r>
    <x v="4"/>
    <x v="2348"/>
    <n v="299.96980000000002"/>
  </r>
  <r>
    <x v="4"/>
    <x v="2349"/>
    <n v="299.01350000000002"/>
  </r>
  <r>
    <x v="4"/>
    <x v="2350"/>
    <n v="299.04340000000002"/>
  </r>
  <r>
    <x v="4"/>
    <x v="2351"/>
    <n v="296.0949"/>
  </r>
  <r>
    <x v="4"/>
    <x v="2352"/>
    <n v="294.5609"/>
  </r>
  <r>
    <x v="4"/>
    <x v="2353"/>
    <n v="295.83589999999998"/>
  </r>
  <r>
    <x v="4"/>
    <x v="2354"/>
    <n v="298.62509999999997"/>
  </r>
  <r>
    <x v="4"/>
    <x v="2355"/>
    <n v="303.63549999999998"/>
  </r>
  <r>
    <x v="4"/>
    <x v="2356"/>
    <n v="304.03390000000002"/>
  </r>
  <r>
    <x v="4"/>
    <x v="2357"/>
    <n v="298.7047"/>
  </r>
  <r>
    <x v="4"/>
    <x v="2358"/>
    <n v="293.15640000000002"/>
  </r>
  <r>
    <x v="4"/>
    <x v="2359"/>
    <n v="293.65440000000001"/>
  </r>
  <r>
    <x v="4"/>
    <x v="2360"/>
    <n v="297.41969999999998"/>
  </r>
  <r>
    <x v="4"/>
    <x v="2361"/>
    <n v="298.39589999999998"/>
  </r>
  <r>
    <x v="4"/>
    <x v="2362"/>
    <n v="298.18680000000001"/>
  </r>
  <r>
    <x v="4"/>
    <x v="2363"/>
    <n v="293.02690000000001"/>
  </r>
  <r>
    <x v="4"/>
    <x v="2364"/>
    <n v="282.41829999999999"/>
  </r>
  <r>
    <x v="4"/>
    <x v="2365"/>
    <n v="282.89640000000003"/>
  </r>
  <r>
    <x v="4"/>
    <x v="2366"/>
    <n v="280.8245"/>
  </r>
  <r>
    <x v="4"/>
    <x v="2367"/>
    <n v="287.97660000000002"/>
  </r>
  <r>
    <x v="4"/>
    <x v="2368"/>
    <n v="282.00990000000002"/>
  </r>
  <r>
    <x v="4"/>
    <x v="2369"/>
    <n v="287.6379"/>
  </r>
  <r>
    <x v="4"/>
    <x v="2370"/>
    <n v="291.971"/>
  </r>
  <r>
    <x v="4"/>
    <x v="2371"/>
    <n v="293.70429999999999"/>
  </r>
  <r>
    <x v="4"/>
    <x v="2372"/>
    <n v="293.70429999999999"/>
  </r>
  <r>
    <x v="4"/>
    <x v="2373"/>
    <n v="293.08670000000001"/>
  </r>
  <r>
    <x v="4"/>
    <x v="2374"/>
    <n v="291.74189999999999"/>
  </r>
  <r>
    <x v="4"/>
    <x v="2375"/>
    <n v="295.15859999999998"/>
  </r>
  <r>
    <x v="4"/>
    <x v="2376"/>
    <n v="301.57350000000002"/>
  </r>
  <r>
    <x v="4"/>
    <x v="2377"/>
    <n v="303.02789999999999"/>
  </r>
  <r>
    <x v="4"/>
    <x v="2378"/>
    <n v="306.09589999999997"/>
  </r>
  <r>
    <x v="4"/>
    <x v="2379"/>
    <n v="307.03230000000002"/>
  </r>
  <r>
    <x v="4"/>
    <x v="2380"/>
    <n v="306.21550000000002"/>
  </r>
  <r>
    <x v="4"/>
    <x v="2381"/>
    <n v="309.55250000000001"/>
  </r>
  <r>
    <x v="4"/>
    <x v="2382"/>
    <n v="307.95859999999999"/>
  </r>
  <r>
    <x v="4"/>
    <x v="2383"/>
    <n v="306.93270000000001"/>
  </r>
  <r>
    <x v="4"/>
    <x v="2384"/>
    <n v="308.9049"/>
  </r>
  <r>
    <x v="4"/>
    <x v="2385"/>
    <n v="321.91419999999999"/>
  </r>
  <r>
    <x v="4"/>
    <x v="2386"/>
    <n v="323.08960000000002"/>
  </r>
  <r>
    <x v="4"/>
    <x v="2387"/>
    <n v="330.33139999999997"/>
  </r>
  <r>
    <x v="4"/>
    <x v="2388"/>
    <n v="328.09010000000001"/>
  </r>
  <r>
    <x v="4"/>
    <x v="2389"/>
    <n v="331.83550000000002"/>
  </r>
  <r>
    <x v="4"/>
    <x v="2390"/>
    <n v="332.70209999999997"/>
  </r>
  <r>
    <x v="4"/>
    <x v="2391"/>
    <n v="335.1327"/>
  </r>
  <r>
    <x v="4"/>
    <x v="2392"/>
    <n v="334.75409999999999"/>
  </r>
  <r>
    <x v="4"/>
    <x v="2393"/>
    <n v="335.68049999999999"/>
  </r>
  <r>
    <x v="4"/>
    <x v="2394"/>
    <n v="334.64460000000003"/>
  </r>
  <r>
    <x v="4"/>
    <x v="2395"/>
    <n v="329.51459999999997"/>
  </r>
  <r>
    <x v="4"/>
    <x v="2396"/>
    <n v="331.13819999999998"/>
  </r>
  <r>
    <x v="4"/>
    <x v="2397"/>
    <n v="335.41160000000002"/>
  </r>
  <r>
    <x v="4"/>
    <x v="2398"/>
    <n v="334.76409999999998"/>
  </r>
  <r>
    <x v="4"/>
    <x v="2399"/>
    <n v="338.19069999999999"/>
  </r>
  <r>
    <x v="4"/>
    <x v="2400"/>
    <n v="338.42020000000002"/>
  </r>
  <r>
    <x v="4"/>
    <x v="2401"/>
    <n v="340.56580000000002"/>
  </r>
  <r>
    <x v="4"/>
    <x v="2402"/>
    <n v="342.40199999999999"/>
  </r>
  <r>
    <x v="4"/>
    <x v="2403"/>
    <n v="339.12880000000001"/>
  </r>
  <r>
    <x v="4"/>
    <x v="2404"/>
    <n v="336.98320000000001"/>
  </r>
  <r>
    <x v="4"/>
    <x v="2405"/>
    <n v="337.21269999999998"/>
  </r>
  <r>
    <x v="4"/>
    <x v="2406"/>
    <n v="328.99970000000002"/>
  </r>
  <r>
    <x v="4"/>
    <x v="2407"/>
    <n v="335.93540000000002"/>
  </r>
  <r>
    <x v="4"/>
    <x v="2408"/>
    <n v="329.90780000000001"/>
  </r>
  <r>
    <x v="4"/>
    <x v="2409"/>
    <n v="329.39890000000003"/>
  </r>
  <r>
    <x v="4"/>
    <x v="2410"/>
    <n v="328.81009999999998"/>
  </r>
  <r>
    <x v="4"/>
    <x v="2411"/>
    <n v="322.34350000000001"/>
  </r>
  <r>
    <x v="4"/>
    <x v="2412"/>
    <n v="325.51690000000002"/>
  </r>
  <r>
    <x v="4"/>
    <x v="2413"/>
    <n v="334.22890000000001"/>
  </r>
  <r>
    <x v="4"/>
    <x v="2414"/>
    <n v="334.27879999999999"/>
  </r>
  <r>
    <x v="4"/>
    <x v="2415"/>
    <n v="332.41269999999997"/>
  </r>
  <r>
    <x v="4"/>
    <x v="2416"/>
    <n v="341.83319999999998"/>
  </r>
  <r>
    <x v="4"/>
    <x v="2417"/>
    <n v="338.69959999999998"/>
  </r>
  <r>
    <x v="4"/>
    <x v="2418"/>
    <n v="327.66250000000002"/>
  </r>
  <r>
    <x v="4"/>
    <x v="2419"/>
    <n v="333.95949999999999"/>
  </r>
  <r>
    <x v="4"/>
    <x v="2420"/>
    <n v="324.2296"/>
  </r>
  <r>
    <x v="4"/>
    <x v="2421"/>
    <n v="323.1318"/>
  </r>
  <r>
    <x v="4"/>
    <x v="2422"/>
    <n v="319.24990000000003"/>
  </r>
  <r>
    <x v="4"/>
    <x v="2423"/>
    <n v="326.61470000000003"/>
  </r>
  <r>
    <x v="4"/>
    <x v="2424"/>
    <n v="332.51249999999999"/>
  </r>
  <r>
    <x v="4"/>
    <x v="2425"/>
    <n v="333.99939999999998"/>
  </r>
  <r>
    <x v="4"/>
    <x v="2426"/>
    <n v="341.74340000000001"/>
  </r>
  <r>
    <x v="4"/>
    <x v="2427"/>
    <n v="340.54579999999999"/>
  </r>
  <r>
    <x v="4"/>
    <x v="2428"/>
    <n v="341.24439999999998"/>
  </r>
  <r>
    <x v="4"/>
    <x v="2429"/>
    <n v="338.6198"/>
  </r>
  <r>
    <x v="4"/>
    <x v="2430"/>
    <n v="335.62599999999998"/>
  </r>
  <r>
    <x v="4"/>
    <x v="2431"/>
    <n v="334.05930000000001"/>
  </r>
  <r>
    <x v="4"/>
    <x v="2432"/>
    <n v="328.33109999999999"/>
  </r>
  <r>
    <x v="4"/>
    <x v="2433"/>
    <n v="315.72719999999998"/>
  </r>
  <r>
    <x v="4"/>
    <x v="2434"/>
    <n v="313.23230000000001"/>
  </r>
  <r>
    <x v="4"/>
    <x v="2435"/>
    <n v="313.392"/>
  </r>
  <r>
    <x v="4"/>
    <x v="2436"/>
    <n v="313.62150000000003"/>
  </r>
  <r>
    <x v="4"/>
    <x v="2437"/>
    <n v="314.33010000000002"/>
  </r>
  <r>
    <x v="4"/>
    <x v="2438"/>
    <n v="317.61329999999998"/>
  </r>
  <r>
    <x v="4"/>
    <x v="2439"/>
    <n v="304.17110000000002"/>
  </r>
  <r>
    <x v="4"/>
    <x v="2440"/>
    <n v="309.55990000000003"/>
  </r>
  <r>
    <x v="4"/>
    <x v="2441"/>
    <n v="302.02550000000002"/>
  </r>
  <r>
    <x v="4"/>
    <x v="2442"/>
    <n v="302.70409999999998"/>
  </r>
  <r>
    <x v="4"/>
    <x v="2443"/>
    <n v="300.97770000000003"/>
  </r>
  <r>
    <x v="4"/>
    <x v="2444"/>
    <n v="295.41919999999999"/>
  </r>
  <r>
    <x v="4"/>
    <x v="2445"/>
    <n v="295.75850000000003"/>
  </r>
  <r>
    <x v="4"/>
    <x v="2446"/>
    <n v="287.8947"/>
  </r>
  <r>
    <x v="4"/>
    <x v="2447"/>
    <n v="296.09769999999997"/>
  </r>
  <r>
    <x v="4"/>
    <x v="2448"/>
    <n v="299.22129999999999"/>
  </r>
  <r>
    <x v="4"/>
    <x v="2449"/>
    <n v="307.62389999999999"/>
  </r>
  <r>
    <x v="4"/>
    <x v="2450"/>
    <n v="310.3383"/>
  </r>
  <r>
    <x v="4"/>
    <x v="2451"/>
    <n v="308.12290000000002"/>
  </r>
  <r>
    <x v="4"/>
    <x v="2452"/>
    <n v="312.81319999999999"/>
  </r>
  <r>
    <x v="4"/>
    <x v="2453"/>
    <n v="300.6284"/>
  </r>
  <r>
    <x v="4"/>
    <x v="2454"/>
    <n v="305.30869999999999"/>
  </r>
  <r>
    <x v="4"/>
    <x v="2455"/>
    <n v="300.32900000000001"/>
  </r>
  <r>
    <x v="4"/>
    <x v="2456"/>
    <n v="303.93150000000003"/>
  </r>
  <r>
    <x v="4"/>
    <x v="2457"/>
    <n v="310.56779999999998"/>
  </r>
  <r>
    <x v="4"/>
    <x v="2458"/>
    <n v="301.7561"/>
  </r>
  <r>
    <x v="4"/>
    <x v="2459"/>
    <n v="294.43119999999999"/>
  </r>
  <r>
    <x v="4"/>
    <x v="2460"/>
    <n v="294.3913"/>
  </r>
  <r>
    <x v="4"/>
    <x v="2461"/>
    <n v="299.85000000000002"/>
  </r>
  <r>
    <x v="4"/>
    <x v="2462"/>
    <n v="299.5"/>
  </r>
  <r>
    <x v="4"/>
    <x v="2463"/>
    <n v="290.73"/>
  </r>
  <r>
    <x v="4"/>
    <x v="2464"/>
    <n v="287.93"/>
  </r>
  <r>
    <x v="4"/>
    <x v="2465"/>
    <n v="287.72000000000003"/>
  </r>
  <r>
    <x v="4"/>
    <x v="2466"/>
    <n v="280.27"/>
  </r>
  <r>
    <x v="4"/>
    <x v="2467"/>
    <n v="294.58999999999997"/>
  </r>
  <r>
    <x v="4"/>
    <x v="2468"/>
    <n v="297.31"/>
  </r>
  <r>
    <x v="4"/>
    <x v="2469"/>
    <n v="298.79000000000002"/>
  </r>
  <r>
    <x v="4"/>
    <x v="2470"/>
    <n v="294.95"/>
  </r>
  <r>
    <x v="4"/>
    <x v="2471"/>
    <n v="300.19"/>
  </r>
  <r>
    <x v="4"/>
    <x v="2472"/>
    <n v="295.92"/>
  </r>
  <r>
    <x v="4"/>
    <x v="2473"/>
    <n v="289.86"/>
  </r>
  <r>
    <x v="4"/>
    <x v="2474"/>
    <n v="278.91000000000003"/>
  </r>
  <r>
    <x v="4"/>
    <x v="2475"/>
    <n v="275.85000000000002"/>
  </r>
  <r>
    <x v="4"/>
    <x v="2476"/>
    <n v="288.5"/>
  </r>
  <r>
    <x v="4"/>
    <x v="2477"/>
    <n v="285.58999999999997"/>
  </r>
  <r>
    <x v="4"/>
    <x v="2478"/>
    <n v="280.07"/>
  </r>
  <r>
    <x v="4"/>
    <x v="2479"/>
    <n v="276.44"/>
  </r>
  <r>
    <x v="4"/>
    <x v="2480"/>
    <n v="287.14999999999998"/>
  </r>
  <r>
    <x v="4"/>
    <x v="2481"/>
    <n v="294.39"/>
  </r>
  <r>
    <x v="4"/>
    <x v="2482"/>
    <n v="295.22000000000003"/>
  </r>
  <r>
    <x v="4"/>
    <x v="2483"/>
    <n v="300.43"/>
  </r>
  <r>
    <x v="4"/>
    <x v="2484"/>
    <n v="299.16000000000003"/>
  </r>
  <r>
    <x v="4"/>
    <x v="2485"/>
    <n v="304.06"/>
  </r>
  <r>
    <x v="4"/>
    <x v="2486"/>
    <n v="299.49"/>
  </r>
  <r>
    <x v="4"/>
    <x v="2487"/>
    <n v="304.10000000000002"/>
  </r>
  <r>
    <x v="4"/>
    <x v="2488"/>
    <n v="303.68"/>
  </r>
  <r>
    <x v="4"/>
    <x v="2489"/>
    <n v="310.7"/>
  </r>
  <r>
    <x v="4"/>
    <x v="2490"/>
    <n v="315.41000000000003"/>
  </r>
  <r>
    <x v="4"/>
    <x v="2491"/>
    <n v="313.86"/>
  </r>
  <r>
    <x v="4"/>
    <x v="2492"/>
    <n v="308.31"/>
  </r>
  <r>
    <x v="4"/>
    <x v="2493"/>
    <n v="309.42"/>
  </r>
  <r>
    <x v="4"/>
    <x v="2494"/>
    <n v="314.97000000000003"/>
  </r>
  <r>
    <x v="4"/>
    <x v="2495"/>
    <n v="310.88"/>
  </r>
  <r>
    <x v="4"/>
    <x v="2496"/>
    <n v="299.5"/>
  </r>
  <r>
    <x v="4"/>
    <x v="2497"/>
    <n v="301.37"/>
  </r>
  <r>
    <x v="4"/>
    <x v="2498"/>
    <n v="296.97000000000003"/>
  </r>
  <r>
    <x v="4"/>
    <x v="2499"/>
    <n v="285.26"/>
  </r>
  <r>
    <x v="4"/>
    <x v="2500"/>
    <n v="282.06"/>
  </r>
  <r>
    <x v="4"/>
    <x v="2501"/>
    <n v="287.62"/>
  </r>
  <r>
    <x v="4"/>
    <x v="2502"/>
    <n v="279.83"/>
  </r>
  <r>
    <x v="4"/>
    <x v="2503"/>
    <n v="280.52"/>
  </r>
  <r>
    <x v="4"/>
    <x v="2504"/>
    <n v="285.3"/>
  </r>
  <r>
    <x v="4"/>
    <x v="2505"/>
    <n v="286.36"/>
  </r>
  <r>
    <x v="4"/>
    <x v="2506"/>
    <n v="280.81"/>
  </r>
  <r>
    <x v="4"/>
    <x v="2507"/>
    <n v="274.02999999999997"/>
  </r>
  <r>
    <x v="4"/>
    <x v="2508"/>
    <n v="280.72000000000003"/>
  </r>
  <r>
    <x v="4"/>
    <x v="2509"/>
    <n v="270.22000000000003"/>
  </r>
  <r>
    <x v="4"/>
    <x v="2510"/>
    <n v="283.22000000000003"/>
  </r>
  <r>
    <x v="4"/>
    <x v="2511"/>
    <n v="289.63"/>
  </r>
  <r>
    <x v="4"/>
    <x v="2512"/>
    <n v="277.52"/>
  </r>
  <r>
    <x v="4"/>
    <x v="2513"/>
    <n v="284.47000000000003"/>
  </r>
  <r>
    <x v="4"/>
    <x v="2514"/>
    <n v="281.77999999999997"/>
  </r>
  <r>
    <x v="4"/>
    <x v="2515"/>
    <n v="289.98"/>
  </r>
  <r>
    <x v="5"/>
    <x v="0"/>
    <n v="2.8633000000000002"/>
  </r>
  <r>
    <x v="5"/>
    <x v="1"/>
    <n v="2.8610000000000002"/>
  </r>
  <r>
    <x v="5"/>
    <x v="2"/>
    <n v="2.8725000000000001"/>
  </r>
  <r>
    <x v="5"/>
    <x v="3"/>
    <n v="2.8517999999999999"/>
  </r>
  <r>
    <x v="5"/>
    <x v="4"/>
    <n v="3.0331999999999999"/>
  </r>
  <r>
    <x v="5"/>
    <x v="5"/>
    <n v="3.0148000000000001"/>
  </r>
  <r>
    <x v="5"/>
    <x v="6"/>
    <n v="2.9849999999999999"/>
  </r>
  <r>
    <x v="5"/>
    <x v="7"/>
    <n v="2.9253"/>
  </r>
  <r>
    <x v="5"/>
    <x v="8"/>
    <n v="2.9045999999999998"/>
  </r>
  <r>
    <x v="5"/>
    <x v="9"/>
    <n v="2.7736999999999998"/>
  </r>
  <r>
    <x v="5"/>
    <x v="10"/>
    <n v="2.8220000000000001"/>
  </r>
  <r>
    <x v="5"/>
    <x v="11"/>
    <n v="2.7875000000000001"/>
  </r>
  <r>
    <x v="5"/>
    <x v="12"/>
    <n v="2.8563999999999998"/>
  </r>
  <r>
    <x v="5"/>
    <x v="13"/>
    <n v="2.7806000000000002"/>
  </r>
  <r>
    <x v="5"/>
    <x v="14"/>
    <n v="2.8472"/>
  </r>
  <r>
    <x v="5"/>
    <x v="15"/>
    <n v="2.9207000000000001"/>
  </r>
  <r>
    <x v="5"/>
    <x v="16"/>
    <n v="2.8862000000000001"/>
  </r>
  <r>
    <x v="5"/>
    <x v="17"/>
    <n v="2.8540999999999999"/>
  </r>
  <r>
    <x v="5"/>
    <x v="18"/>
    <n v="2.7507999999999999"/>
  </r>
  <r>
    <x v="5"/>
    <x v="19"/>
    <n v="2.6934"/>
  </r>
  <r>
    <x v="5"/>
    <x v="20"/>
    <n v="2.7713999999999999"/>
  </r>
  <r>
    <x v="5"/>
    <x v="21"/>
    <n v="2.8449"/>
  </r>
  <r>
    <x v="5"/>
    <x v="22"/>
    <n v="2.7301000000000002"/>
  </r>
  <r>
    <x v="5"/>
    <x v="23"/>
    <n v="2.7829000000000002"/>
  </r>
  <r>
    <x v="5"/>
    <x v="24"/>
    <n v="2.8151000000000002"/>
  </r>
  <r>
    <x v="5"/>
    <x v="25"/>
    <n v="2.8725000000000001"/>
  </r>
  <r>
    <x v="5"/>
    <x v="26"/>
    <n v="2.7967"/>
  </r>
  <r>
    <x v="5"/>
    <x v="27"/>
    <n v="2.7623000000000002"/>
  </r>
  <r>
    <x v="5"/>
    <x v="28"/>
    <n v="2.8220000000000001"/>
  </r>
  <r>
    <x v="5"/>
    <x v="29"/>
    <n v="2.8472"/>
  </r>
  <r>
    <x v="5"/>
    <x v="30"/>
    <n v="3.0400999999999998"/>
  </r>
  <r>
    <x v="5"/>
    <x v="31"/>
    <n v="3.0882999999999998"/>
  </r>
  <r>
    <x v="5"/>
    <x v="32"/>
    <n v="2.9481999999999999"/>
  </r>
  <r>
    <x v="5"/>
    <x v="33"/>
    <n v="2.9849999999999999"/>
  </r>
  <r>
    <x v="5"/>
    <x v="34"/>
    <n v="2.8908"/>
  </r>
  <r>
    <x v="5"/>
    <x v="35"/>
    <n v="2.923"/>
  </r>
  <r>
    <x v="5"/>
    <x v="36"/>
    <n v="3.0171000000000001"/>
  </r>
  <r>
    <x v="5"/>
    <x v="37"/>
    <n v="3.0400999999999998"/>
  </r>
  <r>
    <x v="5"/>
    <x v="38"/>
    <n v="3.1732999999999998"/>
  </r>
  <r>
    <x v="5"/>
    <x v="39"/>
    <n v="3.0882999999999998"/>
  </r>
  <r>
    <x v="5"/>
    <x v="40"/>
    <n v="3.1686999999999999"/>
  </r>
  <r>
    <x v="5"/>
    <x v="41"/>
    <n v="3.1364999999999998"/>
  </r>
  <r>
    <x v="5"/>
    <x v="42"/>
    <n v="3.0768"/>
  </r>
  <r>
    <x v="5"/>
    <x v="43"/>
    <n v="3.0354999999999999"/>
  </r>
  <r>
    <x v="5"/>
    <x v="44"/>
    <n v="2.9436"/>
  </r>
  <r>
    <x v="5"/>
    <x v="45"/>
    <n v="2.8954"/>
  </r>
  <r>
    <x v="5"/>
    <x v="46"/>
    <n v="2.8472"/>
  </r>
  <r>
    <x v="5"/>
    <x v="47"/>
    <n v="2.8839000000000001"/>
  </r>
  <r>
    <x v="5"/>
    <x v="48"/>
    <n v="2.8931"/>
  </r>
  <r>
    <x v="5"/>
    <x v="49"/>
    <n v="2.8403"/>
  </r>
  <r>
    <x v="5"/>
    <x v="50"/>
    <n v="2.9988000000000001"/>
  </r>
  <r>
    <x v="5"/>
    <x v="51"/>
    <n v="3.0286"/>
  </r>
  <r>
    <x v="5"/>
    <x v="52"/>
    <n v="2.9413"/>
  </r>
  <r>
    <x v="5"/>
    <x v="53"/>
    <n v="2.9803999999999999"/>
  </r>
  <r>
    <x v="5"/>
    <x v="54"/>
    <n v="2.9481999999999999"/>
  </r>
  <r>
    <x v="5"/>
    <x v="55"/>
    <n v="3.0055999999999998"/>
  </r>
  <r>
    <x v="5"/>
    <x v="56"/>
    <n v="3.0194000000000001"/>
  </r>
  <r>
    <x v="5"/>
    <x v="57"/>
    <n v="3.0952000000000002"/>
  </r>
  <r>
    <x v="5"/>
    <x v="58"/>
    <n v="3.0607000000000002"/>
  </r>
  <r>
    <x v="5"/>
    <x v="59"/>
    <n v="3.109"/>
  </r>
  <r>
    <x v="5"/>
    <x v="60"/>
    <n v="3.0745"/>
  </r>
  <r>
    <x v="5"/>
    <x v="61"/>
    <n v="3.0859999999999999"/>
  </r>
  <r>
    <x v="5"/>
    <x v="62"/>
    <n v="3.1503000000000001"/>
  </r>
  <r>
    <x v="5"/>
    <x v="63"/>
    <n v="3.2168999999999999"/>
  </r>
  <r>
    <x v="5"/>
    <x v="64"/>
    <n v="3.2490000000000001"/>
  </r>
  <r>
    <x v="5"/>
    <x v="65"/>
    <n v="3.2673999999999999"/>
  </r>
  <r>
    <x v="5"/>
    <x v="66"/>
    <n v="3.3776000000000002"/>
  </r>
  <r>
    <x v="5"/>
    <x v="67"/>
    <n v="3.3569"/>
  </r>
  <r>
    <x v="5"/>
    <x v="68"/>
    <n v="3.4005999999999998"/>
  </r>
  <r>
    <x v="5"/>
    <x v="69"/>
    <n v="3.3500999999999999"/>
  </r>
  <r>
    <x v="5"/>
    <x v="70"/>
    <n v="3.3248000000000002"/>
  </r>
  <r>
    <x v="5"/>
    <x v="71"/>
    <n v="3.3936999999999999"/>
  </r>
  <r>
    <x v="5"/>
    <x v="72"/>
    <n v="3.3637999999999999"/>
  </r>
  <r>
    <x v="5"/>
    <x v="73"/>
    <n v="3.3637999999999999"/>
  </r>
  <r>
    <x v="5"/>
    <x v="74"/>
    <n v="3.3546999999999998"/>
  </r>
  <r>
    <x v="5"/>
    <x v="75"/>
    <n v="3.3614999999999999"/>
  </r>
  <r>
    <x v="5"/>
    <x v="76"/>
    <n v="3.2858000000000001"/>
  </r>
  <r>
    <x v="5"/>
    <x v="77"/>
    <n v="3.3523999999999998"/>
  </r>
  <r>
    <x v="5"/>
    <x v="78"/>
    <n v="3.2949999999999999"/>
  </r>
  <r>
    <x v="5"/>
    <x v="79"/>
    <n v="3.2812000000000001"/>
  </r>
  <r>
    <x v="5"/>
    <x v="80"/>
    <n v="3.2881"/>
  </r>
  <r>
    <x v="5"/>
    <x v="81"/>
    <n v="3.2261000000000002"/>
  </r>
  <r>
    <x v="5"/>
    <x v="82"/>
    <n v="3.2214999999999998"/>
  </r>
  <r>
    <x v="5"/>
    <x v="83"/>
    <n v="3.0493000000000001"/>
  </r>
  <r>
    <x v="5"/>
    <x v="84"/>
    <n v="3.0585"/>
  </r>
  <r>
    <x v="5"/>
    <x v="85"/>
    <n v="3.1526000000000001"/>
  </r>
  <r>
    <x v="5"/>
    <x v="86"/>
    <n v="3.0768"/>
  </r>
  <r>
    <x v="5"/>
    <x v="87"/>
    <n v="3.0493000000000001"/>
  </r>
  <r>
    <x v="5"/>
    <x v="88"/>
    <n v="3.0859999999999999"/>
  </r>
  <r>
    <x v="5"/>
    <x v="89"/>
    <n v="3.1204000000000001"/>
  </r>
  <r>
    <x v="5"/>
    <x v="90"/>
    <n v="3.1410999999999998"/>
  </r>
  <r>
    <x v="5"/>
    <x v="91"/>
    <n v="3.1779000000000002"/>
  </r>
  <r>
    <x v="5"/>
    <x v="92"/>
    <n v="3.0905999999999998"/>
  </r>
  <r>
    <x v="5"/>
    <x v="93"/>
    <n v="3.1113"/>
  </r>
  <r>
    <x v="5"/>
    <x v="94"/>
    <n v="3.1480000000000001"/>
  </r>
  <r>
    <x v="5"/>
    <x v="95"/>
    <n v="3.125"/>
  </r>
  <r>
    <x v="5"/>
    <x v="96"/>
    <n v="3.1387999999999998"/>
  </r>
  <r>
    <x v="5"/>
    <x v="97"/>
    <n v="3.1364999999999998"/>
  </r>
  <r>
    <x v="5"/>
    <x v="98"/>
    <n v="3.0790999999999999"/>
  </r>
  <r>
    <x v="5"/>
    <x v="99"/>
    <n v="3.0263"/>
  </r>
  <r>
    <x v="5"/>
    <x v="100"/>
    <n v="3.0493000000000001"/>
  </r>
  <r>
    <x v="5"/>
    <x v="101"/>
    <n v="3.0630000000000002"/>
  </r>
  <r>
    <x v="5"/>
    <x v="102"/>
    <n v="3.0125000000000002"/>
  </r>
  <r>
    <x v="5"/>
    <x v="103"/>
    <n v="3.024"/>
  </r>
  <r>
    <x v="5"/>
    <x v="104"/>
    <n v="2.9942000000000002"/>
  </r>
  <r>
    <x v="5"/>
    <x v="105"/>
    <n v="3.1273"/>
  </r>
  <r>
    <x v="5"/>
    <x v="106"/>
    <n v="3.0539000000000001"/>
  </r>
  <r>
    <x v="5"/>
    <x v="107"/>
    <n v="3.024"/>
  </r>
  <r>
    <x v="5"/>
    <x v="108"/>
    <n v="2.9597000000000002"/>
  </r>
  <r>
    <x v="5"/>
    <x v="109"/>
    <n v="2.9091999999999998"/>
  </r>
  <r>
    <x v="5"/>
    <x v="110"/>
    <n v="2.9253"/>
  </r>
  <r>
    <x v="5"/>
    <x v="111"/>
    <n v="2.9"/>
  </r>
  <r>
    <x v="5"/>
    <x v="112"/>
    <n v="2.9367999999999999"/>
  </r>
  <r>
    <x v="5"/>
    <x v="113"/>
    <n v="3.0217000000000001"/>
  </r>
  <r>
    <x v="5"/>
    <x v="114"/>
    <n v="2.9988000000000001"/>
  </r>
  <r>
    <x v="5"/>
    <x v="115"/>
    <n v="2.9527999999999999"/>
  </r>
  <r>
    <x v="5"/>
    <x v="116"/>
    <n v="2.7806000000000002"/>
  </r>
  <r>
    <x v="5"/>
    <x v="117"/>
    <n v="2.7484999999999999"/>
  </r>
  <r>
    <x v="5"/>
    <x v="118"/>
    <n v="2.8311000000000002"/>
  </r>
  <r>
    <x v="5"/>
    <x v="119"/>
    <n v="2.7944"/>
  </r>
  <r>
    <x v="5"/>
    <x v="120"/>
    <n v="2.7967"/>
  </r>
  <r>
    <x v="5"/>
    <x v="121"/>
    <n v="2.7667999999999999"/>
  </r>
  <r>
    <x v="5"/>
    <x v="122"/>
    <n v="2.7507999999999999"/>
  </r>
  <r>
    <x v="5"/>
    <x v="123"/>
    <n v="2.8816000000000002"/>
  </r>
  <r>
    <x v="5"/>
    <x v="124"/>
    <n v="2.8679000000000001"/>
  </r>
  <r>
    <x v="5"/>
    <x v="125"/>
    <n v="2.9895999999999998"/>
  </r>
  <r>
    <x v="5"/>
    <x v="126"/>
    <n v="2.9872999999999998"/>
  </r>
  <r>
    <x v="5"/>
    <x v="127"/>
    <n v="2.8954"/>
  </r>
  <r>
    <x v="5"/>
    <x v="128"/>
    <n v="2.9115000000000002"/>
  </r>
  <r>
    <x v="5"/>
    <x v="129"/>
    <n v="2.7989999999999999"/>
  </r>
  <r>
    <x v="5"/>
    <x v="130"/>
    <n v="2.7370000000000001"/>
  </r>
  <r>
    <x v="5"/>
    <x v="131"/>
    <n v="2.7162999999999999"/>
  </r>
  <r>
    <x v="5"/>
    <x v="132"/>
    <n v="2.6497000000000002"/>
  </r>
  <r>
    <x v="5"/>
    <x v="133"/>
    <n v="2.6612"/>
  </r>
  <r>
    <x v="5"/>
    <x v="134"/>
    <n v="2.613"/>
  </r>
  <r>
    <x v="5"/>
    <x v="135"/>
    <n v="2.6865000000000001"/>
  </r>
  <r>
    <x v="5"/>
    <x v="136"/>
    <n v="2.6553"/>
  </r>
  <r>
    <x v="5"/>
    <x v="137"/>
    <n v="2.7315"/>
  </r>
  <r>
    <x v="5"/>
    <x v="138"/>
    <n v="2.75"/>
  </r>
  <r>
    <x v="5"/>
    <x v="139"/>
    <n v="2.7986"/>
  </r>
  <r>
    <x v="5"/>
    <x v="140"/>
    <n v="2.8100999999999998"/>
  </r>
  <r>
    <x v="5"/>
    <x v="141"/>
    <n v="2.8332000000000002"/>
  </r>
  <r>
    <x v="5"/>
    <x v="142"/>
    <n v="2.7824"/>
  </r>
  <r>
    <x v="5"/>
    <x v="143"/>
    <n v="2.7662"/>
  </r>
  <r>
    <x v="5"/>
    <x v="144"/>
    <n v="2.7153999999999998"/>
  </r>
  <r>
    <x v="5"/>
    <x v="145"/>
    <n v="2.7961999999999998"/>
  </r>
  <r>
    <x v="5"/>
    <x v="146"/>
    <n v="2.7639"/>
  </r>
  <r>
    <x v="5"/>
    <x v="147"/>
    <n v="2.7685"/>
  </r>
  <r>
    <x v="5"/>
    <x v="148"/>
    <n v="2.7639"/>
  </r>
  <r>
    <x v="5"/>
    <x v="149"/>
    <n v="2.8563000000000001"/>
  </r>
  <r>
    <x v="5"/>
    <x v="150"/>
    <n v="2.9234"/>
  </r>
  <r>
    <x v="5"/>
    <x v="151"/>
    <n v="2.8933"/>
  </r>
  <r>
    <x v="5"/>
    <x v="152"/>
    <n v="2.8956"/>
  </r>
  <r>
    <x v="5"/>
    <x v="153"/>
    <n v="2.9095"/>
  </r>
  <r>
    <x v="5"/>
    <x v="154"/>
    <n v="2.8978999999999999"/>
  </r>
  <r>
    <x v="5"/>
    <x v="155"/>
    <n v="2.9026000000000001"/>
  </r>
  <r>
    <x v="5"/>
    <x v="156"/>
    <n v="2.9234"/>
  </r>
  <r>
    <x v="5"/>
    <x v="157"/>
    <n v="2.9209999999999998"/>
  </r>
  <r>
    <x v="5"/>
    <x v="158"/>
    <n v="2.8540000000000001"/>
  </r>
  <r>
    <x v="5"/>
    <x v="159"/>
    <n v="2.8309000000000002"/>
  </r>
  <r>
    <x v="5"/>
    <x v="160"/>
    <n v="2.8285999999999998"/>
  </r>
  <r>
    <x v="5"/>
    <x v="161"/>
    <n v="2.8100999999999998"/>
  </r>
  <r>
    <x v="5"/>
    <x v="162"/>
    <n v="2.7961999999999998"/>
  </r>
  <r>
    <x v="5"/>
    <x v="163"/>
    <n v="2.8332000000000002"/>
  </r>
  <r>
    <x v="5"/>
    <x v="164"/>
    <n v="2.9394999999999998"/>
  </r>
  <r>
    <x v="5"/>
    <x v="165"/>
    <n v="2.9418000000000002"/>
  </r>
  <r>
    <x v="5"/>
    <x v="166"/>
    <n v="3.0388999999999999"/>
  </r>
  <r>
    <x v="5"/>
    <x v="167"/>
    <n v="2.9510999999999998"/>
  </r>
  <r>
    <x v="5"/>
    <x v="168"/>
    <n v="2.8864000000000001"/>
  </r>
  <r>
    <x v="5"/>
    <x v="169"/>
    <n v="2.8216999999999999"/>
  </r>
  <r>
    <x v="5"/>
    <x v="170"/>
    <n v="2.8262999999999998"/>
  </r>
  <r>
    <x v="5"/>
    <x v="171"/>
    <n v="2.8216999999999999"/>
  </r>
  <r>
    <x v="5"/>
    <x v="172"/>
    <n v="2.8193999999999999"/>
  </r>
  <r>
    <x v="5"/>
    <x v="173"/>
    <n v="2.7685"/>
  </r>
  <r>
    <x v="5"/>
    <x v="174"/>
    <n v="2.7938999999999998"/>
  </r>
  <r>
    <x v="5"/>
    <x v="175"/>
    <n v="2.8309000000000002"/>
  </r>
  <r>
    <x v="5"/>
    <x v="176"/>
    <n v="2.8123999999999998"/>
  </r>
  <r>
    <x v="5"/>
    <x v="177"/>
    <n v="2.7986"/>
  </r>
  <r>
    <x v="5"/>
    <x v="178"/>
    <n v="2.8031999999999999"/>
  </r>
  <r>
    <x v="5"/>
    <x v="179"/>
    <n v="2.8170000000000002"/>
  </r>
  <r>
    <x v="5"/>
    <x v="180"/>
    <n v="2.8679000000000001"/>
  </r>
  <r>
    <x v="5"/>
    <x v="181"/>
    <n v="2.9140999999999999"/>
  </r>
  <r>
    <x v="5"/>
    <x v="182"/>
    <n v="2.8517000000000001"/>
  </r>
  <r>
    <x v="5"/>
    <x v="183"/>
    <n v="2.8471000000000002"/>
  </r>
  <r>
    <x v="5"/>
    <x v="184"/>
    <n v="2.8332000000000002"/>
  </r>
  <r>
    <x v="5"/>
    <x v="185"/>
    <n v="2.8586"/>
  </r>
  <r>
    <x v="5"/>
    <x v="186"/>
    <n v="2.8100999999999998"/>
  </r>
  <r>
    <x v="5"/>
    <x v="187"/>
    <n v="2.8748"/>
  </r>
  <r>
    <x v="5"/>
    <x v="188"/>
    <n v="2.8517000000000001"/>
  </r>
  <r>
    <x v="5"/>
    <x v="189"/>
    <n v="2.8401999999999998"/>
  </r>
  <r>
    <x v="5"/>
    <x v="190"/>
    <n v="2.8586"/>
  </r>
  <r>
    <x v="5"/>
    <x v="191"/>
    <n v="2.891"/>
  </r>
  <r>
    <x v="5"/>
    <x v="192"/>
    <n v="2.8725000000000001"/>
  </r>
  <r>
    <x v="5"/>
    <x v="193"/>
    <n v="2.8586"/>
  </r>
  <r>
    <x v="5"/>
    <x v="194"/>
    <n v="2.9418000000000002"/>
  </r>
  <r>
    <x v="5"/>
    <x v="195"/>
    <n v="2.9418000000000002"/>
  </r>
  <r>
    <x v="5"/>
    <x v="196"/>
    <n v="2.9026000000000001"/>
  </r>
  <r>
    <x v="5"/>
    <x v="197"/>
    <n v="2.8610000000000002"/>
  </r>
  <r>
    <x v="5"/>
    <x v="198"/>
    <n v="2.8401999999999998"/>
  </r>
  <r>
    <x v="5"/>
    <x v="199"/>
    <n v="2.8933"/>
  </r>
  <r>
    <x v="5"/>
    <x v="200"/>
    <n v="2.8424999999999998"/>
  </r>
  <r>
    <x v="5"/>
    <x v="201"/>
    <n v="2.8761999999999999"/>
  </r>
  <r>
    <x v="5"/>
    <x v="202"/>
    <n v="2.9297"/>
  </r>
  <r>
    <x v="5"/>
    <x v="203"/>
    <n v="2.9436"/>
  </r>
  <r>
    <x v="5"/>
    <x v="204"/>
    <n v="2.9552"/>
  </r>
  <r>
    <x v="5"/>
    <x v="205"/>
    <n v="2.9436"/>
  </r>
  <r>
    <x v="5"/>
    <x v="206"/>
    <n v="2.9762"/>
  </r>
  <r>
    <x v="5"/>
    <x v="207"/>
    <n v="2.9738000000000002"/>
  </r>
  <r>
    <x v="5"/>
    <x v="208"/>
    <n v="2.9668999999999999"/>
  </r>
  <r>
    <x v="5"/>
    <x v="209"/>
    <n v="2.9807999999999999"/>
  </r>
  <r>
    <x v="5"/>
    <x v="210"/>
    <n v="2.9529000000000001"/>
  </r>
  <r>
    <x v="5"/>
    <x v="211"/>
    <n v="2.9622000000000002"/>
  </r>
  <r>
    <x v="5"/>
    <x v="212"/>
    <n v="2.9622000000000002"/>
  </r>
  <r>
    <x v="5"/>
    <x v="213"/>
    <n v="2.9645000000000001"/>
  </r>
  <r>
    <x v="5"/>
    <x v="214"/>
    <n v="2.9390000000000001"/>
  </r>
  <r>
    <x v="5"/>
    <x v="215"/>
    <n v="2.9180000000000001"/>
  </r>
  <r>
    <x v="5"/>
    <x v="216"/>
    <n v="2.8994"/>
  </r>
  <r>
    <x v="5"/>
    <x v="217"/>
    <n v="2.9342999999999999"/>
  </r>
  <r>
    <x v="5"/>
    <x v="218"/>
    <n v="2.8877999999999999"/>
  </r>
  <r>
    <x v="5"/>
    <x v="219"/>
    <n v="2.9018000000000002"/>
  </r>
  <r>
    <x v="5"/>
    <x v="220"/>
    <n v="2.8855"/>
  </r>
  <r>
    <x v="5"/>
    <x v="221"/>
    <n v="2.9064000000000001"/>
  </r>
  <r>
    <x v="5"/>
    <x v="222"/>
    <n v="2.9413"/>
  </r>
  <r>
    <x v="5"/>
    <x v="223"/>
    <n v="2.9830999999999999"/>
  </r>
  <r>
    <x v="5"/>
    <x v="224"/>
    <n v="2.8855"/>
  </r>
  <r>
    <x v="5"/>
    <x v="225"/>
    <n v="2.8553000000000002"/>
  </r>
  <r>
    <x v="5"/>
    <x v="226"/>
    <n v="2.8203999999999998"/>
  </r>
  <r>
    <x v="5"/>
    <x v="227"/>
    <n v="2.8483000000000001"/>
  </r>
  <r>
    <x v="5"/>
    <x v="228"/>
    <n v="2.8971"/>
  </r>
  <r>
    <x v="5"/>
    <x v="229"/>
    <n v="2.8900999999999999"/>
  </r>
  <r>
    <x v="5"/>
    <x v="230"/>
    <n v="2.9365999999999999"/>
  </r>
  <r>
    <x v="5"/>
    <x v="231"/>
    <n v="2.9830999999999999"/>
  </r>
  <r>
    <x v="5"/>
    <x v="232"/>
    <n v="2.9691999999999998"/>
  </r>
  <r>
    <x v="5"/>
    <x v="233"/>
    <n v="3.0436000000000001"/>
  </r>
  <r>
    <x v="5"/>
    <x v="234"/>
    <n v="2.9807999999999999"/>
  </r>
  <r>
    <x v="5"/>
    <x v="235"/>
    <n v="3.0133999999999999"/>
  </r>
  <r>
    <x v="5"/>
    <x v="236"/>
    <n v="2.9738000000000002"/>
  </r>
  <r>
    <x v="5"/>
    <x v="237"/>
    <n v="2.9157000000000002"/>
  </r>
  <r>
    <x v="5"/>
    <x v="238"/>
    <n v="2.9226999999999999"/>
  </r>
  <r>
    <x v="5"/>
    <x v="239"/>
    <n v="2.9272999999999998"/>
  </r>
  <r>
    <x v="5"/>
    <x v="240"/>
    <n v="3.0041000000000002"/>
  </r>
  <r>
    <x v="5"/>
    <x v="241"/>
    <n v="3.1063999999999998"/>
  </r>
  <r>
    <x v="5"/>
    <x v="242"/>
    <n v="3.1318999999999999"/>
  </r>
  <r>
    <x v="5"/>
    <x v="243"/>
    <n v="3.1179999999999999"/>
  </r>
  <r>
    <x v="5"/>
    <x v="244"/>
    <n v="3.1551999999999998"/>
  </r>
  <r>
    <x v="5"/>
    <x v="245"/>
    <n v="3.2017000000000002"/>
  </r>
  <r>
    <x v="5"/>
    <x v="246"/>
    <n v="3.1738"/>
  </r>
  <r>
    <x v="5"/>
    <x v="247"/>
    <n v="3.2109999999999999"/>
  </r>
  <r>
    <x v="5"/>
    <x v="248"/>
    <n v="3.2250000000000001"/>
  </r>
  <r>
    <x v="5"/>
    <x v="249"/>
    <n v="3.2155999999999998"/>
  </r>
  <r>
    <x v="5"/>
    <x v="250"/>
    <n v="3.1738"/>
  </r>
  <r>
    <x v="5"/>
    <x v="251"/>
    <n v="3.2319"/>
  </r>
  <r>
    <x v="5"/>
    <x v="252"/>
    <n v="3.2343000000000002"/>
  </r>
  <r>
    <x v="5"/>
    <x v="253"/>
    <n v="3.3807"/>
  </r>
  <r>
    <x v="5"/>
    <x v="254"/>
    <n v="3.3109999999999999"/>
  </r>
  <r>
    <x v="5"/>
    <x v="255"/>
    <n v="3.3597999999999999"/>
  </r>
  <r>
    <x v="5"/>
    <x v="256"/>
    <n v="3.4178999999999999"/>
  </r>
  <r>
    <x v="5"/>
    <x v="257"/>
    <n v="3.4016999999999999"/>
  </r>
  <r>
    <x v="5"/>
    <x v="258"/>
    <n v="3.4575"/>
  </r>
  <r>
    <x v="5"/>
    <x v="259"/>
    <n v="3.4504999999999999"/>
  </r>
  <r>
    <x v="5"/>
    <x v="260"/>
    <n v="3.4866999999999999"/>
  </r>
  <r>
    <x v="5"/>
    <x v="261"/>
    <n v="3.3652000000000002"/>
  </r>
  <r>
    <x v="5"/>
    <x v="262"/>
    <n v="3.4188999999999998"/>
  </r>
  <r>
    <x v="5"/>
    <x v="263"/>
    <n v="3.3978999999999999"/>
  </r>
  <r>
    <x v="5"/>
    <x v="264"/>
    <n v="3.3956"/>
  </r>
  <r>
    <x v="5"/>
    <x v="265"/>
    <n v="3.3744999999999998"/>
  </r>
  <r>
    <x v="5"/>
    <x v="266"/>
    <n v="3.4188999999999998"/>
  </r>
  <r>
    <x v="5"/>
    <x v="267"/>
    <n v="3.3815"/>
  </r>
  <r>
    <x v="5"/>
    <x v="268"/>
    <n v="3.3769"/>
  </r>
  <r>
    <x v="5"/>
    <x v="269"/>
    <n v="3.3815"/>
  </r>
  <r>
    <x v="5"/>
    <x v="270"/>
    <n v="3.3090999999999999"/>
  </r>
  <r>
    <x v="5"/>
    <x v="271"/>
    <n v="3.3300999999999998"/>
  </r>
  <r>
    <x v="5"/>
    <x v="272"/>
    <n v="3.3769"/>
  </r>
  <r>
    <x v="5"/>
    <x v="273"/>
    <n v="3.3744999999999998"/>
  </r>
  <r>
    <x v="5"/>
    <x v="274"/>
    <n v="3.3113999999999999"/>
  </r>
  <r>
    <x v="5"/>
    <x v="275"/>
    <n v="3.2833999999999999"/>
  </r>
  <r>
    <x v="5"/>
    <x v="276"/>
    <n v="3.3582000000000001"/>
  </r>
  <r>
    <x v="5"/>
    <x v="277"/>
    <n v="3.3534999999999999"/>
  </r>
  <r>
    <x v="5"/>
    <x v="278"/>
    <n v="3.3862000000000001"/>
  </r>
  <r>
    <x v="5"/>
    <x v="279"/>
    <n v="3.3652000000000002"/>
  </r>
  <r>
    <x v="5"/>
    <x v="280"/>
    <n v="3.468"/>
  </r>
  <r>
    <x v="5"/>
    <x v="281"/>
    <n v="3.3744999999999998"/>
  </r>
  <r>
    <x v="5"/>
    <x v="282"/>
    <n v="3.3698999999999999"/>
  </r>
  <r>
    <x v="5"/>
    <x v="283"/>
    <n v="3.2997999999999998"/>
  </r>
  <r>
    <x v="5"/>
    <x v="284"/>
    <n v="3.3231000000000002"/>
  </r>
  <r>
    <x v="5"/>
    <x v="285"/>
    <n v="3.3043999999999998"/>
  </r>
  <r>
    <x v="5"/>
    <x v="286"/>
    <n v="3.274"/>
  </r>
  <r>
    <x v="5"/>
    <x v="287"/>
    <n v="3.2810999999999999"/>
  </r>
  <r>
    <x v="5"/>
    <x v="288"/>
    <n v="3.2951000000000001"/>
  </r>
  <r>
    <x v="5"/>
    <x v="289"/>
    <n v="3.2927"/>
  </r>
  <r>
    <x v="5"/>
    <x v="290"/>
    <n v="3.3020999999999998"/>
  </r>
  <r>
    <x v="5"/>
    <x v="291"/>
    <n v="3.3277999999999999"/>
  </r>
  <r>
    <x v="5"/>
    <x v="292"/>
    <n v="3.3113999999999999"/>
  </r>
  <r>
    <x v="5"/>
    <x v="293"/>
    <n v="3.3277999999999999"/>
  </r>
  <r>
    <x v="5"/>
    <x v="294"/>
    <n v="3.3721999999999999"/>
  </r>
  <r>
    <x v="5"/>
    <x v="295"/>
    <n v="3.4188999999999998"/>
  </r>
  <r>
    <x v="5"/>
    <x v="296"/>
    <n v="3.4213"/>
  </r>
  <r>
    <x v="5"/>
    <x v="297"/>
    <n v="3.4142999999999999"/>
  </r>
  <r>
    <x v="5"/>
    <x v="298"/>
    <n v="3.4329999999999998"/>
  </r>
  <r>
    <x v="5"/>
    <x v="299"/>
    <n v="3.4142999999999999"/>
  </r>
  <r>
    <x v="5"/>
    <x v="300"/>
    <n v="3.4001999999999999"/>
  </r>
  <r>
    <x v="5"/>
    <x v="301"/>
    <n v="3.3277999999999999"/>
  </r>
  <r>
    <x v="5"/>
    <x v="302"/>
    <n v="3.3254999999999999"/>
  </r>
  <r>
    <x v="5"/>
    <x v="303"/>
    <n v="3.3208000000000002"/>
  </r>
  <r>
    <x v="5"/>
    <x v="304"/>
    <n v="3.3208000000000002"/>
  </r>
  <r>
    <x v="5"/>
    <x v="305"/>
    <n v="3.3325"/>
  </r>
  <r>
    <x v="5"/>
    <x v="306"/>
    <n v="3.3184999999999998"/>
  </r>
  <r>
    <x v="5"/>
    <x v="307"/>
    <n v="3.3113999999999999"/>
  </r>
  <r>
    <x v="5"/>
    <x v="308"/>
    <n v="3.3675000000000002"/>
  </r>
  <r>
    <x v="5"/>
    <x v="309"/>
    <n v="3.3744999999999998"/>
  </r>
  <r>
    <x v="5"/>
    <x v="310"/>
    <n v="3.4213"/>
  </r>
  <r>
    <x v="5"/>
    <x v="311"/>
    <n v="3.4493"/>
  </r>
  <r>
    <x v="5"/>
    <x v="312"/>
    <n v="3.4657"/>
  </r>
  <r>
    <x v="5"/>
    <x v="313"/>
    <n v="3.4142999999999999"/>
  </r>
  <r>
    <x v="5"/>
    <x v="314"/>
    <n v="3.4119000000000002"/>
  </r>
  <r>
    <x v="5"/>
    <x v="315"/>
    <n v="3.4352999999999998"/>
  </r>
  <r>
    <x v="5"/>
    <x v="316"/>
    <n v="3.3862000000000001"/>
  </r>
  <r>
    <x v="5"/>
    <x v="317"/>
    <n v="3.3582000000000001"/>
  </r>
  <r>
    <x v="5"/>
    <x v="318"/>
    <n v="3.3698999999999999"/>
  </r>
  <r>
    <x v="5"/>
    <x v="319"/>
    <n v="3.5124"/>
  </r>
  <r>
    <x v="5"/>
    <x v="320"/>
    <n v="3.5358000000000001"/>
  </r>
  <r>
    <x v="5"/>
    <x v="321"/>
    <n v="3.5497999999999998"/>
  </r>
  <r>
    <x v="5"/>
    <x v="322"/>
    <n v="3.4937"/>
  </r>
  <r>
    <x v="5"/>
    <x v="323"/>
    <n v="3.5112999999999999"/>
  </r>
  <r>
    <x v="5"/>
    <x v="324"/>
    <n v="3.4948999999999999"/>
  </r>
  <r>
    <x v="5"/>
    <x v="325"/>
    <n v="3.5137"/>
  </r>
  <r>
    <x v="5"/>
    <x v="326"/>
    <n v="3.5137"/>
  </r>
  <r>
    <x v="5"/>
    <x v="327"/>
    <n v="3.5207000000000002"/>
  </r>
  <r>
    <x v="5"/>
    <x v="328"/>
    <n v="3.4761000000000002"/>
  </r>
  <r>
    <x v="5"/>
    <x v="329"/>
    <n v="3.4761000000000002"/>
  </r>
  <r>
    <x v="5"/>
    <x v="330"/>
    <n v="3.4691000000000001"/>
  </r>
  <r>
    <x v="5"/>
    <x v="331"/>
    <n v="3.4643999999999999"/>
  </r>
  <r>
    <x v="5"/>
    <x v="332"/>
    <n v="3.4666999999999999"/>
  </r>
  <r>
    <x v="5"/>
    <x v="333"/>
    <n v="3.4996"/>
  </r>
  <r>
    <x v="5"/>
    <x v="334"/>
    <n v="3.5089999999999999"/>
  </r>
  <r>
    <x v="5"/>
    <x v="335"/>
    <n v="3.4948999999999999"/>
  </r>
  <r>
    <x v="5"/>
    <x v="336"/>
    <n v="3.5535999999999999"/>
  </r>
  <r>
    <x v="5"/>
    <x v="337"/>
    <n v="3.6288"/>
  </r>
  <r>
    <x v="5"/>
    <x v="338"/>
    <n v="3.6898"/>
  </r>
  <r>
    <x v="5"/>
    <x v="339"/>
    <n v="3.6875"/>
  </r>
  <r>
    <x v="5"/>
    <x v="340"/>
    <n v="3.7109999999999999"/>
  </r>
  <r>
    <x v="5"/>
    <x v="341"/>
    <n v="3.7132999999999998"/>
  </r>
  <r>
    <x v="5"/>
    <x v="342"/>
    <n v="3.7250999999999999"/>
  </r>
  <r>
    <x v="5"/>
    <x v="343"/>
    <n v="3.758"/>
  </r>
  <r>
    <x v="5"/>
    <x v="344"/>
    <n v="3.7414999999999998"/>
  </r>
  <r>
    <x v="5"/>
    <x v="345"/>
    <n v="3.7086000000000001"/>
  </r>
  <r>
    <x v="5"/>
    <x v="346"/>
    <n v="3.6734"/>
  </r>
  <r>
    <x v="5"/>
    <x v="347"/>
    <n v="3.6875"/>
  </r>
  <r>
    <x v="5"/>
    <x v="348"/>
    <n v="3.6922000000000001"/>
  </r>
  <r>
    <x v="5"/>
    <x v="349"/>
    <n v="3.6804000000000001"/>
  </r>
  <r>
    <x v="5"/>
    <x v="350"/>
    <n v="3.6593"/>
  </r>
  <r>
    <x v="5"/>
    <x v="351"/>
    <n v="3.6545999999999998"/>
  </r>
  <r>
    <x v="5"/>
    <x v="352"/>
    <n v="3.6522999999999999"/>
  </r>
  <r>
    <x v="5"/>
    <x v="353"/>
    <n v="3.6499000000000001"/>
  </r>
  <r>
    <x v="5"/>
    <x v="354"/>
    <n v="3.6122999999999998"/>
  </r>
  <r>
    <x v="5"/>
    <x v="355"/>
    <n v="3.6617000000000002"/>
  </r>
  <r>
    <x v="5"/>
    <x v="356"/>
    <n v="3.6617000000000002"/>
  </r>
  <r>
    <x v="5"/>
    <x v="357"/>
    <n v="3.6311"/>
  </r>
  <r>
    <x v="5"/>
    <x v="358"/>
    <n v="3.5748000000000002"/>
  </r>
  <r>
    <x v="5"/>
    <x v="359"/>
    <n v="3.6147"/>
  </r>
  <r>
    <x v="5"/>
    <x v="360"/>
    <n v="3.5840999999999998"/>
  </r>
  <r>
    <x v="5"/>
    <x v="361"/>
    <n v="3.6381999999999999"/>
  </r>
  <r>
    <x v="5"/>
    <x v="362"/>
    <n v="3.6194000000000002"/>
  </r>
  <r>
    <x v="5"/>
    <x v="363"/>
    <n v="3.6640000000000001"/>
  </r>
  <r>
    <x v="5"/>
    <x v="364"/>
    <n v="3.6709999999999998"/>
  </r>
  <r>
    <x v="5"/>
    <x v="365"/>
    <n v="3.7132999999999998"/>
  </r>
  <r>
    <x v="5"/>
    <x v="366"/>
    <n v="3.7227000000000001"/>
  </r>
  <r>
    <x v="5"/>
    <x v="367"/>
    <n v="3.7039"/>
  </r>
  <r>
    <x v="5"/>
    <x v="368"/>
    <n v="3.6404999999999998"/>
  </r>
  <r>
    <x v="5"/>
    <x v="369"/>
    <n v="3.6147"/>
  </r>
  <r>
    <x v="5"/>
    <x v="370"/>
    <n v="3.5794000000000001"/>
  </r>
  <r>
    <x v="5"/>
    <x v="371"/>
    <n v="3.5724"/>
  </r>
  <r>
    <x v="5"/>
    <x v="372"/>
    <n v="3.5771000000000002"/>
  </r>
  <r>
    <x v="5"/>
    <x v="373"/>
    <n v="3.5748000000000002"/>
  </r>
  <r>
    <x v="5"/>
    <x v="374"/>
    <n v="3.5676999999999999"/>
  </r>
  <r>
    <x v="5"/>
    <x v="375"/>
    <n v="3.5840999999999998"/>
  </r>
  <r>
    <x v="5"/>
    <x v="376"/>
    <n v="3.4807999999999999"/>
  </r>
  <r>
    <x v="5"/>
    <x v="377"/>
    <n v="3.4761000000000002"/>
  </r>
  <r>
    <x v="5"/>
    <x v="378"/>
    <n v="3.4996"/>
  </r>
  <r>
    <x v="5"/>
    <x v="379"/>
    <n v="3.4174000000000002"/>
  </r>
  <r>
    <x v="5"/>
    <x v="380"/>
    <n v="3.6545999999999998"/>
  </r>
  <r>
    <x v="5"/>
    <x v="381"/>
    <n v="3.6850999999999998"/>
  </r>
  <r>
    <x v="5"/>
    <x v="382"/>
    <n v="3.6922000000000001"/>
  </r>
  <r>
    <x v="5"/>
    <x v="383"/>
    <n v="3.7932000000000001"/>
  </r>
  <r>
    <x v="5"/>
    <x v="384"/>
    <n v="3.8096000000000001"/>
  </r>
  <r>
    <x v="5"/>
    <x v="385"/>
    <n v="3.7978999999999998"/>
  </r>
  <r>
    <x v="5"/>
    <x v="386"/>
    <n v="3.7063000000000001"/>
  </r>
  <r>
    <x v="5"/>
    <x v="387"/>
    <n v="3.6461000000000001"/>
  </r>
  <r>
    <x v="5"/>
    <x v="388"/>
    <n v="3.5918000000000001"/>
  </r>
  <r>
    <x v="5"/>
    <x v="389"/>
    <n v="3.6200999999999999"/>
  </r>
  <r>
    <x v="5"/>
    <x v="390"/>
    <n v="3.5847000000000002"/>
  </r>
  <r>
    <x v="5"/>
    <x v="391"/>
    <n v="3.6625999999999999"/>
  </r>
  <r>
    <x v="5"/>
    <x v="392"/>
    <n v="3.6932999999999998"/>
  </r>
  <r>
    <x v="5"/>
    <x v="393"/>
    <n v="3.7075"/>
  </r>
  <r>
    <x v="5"/>
    <x v="394"/>
    <n v="3.6838000000000002"/>
  </r>
  <r>
    <x v="5"/>
    <x v="395"/>
    <n v="3.7193000000000001"/>
  </r>
  <r>
    <x v="5"/>
    <x v="396"/>
    <n v="3.7168999999999999"/>
  </r>
  <r>
    <x v="5"/>
    <x v="397"/>
    <n v="3.7688999999999999"/>
  </r>
  <r>
    <x v="5"/>
    <x v="398"/>
    <n v="3.7075"/>
  </r>
  <r>
    <x v="5"/>
    <x v="399"/>
    <n v="3.6530999999999998"/>
  </r>
  <r>
    <x v="5"/>
    <x v="400"/>
    <n v="3.5918000000000001"/>
  </r>
  <r>
    <x v="5"/>
    <x v="401"/>
    <n v="3.6743999999999999"/>
  </r>
  <r>
    <x v="5"/>
    <x v="402"/>
    <n v="3.6389999999999998"/>
  </r>
  <r>
    <x v="5"/>
    <x v="403"/>
    <n v="3.5680999999999998"/>
  </r>
  <r>
    <x v="5"/>
    <x v="404"/>
    <n v="3.5468999999999999"/>
  </r>
  <r>
    <x v="5"/>
    <x v="405"/>
    <n v="3.5516000000000001"/>
  </r>
  <r>
    <x v="5"/>
    <x v="406"/>
    <n v="3.5680999999999998"/>
  </r>
  <r>
    <x v="5"/>
    <x v="407"/>
    <n v="3.6177000000000001"/>
  </r>
  <r>
    <x v="5"/>
    <x v="408"/>
    <n v="3.6318999999999999"/>
  </r>
  <r>
    <x v="5"/>
    <x v="409"/>
    <n v="3.7050999999999998"/>
  </r>
  <r>
    <x v="5"/>
    <x v="410"/>
    <n v="3.7263999999999999"/>
  </r>
  <r>
    <x v="5"/>
    <x v="411"/>
    <n v="3.7357999999999998"/>
  </r>
  <r>
    <x v="5"/>
    <x v="412"/>
    <n v="3.7004000000000001"/>
  </r>
  <r>
    <x v="5"/>
    <x v="413"/>
    <n v="3.7216"/>
  </r>
  <r>
    <x v="5"/>
    <x v="414"/>
    <n v="3.7711999999999999"/>
  </r>
  <r>
    <x v="5"/>
    <x v="415"/>
    <n v="3.7829999999999999"/>
  </r>
  <r>
    <x v="5"/>
    <x v="416"/>
    <n v="3.7452000000000001"/>
  </r>
  <r>
    <x v="5"/>
    <x v="417"/>
    <n v="3.7004000000000001"/>
  </r>
  <r>
    <x v="5"/>
    <x v="418"/>
    <n v="3.75"/>
  </r>
  <r>
    <x v="5"/>
    <x v="419"/>
    <n v="3.8113999999999999"/>
  </r>
  <r>
    <x v="5"/>
    <x v="420"/>
    <n v="3.8633000000000002"/>
  </r>
  <r>
    <x v="5"/>
    <x v="421"/>
    <n v="3.7193000000000001"/>
  </r>
  <r>
    <x v="5"/>
    <x v="422"/>
    <n v="3.7145000000000001"/>
  </r>
  <r>
    <x v="5"/>
    <x v="423"/>
    <n v="3.6272000000000002"/>
  </r>
  <r>
    <x v="5"/>
    <x v="424"/>
    <n v="3.7404999999999999"/>
  </r>
  <r>
    <x v="5"/>
    <x v="425"/>
    <n v="3.7806999999999999"/>
  </r>
  <r>
    <x v="5"/>
    <x v="426"/>
    <n v="3.7925"/>
  </r>
  <r>
    <x v="5"/>
    <x v="427"/>
    <n v="3.7759"/>
  </r>
  <r>
    <x v="5"/>
    <x v="428"/>
    <n v="3.7900999999999998"/>
  </r>
  <r>
    <x v="5"/>
    <x v="429"/>
    <n v="3.7854000000000001"/>
  </r>
  <r>
    <x v="5"/>
    <x v="430"/>
    <n v="3.7711999999999999"/>
  </r>
  <r>
    <x v="5"/>
    <x v="431"/>
    <n v="3.6743999999999999"/>
  </r>
  <r>
    <x v="5"/>
    <x v="432"/>
    <n v="3.6507999999999998"/>
  </r>
  <r>
    <x v="5"/>
    <x v="433"/>
    <n v="3.6861999999999999"/>
  </r>
  <r>
    <x v="5"/>
    <x v="434"/>
    <n v="3.6507999999999998"/>
  </r>
  <r>
    <x v="5"/>
    <x v="435"/>
    <n v="3.7122000000000002"/>
  </r>
  <r>
    <x v="5"/>
    <x v="436"/>
    <n v="3.7075"/>
  </r>
  <r>
    <x v="5"/>
    <x v="437"/>
    <n v="3.6579000000000002"/>
  </r>
  <r>
    <x v="5"/>
    <x v="438"/>
    <n v="3.6791"/>
  </r>
  <r>
    <x v="5"/>
    <x v="439"/>
    <n v="3.6461000000000001"/>
  </r>
  <r>
    <x v="5"/>
    <x v="440"/>
    <n v="3.6932999999999998"/>
  </r>
  <r>
    <x v="5"/>
    <x v="441"/>
    <n v="3.7475999999999998"/>
  </r>
  <r>
    <x v="5"/>
    <x v="442"/>
    <n v="3.7593999999999999"/>
  </r>
  <r>
    <x v="5"/>
    <x v="443"/>
    <n v="3.8372999999999999"/>
  </r>
  <r>
    <x v="5"/>
    <x v="444"/>
    <n v="3.9742999999999999"/>
  </r>
  <r>
    <x v="5"/>
    <x v="445"/>
    <n v="4.0994999999999999"/>
  </r>
  <r>
    <x v="5"/>
    <x v="446"/>
    <n v="4.2293000000000003"/>
  </r>
  <r>
    <x v="5"/>
    <x v="447"/>
    <n v="4.2270000000000003"/>
  </r>
  <r>
    <x v="5"/>
    <x v="448"/>
    <n v="4.2836999999999996"/>
  </r>
  <r>
    <x v="5"/>
    <x v="449"/>
    <n v="4.4348000000000001"/>
  </r>
  <r>
    <x v="5"/>
    <x v="450"/>
    <n v="4.4016999999999999"/>
  </r>
  <r>
    <x v="5"/>
    <x v="451"/>
    <n v="4.4654999999999996"/>
  </r>
  <r>
    <x v="5"/>
    <x v="452"/>
    <n v="4.4452999999999996"/>
  </r>
  <r>
    <x v="5"/>
    <x v="453"/>
    <n v="4.4382000000000001"/>
  </r>
  <r>
    <x v="5"/>
    <x v="454"/>
    <n v="4.3883999999999999"/>
  </r>
  <r>
    <x v="5"/>
    <x v="455"/>
    <n v="4.3598999999999997"/>
  </r>
  <r>
    <x v="5"/>
    <x v="456"/>
    <n v="4.3385999999999996"/>
  </r>
  <r>
    <x v="5"/>
    <x v="457"/>
    <n v="4.3836000000000004"/>
  </r>
  <r>
    <x v="5"/>
    <x v="458"/>
    <n v="4.4215999999999998"/>
  </r>
  <r>
    <x v="5"/>
    <x v="459"/>
    <n v="4.3598999999999997"/>
  </r>
  <r>
    <x v="5"/>
    <x v="460"/>
    <n v="4.3552"/>
  </r>
  <r>
    <x v="5"/>
    <x v="461"/>
    <n v="4.2911000000000001"/>
  </r>
  <r>
    <x v="5"/>
    <x v="462"/>
    <n v="4.3338000000000001"/>
  </r>
  <r>
    <x v="5"/>
    <x v="463"/>
    <n v="4.3456999999999999"/>
  </r>
  <r>
    <x v="5"/>
    <x v="464"/>
    <n v="4.2081"/>
  </r>
  <r>
    <x v="5"/>
    <x v="465"/>
    <n v="4.2271000000000001"/>
  </r>
  <r>
    <x v="5"/>
    <x v="466"/>
    <n v="4.2271000000000001"/>
  </r>
  <r>
    <x v="5"/>
    <x v="467"/>
    <n v="4.3266999999999998"/>
  </r>
  <r>
    <x v="5"/>
    <x v="468"/>
    <n v="4.4025999999999996"/>
  </r>
  <r>
    <x v="5"/>
    <x v="469"/>
    <n v="4.4050000000000002"/>
  </r>
  <r>
    <x v="5"/>
    <x v="470"/>
    <n v="4.3978999999999999"/>
  </r>
  <r>
    <x v="5"/>
    <x v="471"/>
    <n v="4.3765000000000001"/>
  </r>
  <r>
    <x v="5"/>
    <x v="472"/>
    <n v="4.3765000000000001"/>
  </r>
  <r>
    <x v="5"/>
    <x v="473"/>
    <n v="4.2769000000000004"/>
  </r>
  <r>
    <x v="5"/>
    <x v="474"/>
    <n v="4.22"/>
  </r>
  <r>
    <x v="5"/>
    <x v="475"/>
    <n v="4.2461000000000002"/>
  </r>
  <r>
    <x v="5"/>
    <x v="476"/>
    <n v="4.2484000000000002"/>
  </r>
  <r>
    <x v="5"/>
    <x v="477"/>
    <n v="4.4240000000000004"/>
  </r>
  <r>
    <x v="5"/>
    <x v="478"/>
    <n v="4.3955000000000002"/>
  </r>
  <r>
    <x v="5"/>
    <x v="479"/>
    <n v="4.4428999999999998"/>
  </r>
  <r>
    <x v="5"/>
    <x v="480"/>
    <n v="4.3053999999999997"/>
  </r>
  <r>
    <x v="5"/>
    <x v="481"/>
    <n v="4.3196000000000003"/>
  </r>
  <r>
    <x v="5"/>
    <x v="482"/>
    <n v="4.4737999999999998"/>
  </r>
  <r>
    <x v="5"/>
    <x v="483"/>
    <n v="4.4690000000000003"/>
  </r>
  <r>
    <x v="5"/>
    <x v="484"/>
    <n v="4.3598999999999997"/>
  </r>
  <r>
    <x v="5"/>
    <x v="485"/>
    <n v="4.2981999999999996"/>
  </r>
  <r>
    <x v="5"/>
    <x v="486"/>
    <n v="4.3456999999999999"/>
  </r>
  <r>
    <x v="5"/>
    <x v="487"/>
    <n v="4.3765000000000001"/>
  </r>
  <r>
    <x v="5"/>
    <x v="488"/>
    <n v="4.3860000000000001"/>
  </r>
  <r>
    <x v="5"/>
    <x v="489"/>
    <n v="4.4025999999999996"/>
  </r>
  <r>
    <x v="5"/>
    <x v="490"/>
    <n v="4.4382000000000001"/>
  </r>
  <r>
    <x v="5"/>
    <x v="491"/>
    <n v="4.4762000000000004"/>
  </r>
  <r>
    <x v="5"/>
    <x v="492"/>
    <n v="4.5282999999999998"/>
  </r>
  <r>
    <x v="5"/>
    <x v="493"/>
    <n v="4.5686999999999998"/>
  </r>
  <r>
    <x v="5"/>
    <x v="494"/>
    <n v="4.4428999999999998"/>
  </r>
  <r>
    <x v="5"/>
    <x v="495"/>
    <n v="4.4240000000000004"/>
  </r>
  <r>
    <x v="5"/>
    <x v="496"/>
    <n v="4.4335000000000004"/>
  </r>
  <r>
    <x v="5"/>
    <x v="497"/>
    <n v="4.3813000000000004"/>
  </r>
  <r>
    <x v="5"/>
    <x v="498"/>
    <n v="4.4050000000000002"/>
  </r>
  <r>
    <x v="5"/>
    <x v="499"/>
    <n v="4.3718000000000004"/>
  </r>
  <r>
    <x v="5"/>
    <x v="500"/>
    <n v="4.4192"/>
  </r>
  <r>
    <x v="5"/>
    <x v="501"/>
    <n v="4.3291000000000004"/>
  </r>
  <r>
    <x v="5"/>
    <x v="502"/>
    <n v="4.3338000000000001"/>
  </r>
  <r>
    <x v="5"/>
    <x v="503"/>
    <n v="4.3883999999999999"/>
  </r>
  <r>
    <x v="5"/>
    <x v="504"/>
    <n v="4.2816000000000001"/>
  </r>
  <r>
    <x v="5"/>
    <x v="505"/>
    <n v="4.4074"/>
  </r>
  <r>
    <x v="5"/>
    <x v="506"/>
    <n v="4.3361999999999998"/>
  </r>
  <r>
    <x v="5"/>
    <x v="507"/>
    <n v="4.2934999999999999"/>
  </r>
  <r>
    <x v="5"/>
    <x v="508"/>
    <n v="4.2698"/>
  </r>
  <r>
    <x v="5"/>
    <x v="509"/>
    <n v="4.2603"/>
  </r>
  <r>
    <x v="5"/>
    <x v="510"/>
    <n v="4.3978999999999999"/>
  </r>
  <r>
    <x v="5"/>
    <x v="511"/>
    <n v="4.3465999999999996"/>
  </r>
  <r>
    <x v="5"/>
    <x v="512"/>
    <n v="4.3465999999999996"/>
  </r>
  <r>
    <x v="5"/>
    <x v="513"/>
    <n v="4.3657000000000004"/>
  </r>
  <r>
    <x v="5"/>
    <x v="514"/>
    <n v="4.4062000000000001"/>
  </r>
  <r>
    <x v="5"/>
    <x v="515"/>
    <n v="4.4848999999999997"/>
  </r>
  <r>
    <x v="5"/>
    <x v="516"/>
    <n v="4.5229999999999997"/>
  </r>
  <r>
    <x v="5"/>
    <x v="517"/>
    <n v="4.5157999999999996"/>
  </r>
  <r>
    <x v="5"/>
    <x v="518"/>
    <n v="4.5278"/>
  </r>
  <r>
    <x v="5"/>
    <x v="519"/>
    <n v="4.5134999999999996"/>
  </r>
  <r>
    <x v="5"/>
    <x v="520"/>
    <n v="4.4943999999999997"/>
  </r>
  <r>
    <x v="5"/>
    <x v="521"/>
    <n v="4.4992000000000001"/>
  </r>
  <r>
    <x v="5"/>
    <x v="522"/>
    <n v="4.5182000000000002"/>
  </r>
  <r>
    <x v="5"/>
    <x v="523"/>
    <n v="4.5349000000000004"/>
  </r>
  <r>
    <x v="5"/>
    <x v="524"/>
    <n v="4.5396999999999998"/>
  </r>
  <r>
    <x v="5"/>
    <x v="525"/>
    <n v="4.5635000000000003"/>
  </r>
  <r>
    <x v="5"/>
    <x v="526"/>
    <n v="4.6231"/>
  </r>
  <r>
    <x v="5"/>
    <x v="527"/>
    <n v="4.6516999999999999"/>
  </r>
  <r>
    <x v="5"/>
    <x v="528"/>
    <n v="4.6563999999999997"/>
  </r>
  <r>
    <x v="5"/>
    <x v="529"/>
    <n v="4.6421000000000001"/>
  </r>
  <r>
    <x v="5"/>
    <x v="530"/>
    <n v="4.6730999999999998"/>
  </r>
  <r>
    <x v="5"/>
    <x v="531"/>
    <n v="4.6684000000000001"/>
  </r>
  <r>
    <x v="5"/>
    <x v="532"/>
    <n v="4.5610999999999997"/>
  </r>
  <r>
    <x v="5"/>
    <x v="533"/>
    <n v="4.5110999999999999"/>
  </r>
  <r>
    <x v="5"/>
    <x v="534"/>
    <n v="4.4585999999999997"/>
  </r>
  <r>
    <x v="5"/>
    <x v="535"/>
    <n v="4.3895"/>
  </r>
  <r>
    <x v="5"/>
    <x v="536"/>
    <n v="4.4348000000000001"/>
  </r>
  <r>
    <x v="5"/>
    <x v="537"/>
    <n v="4.3752000000000004"/>
  </r>
  <r>
    <x v="5"/>
    <x v="538"/>
    <n v="4.38"/>
  </r>
  <r>
    <x v="5"/>
    <x v="539"/>
    <n v="4.4180999999999999"/>
  </r>
  <r>
    <x v="5"/>
    <x v="540"/>
    <n v="4.4682000000000004"/>
  </r>
  <r>
    <x v="5"/>
    <x v="541"/>
    <n v="4.4515000000000002"/>
  </r>
  <r>
    <x v="5"/>
    <x v="542"/>
    <n v="4.492"/>
  </r>
  <r>
    <x v="5"/>
    <x v="543"/>
    <n v="4.4562999999999997"/>
  </r>
  <r>
    <x v="5"/>
    <x v="544"/>
    <n v="4.4204999999999997"/>
  </r>
  <r>
    <x v="5"/>
    <x v="545"/>
    <n v="4.5540000000000003"/>
  </r>
  <r>
    <x v="5"/>
    <x v="546"/>
    <n v="4.5301"/>
  </r>
  <r>
    <x v="5"/>
    <x v="547"/>
    <n v="4.5396999999999998"/>
  </r>
  <r>
    <x v="5"/>
    <x v="548"/>
    <n v="4.5968999999999998"/>
  </r>
  <r>
    <x v="5"/>
    <x v="549"/>
    <n v="4.6158999999999999"/>
  </r>
  <r>
    <x v="5"/>
    <x v="550"/>
    <n v="4.6112000000000002"/>
  </r>
  <r>
    <x v="5"/>
    <x v="551"/>
    <n v="4.5991999999999997"/>
  </r>
  <r>
    <x v="5"/>
    <x v="552"/>
    <n v="4.3943000000000003"/>
  </r>
  <r>
    <x v="5"/>
    <x v="553"/>
    <n v="4.4204999999999997"/>
  </r>
  <r>
    <x v="5"/>
    <x v="554"/>
    <n v="4.4015000000000004"/>
  </r>
  <r>
    <x v="5"/>
    <x v="555"/>
    <n v="4.3085000000000004"/>
  </r>
  <r>
    <x v="5"/>
    <x v="556"/>
    <n v="4.3156999999999996"/>
  </r>
  <r>
    <x v="5"/>
    <x v="557"/>
    <n v="4.2393999999999998"/>
  </r>
  <r>
    <x v="5"/>
    <x v="558"/>
    <n v="4.2226999999999997"/>
  </r>
  <r>
    <x v="5"/>
    <x v="559"/>
    <n v="4.2370000000000001"/>
  </r>
  <r>
    <x v="5"/>
    <x v="560"/>
    <n v="4.3085000000000004"/>
  </r>
  <r>
    <x v="5"/>
    <x v="561"/>
    <n v="4.1703000000000001"/>
  </r>
  <r>
    <x v="5"/>
    <x v="562"/>
    <n v="4.2156000000000002"/>
  </r>
  <r>
    <x v="5"/>
    <x v="563"/>
    <n v="4.2060000000000004"/>
  </r>
  <r>
    <x v="5"/>
    <x v="564"/>
    <n v="4.2084000000000001"/>
  </r>
  <r>
    <x v="5"/>
    <x v="565"/>
    <n v="4.2037000000000004"/>
  </r>
  <r>
    <x v="5"/>
    <x v="566"/>
    <n v="4.1608000000000001"/>
  </r>
  <r>
    <x v="5"/>
    <x v="567"/>
    <n v="4.5278"/>
  </r>
  <r>
    <x v="5"/>
    <x v="568"/>
    <n v="4.5038999999999998"/>
  </r>
  <r>
    <x v="5"/>
    <x v="569"/>
    <n v="4.5038999999999998"/>
  </r>
  <r>
    <x v="5"/>
    <x v="570"/>
    <n v="4.5301"/>
  </r>
  <r>
    <x v="5"/>
    <x v="571"/>
    <n v="4.4801000000000002"/>
  </r>
  <r>
    <x v="5"/>
    <x v="572"/>
    <n v="4.5373000000000001"/>
  </r>
  <r>
    <x v="5"/>
    <x v="573"/>
    <n v="4.5991999999999997"/>
  </r>
  <r>
    <x v="5"/>
    <x v="574"/>
    <n v="4.6363000000000003"/>
  </r>
  <r>
    <x v="5"/>
    <x v="575"/>
    <n v="4.6075999999999997"/>
  </r>
  <r>
    <x v="5"/>
    <x v="576"/>
    <n v="4.5644999999999998"/>
  </r>
  <r>
    <x v="5"/>
    <x v="577"/>
    <n v="4.5669000000000004"/>
  </r>
  <r>
    <x v="5"/>
    <x v="578"/>
    <n v="4.5740999999999996"/>
  </r>
  <r>
    <x v="5"/>
    <x v="579"/>
    <n v="4.6555"/>
  </r>
  <r>
    <x v="5"/>
    <x v="580"/>
    <n v="4.6028000000000002"/>
  </r>
  <r>
    <x v="5"/>
    <x v="581"/>
    <n v="4.6410999999999998"/>
  </r>
  <r>
    <x v="5"/>
    <x v="582"/>
    <n v="4.6555"/>
  </r>
  <r>
    <x v="5"/>
    <x v="583"/>
    <n v="4.6675000000000004"/>
  </r>
  <r>
    <x v="5"/>
    <x v="584"/>
    <n v="4.7104999999999997"/>
  </r>
  <r>
    <x v="5"/>
    <x v="585"/>
    <n v="4.7942999999999998"/>
  </r>
  <r>
    <x v="5"/>
    <x v="586"/>
    <n v="4.78"/>
  </r>
  <r>
    <x v="5"/>
    <x v="587"/>
    <n v="4.7369000000000003"/>
  </r>
  <r>
    <x v="5"/>
    <x v="588"/>
    <n v="4.6769999999999996"/>
  </r>
  <r>
    <x v="5"/>
    <x v="589"/>
    <n v="4.6938000000000004"/>
  </r>
  <r>
    <x v="5"/>
    <x v="590"/>
    <n v="4.6459000000000001"/>
  </r>
  <r>
    <x v="5"/>
    <x v="591"/>
    <n v="4.5765000000000002"/>
  </r>
  <r>
    <x v="5"/>
    <x v="592"/>
    <n v="4.5143000000000004"/>
  </r>
  <r>
    <x v="5"/>
    <x v="593"/>
    <n v="4.5812999999999997"/>
  </r>
  <r>
    <x v="5"/>
    <x v="594"/>
    <n v="4.5837000000000003"/>
  </r>
  <r>
    <x v="5"/>
    <x v="595"/>
    <n v="4.6531000000000002"/>
  </r>
  <r>
    <x v="5"/>
    <x v="596"/>
    <n v="4.5669000000000004"/>
  </r>
  <r>
    <x v="5"/>
    <x v="597"/>
    <n v="4.5214999999999996"/>
  </r>
  <r>
    <x v="5"/>
    <x v="598"/>
    <n v="4.5023"/>
  </r>
  <r>
    <x v="5"/>
    <x v="599"/>
    <n v="4.5286"/>
  </r>
  <r>
    <x v="5"/>
    <x v="600"/>
    <n v="4.4305000000000003"/>
  </r>
  <r>
    <x v="5"/>
    <x v="601"/>
    <n v="4.4401000000000002"/>
  </r>
  <r>
    <x v="5"/>
    <x v="602"/>
    <n v="4.4329000000000001"/>
  </r>
  <r>
    <x v="5"/>
    <x v="603"/>
    <n v="4.4161000000000001"/>
  </r>
  <r>
    <x v="5"/>
    <x v="604"/>
    <n v="4.3731"/>
  </r>
  <r>
    <x v="5"/>
    <x v="605"/>
    <n v="4.3539000000000003"/>
  </r>
  <r>
    <x v="5"/>
    <x v="606"/>
    <n v="4.3635000000000002"/>
  </r>
  <r>
    <x v="5"/>
    <x v="607"/>
    <n v="4.3371000000000004"/>
  </r>
  <r>
    <x v="5"/>
    <x v="608"/>
    <n v="4.2916999999999996"/>
  </r>
  <r>
    <x v="5"/>
    <x v="609"/>
    <n v="4.3707000000000003"/>
  </r>
  <r>
    <x v="5"/>
    <x v="610"/>
    <n v="4.2869000000000002"/>
  </r>
  <r>
    <x v="5"/>
    <x v="611"/>
    <n v="4.0331999999999999"/>
  </r>
  <r>
    <x v="5"/>
    <x v="612"/>
    <n v="4.0187999999999997"/>
  </r>
  <r>
    <x v="5"/>
    <x v="613"/>
    <n v="4.1121999999999996"/>
  </r>
  <r>
    <x v="5"/>
    <x v="614"/>
    <n v="4.1744000000000003"/>
  </r>
  <r>
    <x v="5"/>
    <x v="615"/>
    <n v="4.1768000000000001"/>
  </r>
  <r>
    <x v="5"/>
    <x v="616"/>
    <n v="4.1696"/>
  </r>
  <r>
    <x v="5"/>
    <x v="617"/>
    <n v="4.2054999999999998"/>
  </r>
  <r>
    <x v="5"/>
    <x v="618"/>
    <n v="4.3849999999999998"/>
  </r>
  <r>
    <x v="5"/>
    <x v="619"/>
    <n v="4.2820999999999998"/>
  </r>
  <r>
    <x v="5"/>
    <x v="620"/>
    <n v="4.3777999999999997"/>
  </r>
  <r>
    <x v="5"/>
    <x v="621"/>
    <n v="4.4233000000000002"/>
  </r>
  <r>
    <x v="5"/>
    <x v="622"/>
    <n v="4.4257"/>
  </r>
  <r>
    <x v="5"/>
    <x v="623"/>
    <n v="4.5309999999999997"/>
  </r>
  <r>
    <x v="5"/>
    <x v="624"/>
    <n v="4.5023"/>
  </r>
  <r>
    <x v="5"/>
    <x v="625"/>
    <n v="4.4736000000000002"/>
  </r>
  <r>
    <x v="5"/>
    <x v="626"/>
    <n v="4.6769999999999996"/>
  </r>
  <r>
    <x v="5"/>
    <x v="627"/>
    <n v="4.7560000000000002"/>
  </r>
  <r>
    <x v="5"/>
    <x v="628"/>
    <n v="4.8182999999999998"/>
  </r>
  <r>
    <x v="5"/>
    <x v="629"/>
    <n v="4.8182999999999998"/>
  </r>
  <r>
    <x v="5"/>
    <x v="630"/>
    <n v="4.8398000000000003"/>
  </r>
  <r>
    <x v="5"/>
    <x v="631"/>
    <n v="4.7369000000000003"/>
  </r>
  <r>
    <x v="5"/>
    <x v="632"/>
    <n v="4.7919"/>
  </r>
  <r>
    <x v="5"/>
    <x v="633"/>
    <n v="4.7344999999999997"/>
  </r>
  <r>
    <x v="5"/>
    <x v="634"/>
    <n v="4.7034000000000002"/>
  </r>
  <r>
    <x v="5"/>
    <x v="635"/>
    <n v="4.6794000000000002"/>
  </r>
  <r>
    <x v="5"/>
    <x v="636"/>
    <n v="4.7369000000000003"/>
  </r>
  <r>
    <x v="5"/>
    <x v="637"/>
    <n v="4.7153"/>
  </r>
  <r>
    <x v="5"/>
    <x v="638"/>
    <n v="4.8277999999999999"/>
  </r>
  <r>
    <x v="5"/>
    <x v="639"/>
    <n v="4.8098000000000001"/>
  </r>
  <r>
    <x v="5"/>
    <x v="640"/>
    <n v="4.8891"/>
  </r>
  <r>
    <x v="5"/>
    <x v="641"/>
    <n v="4.9156000000000004"/>
  </r>
  <r>
    <x v="5"/>
    <x v="642"/>
    <n v="4.9467999999999996"/>
  </r>
  <r>
    <x v="5"/>
    <x v="643"/>
    <n v="4.9443999999999999"/>
  </r>
  <r>
    <x v="5"/>
    <x v="644"/>
    <n v="5.0285000000000002"/>
  </r>
  <r>
    <x v="5"/>
    <x v="645"/>
    <n v="5.0406000000000004"/>
  </r>
  <r>
    <x v="5"/>
    <x v="646"/>
    <n v="4.9467999999999996"/>
  </r>
  <r>
    <x v="5"/>
    <x v="647"/>
    <n v="4.9539999999999997"/>
  </r>
  <r>
    <x v="5"/>
    <x v="648"/>
    <n v="5.0814000000000004"/>
  </r>
  <r>
    <x v="5"/>
    <x v="649"/>
    <n v="5.0357000000000003"/>
  </r>
  <r>
    <x v="5"/>
    <x v="650"/>
    <n v="5.0646000000000004"/>
  </r>
  <r>
    <x v="5"/>
    <x v="651"/>
    <n v="4.9996999999999998"/>
  </r>
  <r>
    <x v="5"/>
    <x v="652"/>
    <n v="4.9828999999999999"/>
  </r>
  <r>
    <x v="5"/>
    <x v="653"/>
    <n v="4.8723000000000001"/>
  </r>
  <r>
    <x v="5"/>
    <x v="654"/>
    <n v="4.8699000000000003"/>
  </r>
  <r>
    <x v="5"/>
    <x v="655"/>
    <n v="4.7184999999999997"/>
  </r>
  <r>
    <x v="5"/>
    <x v="656"/>
    <n v="4.7039999999999997"/>
  </r>
  <r>
    <x v="5"/>
    <x v="657"/>
    <n v="4.6512000000000002"/>
  </r>
  <r>
    <x v="5"/>
    <x v="658"/>
    <n v="4.8410000000000002"/>
  </r>
  <r>
    <x v="5"/>
    <x v="659"/>
    <n v="4.8602999999999996"/>
  </r>
  <r>
    <x v="5"/>
    <x v="660"/>
    <n v="4.9084000000000003"/>
  </r>
  <r>
    <x v="5"/>
    <x v="661"/>
    <n v="4.9949000000000003"/>
  </r>
  <r>
    <x v="5"/>
    <x v="662"/>
    <n v="4.9635999999999996"/>
  </r>
  <r>
    <x v="5"/>
    <x v="663"/>
    <n v="4.9443999999999999"/>
  </r>
  <r>
    <x v="5"/>
    <x v="664"/>
    <n v="4.9492000000000003"/>
  </r>
  <r>
    <x v="5"/>
    <x v="665"/>
    <n v="4.9420000000000002"/>
  </r>
  <r>
    <x v="5"/>
    <x v="666"/>
    <n v="4.8963000000000001"/>
  </r>
  <r>
    <x v="5"/>
    <x v="667"/>
    <n v="4.8193999999999999"/>
  </r>
  <r>
    <x v="5"/>
    <x v="668"/>
    <n v="4.8385999999999996"/>
  </r>
  <r>
    <x v="5"/>
    <x v="669"/>
    <n v="4.7568999999999999"/>
  </r>
  <r>
    <x v="5"/>
    <x v="670"/>
    <n v="4.6127000000000002"/>
  </r>
  <r>
    <x v="5"/>
    <x v="671"/>
    <n v="4.6006999999999998"/>
  </r>
  <r>
    <x v="5"/>
    <x v="672"/>
    <n v="4.7736999999999998"/>
  </r>
  <r>
    <x v="5"/>
    <x v="673"/>
    <n v="4.7930000000000001"/>
  </r>
  <r>
    <x v="5"/>
    <x v="674"/>
    <n v="4.7328999999999999"/>
  </r>
  <r>
    <x v="5"/>
    <x v="675"/>
    <n v="4.7256999999999998"/>
  </r>
  <r>
    <x v="5"/>
    <x v="676"/>
    <n v="4.7449000000000003"/>
  </r>
  <r>
    <x v="5"/>
    <x v="677"/>
    <n v="4.7112999999999996"/>
  </r>
  <r>
    <x v="5"/>
    <x v="678"/>
    <n v="4.7977999999999996"/>
  </r>
  <r>
    <x v="5"/>
    <x v="679"/>
    <n v="4.8121999999999998"/>
  </r>
  <r>
    <x v="5"/>
    <x v="680"/>
    <n v="4.8795000000000002"/>
  </r>
  <r>
    <x v="5"/>
    <x v="681"/>
    <n v="4.9635999999999996"/>
  </r>
  <r>
    <x v="5"/>
    <x v="682"/>
    <n v="4.9781000000000004"/>
  </r>
  <r>
    <x v="5"/>
    <x v="683"/>
    <n v="4.9564000000000004"/>
  </r>
  <r>
    <x v="5"/>
    <x v="684"/>
    <n v="4.7184999999999997"/>
  </r>
  <r>
    <x v="5"/>
    <x v="685"/>
    <n v="4.6414999999999997"/>
  </r>
  <r>
    <x v="5"/>
    <x v="686"/>
    <n v="4.7545000000000002"/>
  </r>
  <r>
    <x v="5"/>
    <x v="687"/>
    <n v="4.6151"/>
  </r>
  <r>
    <x v="5"/>
    <x v="688"/>
    <n v="4.7161"/>
  </r>
  <r>
    <x v="5"/>
    <x v="689"/>
    <n v="4.8338000000000001"/>
  </r>
  <r>
    <x v="5"/>
    <x v="690"/>
    <n v="4.8459000000000003"/>
  </r>
  <r>
    <x v="5"/>
    <x v="691"/>
    <n v="4.9252000000000002"/>
  </r>
  <r>
    <x v="5"/>
    <x v="692"/>
    <n v="4.9035000000000002"/>
  </r>
  <r>
    <x v="5"/>
    <x v="693"/>
    <n v="4.8986999999999998"/>
  </r>
  <r>
    <x v="5"/>
    <x v="694"/>
    <n v="5.0357000000000003"/>
  </r>
  <r>
    <x v="5"/>
    <x v="695"/>
    <n v="5.0021000000000004"/>
  </r>
  <r>
    <x v="5"/>
    <x v="696"/>
    <n v="5.3601999999999999"/>
  </r>
  <r>
    <x v="5"/>
    <x v="697"/>
    <n v="5.3627000000000002"/>
  </r>
  <r>
    <x v="5"/>
    <x v="698"/>
    <n v="5.3795000000000002"/>
  </r>
  <r>
    <x v="5"/>
    <x v="699"/>
    <n v="5.3170000000000002"/>
  </r>
  <r>
    <x v="5"/>
    <x v="700"/>
    <n v="5.3314000000000004"/>
  </r>
  <r>
    <x v="5"/>
    <x v="701"/>
    <n v="5.3699000000000003"/>
  </r>
  <r>
    <x v="5"/>
    <x v="702"/>
    <n v="5.3266"/>
  </r>
  <r>
    <x v="5"/>
    <x v="703"/>
    <n v="5.3833000000000002"/>
  </r>
  <r>
    <x v="5"/>
    <x v="704"/>
    <n v="5.3422999999999998"/>
  </r>
  <r>
    <x v="5"/>
    <x v="705"/>
    <n v="5.3567999999999998"/>
  </r>
  <r>
    <x v="5"/>
    <x v="706"/>
    <n v="5.3230000000000004"/>
  </r>
  <r>
    <x v="5"/>
    <x v="707"/>
    <n v="5.4532999999999996"/>
  </r>
  <r>
    <x v="5"/>
    <x v="708"/>
    <n v="5.3518999999999997"/>
  </r>
  <r>
    <x v="5"/>
    <x v="709"/>
    <n v="5.4123000000000001"/>
  </r>
  <r>
    <x v="5"/>
    <x v="710"/>
    <n v="5.516"/>
  </r>
  <r>
    <x v="5"/>
    <x v="711"/>
    <n v="5.4412000000000003"/>
  </r>
  <r>
    <x v="5"/>
    <x v="712"/>
    <n v="5.4557000000000002"/>
  </r>
  <r>
    <x v="5"/>
    <x v="713"/>
    <n v="5.5498000000000003"/>
  </r>
  <r>
    <x v="5"/>
    <x v="714"/>
    <n v="5.5208000000000004"/>
  </r>
  <r>
    <x v="5"/>
    <x v="715"/>
    <n v="5.4702000000000002"/>
  </r>
  <r>
    <x v="5"/>
    <x v="716"/>
    <n v="5.4774000000000003"/>
  </r>
  <r>
    <x v="5"/>
    <x v="717"/>
    <n v="5.5426000000000002"/>
  </r>
  <r>
    <x v="5"/>
    <x v="718"/>
    <n v="5.6101000000000001"/>
  </r>
  <r>
    <x v="5"/>
    <x v="719"/>
    <n v="5.5183999999999997"/>
  </r>
  <r>
    <x v="5"/>
    <x v="720"/>
    <n v="5.6029"/>
  </r>
  <r>
    <x v="5"/>
    <x v="721"/>
    <n v="5.6631999999999998"/>
  </r>
  <r>
    <x v="5"/>
    <x v="722"/>
    <n v="5.4798"/>
  </r>
  <r>
    <x v="5"/>
    <x v="723"/>
    <n v="5.4050000000000002"/>
  </r>
  <r>
    <x v="5"/>
    <x v="724"/>
    <n v="5.0769000000000002"/>
  </r>
  <r>
    <x v="5"/>
    <x v="725"/>
    <n v="5.0599999999999996"/>
  </r>
  <r>
    <x v="5"/>
    <x v="726"/>
    <n v="5.1589"/>
  </r>
  <r>
    <x v="5"/>
    <x v="727"/>
    <n v="5.1806000000000001"/>
  </r>
  <r>
    <x v="5"/>
    <x v="728"/>
    <n v="5.0503"/>
  </r>
  <r>
    <x v="5"/>
    <x v="729"/>
    <n v="5.0696000000000003"/>
  </r>
  <r>
    <x v="5"/>
    <x v="730"/>
    <n v="5.0816999999999997"/>
  </r>
  <r>
    <x v="5"/>
    <x v="731"/>
    <n v="5.2289000000000003"/>
  </r>
  <r>
    <x v="5"/>
    <x v="732"/>
    <n v="5.2747000000000002"/>
  </r>
  <r>
    <x v="5"/>
    <x v="733"/>
    <n v="5.3132999999999999"/>
  </r>
  <r>
    <x v="5"/>
    <x v="734"/>
    <n v="5.4363999999999999"/>
  </r>
  <r>
    <x v="5"/>
    <x v="735"/>
    <n v="5.4919000000000002"/>
  </r>
  <r>
    <x v="5"/>
    <x v="736"/>
    <n v="5.4412000000000003"/>
  </r>
  <r>
    <x v="5"/>
    <x v="737"/>
    <n v="5.3954000000000004"/>
  </r>
  <r>
    <x v="5"/>
    <x v="738"/>
    <n v="5.4604999999999997"/>
  </r>
  <r>
    <x v="5"/>
    <x v="739"/>
    <n v="5.4267000000000003"/>
  </r>
  <r>
    <x v="5"/>
    <x v="740"/>
    <n v="5.3567999999999998"/>
  </r>
  <r>
    <x v="5"/>
    <x v="741"/>
    <n v="5.3301999999999996"/>
  </r>
  <r>
    <x v="5"/>
    <x v="742"/>
    <n v="5.3230000000000004"/>
  </r>
  <r>
    <x v="5"/>
    <x v="743"/>
    <n v="5.3833000000000002"/>
  </r>
  <r>
    <x v="5"/>
    <x v="744"/>
    <n v="5.3616000000000001"/>
  </r>
  <r>
    <x v="5"/>
    <x v="745"/>
    <n v="5.3156999999999996"/>
  </r>
  <r>
    <x v="5"/>
    <x v="746"/>
    <n v="5.3567999999999998"/>
  </r>
  <r>
    <x v="5"/>
    <x v="747"/>
    <n v="5.3833000000000002"/>
  </r>
  <r>
    <x v="5"/>
    <x v="748"/>
    <n v="5.3422999999999998"/>
  </r>
  <r>
    <x v="5"/>
    <x v="749"/>
    <n v="5.3567999999999998"/>
  </r>
  <r>
    <x v="5"/>
    <x v="750"/>
    <n v="5.4894999999999996"/>
  </r>
  <r>
    <x v="5"/>
    <x v="751"/>
    <n v="5.4557000000000002"/>
  </r>
  <r>
    <x v="5"/>
    <x v="752"/>
    <n v="5.3156999999999996"/>
  </r>
  <r>
    <x v="5"/>
    <x v="753"/>
    <n v="5.3326000000000002"/>
  </r>
  <r>
    <x v="5"/>
    <x v="754"/>
    <n v="5.4267000000000003"/>
  </r>
  <r>
    <x v="5"/>
    <x v="755"/>
    <n v="5.0262000000000002"/>
  </r>
  <r>
    <x v="5"/>
    <x v="756"/>
    <n v="4.9779"/>
  </r>
  <r>
    <x v="5"/>
    <x v="757"/>
    <n v="5.0262000000000002"/>
  </r>
  <r>
    <x v="5"/>
    <x v="758"/>
    <n v="5.0551000000000004"/>
  </r>
  <r>
    <x v="5"/>
    <x v="759"/>
    <n v="5.1372"/>
  </r>
  <r>
    <x v="5"/>
    <x v="760"/>
    <n v="5.1395999999999997"/>
  </r>
  <r>
    <x v="5"/>
    <x v="761"/>
    <n v="5.1323999999999996"/>
  </r>
  <r>
    <x v="5"/>
    <x v="762"/>
    <n v="5.1003999999999996"/>
  </r>
  <r>
    <x v="5"/>
    <x v="763"/>
    <n v="5.1003999999999996"/>
  </r>
  <r>
    <x v="5"/>
    <x v="764"/>
    <n v="5.0640000000000001"/>
  </r>
  <r>
    <x v="5"/>
    <x v="765"/>
    <n v="5.0567000000000002"/>
  </r>
  <r>
    <x v="5"/>
    <x v="766"/>
    <n v="5.0251999999999999"/>
  </r>
  <r>
    <x v="5"/>
    <x v="767"/>
    <n v="5.2942999999999998"/>
  </r>
  <r>
    <x v="5"/>
    <x v="768"/>
    <n v="5.367"/>
  </r>
  <r>
    <x v="5"/>
    <x v="769"/>
    <n v="5.3646000000000003"/>
  </r>
  <r>
    <x v="5"/>
    <x v="770"/>
    <n v="5.4252000000000002"/>
  </r>
  <r>
    <x v="5"/>
    <x v="771"/>
    <n v="5.3185000000000002"/>
  </r>
  <r>
    <x v="5"/>
    <x v="772"/>
    <n v="5.2603"/>
  </r>
  <r>
    <x v="5"/>
    <x v="773"/>
    <n v="5.3548999999999998"/>
  </r>
  <r>
    <x v="5"/>
    <x v="774"/>
    <n v="5.3960999999999997"/>
  </r>
  <r>
    <x v="5"/>
    <x v="775"/>
    <n v="5.2725"/>
  </r>
  <r>
    <x v="5"/>
    <x v="776"/>
    <n v="5.2991000000000001"/>
  </r>
  <r>
    <x v="5"/>
    <x v="777"/>
    <n v="5.2046000000000001"/>
  </r>
  <r>
    <x v="5"/>
    <x v="778"/>
    <n v="5.2603"/>
  </r>
  <r>
    <x v="5"/>
    <x v="779"/>
    <n v="5.1173000000000002"/>
  </r>
  <r>
    <x v="5"/>
    <x v="780"/>
    <n v="5.1075999999999997"/>
  </r>
  <r>
    <x v="5"/>
    <x v="781"/>
    <n v="5.1707000000000001"/>
  </r>
  <r>
    <x v="5"/>
    <x v="782"/>
    <n v="5.2313000000000001"/>
  </r>
  <r>
    <x v="5"/>
    <x v="783"/>
    <n v="5.3185000000000002"/>
  </r>
  <r>
    <x v="5"/>
    <x v="784"/>
    <n v="5.3015999999999996"/>
  </r>
  <r>
    <x v="5"/>
    <x v="785"/>
    <n v="5.2797000000000001"/>
  </r>
  <r>
    <x v="5"/>
    <x v="786"/>
    <n v="5.1440000000000001"/>
  </r>
  <r>
    <x v="5"/>
    <x v="787"/>
    <n v="5.0930999999999997"/>
  </r>
  <r>
    <x v="5"/>
    <x v="788"/>
    <n v="5.1318999999999999"/>
  </r>
  <r>
    <x v="5"/>
    <x v="789"/>
    <n v="5.0275999999999996"/>
  </r>
  <r>
    <x v="5"/>
    <x v="790"/>
    <n v="4.8773"/>
  </r>
  <r>
    <x v="5"/>
    <x v="791"/>
    <n v="4.8749000000000002"/>
  </r>
  <r>
    <x v="5"/>
    <x v="792"/>
    <n v="4.9451999999999998"/>
  </r>
  <r>
    <x v="5"/>
    <x v="793"/>
    <n v="4.9500999999999999"/>
  </r>
  <r>
    <x v="5"/>
    <x v="794"/>
    <n v="4.8895"/>
  </r>
  <r>
    <x v="5"/>
    <x v="795"/>
    <n v="4.7972999999999999"/>
  </r>
  <r>
    <x v="5"/>
    <x v="796"/>
    <n v="4.7633999999999999"/>
  </r>
  <r>
    <x v="5"/>
    <x v="797"/>
    <n v="4.7051999999999996"/>
  </r>
  <r>
    <x v="5"/>
    <x v="798"/>
    <n v="4.7876000000000003"/>
  </r>
  <r>
    <x v="5"/>
    <x v="799"/>
    <n v="4.8192000000000004"/>
  </r>
  <r>
    <x v="5"/>
    <x v="800"/>
    <n v="4.8216000000000001"/>
  </r>
  <r>
    <x v="5"/>
    <x v="801"/>
    <n v="4.7876000000000003"/>
  </r>
  <r>
    <x v="5"/>
    <x v="802"/>
    <n v="4.8943000000000003"/>
  </r>
  <r>
    <x v="5"/>
    <x v="803"/>
    <n v="4.8651999999999997"/>
  </r>
  <r>
    <x v="5"/>
    <x v="804"/>
    <n v="4.7755000000000001"/>
  </r>
  <r>
    <x v="5"/>
    <x v="805"/>
    <n v="4.7972999999999999"/>
  </r>
  <r>
    <x v="5"/>
    <x v="806"/>
    <n v="4.7051999999999996"/>
  </r>
  <r>
    <x v="5"/>
    <x v="807"/>
    <n v="4.7633999999999999"/>
  </r>
  <r>
    <x v="5"/>
    <x v="808"/>
    <n v="4.7076000000000002"/>
  </r>
  <r>
    <x v="5"/>
    <x v="809"/>
    <n v="4.681"/>
  </r>
  <r>
    <x v="5"/>
    <x v="810"/>
    <n v="4.7827999999999999"/>
  </r>
  <r>
    <x v="5"/>
    <x v="811"/>
    <n v="4.8410000000000002"/>
  </r>
  <r>
    <x v="5"/>
    <x v="812"/>
    <n v="4.8531000000000004"/>
  </r>
  <r>
    <x v="5"/>
    <x v="813"/>
    <n v="4.8361000000000001"/>
  </r>
  <r>
    <x v="5"/>
    <x v="814"/>
    <n v="4.9184999999999999"/>
  </r>
  <r>
    <x v="5"/>
    <x v="815"/>
    <n v="4.9379"/>
  </r>
  <r>
    <x v="5"/>
    <x v="816"/>
    <n v="4.9888000000000003"/>
  </r>
  <r>
    <x v="5"/>
    <x v="817"/>
    <n v="4.9573"/>
  </r>
  <r>
    <x v="5"/>
    <x v="818"/>
    <n v="5.5705999999999998"/>
  </r>
  <r>
    <x v="5"/>
    <x v="819"/>
    <n v="5.7645999999999997"/>
  </r>
  <r>
    <x v="5"/>
    <x v="820"/>
    <n v="5.7355"/>
  </r>
  <r>
    <x v="5"/>
    <x v="821"/>
    <n v="5.75"/>
  </r>
  <r>
    <x v="5"/>
    <x v="822"/>
    <n v="5.7015000000000002"/>
  </r>
  <r>
    <x v="5"/>
    <x v="823"/>
    <n v="5.7064000000000004"/>
  </r>
  <r>
    <x v="5"/>
    <x v="824"/>
    <n v="5.67"/>
  </r>
  <r>
    <x v="5"/>
    <x v="825"/>
    <n v="5.6184000000000003"/>
  </r>
  <r>
    <x v="5"/>
    <x v="826"/>
    <n v="5.5964999999999998"/>
  </r>
  <r>
    <x v="5"/>
    <x v="827"/>
    <n v="5.3944999999999999"/>
  </r>
  <r>
    <x v="5"/>
    <x v="828"/>
    <n v="5.2264999999999997"/>
  </r>
  <r>
    <x v="5"/>
    <x v="829"/>
    <n v="5.0415000000000001"/>
  </r>
  <r>
    <x v="5"/>
    <x v="830"/>
    <n v="4.9367999999999999"/>
  </r>
  <r>
    <x v="5"/>
    <x v="831"/>
    <n v="5.3093000000000004"/>
  </r>
  <r>
    <x v="5"/>
    <x v="832"/>
    <n v="5.5088999999999997"/>
  </r>
  <r>
    <x v="5"/>
    <x v="833"/>
    <n v="5.5331999999999999"/>
  </r>
  <r>
    <x v="5"/>
    <x v="834"/>
    <n v="5.4724000000000004"/>
  </r>
  <r>
    <x v="5"/>
    <x v="835"/>
    <n v="5.2484000000000002"/>
  </r>
  <r>
    <x v="5"/>
    <x v="836"/>
    <n v="5.4066000000000001"/>
  </r>
  <r>
    <x v="5"/>
    <x v="837"/>
    <n v="5.4211999999999998"/>
  </r>
  <r>
    <x v="5"/>
    <x v="838"/>
    <n v="5.2946999999999997"/>
  </r>
  <r>
    <x v="5"/>
    <x v="839"/>
    <n v="5.5209999999999999"/>
  </r>
  <r>
    <x v="5"/>
    <x v="840"/>
    <n v="5.4115000000000002"/>
  </r>
  <r>
    <x v="5"/>
    <x v="841"/>
    <n v="5.4966999999999997"/>
  </r>
  <r>
    <x v="5"/>
    <x v="842"/>
    <n v="5.5137"/>
  </r>
  <r>
    <x v="5"/>
    <x v="843"/>
    <n v="5.5235000000000003"/>
  </r>
  <r>
    <x v="5"/>
    <x v="844"/>
    <n v="5.5842999999999998"/>
  </r>
  <r>
    <x v="5"/>
    <x v="845"/>
    <n v="5.6233000000000004"/>
  </r>
  <r>
    <x v="5"/>
    <x v="846"/>
    <n v="5.6744000000000003"/>
  </r>
  <r>
    <x v="5"/>
    <x v="847"/>
    <n v="5.6695000000000002"/>
  </r>
  <r>
    <x v="5"/>
    <x v="848"/>
    <n v="5.7279999999999998"/>
  </r>
  <r>
    <x v="5"/>
    <x v="849"/>
    <n v="5.5721999999999996"/>
  </r>
  <r>
    <x v="5"/>
    <x v="850"/>
    <n v="5.5989000000000004"/>
  </r>
  <r>
    <x v="5"/>
    <x v="851"/>
    <n v="5.7061000000000002"/>
  </r>
  <r>
    <x v="5"/>
    <x v="852"/>
    <n v="5.7473999999999998"/>
  </r>
  <r>
    <x v="5"/>
    <x v="853"/>
    <n v="5.6719999999999997"/>
  </r>
  <r>
    <x v="5"/>
    <x v="854"/>
    <n v="5.7717999999999998"/>
  </r>
  <r>
    <x v="5"/>
    <x v="855"/>
    <n v="6.0006000000000004"/>
  </r>
  <r>
    <x v="5"/>
    <x v="856"/>
    <n v="5.8837999999999999"/>
  </r>
  <r>
    <x v="5"/>
    <x v="857"/>
    <n v="6.0370999999999997"/>
  </r>
  <r>
    <x v="5"/>
    <x v="858"/>
    <n v="6.1879999999999997"/>
  </r>
  <r>
    <x v="5"/>
    <x v="859"/>
    <n v="6.2683999999999997"/>
  </r>
  <r>
    <x v="5"/>
    <x v="860"/>
    <n v="6.3341000000000003"/>
  </r>
  <r>
    <x v="5"/>
    <x v="861"/>
    <n v="6.3705999999999996"/>
  </r>
  <r>
    <x v="5"/>
    <x v="862"/>
    <n v="6.3463000000000003"/>
  </r>
  <r>
    <x v="5"/>
    <x v="863"/>
    <n v="6.4143999999999997"/>
  </r>
  <r>
    <x v="5"/>
    <x v="864"/>
    <n v="6.4265999999999996"/>
  </r>
  <r>
    <x v="5"/>
    <x v="865"/>
    <n v="6.6603000000000003"/>
  </r>
  <r>
    <x v="5"/>
    <x v="866"/>
    <n v="6.6772999999999998"/>
  </r>
  <r>
    <x v="5"/>
    <x v="867"/>
    <n v="6.782"/>
  </r>
  <r>
    <x v="5"/>
    <x v="868"/>
    <n v="6.7698999999999998"/>
  </r>
  <r>
    <x v="5"/>
    <x v="869"/>
    <n v="6.7601000000000004"/>
  </r>
  <r>
    <x v="5"/>
    <x v="870"/>
    <n v="6.6725000000000003"/>
  </r>
  <r>
    <x v="5"/>
    <x v="871"/>
    <n v="6.9135"/>
  </r>
  <r>
    <x v="5"/>
    <x v="872"/>
    <n v="6.9596999999999998"/>
  </r>
  <r>
    <x v="5"/>
    <x v="873"/>
    <n v="6.9280999999999997"/>
  </r>
  <r>
    <x v="5"/>
    <x v="874"/>
    <n v="6.9231999999999996"/>
  </r>
  <r>
    <x v="5"/>
    <x v="875"/>
    <n v="6.9791999999999996"/>
  </r>
  <r>
    <x v="5"/>
    <x v="876"/>
    <n v="6.7382"/>
  </r>
  <r>
    <x v="5"/>
    <x v="877"/>
    <n v="6.9062000000000001"/>
  </r>
  <r>
    <x v="5"/>
    <x v="878"/>
    <n v="6.9865000000000004"/>
  </r>
  <r>
    <x v="5"/>
    <x v="879"/>
    <n v="6.9378000000000002"/>
  </r>
  <r>
    <x v="5"/>
    <x v="880"/>
    <n v="6.8234000000000004"/>
  </r>
  <r>
    <x v="5"/>
    <x v="881"/>
    <n v="6.7454999999999998"/>
  </r>
  <r>
    <x v="5"/>
    <x v="882"/>
    <n v="7.6802999999999999"/>
  </r>
  <r>
    <x v="5"/>
    <x v="883"/>
    <n v="7.6462000000000003"/>
  </r>
  <r>
    <x v="5"/>
    <x v="884"/>
    <n v="7.5000999999999998"/>
  </r>
  <r>
    <x v="5"/>
    <x v="885"/>
    <n v="7.4271000000000003"/>
  </r>
  <r>
    <x v="5"/>
    <x v="886"/>
    <n v="7.4002999999999997"/>
  </r>
  <r>
    <x v="5"/>
    <x v="887"/>
    <n v="7.2542999999999997"/>
  </r>
  <r>
    <x v="5"/>
    <x v="888"/>
    <n v="7.4002999999999997"/>
  </r>
  <r>
    <x v="5"/>
    <x v="889"/>
    <n v="7.4002999999999997"/>
  </r>
  <r>
    <x v="5"/>
    <x v="890"/>
    <n v="7.5823999999999998"/>
  </r>
  <r>
    <x v="5"/>
    <x v="891"/>
    <n v="7.6044"/>
  </r>
  <r>
    <x v="5"/>
    <x v="892"/>
    <n v="7.6703999999999999"/>
  </r>
  <r>
    <x v="5"/>
    <x v="893"/>
    <n v="7.5555000000000003"/>
  </r>
  <r>
    <x v="5"/>
    <x v="894"/>
    <n v="7.6166"/>
  </r>
  <r>
    <x v="5"/>
    <x v="895"/>
    <n v="7.6067999999999998"/>
  </r>
  <r>
    <x v="5"/>
    <x v="896"/>
    <n v="7.6703999999999999"/>
  </r>
  <r>
    <x v="5"/>
    <x v="897"/>
    <n v="7.7510000000000003"/>
  </r>
  <r>
    <x v="5"/>
    <x v="898"/>
    <n v="8.0027000000000008"/>
  </r>
  <r>
    <x v="5"/>
    <x v="899"/>
    <n v="7.9416000000000002"/>
  </r>
  <r>
    <x v="5"/>
    <x v="900"/>
    <n v="7.9245000000000001"/>
  </r>
  <r>
    <x v="5"/>
    <x v="901"/>
    <n v="8.2469999999999999"/>
  </r>
  <r>
    <x v="5"/>
    <x v="902"/>
    <n v="8.0907"/>
  </r>
  <r>
    <x v="5"/>
    <x v="903"/>
    <n v="8.2005999999999997"/>
  </r>
  <r>
    <x v="5"/>
    <x v="904"/>
    <n v="7.9928999999999997"/>
  </r>
  <r>
    <x v="5"/>
    <x v="905"/>
    <n v="8.0588999999999995"/>
  </r>
  <r>
    <x v="5"/>
    <x v="906"/>
    <n v="7.9390999999999998"/>
  </r>
  <r>
    <x v="5"/>
    <x v="907"/>
    <n v="7.9587000000000003"/>
  </r>
  <r>
    <x v="5"/>
    <x v="908"/>
    <n v="8.0564"/>
  </r>
  <r>
    <x v="5"/>
    <x v="909"/>
    <n v="8.1052999999999997"/>
  </r>
  <r>
    <x v="5"/>
    <x v="910"/>
    <n v="7.9831000000000003"/>
  </r>
  <r>
    <x v="5"/>
    <x v="911"/>
    <n v="7.8536000000000001"/>
  </r>
  <r>
    <x v="5"/>
    <x v="912"/>
    <n v="8.0393000000000008"/>
  </r>
  <r>
    <x v="5"/>
    <x v="913"/>
    <n v="8.0466999999999995"/>
  </r>
  <r>
    <x v="5"/>
    <x v="914"/>
    <n v="8.0784000000000002"/>
  </r>
  <r>
    <x v="5"/>
    <x v="915"/>
    <n v="8.1052999999999997"/>
  </r>
  <r>
    <x v="5"/>
    <x v="916"/>
    <n v="8.0980000000000008"/>
  </r>
  <r>
    <x v="5"/>
    <x v="917"/>
    <n v="8.2299000000000007"/>
  </r>
  <r>
    <x v="5"/>
    <x v="918"/>
    <n v="8.1591000000000005"/>
  </r>
  <r>
    <x v="5"/>
    <x v="919"/>
    <n v="8.0540000000000003"/>
  </r>
  <r>
    <x v="5"/>
    <x v="920"/>
    <n v="7.9097999999999997"/>
  </r>
  <r>
    <x v="5"/>
    <x v="921"/>
    <n v="8.0368999999999993"/>
  </r>
  <r>
    <x v="5"/>
    <x v="922"/>
    <n v="7.7046000000000001"/>
  </r>
  <r>
    <x v="5"/>
    <x v="923"/>
    <n v="7.3990999999999998"/>
  </r>
  <r>
    <x v="5"/>
    <x v="924"/>
    <n v="7.2403000000000004"/>
  </r>
  <r>
    <x v="5"/>
    <x v="925"/>
    <n v="7.2525000000000004"/>
  </r>
  <r>
    <x v="5"/>
    <x v="926"/>
    <n v="7.3746999999999998"/>
  </r>
  <r>
    <x v="5"/>
    <x v="927"/>
    <n v="7.1498999999999997"/>
  </r>
  <r>
    <x v="5"/>
    <x v="928"/>
    <n v="7.0057"/>
  </r>
  <r>
    <x v="5"/>
    <x v="929"/>
    <n v="6.6245000000000003"/>
  </r>
  <r>
    <x v="5"/>
    <x v="930"/>
    <n v="6.6783000000000001"/>
  </r>
  <r>
    <x v="5"/>
    <x v="931"/>
    <n v="6.7149000000000001"/>
  </r>
  <r>
    <x v="5"/>
    <x v="932"/>
    <n v="6.7930999999999999"/>
  </r>
  <r>
    <x v="5"/>
    <x v="933"/>
    <n v="6.9519000000000002"/>
  </r>
  <r>
    <x v="5"/>
    <x v="934"/>
    <n v="6.9446000000000003"/>
  </r>
  <r>
    <x v="5"/>
    <x v="935"/>
    <n v="7.0129999999999999"/>
  </r>
  <r>
    <x v="5"/>
    <x v="936"/>
    <n v="6.93"/>
  </r>
  <r>
    <x v="5"/>
    <x v="937"/>
    <n v="6.8541999999999996"/>
  </r>
  <r>
    <x v="5"/>
    <x v="938"/>
    <n v="7.1571999999999996"/>
  </r>
  <r>
    <x v="5"/>
    <x v="939"/>
    <n v="7.1596000000000002"/>
  </r>
  <r>
    <x v="5"/>
    <x v="940"/>
    <n v="6.8566000000000003"/>
  </r>
  <r>
    <x v="5"/>
    <x v="941"/>
    <n v="6.8909000000000002"/>
  </r>
  <r>
    <x v="5"/>
    <x v="942"/>
    <n v="6.8933"/>
  </r>
  <r>
    <x v="5"/>
    <x v="943"/>
    <n v="6.4583000000000004"/>
  </r>
  <r>
    <x v="5"/>
    <x v="944"/>
    <n v="6.1627000000000001"/>
  </r>
  <r>
    <x v="5"/>
    <x v="945"/>
    <n v="6.2286999999999999"/>
  </r>
  <r>
    <x v="5"/>
    <x v="946"/>
    <n v="6.2140000000000004"/>
  </r>
  <r>
    <x v="5"/>
    <x v="947"/>
    <n v="6.1821999999999999"/>
  </r>
  <r>
    <x v="5"/>
    <x v="948"/>
    <n v="6.2873000000000001"/>
  </r>
  <r>
    <x v="5"/>
    <x v="949"/>
    <n v="6.5952000000000002"/>
  </r>
  <r>
    <x v="5"/>
    <x v="950"/>
    <n v="6.7588999999999997"/>
  </r>
  <r>
    <x v="5"/>
    <x v="951"/>
    <n v="7.3404999999999996"/>
  </r>
  <r>
    <x v="5"/>
    <x v="952"/>
    <n v="7.4382000000000001"/>
  </r>
  <r>
    <x v="5"/>
    <x v="953"/>
    <n v="7.7020999999999997"/>
  </r>
  <r>
    <x v="5"/>
    <x v="954"/>
    <n v="7.7217000000000002"/>
  </r>
  <r>
    <x v="5"/>
    <x v="955"/>
    <n v="7.7754000000000003"/>
  </r>
  <r>
    <x v="5"/>
    <x v="956"/>
    <n v="7.7925000000000004"/>
  </r>
  <r>
    <x v="5"/>
    <x v="957"/>
    <n v="7.7412000000000001"/>
  </r>
  <r>
    <x v="5"/>
    <x v="958"/>
    <n v="7.6909000000000001"/>
  </r>
  <r>
    <x v="5"/>
    <x v="959"/>
    <n v="8.0318000000000005"/>
  </r>
  <r>
    <x v="5"/>
    <x v="960"/>
    <n v="8.0784000000000002"/>
  </r>
  <r>
    <x v="5"/>
    <x v="961"/>
    <n v="8.0073000000000008"/>
  </r>
  <r>
    <x v="5"/>
    <x v="962"/>
    <n v="7.9828000000000001"/>
  </r>
  <r>
    <x v="5"/>
    <x v="963"/>
    <n v="7.9313000000000002"/>
  </r>
  <r>
    <x v="5"/>
    <x v="964"/>
    <n v="7.7866"/>
  </r>
  <r>
    <x v="5"/>
    <x v="965"/>
    <n v="7.7816999999999998"/>
  </r>
  <r>
    <x v="5"/>
    <x v="966"/>
    <n v="7.7694000000000001"/>
  </r>
  <r>
    <x v="5"/>
    <x v="967"/>
    <n v="7.9019000000000004"/>
  </r>
  <r>
    <x v="5"/>
    <x v="968"/>
    <n v="7.9215"/>
  </r>
  <r>
    <x v="5"/>
    <x v="969"/>
    <n v="7.8822000000000001"/>
  </r>
  <r>
    <x v="5"/>
    <x v="970"/>
    <n v="8.1176999999999992"/>
  </r>
  <r>
    <x v="5"/>
    <x v="971"/>
    <n v="8.0489999999999995"/>
  </r>
  <r>
    <x v="5"/>
    <x v="972"/>
    <n v="8.2918000000000003"/>
  </r>
  <r>
    <x v="5"/>
    <x v="973"/>
    <n v="8.3163"/>
  </r>
  <r>
    <x v="5"/>
    <x v="974"/>
    <n v="8.3016000000000005"/>
  </r>
  <r>
    <x v="5"/>
    <x v="975"/>
    <n v="8.4438999999999993"/>
  </r>
  <r>
    <x v="5"/>
    <x v="976"/>
    <n v="8.4560999999999993"/>
  </r>
  <r>
    <x v="5"/>
    <x v="977"/>
    <n v="8.5419999999999998"/>
  </r>
  <r>
    <x v="5"/>
    <x v="978"/>
    <n v="8.6792999999999996"/>
  </r>
  <r>
    <x v="5"/>
    <x v="979"/>
    <n v="8.77"/>
  </r>
  <r>
    <x v="5"/>
    <x v="980"/>
    <n v="8.7380999999999993"/>
  </r>
  <r>
    <x v="5"/>
    <x v="981"/>
    <n v="8.8657000000000004"/>
  </r>
  <r>
    <x v="5"/>
    <x v="982"/>
    <n v="8.7797999999999998"/>
  </r>
  <r>
    <x v="5"/>
    <x v="983"/>
    <n v="8.7675999999999998"/>
  </r>
  <r>
    <x v="5"/>
    <x v="984"/>
    <n v="8.7797999999999998"/>
  </r>
  <r>
    <x v="5"/>
    <x v="985"/>
    <n v="8.6890999999999998"/>
  </r>
  <r>
    <x v="5"/>
    <x v="986"/>
    <n v="8.7454999999999998"/>
  </r>
  <r>
    <x v="5"/>
    <x v="987"/>
    <n v="8.7995000000000001"/>
  </r>
  <r>
    <x v="5"/>
    <x v="988"/>
    <n v="8.7896000000000001"/>
  </r>
  <r>
    <x v="5"/>
    <x v="989"/>
    <n v="9.0104000000000006"/>
  </r>
  <r>
    <x v="5"/>
    <x v="990"/>
    <n v="9.0349000000000004"/>
  </r>
  <r>
    <x v="5"/>
    <x v="991"/>
    <n v="9.1059999999999999"/>
  </r>
  <r>
    <x v="5"/>
    <x v="992"/>
    <n v="9.0668000000000006"/>
  </r>
  <r>
    <x v="5"/>
    <x v="993"/>
    <n v="8.9048999999999996"/>
  </r>
  <r>
    <x v="5"/>
    <x v="994"/>
    <n v="8.9392999999999994"/>
  </r>
  <r>
    <x v="5"/>
    <x v="995"/>
    <n v="8.9293999999999993"/>
  </r>
  <r>
    <x v="5"/>
    <x v="996"/>
    <n v="8.8950999999999993"/>
  </r>
  <r>
    <x v="5"/>
    <x v="997"/>
    <n v="8.9392999999999994"/>
  </r>
  <r>
    <x v="5"/>
    <x v="998"/>
    <n v="8.9466000000000001"/>
  </r>
  <r>
    <x v="5"/>
    <x v="999"/>
    <n v="9.1501999999999999"/>
  </r>
  <r>
    <x v="5"/>
    <x v="1000"/>
    <n v="8.8779000000000003"/>
  </r>
  <r>
    <x v="5"/>
    <x v="1001"/>
    <n v="8.7135999999999996"/>
  </r>
  <r>
    <x v="5"/>
    <x v="1002"/>
    <n v="8.8289000000000009"/>
  </r>
  <r>
    <x v="5"/>
    <x v="1003"/>
    <n v="8.7233999999999998"/>
  </r>
  <r>
    <x v="5"/>
    <x v="1004"/>
    <n v="8.5248000000000008"/>
  </r>
  <r>
    <x v="5"/>
    <x v="1005"/>
    <n v="8.5762999999999998"/>
  </r>
  <r>
    <x v="5"/>
    <x v="1006"/>
    <n v="8.6646000000000001"/>
  </r>
  <r>
    <x v="5"/>
    <x v="1007"/>
    <n v="8.6523000000000003"/>
  </r>
  <r>
    <x v="5"/>
    <x v="1008"/>
    <n v="8.8191000000000006"/>
  </r>
  <r>
    <x v="5"/>
    <x v="1009"/>
    <n v="8.8436000000000003"/>
  </r>
  <r>
    <x v="5"/>
    <x v="1010"/>
    <n v="8.7233999999999998"/>
  </r>
  <r>
    <x v="5"/>
    <x v="1011"/>
    <n v="10.0502"/>
  </r>
  <r>
    <x v="5"/>
    <x v="1012"/>
    <n v="10.347"/>
  </r>
  <r>
    <x v="5"/>
    <x v="1013"/>
    <n v="10.369"/>
  </r>
  <r>
    <x v="5"/>
    <x v="1014"/>
    <n v="10.633900000000001"/>
  </r>
  <r>
    <x v="5"/>
    <x v="1015"/>
    <n v="10.6805"/>
  </r>
  <r>
    <x v="5"/>
    <x v="1016"/>
    <n v="10.8718"/>
  </r>
  <r>
    <x v="5"/>
    <x v="1017"/>
    <n v="10.888999999999999"/>
  </r>
  <r>
    <x v="5"/>
    <x v="1018"/>
    <n v="11.1533"/>
  </r>
  <r>
    <x v="5"/>
    <x v="1019"/>
    <n v="11.1066"/>
  </r>
  <r>
    <x v="5"/>
    <x v="1020"/>
    <n v="11.224600000000001"/>
  </r>
  <r>
    <x v="5"/>
    <x v="1021"/>
    <n v="11.286099999999999"/>
  </r>
  <r>
    <x v="5"/>
    <x v="1022"/>
    <n v="11.4877"/>
  </r>
  <r>
    <x v="5"/>
    <x v="1023"/>
    <n v="11.5098"/>
  </r>
  <r>
    <x v="5"/>
    <x v="1024"/>
    <n v="11.590999999999999"/>
  </r>
  <r>
    <x v="5"/>
    <x v="1025"/>
    <n v="11.428699999999999"/>
  </r>
  <r>
    <x v="5"/>
    <x v="1026"/>
    <n v="11.3697"/>
  </r>
  <r>
    <x v="5"/>
    <x v="1027"/>
    <n v="11.3918"/>
  </r>
  <r>
    <x v="5"/>
    <x v="1028"/>
    <n v="11.354900000000001"/>
  </r>
  <r>
    <x v="5"/>
    <x v="1029"/>
    <n v="11.65"/>
  </r>
  <r>
    <x v="5"/>
    <x v="1030"/>
    <n v="11.3598"/>
  </r>
  <r>
    <x v="5"/>
    <x v="1031"/>
    <n v="11.504899999999999"/>
  </r>
  <r>
    <x v="5"/>
    <x v="1032"/>
    <n v="11.526999999999999"/>
  </r>
  <r>
    <x v="5"/>
    <x v="1033"/>
    <n v="11.645099999999999"/>
  </r>
  <r>
    <x v="5"/>
    <x v="1034"/>
    <n v="11.691800000000001"/>
  </r>
  <r>
    <x v="5"/>
    <x v="1035"/>
    <n v="11.4877"/>
  </r>
  <r>
    <x v="5"/>
    <x v="1036"/>
    <n v="11.6942"/>
  </r>
  <r>
    <x v="5"/>
    <x v="1037"/>
    <n v="11.6229"/>
  </r>
  <r>
    <x v="5"/>
    <x v="1038"/>
    <n v="11.613099999999999"/>
  </r>
  <r>
    <x v="5"/>
    <x v="1039"/>
    <n v="11.9229"/>
  </r>
  <r>
    <x v="5"/>
    <x v="1040"/>
    <n v="11.244300000000001"/>
  </r>
  <r>
    <x v="5"/>
    <x v="1041"/>
    <n v="11.123799999999999"/>
  </r>
  <r>
    <x v="5"/>
    <x v="1042"/>
    <n v="11.286099999999999"/>
  </r>
  <r>
    <x v="5"/>
    <x v="1043"/>
    <n v="11.470499999999999"/>
  </r>
  <r>
    <x v="5"/>
    <x v="1044"/>
    <n v="11.558999999999999"/>
  </r>
  <r>
    <x v="5"/>
    <x v="1045"/>
    <n v="11.472899999999999"/>
  </r>
  <r>
    <x v="5"/>
    <x v="1046"/>
    <n v="11.6426"/>
  </r>
  <r>
    <x v="5"/>
    <x v="1047"/>
    <n v="11.7164"/>
  </r>
  <r>
    <x v="5"/>
    <x v="1048"/>
    <n v="12.0213"/>
  </r>
  <r>
    <x v="5"/>
    <x v="1049"/>
    <n v="12.5032"/>
  </r>
  <r>
    <x v="5"/>
    <x v="1050"/>
    <n v="12.790900000000001"/>
  </r>
  <r>
    <x v="5"/>
    <x v="1051"/>
    <n v="12.982699999999999"/>
  </r>
  <r>
    <x v="5"/>
    <x v="1052"/>
    <n v="12.9777"/>
  </r>
  <r>
    <x v="5"/>
    <x v="1053"/>
    <n v="13.1105"/>
  </r>
  <r>
    <x v="5"/>
    <x v="1054"/>
    <n v="12.9581"/>
  </r>
  <r>
    <x v="5"/>
    <x v="1055"/>
    <n v="13.0245"/>
  </r>
  <r>
    <x v="5"/>
    <x v="1056"/>
    <n v="13.159700000000001"/>
  </r>
  <r>
    <x v="5"/>
    <x v="1057"/>
    <n v="13.331799999999999"/>
  </r>
  <r>
    <x v="5"/>
    <x v="1058"/>
    <n v="13.085900000000001"/>
  </r>
  <r>
    <x v="5"/>
    <x v="1059"/>
    <n v="13.442500000000001"/>
  </r>
  <r>
    <x v="5"/>
    <x v="1060"/>
    <n v="13.690799999999999"/>
  </r>
  <r>
    <x v="5"/>
    <x v="1061"/>
    <n v="13.9244"/>
  </r>
  <r>
    <x v="5"/>
    <x v="1062"/>
    <n v="13.7842"/>
  </r>
  <r>
    <x v="5"/>
    <x v="1063"/>
    <n v="13.813800000000001"/>
  </r>
  <r>
    <x v="5"/>
    <x v="1064"/>
    <n v="14.04"/>
  </r>
  <r>
    <x v="5"/>
    <x v="1065"/>
    <n v="13.949"/>
  </r>
  <r>
    <x v="5"/>
    <x v="1066"/>
    <n v="13.779299999999999"/>
  </r>
  <r>
    <x v="5"/>
    <x v="1067"/>
    <n v="13.8162"/>
  </r>
  <r>
    <x v="5"/>
    <x v="1068"/>
    <n v="14.071899999999999"/>
  </r>
  <r>
    <x v="5"/>
    <x v="1069"/>
    <n v="14.3104"/>
  </r>
  <r>
    <x v="5"/>
    <x v="1070"/>
    <n v="14.443199999999999"/>
  </r>
  <r>
    <x v="5"/>
    <x v="1071"/>
    <n v="14.4801"/>
  </r>
  <r>
    <x v="5"/>
    <x v="1072"/>
    <n v="14.386699999999999"/>
  </r>
  <r>
    <x v="5"/>
    <x v="1073"/>
    <n v="14.6793"/>
  </r>
  <r>
    <x v="5"/>
    <x v="1074"/>
    <n v="15.500500000000001"/>
  </r>
  <r>
    <x v="5"/>
    <x v="1075"/>
    <n v="15.485799999999999"/>
  </r>
  <r>
    <x v="5"/>
    <x v="1076"/>
    <n v="15.392300000000001"/>
  </r>
  <r>
    <x v="5"/>
    <x v="1077"/>
    <n v="15.0358"/>
  </r>
  <r>
    <x v="5"/>
    <x v="1078"/>
    <n v="15.269399999999999"/>
  </r>
  <r>
    <x v="5"/>
    <x v="1079"/>
    <n v="15.3087"/>
  </r>
  <r>
    <x v="5"/>
    <x v="1080"/>
    <n v="15.3727"/>
  </r>
  <r>
    <x v="5"/>
    <x v="1081"/>
    <n v="15.4971"/>
  </r>
  <r>
    <x v="5"/>
    <x v="1082"/>
    <n v="15.258100000000001"/>
  </r>
  <r>
    <x v="5"/>
    <x v="1083"/>
    <n v="15.1571"/>
  </r>
  <r>
    <x v="5"/>
    <x v="1084"/>
    <n v="15.2803"/>
  </r>
  <r>
    <x v="5"/>
    <x v="1085"/>
    <n v="15.2704"/>
  </r>
  <r>
    <x v="5"/>
    <x v="1086"/>
    <n v="15.181699999999999"/>
  </r>
  <r>
    <x v="5"/>
    <x v="1087"/>
    <n v="15.110300000000001"/>
  </r>
  <r>
    <x v="5"/>
    <x v="1088"/>
    <n v="15.5562"/>
  </r>
  <r>
    <x v="5"/>
    <x v="1089"/>
    <n v="15.4034"/>
  </r>
  <r>
    <x v="5"/>
    <x v="1090"/>
    <n v="15.5488"/>
  </r>
  <r>
    <x v="5"/>
    <x v="1091"/>
    <n v="15.319699999999999"/>
  </r>
  <r>
    <x v="5"/>
    <x v="1092"/>
    <n v="15.4305"/>
  </r>
  <r>
    <x v="5"/>
    <x v="1093"/>
    <n v="14.662000000000001"/>
  </r>
  <r>
    <x v="5"/>
    <x v="1094"/>
    <n v="14.965"/>
  </r>
  <r>
    <x v="5"/>
    <x v="1095"/>
    <n v="14.748200000000001"/>
  </r>
  <r>
    <x v="5"/>
    <x v="1096"/>
    <n v="14.8787"/>
  </r>
  <r>
    <x v="5"/>
    <x v="1097"/>
    <n v="15.4429"/>
  </r>
  <r>
    <x v="5"/>
    <x v="1098"/>
    <n v="15.479799999999999"/>
  </r>
  <r>
    <x v="5"/>
    <x v="1099"/>
    <n v="15.6843"/>
  </r>
  <r>
    <x v="5"/>
    <x v="1100"/>
    <n v="15.541399999999999"/>
  </r>
  <r>
    <x v="5"/>
    <x v="1101"/>
    <n v="15.977399999999999"/>
  </r>
  <r>
    <x v="5"/>
    <x v="1102"/>
    <n v="16.0168"/>
  </r>
  <r>
    <x v="5"/>
    <x v="1103"/>
    <n v="15.999599999999999"/>
  </r>
  <r>
    <x v="5"/>
    <x v="1104"/>
    <n v="15.849299999999999"/>
  </r>
  <r>
    <x v="5"/>
    <x v="1105"/>
    <n v="16.391300000000001"/>
  </r>
  <r>
    <x v="5"/>
    <x v="1106"/>
    <n v="16.450399999999998"/>
  </r>
  <r>
    <x v="5"/>
    <x v="1107"/>
    <n v="16.603100000000001"/>
  </r>
  <r>
    <x v="5"/>
    <x v="1108"/>
    <n v="16.879000000000001"/>
  </r>
  <r>
    <x v="5"/>
    <x v="1109"/>
    <n v="16.861799999999999"/>
  </r>
  <r>
    <x v="5"/>
    <x v="1110"/>
    <n v="16.8248"/>
  </r>
  <r>
    <x v="5"/>
    <x v="1111"/>
    <n v="16.807600000000001"/>
  </r>
  <r>
    <x v="5"/>
    <x v="1112"/>
    <n v="16.5883"/>
  </r>
  <r>
    <x v="5"/>
    <x v="1113"/>
    <n v="16.467600000000001"/>
  </r>
  <r>
    <x v="5"/>
    <x v="1114"/>
    <n v="16.529199999999999"/>
  </r>
  <r>
    <x v="5"/>
    <x v="1115"/>
    <n v="16.290299999999998"/>
  </r>
  <r>
    <x v="5"/>
    <x v="1116"/>
    <n v="16.3642"/>
  </r>
  <r>
    <x v="5"/>
    <x v="1117"/>
    <n v="16.098099999999999"/>
  </r>
  <r>
    <x v="5"/>
    <x v="1118"/>
    <n v="16.255800000000001"/>
  </r>
  <r>
    <x v="5"/>
    <x v="1119"/>
    <n v="16.162199999999999"/>
  </r>
  <r>
    <x v="5"/>
    <x v="1120"/>
    <n v="16.4085"/>
  </r>
  <r>
    <x v="5"/>
    <x v="1121"/>
    <n v="16.373999999999999"/>
  </r>
  <r>
    <x v="5"/>
    <x v="1122"/>
    <n v="16.6844"/>
  </r>
  <r>
    <x v="5"/>
    <x v="1123"/>
    <n v="16.637599999999999"/>
  </r>
  <r>
    <x v="5"/>
    <x v="1124"/>
    <n v="17.418500000000002"/>
  </r>
  <r>
    <x v="5"/>
    <x v="1125"/>
    <n v="17.7042"/>
  </r>
  <r>
    <x v="5"/>
    <x v="1126"/>
    <n v="17.775700000000001"/>
  </r>
  <r>
    <x v="5"/>
    <x v="1127"/>
    <n v="17.411100000000001"/>
  </r>
  <r>
    <x v="5"/>
    <x v="1128"/>
    <n v="17.381499999999999"/>
  </r>
  <r>
    <x v="5"/>
    <x v="1129"/>
    <n v="17.529299999999999"/>
  </r>
  <r>
    <x v="5"/>
    <x v="1130"/>
    <n v="17.009599999999999"/>
  </r>
  <r>
    <x v="5"/>
    <x v="1131"/>
    <n v="16.938099999999999"/>
  </r>
  <r>
    <x v="5"/>
    <x v="1132"/>
    <n v="16.741099999999999"/>
  </r>
  <r>
    <x v="5"/>
    <x v="1133"/>
    <n v="16.645"/>
  </r>
  <r>
    <x v="5"/>
    <x v="1134"/>
    <n v="17.5564"/>
  </r>
  <r>
    <x v="5"/>
    <x v="1135"/>
    <n v="17.529299999999999"/>
  </r>
  <r>
    <x v="5"/>
    <x v="1136"/>
    <n v="17.233699999999999"/>
  </r>
  <r>
    <x v="5"/>
    <x v="1137"/>
    <n v="16.694299999999998"/>
  </r>
  <r>
    <x v="5"/>
    <x v="1138"/>
    <n v="21.670300000000001"/>
  </r>
  <r>
    <x v="5"/>
    <x v="1139"/>
    <n v="20.6036"/>
  </r>
  <r>
    <x v="5"/>
    <x v="1140"/>
    <n v="21.2318"/>
  </r>
  <r>
    <x v="5"/>
    <x v="1141"/>
    <n v="22.5718"/>
  </r>
  <r>
    <x v="5"/>
    <x v="1142"/>
    <n v="22.7591"/>
  </r>
  <r>
    <x v="5"/>
    <x v="1143"/>
    <n v="22.998000000000001"/>
  </r>
  <r>
    <x v="5"/>
    <x v="1144"/>
    <n v="22.904399999999999"/>
  </r>
  <r>
    <x v="5"/>
    <x v="1145"/>
    <n v="23.069400000000002"/>
  </r>
  <r>
    <x v="5"/>
    <x v="1146"/>
    <n v="23.1829"/>
  </r>
  <r>
    <x v="5"/>
    <x v="1147"/>
    <n v="23.229800000000001"/>
  </r>
  <r>
    <x v="5"/>
    <x v="1148"/>
    <n v="23.217500000000001"/>
  </r>
  <r>
    <x v="5"/>
    <x v="1149"/>
    <n v="23.005299999999998"/>
  </r>
  <r>
    <x v="5"/>
    <x v="1150"/>
    <n v="22.746300000000002"/>
  </r>
  <r>
    <x v="5"/>
    <x v="1151"/>
    <n v="21.621300000000002"/>
  </r>
  <r>
    <x v="5"/>
    <x v="1152"/>
    <n v="21.821100000000001"/>
  </r>
  <r>
    <x v="5"/>
    <x v="1153"/>
    <n v="22.667300000000001"/>
  </r>
  <r>
    <x v="5"/>
    <x v="1154"/>
    <n v="23.0398"/>
  </r>
  <r>
    <x v="5"/>
    <x v="1155"/>
    <n v="23.4543"/>
  </r>
  <r>
    <x v="5"/>
    <x v="1156"/>
    <n v="23.062000000000001"/>
  </r>
  <r>
    <x v="5"/>
    <x v="1157"/>
    <n v="22.6525"/>
  </r>
  <r>
    <x v="5"/>
    <x v="1158"/>
    <n v="22.102399999999999"/>
  </r>
  <r>
    <x v="5"/>
    <x v="1159"/>
    <n v="22.4922"/>
  </r>
  <r>
    <x v="5"/>
    <x v="1160"/>
    <n v="23.794799999999999"/>
  </r>
  <r>
    <x v="5"/>
    <x v="1161"/>
    <n v="24.3523"/>
  </r>
  <r>
    <x v="5"/>
    <x v="1162"/>
    <n v="24.771699999999999"/>
  </r>
  <r>
    <x v="5"/>
    <x v="1163"/>
    <n v="25.072700000000001"/>
  </r>
  <r>
    <x v="5"/>
    <x v="1164"/>
    <n v="25.946000000000002"/>
  </r>
  <r>
    <x v="5"/>
    <x v="1165"/>
    <n v="26.108899999999998"/>
  </r>
  <r>
    <x v="5"/>
    <x v="1166"/>
    <n v="26.424600000000002"/>
  </r>
  <r>
    <x v="5"/>
    <x v="1167"/>
    <n v="27.083300000000001"/>
  </r>
  <r>
    <x v="5"/>
    <x v="1168"/>
    <n v="28.9435"/>
  </r>
  <r>
    <x v="5"/>
    <x v="1169"/>
    <n v="26.9526"/>
  </r>
  <r>
    <x v="5"/>
    <x v="1170"/>
    <n v="27.490400000000001"/>
  </r>
  <r>
    <x v="5"/>
    <x v="1171"/>
    <n v="26.333400000000001"/>
  </r>
  <r>
    <x v="5"/>
    <x v="1172"/>
    <n v="25.166499999999999"/>
  </r>
  <r>
    <x v="5"/>
    <x v="1173"/>
    <n v="25.753599999999999"/>
  </r>
  <r>
    <x v="5"/>
    <x v="1174"/>
    <n v="25.099799999999998"/>
  </r>
  <r>
    <x v="5"/>
    <x v="1175"/>
    <n v="25.435400000000001"/>
  </r>
  <r>
    <x v="5"/>
    <x v="1176"/>
    <n v="26.4666"/>
  </r>
  <r>
    <x v="5"/>
    <x v="1177"/>
    <n v="26.2668"/>
  </r>
  <r>
    <x v="5"/>
    <x v="1178"/>
    <n v="25.9436"/>
  </r>
  <r>
    <x v="5"/>
    <x v="1179"/>
    <n v="25.519200000000001"/>
  </r>
  <r>
    <x v="5"/>
    <x v="1180"/>
    <n v="25.5168"/>
  </r>
  <r>
    <x v="5"/>
    <x v="1181"/>
    <n v="24.944400000000002"/>
  </r>
  <r>
    <x v="5"/>
    <x v="1182"/>
    <n v="25.398399999999999"/>
  </r>
  <r>
    <x v="5"/>
    <x v="1183"/>
    <n v="25.9436"/>
  </r>
  <r>
    <x v="5"/>
    <x v="1184"/>
    <n v="25.6599"/>
  </r>
  <r>
    <x v="5"/>
    <x v="1185"/>
    <n v="25.926300000000001"/>
  </r>
  <r>
    <x v="5"/>
    <x v="1186"/>
    <n v="26.478899999999999"/>
  </r>
  <r>
    <x v="5"/>
    <x v="1187"/>
    <n v="26.592400000000001"/>
  </r>
  <r>
    <x v="5"/>
    <x v="1188"/>
    <n v="27.051300000000001"/>
  </r>
  <r>
    <x v="5"/>
    <x v="1189"/>
    <n v="27.574300000000001"/>
  </r>
  <r>
    <x v="5"/>
    <x v="1190"/>
    <n v="27.142600000000002"/>
  </r>
  <r>
    <x v="5"/>
    <x v="1191"/>
    <n v="26.935300000000002"/>
  </r>
  <r>
    <x v="5"/>
    <x v="1192"/>
    <n v="28.112100000000002"/>
  </r>
  <r>
    <x v="5"/>
    <x v="1193"/>
    <n v="28.467400000000001"/>
  </r>
  <r>
    <x v="5"/>
    <x v="1194"/>
    <n v="28.2182"/>
  </r>
  <r>
    <x v="5"/>
    <x v="1195"/>
    <n v="28.940999999999999"/>
  </r>
  <r>
    <x v="5"/>
    <x v="1196"/>
    <n v="29.3901"/>
  </r>
  <r>
    <x v="5"/>
    <x v="1197"/>
    <n v="29.261800000000001"/>
  </r>
  <r>
    <x v="5"/>
    <x v="1198"/>
    <n v="28.711600000000001"/>
  </r>
  <r>
    <x v="5"/>
    <x v="1199"/>
    <n v="28.0307"/>
  </r>
  <r>
    <x v="5"/>
    <x v="1200"/>
    <n v="26.738"/>
  </r>
  <r>
    <x v="5"/>
    <x v="1201"/>
    <n v="26.836600000000001"/>
  </r>
  <r>
    <x v="5"/>
    <x v="1202"/>
    <n v="26.890899999999998"/>
  </r>
  <r>
    <x v="5"/>
    <x v="1203"/>
    <n v="26.459199999999999"/>
  </r>
  <r>
    <x v="5"/>
    <x v="1204"/>
    <n v="26.4543"/>
  </r>
  <r>
    <x v="5"/>
    <x v="1205"/>
    <n v="27.401599999999998"/>
  </r>
  <r>
    <x v="5"/>
    <x v="1206"/>
    <n v="27.3596"/>
  </r>
  <r>
    <x v="5"/>
    <x v="1207"/>
    <n v="24.822700000000001"/>
  </r>
  <r>
    <x v="5"/>
    <x v="1208"/>
    <n v="25.0623"/>
  </r>
  <r>
    <x v="5"/>
    <x v="1209"/>
    <n v="25.791"/>
  </r>
  <r>
    <x v="5"/>
    <x v="1210"/>
    <n v="25.067299999999999"/>
  </r>
  <r>
    <x v="5"/>
    <x v="1211"/>
    <n v="25.390899999999998"/>
  </r>
  <r>
    <x v="5"/>
    <x v="1212"/>
    <n v="24.454699999999999"/>
  </r>
  <r>
    <x v="5"/>
    <x v="1213"/>
    <n v="24.3139"/>
  </r>
  <r>
    <x v="5"/>
    <x v="1214"/>
    <n v="24.126200000000001"/>
  </r>
  <r>
    <x v="5"/>
    <x v="1215"/>
    <n v="24.390499999999999"/>
  </r>
  <r>
    <x v="5"/>
    <x v="1216"/>
    <n v="24.346"/>
  </r>
  <r>
    <x v="5"/>
    <x v="1217"/>
    <n v="24.341100000000001"/>
  </r>
  <r>
    <x v="5"/>
    <x v="1218"/>
    <n v="24.484300000000001"/>
  </r>
  <r>
    <x v="5"/>
    <x v="1219"/>
    <n v="25.1587"/>
  </r>
  <r>
    <x v="5"/>
    <x v="1220"/>
    <n v="25.141400000000001"/>
  </r>
  <r>
    <x v="5"/>
    <x v="1221"/>
    <n v="25.331600000000002"/>
  </r>
  <r>
    <x v="5"/>
    <x v="1222"/>
    <n v="25.642800000000001"/>
  </r>
  <r>
    <x v="5"/>
    <x v="1223"/>
    <n v="26.2011"/>
  </r>
  <r>
    <x v="5"/>
    <x v="1224"/>
    <n v="27.036000000000001"/>
  </r>
  <r>
    <x v="5"/>
    <x v="1225"/>
    <n v="26.1616"/>
  </r>
  <r>
    <x v="5"/>
    <x v="1226"/>
    <n v="26.6951"/>
  </r>
  <r>
    <x v="5"/>
    <x v="1227"/>
    <n v="26.453099999999999"/>
  </r>
  <r>
    <x v="5"/>
    <x v="1228"/>
    <n v="26.546900000000001"/>
  </r>
  <r>
    <x v="5"/>
    <x v="1229"/>
    <n v="26.739599999999999"/>
  </r>
  <r>
    <x v="5"/>
    <x v="1230"/>
    <n v="26.601299999999998"/>
  </r>
  <r>
    <x v="5"/>
    <x v="1231"/>
    <n v="26.514800000000001"/>
  </r>
  <r>
    <x v="5"/>
    <x v="1232"/>
    <n v="27.023700000000002"/>
  </r>
  <r>
    <x v="5"/>
    <x v="1233"/>
    <n v="26.907599999999999"/>
  </r>
  <r>
    <x v="5"/>
    <x v="1234"/>
    <n v="26.771699999999999"/>
  </r>
  <r>
    <x v="5"/>
    <x v="1235"/>
    <n v="24.894400000000001"/>
  </r>
  <r>
    <x v="5"/>
    <x v="1236"/>
    <n v="24.709099999999999"/>
  </r>
  <r>
    <x v="5"/>
    <x v="1237"/>
    <n v="24.889399999999998"/>
  </r>
  <r>
    <x v="5"/>
    <x v="1238"/>
    <n v="24.783200000000001"/>
  </r>
  <r>
    <x v="5"/>
    <x v="1239"/>
    <n v="24.1509"/>
  </r>
  <r>
    <x v="5"/>
    <x v="1240"/>
    <n v="24.237300000000001"/>
  </r>
  <r>
    <x v="5"/>
    <x v="1241"/>
    <n v="24.037199999999999"/>
  </r>
  <r>
    <x v="5"/>
    <x v="1242"/>
    <n v="23.587700000000002"/>
  </r>
  <r>
    <x v="5"/>
    <x v="1243"/>
    <n v="24.511500000000002"/>
  </r>
  <r>
    <x v="5"/>
    <x v="1244"/>
    <n v="24.526299999999999"/>
  </r>
  <r>
    <x v="5"/>
    <x v="1245"/>
    <n v="24.622699999999998"/>
  </r>
  <r>
    <x v="5"/>
    <x v="1246"/>
    <n v="25.012899999999998"/>
  </r>
  <r>
    <x v="5"/>
    <x v="1247"/>
    <n v="25.116700000000002"/>
  </r>
  <r>
    <x v="5"/>
    <x v="1248"/>
    <n v="25.430399999999999"/>
  </r>
  <r>
    <x v="5"/>
    <x v="1249"/>
    <n v="25.872599999999998"/>
  </r>
  <r>
    <x v="5"/>
    <x v="1250"/>
    <n v="25.694700000000001"/>
  </r>
  <r>
    <x v="5"/>
    <x v="1251"/>
    <n v="26.094899999999999"/>
  </r>
  <r>
    <x v="5"/>
    <x v="1252"/>
    <n v="25.7639"/>
  </r>
  <r>
    <x v="5"/>
    <x v="1253"/>
    <n v="26.341899999999999"/>
  </r>
  <r>
    <x v="5"/>
    <x v="1254"/>
    <n v="25.561299999999999"/>
  </r>
  <r>
    <x v="5"/>
    <x v="1255"/>
    <n v="25.7515"/>
  </r>
  <r>
    <x v="5"/>
    <x v="1256"/>
    <n v="25.652699999999999"/>
  </r>
  <r>
    <x v="5"/>
    <x v="1257"/>
    <n v="25.655200000000001"/>
  </r>
  <r>
    <x v="5"/>
    <x v="1258"/>
    <n v="25.385899999999999"/>
  </r>
  <r>
    <x v="5"/>
    <x v="1259"/>
    <n v="25.427900000000001"/>
  </r>
  <r>
    <x v="5"/>
    <x v="1260"/>
    <n v="29.960699999999999"/>
  </r>
  <r>
    <x v="5"/>
    <x v="1261"/>
    <n v="31.247699999999998"/>
  </r>
  <r>
    <x v="5"/>
    <x v="1262"/>
    <n v="31.591000000000001"/>
  </r>
  <r>
    <x v="5"/>
    <x v="1263"/>
    <n v="33.176900000000003"/>
  </r>
  <r>
    <x v="5"/>
    <x v="1264"/>
    <n v="33.794400000000003"/>
  </r>
  <r>
    <x v="5"/>
    <x v="1265"/>
    <n v="31.548999999999999"/>
  </r>
  <r>
    <x v="5"/>
    <x v="1266"/>
    <n v="32.870600000000003"/>
  </r>
  <r>
    <x v="5"/>
    <x v="1267"/>
    <n v="33.6297"/>
  </r>
  <r>
    <x v="5"/>
    <x v="1268"/>
    <n v="34.346800000000002"/>
  </r>
  <r>
    <x v="5"/>
    <x v="1269"/>
    <n v="33.884399999999999"/>
  </r>
  <r>
    <x v="5"/>
    <x v="1270"/>
    <n v="34.2652"/>
  </r>
  <r>
    <x v="5"/>
    <x v="1271"/>
    <n v="34.188600000000001"/>
  </r>
  <r>
    <x v="5"/>
    <x v="1272"/>
    <n v="35.073799999999999"/>
  </r>
  <r>
    <x v="5"/>
    <x v="1273"/>
    <n v="35.823"/>
  </r>
  <r>
    <x v="5"/>
    <x v="1274"/>
    <n v="35.694499999999998"/>
  </r>
  <r>
    <x v="5"/>
    <x v="1275"/>
    <n v="35.696899999999999"/>
  </r>
  <r>
    <x v="5"/>
    <x v="1276"/>
    <n v="35.518900000000002"/>
  </r>
  <r>
    <x v="5"/>
    <x v="1277"/>
    <n v="36.599499999999999"/>
  </r>
  <r>
    <x v="5"/>
    <x v="1278"/>
    <n v="36.433799999999998"/>
  </r>
  <r>
    <x v="5"/>
    <x v="1279"/>
    <n v="36.874000000000002"/>
  </r>
  <r>
    <x v="5"/>
    <x v="1280"/>
    <n v="39.549500000000002"/>
  </r>
  <r>
    <x v="5"/>
    <x v="1281"/>
    <n v="36.992699999999999"/>
  </r>
  <r>
    <x v="5"/>
    <x v="1282"/>
    <n v="37.084200000000003"/>
  </r>
  <r>
    <x v="5"/>
    <x v="1283"/>
    <n v="37.437800000000003"/>
  </r>
  <r>
    <x v="5"/>
    <x v="1284"/>
    <n v="37.5169"/>
  </r>
  <r>
    <x v="5"/>
    <x v="1285"/>
    <n v="37.677599999999998"/>
  </r>
  <r>
    <x v="5"/>
    <x v="1286"/>
    <n v="37.492199999999997"/>
  </r>
  <r>
    <x v="5"/>
    <x v="1287"/>
    <n v="38.901600000000002"/>
  </r>
  <r>
    <x v="5"/>
    <x v="1288"/>
    <n v="38.844799999999999"/>
  </r>
  <r>
    <x v="5"/>
    <x v="1289"/>
    <n v="39.433300000000003"/>
  </r>
  <r>
    <x v="5"/>
    <x v="1290"/>
    <n v="39.161299999999997"/>
  </r>
  <r>
    <x v="5"/>
    <x v="1291"/>
    <n v="38.038699999999999"/>
  </r>
  <r>
    <x v="5"/>
    <x v="1292"/>
    <n v="37.623199999999997"/>
  </r>
  <r>
    <x v="5"/>
    <x v="1293"/>
    <n v="36.245899999999999"/>
  </r>
  <r>
    <x v="5"/>
    <x v="1294"/>
    <n v="37.524299999999997"/>
  </r>
  <r>
    <x v="5"/>
    <x v="1295"/>
    <n v="36.270600000000002"/>
  </r>
  <r>
    <x v="5"/>
    <x v="1296"/>
    <n v="35.746400000000001"/>
  </r>
  <r>
    <x v="5"/>
    <x v="1297"/>
    <n v="34.453099999999999"/>
  </r>
  <r>
    <x v="5"/>
    <x v="1298"/>
    <n v="35.372999999999998"/>
  </r>
  <r>
    <x v="5"/>
    <x v="1299"/>
    <n v="35.479300000000002"/>
  </r>
  <r>
    <x v="5"/>
    <x v="1300"/>
    <n v="36.290399999999998"/>
  </r>
  <r>
    <x v="5"/>
    <x v="1301"/>
    <n v="38.006500000000003"/>
  </r>
  <r>
    <x v="5"/>
    <x v="1302"/>
    <n v="38.5456"/>
  </r>
  <r>
    <x v="5"/>
    <x v="1303"/>
    <n v="40.185000000000002"/>
  </r>
  <r>
    <x v="5"/>
    <x v="1304"/>
    <n v="39.720100000000002"/>
  </r>
  <r>
    <x v="5"/>
    <x v="1305"/>
    <n v="40.788400000000003"/>
  </r>
  <r>
    <x v="5"/>
    <x v="1306"/>
    <n v="40.615299999999998"/>
  </r>
  <r>
    <x v="5"/>
    <x v="1307"/>
    <n v="41.0381"/>
  </r>
  <r>
    <x v="5"/>
    <x v="1308"/>
    <n v="40.825499999999998"/>
  </r>
  <r>
    <x v="5"/>
    <x v="1309"/>
    <n v="41.418900000000001"/>
  </r>
  <r>
    <x v="5"/>
    <x v="1310"/>
    <n v="41.567300000000003"/>
  </r>
  <r>
    <x v="5"/>
    <x v="1311"/>
    <n v="41.085099999999997"/>
  </r>
  <r>
    <x v="5"/>
    <x v="1312"/>
    <n v="40.887300000000003"/>
  </r>
  <r>
    <x v="5"/>
    <x v="1313"/>
    <n v="41.3596"/>
  </r>
  <r>
    <x v="5"/>
    <x v="1314"/>
    <n v="39.994599999999998"/>
  </r>
  <r>
    <x v="5"/>
    <x v="1315"/>
    <n v="40.649900000000002"/>
  </r>
  <r>
    <x v="5"/>
    <x v="1316"/>
    <n v="40.185000000000002"/>
  </r>
  <r>
    <x v="5"/>
    <x v="1317"/>
    <n v="40.674599999999998"/>
  </r>
  <r>
    <x v="5"/>
    <x v="1318"/>
    <n v="40.649900000000002"/>
  </r>
  <r>
    <x v="5"/>
    <x v="1319"/>
    <n v="41.166699999999999"/>
  </r>
  <r>
    <x v="5"/>
    <x v="1320"/>
    <n v="41.347200000000001"/>
  </r>
  <r>
    <x v="5"/>
    <x v="1321"/>
    <n v="42.618200000000002"/>
  </r>
  <r>
    <x v="5"/>
    <x v="1322"/>
    <n v="42.1113"/>
  </r>
  <r>
    <x v="5"/>
    <x v="1323"/>
    <n v="42.558900000000001"/>
  </r>
  <r>
    <x v="5"/>
    <x v="1324"/>
    <n v="40.736499999999999"/>
  </r>
  <r>
    <x v="5"/>
    <x v="1325"/>
    <n v="38.565399999999997"/>
  </r>
  <r>
    <x v="5"/>
    <x v="1326"/>
    <n v="41.641500000000001"/>
  </r>
  <r>
    <x v="5"/>
    <x v="1327"/>
    <n v="41.290300000000002"/>
  </r>
  <r>
    <x v="5"/>
    <x v="1328"/>
    <n v="40.837800000000001"/>
  </r>
  <r>
    <x v="5"/>
    <x v="1329"/>
    <n v="39.927900000000001"/>
  </r>
  <r>
    <x v="5"/>
    <x v="1330"/>
    <n v="39.935299999999998"/>
  </r>
  <r>
    <x v="5"/>
    <x v="1331"/>
    <n v="39.354199999999999"/>
  </r>
  <r>
    <x v="5"/>
    <x v="1332"/>
    <n v="40.2303"/>
  </r>
  <r>
    <x v="5"/>
    <x v="1333"/>
    <n v="41.034700000000001"/>
  </r>
  <r>
    <x v="5"/>
    <x v="1334"/>
    <n v="40.883699999999997"/>
  </r>
  <r>
    <x v="5"/>
    <x v="1335"/>
    <n v="40.542099999999998"/>
  </r>
  <r>
    <x v="5"/>
    <x v="1336"/>
    <n v="40.8292"/>
  </r>
  <r>
    <x v="5"/>
    <x v="1337"/>
    <n v="40.7624"/>
  </r>
  <r>
    <x v="5"/>
    <x v="1338"/>
    <n v="41.005000000000003"/>
  </r>
  <r>
    <x v="5"/>
    <x v="1339"/>
    <n v="41.935499999999998"/>
  </r>
  <r>
    <x v="5"/>
    <x v="1340"/>
    <n v="42.188000000000002"/>
  </r>
  <r>
    <x v="5"/>
    <x v="1341"/>
    <n v="41.061900000000001"/>
  </r>
  <r>
    <x v="5"/>
    <x v="1342"/>
    <n v="41.037100000000002"/>
  </r>
  <r>
    <x v="5"/>
    <x v="1343"/>
    <n v="41.227699999999999"/>
  </r>
  <r>
    <x v="5"/>
    <x v="1344"/>
    <n v="40.5124"/>
  </r>
  <r>
    <x v="5"/>
    <x v="1345"/>
    <n v="41.826599999999999"/>
  </r>
  <r>
    <x v="5"/>
    <x v="1346"/>
    <n v="41.977600000000002"/>
  </r>
  <r>
    <x v="5"/>
    <x v="1347"/>
    <n v="42.165700000000001"/>
  </r>
  <r>
    <x v="5"/>
    <x v="1348"/>
    <n v="41.925600000000003"/>
  </r>
  <r>
    <x v="5"/>
    <x v="1349"/>
    <n v="44.576300000000003"/>
  </r>
  <r>
    <x v="5"/>
    <x v="1350"/>
    <n v="46.417700000000004"/>
  </r>
  <r>
    <x v="5"/>
    <x v="1351"/>
    <n v="46.368200000000002"/>
  </r>
  <r>
    <x v="5"/>
    <x v="1352"/>
    <n v="45.994399999999999"/>
  </r>
  <r>
    <x v="5"/>
    <x v="1353"/>
    <n v="44.737200000000001"/>
  </r>
  <r>
    <x v="5"/>
    <x v="1354"/>
    <n v="44.301600000000001"/>
  </r>
  <r>
    <x v="5"/>
    <x v="1355"/>
    <n v="42.321599999999997"/>
  </r>
  <r>
    <x v="5"/>
    <x v="1356"/>
    <n v="42.559199999999997"/>
  </r>
  <r>
    <x v="5"/>
    <x v="1357"/>
    <n v="43.4923"/>
  </r>
  <r>
    <x v="5"/>
    <x v="1358"/>
    <n v="43.479900000000001"/>
  </r>
  <r>
    <x v="5"/>
    <x v="1359"/>
    <n v="44.244700000000002"/>
  </r>
  <r>
    <x v="5"/>
    <x v="1360"/>
    <n v="44.301600000000001"/>
  </r>
  <r>
    <x v="5"/>
    <x v="1361"/>
    <n v="44.3932"/>
  </r>
  <r>
    <x v="5"/>
    <x v="1362"/>
    <n v="44.764400000000002"/>
  </r>
  <r>
    <x v="5"/>
    <x v="1363"/>
    <n v="44.739699999999999"/>
  </r>
  <r>
    <x v="5"/>
    <x v="1364"/>
    <n v="44.870800000000003"/>
  </r>
  <r>
    <x v="5"/>
    <x v="1365"/>
    <n v="45.883099999999999"/>
  </r>
  <r>
    <x v="5"/>
    <x v="1366"/>
    <n v="46.7592"/>
  </r>
  <r>
    <x v="5"/>
    <x v="1367"/>
    <n v="47.256700000000002"/>
  </r>
  <r>
    <x v="5"/>
    <x v="1368"/>
    <n v="47.279000000000003"/>
  </r>
  <r>
    <x v="5"/>
    <x v="1369"/>
    <n v="48.16"/>
  </r>
  <r>
    <x v="5"/>
    <x v="1370"/>
    <n v="48.986699999999999"/>
  </r>
  <r>
    <x v="5"/>
    <x v="1371"/>
    <n v="48.942100000000003"/>
  </r>
  <r>
    <x v="5"/>
    <x v="1372"/>
    <n v="48.9"/>
  </r>
  <r>
    <x v="5"/>
    <x v="1373"/>
    <n v="48.954500000000003"/>
  </r>
  <r>
    <x v="5"/>
    <x v="1374"/>
    <n v="48.731699999999996"/>
  </r>
  <r>
    <x v="5"/>
    <x v="1375"/>
    <n v="48.662399999999998"/>
  </r>
  <r>
    <x v="5"/>
    <x v="1376"/>
    <n v="49.1723"/>
  </r>
  <r>
    <x v="5"/>
    <x v="1377"/>
    <n v="47.929900000000004"/>
  </r>
  <r>
    <x v="5"/>
    <x v="1378"/>
    <n v="48.432299999999998"/>
  </r>
  <r>
    <x v="5"/>
    <x v="1379"/>
    <n v="49.959299999999999"/>
  </r>
  <r>
    <x v="5"/>
    <x v="1380"/>
    <n v="50.449399999999997"/>
  </r>
  <r>
    <x v="5"/>
    <x v="1381"/>
    <n v="51.184399999999997"/>
  </r>
  <r>
    <x v="5"/>
    <x v="1382"/>
    <n v="51.280999999999999"/>
  </r>
  <r>
    <x v="5"/>
    <x v="1383"/>
    <n v="50.969099999999997"/>
  </r>
  <r>
    <x v="5"/>
    <x v="1384"/>
    <n v="51.649700000000003"/>
  </r>
  <r>
    <x v="5"/>
    <x v="1385"/>
    <n v="51.882399999999997"/>
  </r>
  <r>
    <x v="5"/>
    <x v="1386"/>
    <n v="52.476300000000002"/>
  </r>
  <r>
    <x v="5"/>
    <x v="1387"/>
    <n v="51.765999999999998"/>
  </r>
  <r>
    <x v="5"/>
    <x v="1388"/>
    <n v="50.8157"/>
  </r>
  <r>
    <x v="5"/>
    <x v="1389"/>
    <n v="53.493600000000001"/>
  </r>
  <r>
    <x v="5"/>
    <x v="1390"/>
    <n v="52.6248"/>
  </r>
  <r>
    <x v="5"/>
    <x v="1391"/>
    <n v="53.008499999999998"/>
  </r>
  <r>
    <x v="5"/>
    <x v="1392"/>
    <n v="51.969000000000001"/>
  </r>
  <r>
    <x v="5"/>
    <x v="1393"/>
    <n v="52.372399999999999"/>
  </r>
  <r>
    <x v="5"/>
    <x v="1394"/>
    <n v="52.310499999999998"/>
  </r>
  <r>
    <x v="5"/>
    <x v="1395"/>
    <n v="52.983699999999999"/>
  </r>
  <r>
    <x v="5"/>
    <x v="1396"/>
    <n v="53.471299999999999"/>
  </r>
  <r>
    <x v="5"/>
    <x v="1397"/>
    <n v="53.231000000000002"/>
  </r>
  <r>
    <x v="5"/>
    <x v="1398"/>
    <n v="53.733800000000002"/>
  </r>
  <r>
    <x v="5"/>
    <x v="1399"/>
    <n v="53.035400000000003"/>
  </r>
  <r>
    <x v="5"/>
    <x v="1400"/>
    <n v="52.185899999999997"/>
  </r>
  <r>
    <x v="5"/>
    <x v="1401"/>
    <n v="48.646700000000003"/>
  </r>
  <r>
    <x v="5"/>
    <x v="1402"/>
    <n v="49.709200000000003"/>
  </r>
  <r>
    <x v="5"/>
    <x v="1403"/>
    <n v="48.958799999999997"/>
  </r>
  <r>
    <x v="5"/>
    <x v="1404"/>
    <n v="46.229500000000002"/>
  </r>
  <r>
    <x v="5"/>
    <x v="1405"/>
    <n v="46.497"/>
  </r>
  <r>
    <x v="5"/>
    <x v="1406"/>
    <n v="46.873399999999997"/>
  </r>
  <r>
    <x v="5"/>
    <x v="1407"/>
    <n v="47.549599999999998"/>
  </r>
  <r>
    <x v="5"/>
    <x v="1408"/>
    <n v="47.425699999999999"/>
  </r>
  <r>
    <x v="5"/>
    <x v="1409"/>
    <n v="48.210799999999999"/>
  </r>
  <r>
    <x v="5"/>
    <x v="1410"/>
    <n v="47.264699999999998"/>
  </r>
  <r>
    <x v="5"/>
    <x v="1411"/>
    <n v="46.110599999999998"/>
  </r>
  <r>
    <x v="5"/>
    <x v="1412"/>
    <n v="46.182400000000001"/>
  </r>
  <r>
    <x v="5"/>
    <x v="1413"/>
    <n v="47.443100000000001"/>
  </r>
  <r>
    <x v="5"/>
    <x v="1414"/>
    <n v="49.013300000000001"/>
  </r>
  <r>
    <x v="5"/>
    <x v="1415"/>
    <n v="48.569899999999997"/>
  </r>
  <r>
    <x v="5"/>
    <x v="1416"/>
    <n v="48.7408"/>
  </r>
  <r>
    <x v="5"/>
    <x v="1417"/>
    <n v="48.515500000000003"/>
  </r>
  <r>
    <x v="5"/>
    <x v="1418"/>
    <n v="48.361899999999999"/>
  </r>
  <r>
    <x v="5"/>
    <x v="1419"/>
    <n v="48.899299999999997"/>
  </r>
  <r>
    <x v="5"/>
    <x v="1420"/>
    <n v="48.832500000000003"/>
  </r>
  <r>
    <x v="5"/>
    <x v="1421"/>
    <n v="48.889400000000002"/>
  </r>
  <r>
    <x v="5"/>
    <x v="1422"/>
    <n v="47.923499999999997"/>
  </r>
  <r>
    <x v="5"/>
    <x v="1423"/>
    <n v="49.372399999999999"/>
  </r>
  <r>
    <x v="5"/>
    <x v="1424"/>
    <n v="52.6218"/>
  </r>
  <r>
    <x v="5"/>
    <x v="1425"/>
    <n v="52.8992"/>
  </r>
  <r>
    <x v="5"/>
    <x v="1426"/>
    <n v="53.3474"/>
  </r>
  <r>
    <x v="5"/>
    <x v="1427"/>
    <n v="54.981999999999999"/>
  </r>
  <r>
    <x v="5"/>
    <x v="1428"/>
    <n v="54.967199999999998"/>
  </r>
  <r>
    <x v="5"/>
    <x v="1429"/>
    <n v="55.398099999999999"/>
  </r>
  <r>
    <x v="5"/>
    <x v="1430"/>
    <n v="55.497199999999999"/>
  </r>
  <r>
    <x v="5"/>
    <x v="1431"/>
    <n v="55.224800000000002"/>
  </r>
  <r>
    <x v="5"/>
    <x v="1432"/>
    <n v="54.514000000000003"/>
  </r>
  <r>
    <x v="5"/>
    <x v="1433"/>
    <n v="55.655700000000003"/>
  </r>
  <r>
    <x v="5"/>
    <x v="1434"/>
    <n v="55.586399999999998"/>
  </r>
  <r>
    <x v="5"/>
    <x v="1435"/>
    <n v="56.990600000000001"/>
  </r>
  <r>
    <x v="5"/>
    <x v="1436"/>
    <n v="57.877299999999998"/>
  </r>
  <r>
    <x v="5"/>
    <x v="1437"/>
    <n v="59.170099999999998"/>
  </r>
  <r>
    <x v="5"/>
    <x v="1438"/>
    <n v="58.399799999999999"/>
  </r>
  <r>
    <x v="5"/>
    <x v="1439"/>
    <n v="58.536099999999998"/>
  </r>
  <r>
    <x v="5"/>
    <x v="1440"/>
    <n v="60.264800000000001"/>
  </r>
  <r>
    <x v="5"/>
    <x v="1441"/>
    <n v="61.136600000000001"/>
  </r>
  <r>
    <x v="5"/>
    <x v="1442"/>
    <n v="60.113700000000001"/>
  </r>
  <r>
    <x v="5"/>
    <x v="1443"/>
    <n v="60.8765"/>
  </r>
  <r>
    <x v="5"/>
    <x v="1444"/>
    <n v="59.563899999999997"/>
  </r>
  <r>
    <x v="5"/>
    <x v="1445"/>
    <n v="57.8352"/>
  </r>
  <r>
    <x v="5"/>
    <x v="1446"/>
    <n v="52.926400000000001"/>
  </r>
  <r>
    <x v="5"/>
    <x v="1447"/>
    <n v="55.868699999999997"/>
  </r>
  <r>
    <x v="5"/>
    <x v="1448"/>
    <n v="56.666200000000003"/>
  </r>
  <r>
    <x v="5"/>
    <x v="1449"/>
    <n v="53.872500000000002"/>
  </r>
  <r>
    <x v="5"/>
    <x v="1450"/>
    <n v="57.478499999999997"/>
  </r>
  <r>
    <x v="5"/>
    <x v="1451"/>
    <n v="56.475499999999997"/>
  </r>
  <r>
    <x v="5"/>
    <x v="1452"/>
    <n v="57.614699999999999"/>
  </r>
  <r>
    <x v="5"/>
    <x v="1453"/>
    <n v="59.791699999999999"/>
  </r>
  <r>
    <x v="5"/>
    <x v="1454"/>
    <n v="61.049900000000001"/>
  </r>
  <r>
    <x v="5"/>
    <x v="1455"/>
    <n v="60.391100000000002"/>
  </r>
  <r>
    <x v="5"/>
    <x v="1456"/>
    <n v="61.688899999999997"/>
  </r>
  <r>
    <x v="5"/>
    <x v="1457"/>
    <n v="59.814"/>
  </r>
  <r>
    <x v="5"/>
    <x v="1458"/>
    <n v="60.009799999999998"/>
  </r>
  <r>
    <x v="5"/>
    <x v="1459"/>
    <n v="60.946599999999997"/>
  </r>
  <r>
    <x v="5"/>
    <x v="1460"/>
    <n v="61.107700000000001"/>
  </r>
  <r>
    <x v="5"/>
    <x v="1461"/>
    <n v="60.9788"/>
  </r>
  <r>
    <x v="5"/>
    <x v="1462"/>
    <n v="59.9726"/>
  </r>
  <r>
    <x v="5"/>
    <x v="1463"/>
    <n v="57.546500000000002"/>
  </r>
  <r>
    <x v="5"/>
    <x v="1464"/>
    <n v="58.619500000000002"/>
  </r>
  <r>
    <x v="5"/>
    <x v="1465"/>
    <n v="58.399000000000001"/>
  </r>
  <r>
    <x v="5"/>
    <x v="1466"/>
    <n v="60.012300000000003"/>
  </r>
  <r>
    <x v="5"/>
    <x v="1467"/>
    <n v="59.933"/>
  </r>
  <r>
    <x v="5"/>
    <x v="1468"/>
    <n v="59.769399999999997"/>
  </r>
  <r>
    <x v="5"/>
    <x v="1469"/>
    <n v="60.797899999999998"/>
  </r>
  <r>
    <x v="5"/>
    <x v="1470"/>
    <n v="61.895699999999998"/>
  </r>
  <r>
    <x v="5"/>
    <x v="1471"/>
    <n v="61.387700000000002"/>
  </r>
  <r>
    <x v="5"/>
    <x v="1472"/>
    <n v="61.642899999999997"/>
  </r>
  <r>
    <x v="5"/>
    <x v="1473"/>
    <n v="61.791600000000003"/>
  </r>
  <r>
    <x v="5"/>
    <x v="1474"/>
    <n v="62.074100000000001"/>
  </r>
  <r>
    <x v="5"/>
    <x v="1475"/>
    <n v="59.724800000000002"/>
  </r>
  <r>
    <x v="5"/>
    <x v="1476"/>
    <n v="61.851100000000002"/>
  </r>
  <r>
    <x v="5"/>
    <x v="1477"/>
    <n v="61.598300000000002"/>
  </r>
  <r>
    <x v="5"/>
    <x v="1478"/>
    <n v="59.935499999999998"/>
  </r>
  <r>
    <x v="5"/>
    <x v="1479"/>
    <n v="57.7348"/>
  </r>
  <r>
    <x v="5"/>
    <x v="1480"/>
    <n v="60.587200000000003"/>
  </r>
  <r>
    <x v="5"/>
    <x v="1481"/>
    <n v="55.888500000000001"/>
  </r>
  <r>
    <x v="5"/>
    <x v="1482"/>
    <n v="54.8551"/>
  </r>
  <r>
    <x v="5"/>
    <x v="1483"/>
    <n v="57.392800000000001"/>
  </r>
  <r>
    <x v="5"/>
    <x v="1484"/>
    <n v="54.780799999999999"/>
  </r>
  <r>
    <x v="5"/>
    <x v="1485"/>
    <n v="55.846400000000003"/>
  </r>
  <r>
    <x v="5"/>
    <x v="1486"/>
    <n v="56.067"/>
  </r>
  <r>
    <x v="5"/>
    <x v="1487"/>
    <n v="54.8626"/>
  </r>
  <r>
    <x v="5"/>
    <x v="1488"/>
    <n v="53.095599999999997"/>
  </r>
  <r>
    <x v="5"/>
    <x v="1489"/>
    <n v="53.383099999999999"/>
  </r>
  <r>
    <x v="5"/>
    <x v="1490"/>
    <n v="56.480800000000002"/>
  </r>
  <r>
    <x v="5"/>
    <x v="1491"/>
    <n v="56.067"/>
  </r>
  <r>
    <x v="5"/>
    <x v="1492"/>
    <n v="58.138800000000003"/>
  </r>
  <r>
    <x v="5"/>
    <x v="1493"/>
    <n v="57.3705"/>
  </r>
  <r>
    <x v="5"/>
    <x v="1494"/>
    <n v="57.368000000000002"/>
  </r>
  <r>
    <x v="5"/>
    <x v="1495"/>
    <n v="58.8673"/>
  </r>
  <r>
    <x v="5"/>
    <x v="1496"/>
    <n v="58.577399999999997"/>
  </r>
  <r>
    <x v="5"/>
    <x v="1497"/>
    <n v="56.760899999999999"/>
  </r>
  <r>
    <x v="5"/>
    <x v="1498"/>
    <n v="56.679099999999998"/>
  </r>
  <r>
    <x v="5"/>
    <x v="1499"/>
    <n v="55.482100000000003"/>
  </r>
  <r>
    <x v="5"/>
    <x v="1500"/>
    <n v="54.817999999999998"/>
  </r>
  <r>
    <x v="5"/>
    <x v="1501"/>
    <n v="53.692900000000002"/>
  </r>
  <r>
    <x v="5"/>
    <x v="1502"/>
    <n v="55.8142"/>
  </r>
  <r>
    <x v="5"/>
    <x v="1503"/>
    <n v="56.089300000000001"/>
  </r>
  <r>
    <x v="5"/>
    <x v="1504"/>
    <n v="55.734900000000003"/>
  </r>
  <r>
    <x v="5"/>
    <x v="1505"/>
    <n v="56.29"/>
  </r>
  <r>
    <x v="5"/>
    <x v="1506"/>
    <n v="56.084299999999999"/>
  </r>
  <r>
    <x v="5"/>
    <x v="1507"/>
    <n v="57.739800000000002"/>
  </r>
  <r>
    <x v="5"/>
    <x v="1508"/>
    <n v="59.244"/>
  </r>
  <r>
    <x v="5"/>
    <x v="1509"/>
    <n v="61.628100000000003"/>
  </r>
  <r>
    <x v="5"/>
    <x v="1510"/>
    <n v="62.054299999999998"/>
  </r>
  <r>
    <x v="5"/>
    <x v="1511"/>
    <n v="63.387599999999999"/>
  </r>
  <r>
    <x v="5"/>
    <x v="1512"/>
    <n v="64.465599999999995"/>
  </r>
  <r>
    <x v="5"/>
    <x v="1513"/>
    <n v="63.077800000000003"/>
  </r>
  <r>
    <x v="5"/>
    <x v="1514"/>
    <n v="63.283499999999997"/>
  </r>
  <r>
    <x v="5"/>
    <x v="1515"/>
    <n v="60.854900000000001"/>
  </r>
  <r>
    <x v="5"/>
    <x v="1516"/>
    <n v="60.9664"/>
  </r>
  <r>
    <x v="5"/>
    <x v="1517"/>
    <n v="61.387700000000002"/>
  </r>
  <r>
    <x v="5"/>
    <x v="1518"/>
    <n v="60.948999999999998"/>
  </r>
  <r>
    <x v="5"/>
    <x v="1519"/>
    <n v="60.527799999999999"/>
  </r>
  <r>
    <x v="5"/>
    <x v="1520"/>
    <n v="60.146099999999997"/>
  </r>
  <r>
    <x v="5"/>
    <x v="1521"/>
    <n v="61.383499999999998"/>
  </r>
  <r>
    <x v="5"/>
    <x v="1522"/>
    <n v="61.420699999999997"/>
  </r>
  <r>
    <x v="5"/>
    <x v="1523"/>
    <n v="61.814999999999998"/>
  </r>
  <r>
    <x v="5"/>
    <x v="1524"/>
    <n v="61.643900000000002"/>
  </r>
  <r>
    <x v="5"/>
    <x v="1525"/>
    <n v="62.734999999999999"/>
  </r>
  <r>
    <x v="5"/>
    <x v="1526"/>
    <n v="62.5366"/>
  </r>
  <r>
    <x v="5"/>
    <x v="1527"/>
    <n v="63.883099999999999"/>
  </r>
  <r>
    <x v="5"/>
    <x v="1528"/>
    <n v="65.675899999999999"/>
  </r>
  <r>
    <x v="5"/>
    <x v="1529"/>
    <n v="65.730500000000006"/>
  </r>
  <r>
    <x v="5"/>
    <x v="1530"/>
    <n v="65.750299999999996"/>
  </r>
  <r>
    <x v="5"/>
    <x v="1531"/>
    <n v="65.192400000000006"/>
  </r>
  <r>
    <x v="5"/>
    <x v="1532"/>
    <n v="65.038600000000002"/>
  </r>
  <r>
    <x v="5"/>
    <x v="1533"/>
    <n v="64.626999999999995"/>
  </r>
  <r>
    <x v="5"/>
    <x v="1534"/>
    <n v="65.113"/>
  </r>
  <r>
    <x v="5"/>
    <x v="1535"/>
    <n v="65.068399999999997"/>
  </r>
  <r>
    <x v="5"/>
    <x v="1536"/>
    <n v="66.186800000000005"/>
  </r>
  <r>
    <x v="5"/>
    <x v="1537"/>
    <n v="65.777600000000007"/>
  </r>
  <r>
    <x v="5"/>
    <x v="1538"/>
    <n v="65.735399999999998"/>
  </r>
  <r>
    <x v="5"/>
    <x v="1539"/>
    <n v="64.5154"/>
  </r>
  <r>
    <x v="5"/>
    <x v="1540"/>
    <n v="65.046099999999996"/>
  </r>
  <r>
    <x v="5"/>
    <x v="1541"/>
    <n v="63.756599999999999"/>
  </r>
  <r>
    <x v="5"/>
    <x v="1542"/>
    <n v="62.229100000000003"/>
  </r>
  <r>
    <x v="5"/>
    <x v="1543"/>
    <n v="59.295499999999997"/>
  </r>
  <r>
    <x v="5"/>
    <x v="1544"/>
    <n v="60.007199999999997"/>
  </r>
  <r>
    <x v="5"/>
    <x v="1545"/>
    <n v="58.452399999999997"/>
  </r>
  <r>
    <x v="5"/>
    <x v="1546"/>
    <n v="59.726999999999997"/>
  </r>
  <r>
    <x v="5"/>
    <x v="1547"/>
    <n v="58.744999999999997"/>
  </r>
  <r>
    <x v="5"/>
    <x v="1548"/>
    <n v="60.069200000000002"/>
  </r>
  <r>
    <x v="5"/>
    <x v="1549"/>
    <n v="58.730200000000004"/>
  </r>
  <r>
    <x v="5"/>
    <x v="1550"/>
    <n v="60.1907"/>
  </r>
  <r>
    <x v="5"/>
    <x v="1551"/>
    <n v="61.331400000000002"/>
  </r>
  <r>
    <x v="5"/>
    <x v="1552"/>
    <n v="61.807499999999997"/>
  </r>
  <r>
    <x v="5"/>
    <x v="1553"/>
    <n v="62.799399999999999"/>
  </r>
  <r>
    <x v="5"/>
    <x v="1554"/>
    <n v="61.381"/>
  </r>
  <r>
    <x v="5"/>
    <x v="1555"/>
    <n v="62.298499999999997"/>
  </r>
  <r>
    <x v="5"/>
    <x v="1556"/>
    <n v="61.8249"/>
  </r>
  <r>
    <x v="5"/>
    <x v="1557"/>
    <n v="61.547199999999997"/>
  </r>
  <r>
    <x v="5"/>
    <x v="1558"/>
    <n v="62.908499999999997"/>
  </r>
  <r>
    <x v="5"/>
    <x v="1559"/>
    <n v="62.415100000000002"/>
  </r>
  <r>
    <x v="5"/>
    <x v="1560"/>
    <n v="62.496899999999997"/>
  </r>
  <r>
    <x v="5"/>
    <x v="1561"/>
    <n v="62.214199999999998"/>
  </r>
  <r>
    <x v="5"/>
    <x v="1562"/>
    <n v="61.847200000000001"/>
  </r>
  <r>
    <x v="5"/>
    <x v="1563"/>
    <n v="61.6736"/>
  </r>
  <r>
    <x v="5"/>
    <x v="1564"/>
    <n v="62.4572"/>
  </r>
  <r>
    <x v="5"/>
    <x v="1565"/>
    <n v="63.1937"/>
  </r>
  <r>
    <x v="5"/>
    <x v="1566"/>
    <n v="62.494399999999999"/>
  </r>
  <r>
    <x v="5"/>
    <x v="1567"/>
    <n v="60.5379"/>
  </r>
  <r>
    <x v="5"/>
    <x v="1568"/>
    <n v="60.718899999999998"/>
  </r>
  <r>
    <x v="5"/>
    <x v="1569"/>
    <n v="61.118200000000002"/>
  </r>
  <r>
    <x v="5"/>
    <x v="1570"/>
    <n v="62.147300000000001"/>
  </r>
  <r>
    <x v="5"/>
    <x v="1571"/>
    <n v="62.514299999999999"/>
  </r>
  <r>
    <x v="5"/>
    <x v="1572"/>
    <n v="62.992800000000003"/>
  </r>
  <r>
    <x v="5"/>
    <x v="1573"/>
    <n v="63.716900000000003"/>
  </r>
  <r>
    <x v="5"/>
    <x v="1574"/>
    <n v="64.081500000000005"/>
  </r>
  <r>
    <x v="5"/>
    <x v="1575"/>
    <n v="63.595399999999998"/>
  </r>
  <r>
    <x v="5"/>
    <x v="1576"/>
    <n v="63.1813"/>
  </r>
  <r>
    <x v="5"/>
    <x v="1577"/>
    <n v="63.511099999999999"/>
  </r>
  <r>
    <x v="5"/>
    <x v="1578"/>
    <n v="64.8279"/>
  </r>
  <r>
    <x v="5"/>
    <x v="1579"/>
    <n v="64.245099999999994"/>
  </r>
  <r>
    <x v="5"/>
    <x v="1580"/>
    <n v="63.8384"/>
  </r>
  <r>
    <x v="5"/>
    <x v="1581"/>
    <n v="60.709000000000003"/>
  </r>
  <r>
    <x v="5"/>
    <x v="1582"/>
    <n v="61.457900000000002"/>
  </r>
  <r>
    <x v="5"/>
    <x v="1583"/>
    <n v="62.816800000000001"/>
  </r>
  <r>
    <x v="5"/>
    <x v="1584"/>
    <n v="65.172499999999999"/>
  </r>
  <r>
    <x v="5"/>
    <x v="1585"/>
    <n v="66.169399999999996"/>
  </r>
  <r>
    <x v="5"/>
    <x v="1586"/>
    <n v="67.503500000000003"/>
  </r>
  <r>
    <x v="5"/>
    <x v="1587"/>
    <n v="68.415999999999997"/>
  </r>
  <r>
    <x v="5"/>
    <x v="1588"/>
    <n v="68.039100000000005"/>
  </r>
  <r>
    <x v="5"/>
    <x v="1589"/>
    <n v="69.096100000000007"/>
  </r>
  <r>
    <x v="5"/>
    <x v="1590"/>
    <n v="68.927400000000006"/>
  </r>
  <r>
    <x v="5"/>
    <x v="1591"/>
    <n v="69.639399999999995"/>
  </r>
  <r>
    <x v="5"/>
    <x v="1592"/>
    <n v="70.3887"/>
  </r>
  <r>
    <x v="5"/>
    <x v="1593"/>
    <n v="69.078699999999998"/>
  </r>
  <r>
    <x v="5"/>
    <x v="1594"/>
    <n v="67.664500000000004"/>
  </r>
  <r>
    <x v="5"/>
    <x v="1595"/>
    <n v="67.451099999999997"/>
  </r>
  <r>
    <x v="5"/>
    <x v="1596"/>
    <n v="68.163200000000003"/>
  </r>
  <r>
    <x v="5"/>
    <x v="1597"/>
    <n v="67.684299999999993"/>
  </r>
  <r>
    <x v="5"/>
    <x v="1598"/>
    <n v="66.543000000000006"/>
  </r>
  <r>
    <x v="5"/>
    <x v="1599"/>
    <n v="67.322100000000006"/>
  </r>
  <r>
    <x v="5"/>
    <x v="1600"/>
    <n v="68.584999999999994"/>
  </r>
  <r>
    <x v="5"/>
    <x v="1601"/>
    <n v="67.964699999999993"/>
  </r>
  <r>
    <x v="5"/>
    <x v="1602"/>
    <n v="67.242699999999999"/>
  </r>
  <r>
    <x v="5"/>
    <x v="1603"/>
    <n v="67.480900000000005"/>
  </r>
  <r>
    <x v="5"/>
    <x v="1604"/>
    <n v="66.066599999999994"/>
  </r>
  <r>
    <x v="5"/>
    <x v="1605"/>
    <n v="65.364500000000007"/>
  </r>
  <r>
    <x v="5"/>
    <x v="1606"/>
    <n v="65.922700000000006"/>
  </r>
  <r>
    <x v="5"/>
    <x v="1607"/>
    <n v="66.595100000000002"/>
  </r>
  <r>
    <x v="5"/>
    <x v="1608"/>
    <n v="66.225399999999993"/>
  </r>
  <r>
    <x v="5"/>
    <x v="1609"/>
    <n v="66.344499999999996"/>
  </r>
  <r>
    <x v="5"/>
    <x v="1610"/>
    <n v="69.723799999999997"/>
  </r>
  <r>
    <x v="5"/>
    <x v="1611"/>
    <n v="71.793000000000006"/>
  </r>
  <r>
    <x v="5"/>
    <x v="1612"/>
    <n v="71.078500000000005"/>
  </r>
  <r>
    <x v="5"/>
    <x v="1613"/>
    <n v="71.140500000000003"/>
  </r>
  <r>
    <x v="5"/>
    <x v="1614"/>
    <n v="69.294499999999999"/>
  </r>
  <r>
    <x v="5"/>
    <x v="1615"/>
    <n v="66.954899999999995"/>
  </r>
  <r>
    <x v="5"/>
    <x v="1616"/>
    <n v="65.940100000000001"/>
  </r>
  <r>
    <x v="5"/>
    <x v="1617"/>
    <n v="65.882999999999996"/>
  </r>
  <r>
    <x v="5"/>
    <x v="1618"/>
    <n v="60.958100000000002"/>
  </r>
  <r>
    <x v="5"/>
    <x v="1619"/>
    <n v="58.338000000000001"/>
  </r>
  <r>
    <x v="5"/>
    <x v="1620"/>
    <n v="61.168999999999997"/>
  </r>
  <r>
    <x v="5"/>
    <x v="1621"/>
    <n v="58.400100000000002"/>
  </r>
  <r>
    <x v="5"/>
    <x v="1622"/>
    <n v="60.992800000000003"/>
  </r>
  <r>
    <x v="5"/>
    <x v="1623"/>
    <n v="60.305500000000002"/>
  </r>
  <r>
    <x v="5"/>
    <x v="1624"/>
    <n v="59.429699999999997"/>
  </r>
  <r>
    <x v="5"/>
    <x v="1625"/>
    <n v="56.859299999999998"/>
  </r>
  <r>
    <x v="5"/>
    <x v="1626"/>
    <n v="57.367899999999999"/>
  </r>
  <r>
    <x v="5"/>
    <x v="1627"/>
    <n v="54.847099999999998"/>
  </r>
  <r>
    <x v="5"/>
    <x v="1628"/>
    <n v="49.4756"/>
  </r>
  <r>
    <x v="5"/>
    <x v="1629"/>
    <n v="51.567100000000003"/>
  </r>
  <r>
    <x v="5"/>
    <x v="1630"/>
    <n v="49.197699999999998"/>
  </r>
  <r>
    <x v="5"/>
    <x v="1631"/>
    <n v="46.054099999999998"/>
  </r>
  <r>
    <x v="5"/>
    <x v="1632"/>
    <n v="50.366300000000003"/>
  </r>
  <r>
    <x v="5"/>
    <x v="1633"/>
    <n v="52.308999999999997"/>
  </r>
  <r>
    <x v="5"/>
    <x v="1634"/>
    <n v="54.115200000000002"/>
  </r>
  <r>
    <x v="5"/>
    <x v="1635"/>
    <n v="53.323700000000002"/>
  </r>
  <r>
    <x v="5"/>
    <x v="1636"/>
    <n v="52.542200000000001"/>
  </r>
  <r>
    <x v="5"/>
    <x v="1637"/>
    <n v="52.366"/>
  </r>
  <r>
    <x v="5"/>
    <x v="1638"/>
    <n v="53.043399999999998"/>
  </r>
  <r>
    <x v="5"/>
    <x v="1639"/>
    <n v="51.1081"/>
  </r>
  <r>
    <x v="5"/>
    <x v="1640"/>
    <n v="51.028700000000001"/>
  </r>
  <r>
    <x v="5"/>
    <x v="1641"/>
    <n v="47.026699999999998"/>
  </r>
  <r>
    <x v="5"/>
    <x v="1642"/>
    <n v="49.450699999999998"/>
  </r>
  <r>
    <x v="5"/>
    <x v="1643"/>
    <n v="48.924700000000001"/>
  </r>
  <r>
    <x v="5"/>
    <x v="1644"/>
    <n v="50.2149"/>
  </r>
  <r>
    <x v="5"/>
    <x v="1645"/>
    <n v="40.796700000000001"/>
  </r>
  <r>
    <x v="5"/>
    <x v="1646"/>
    <n v="35.901499999999999"/>
  </r>
  <r>
    <x v="5"/>
    <x v="1647"/>
    <n v="36.988199999999999"/>
  </r>
  <r>
    <x v="5"/>
    <x v="1648"/>
    <n v="35.904000000000003"/>
  </r>
  <r>
    <x v="5"/>
    <x v="1649"/>
    <n v="35.975900000000003"/>
  </r>
  <r>
    <x v="5"/>
    <x v="1650"/>
    <n v="37.973199999999999"/>
  </r>
  <r>
    <x v="5"/>
    <x v="1651"/>
    <n v="38.1419"/>
  </r>
  <r>
    <x v="5"/>
    <x v="1652"/>
    <n v="39.7149"/>
  </r>
  <r>
    <x v="5"/>
    <x v="1653"/>
    <n v="39.081600000000002"/>
  </r>
  <r>
    <x v="5"/>
    <x v="1654"/>
    <n v="40.589100000000002"/>
  </r>
  <r>
    <x v="5"/>
    <x v="1655"/>
    <n v="42.230800000000002"/>
  </r>
  <r>
    <x v="5"/>
    <x v="1656"/>
    <n v="39.019500000000001"/>
  </r>
  <r>
    <x v="5"/>
    <x v="1657"/>
    <n v="39.312600000000003"/>
  </r>
  <r>
    <x v="5"/>
    <x v="1658"/>
    <n v="36.6601"/>
  </r>
  <r>
    <x v="5"/>
    <x v="1659"/>
    <n v="37.715600000000002"/>
  </r>
  <r>
    <x v="5"/>
    <x v="1660"/>
    <n v="36.804200000000002"/>
  </r>
  <r>
    <x v="5"/>
    <x v="1661"/>
    <n v="36.980499999999999"/>
  </r>
  <r>
    <x v="5"/>
    <x v="1662"/>
    <n v="36.978000000000002"/>
  </r>
  <r>
    <x v="5"/>
    <x v="1663"/>
    <n v="36.372"/>
  </r>
  <r>
    <x v="5"/>
    <x v="1664"/>
    <n v="35.659199999999998"/>
  </r>
  <r>
    <x v="5"/>
    <x v="1665"/>
    <n v="36.493699999999997"/>
  </r>
  <r>
    <x v="5"/>
    <x v="1666"/>
    <n v="34.400100000000002"/>
  </r>
  <r>
    <x v="5"/>
    <x v="1667"/>
    <n v="33.553199999999997"/>
  </r>
  <r>
    <x v="5"/>
    <x v="1668"/>
    <n v="32.179699999999997"/>
  </r>
  <r>
    <x v="5"/>
    <x v="1669"/>
    <n v="31.561299999999999"/>
  </r>
  <r>
    <x v="5"/>
    <x v="1670"/>
    <n v="33.056399999999996"/>
  </r>
  <r>
    <x v="5"/>
    <x v="1671"/>
    <n v="32.577100000000002"/>
  </r>
  <r>
    <x v="5"/>
    <x v="1672"/>
    <n v="33.192999999999998"/>
  </r>
  <r>
    <x v="5"/>
    <x v="1673"/>
    <n v="33.155799999999999"/>
  </r>
  <r>
    <x v="5"/>
    <x v="1674"/>
    <n v="33.831299999999999"/>
  </r>
  <r>
    <x v="5"/>
    <x v="1675"/>
    <n v="31.787299999999998"/>
  </r>
  <r>
    <x v="5"/>
    <x v="1676"/>
    <n v="33.823900000000002"/>
  </r>
  <r>
    <x v="5"/>
    <x v="1677"/>
    <n v="35.6145"/>
  </r>
  <r>
    <x v="5"/>
    <x v="1678"/>
    <n v="34.727899999999998"/>
  </r>
  <r>
    <x v="5"/>
    <x v="1679"/>
    <n v="35.410899999999998"/>
  </r>
  <r>
    <x v="5"/>
    <x v="1680"/>
    <n v="36.069000000000003"/>
  </r>
  <r>
    <x v="5"/>
    <x v="1681"/>
    <n v="36.963099999999997"/>
  </r>
  <r>
    <x v="5"/>
    <x v="1682"/>
    <n v="37.363"/>
  </r>
  <r>
    <x v="5"/>
    <x v="1683"/>
    <n v="37.221400000000003"/>
  </r>
  <r>
    <x v="5"/>
    <x v="1684"/>
    <n v="36.965600000000002"/>
  </r>
  <r>
    <x v="5"/>
    <x v="1685"/>
    <n v="37.680900000000001"/>
  </r>
  <r>
    <x v="5"/>
    <x v="1686"/>
    <n v="38.974800000000002"/>
  </r>
  <r>
    <x v="5"/>
    <x v="1687"/>
    <n v="36.9482"/>
  </r>
  <r>
    <x v="5"/>
    <x v="1688"/>
    <n v="37.077399999999997"/>
  </r>
  <r>
    <x v="5"/>
    <x v="1689"/>
    <n v="39.200800000000001"/>
  </r>
  <r>
    <x v="5"/>
    <x v="1690"/>
    <n v="39.774500000000003"/>
  </r>
  <r>
    <x v="5"/>
    <x v="1691"/>
    <n v="34.2759"/>
  </r>
  <r>
    <x v="5"/>
    <x v="1692"/>
    <n v="32.683900000000001"/>
  </r>
  <r>
    <x v="5"/>
    <x v="1693"/>
    <n v="34.121899999999997"/>
  </r>
  <r>
    <x v="5"/>
    <x v="1694"/>
    <n v="35.701500000000003"/>
  </r>
  <r>
    <x v="5"/>
    <x v="1695"/>
    <n v="35.944800000000001"/>
  </r>
  <r>
    <x v="5"/>
    <x v="1696"/>
    <n v="37.049999999999997"/>
  </r>
  <r>
    <x v="5"/>
    <x v="1697"/>
    <n v="37.241300000000003"/>
  </r>
  <r>
    <x v="5"/>
    <x v="1698"/>
    <n v="37.998800000000003"/>
  </r>
  <r>
    <x v="5"/>
    <x v="1699"/>
    <n v="36.612900000000003"/>
  </r>
  <r>
    <x v="5"/>
    <x v="1700"/>
    <n v="36.799199999999999"/>
  </r>
  <r>
    <x v="5"/>
    <x v="1701"/>
    <n v="36.372"/>
  </r>
  <r>
    <x v="5"/>
    <x v="1702"/>
    <n v="37.5443"/>
  </r>
  <r>
    <x v="5"/>
    <x v="1703"/>
    <n v="37.969000000000001"/>
  </r>
  <r>
    <x v="5"/>
    <x v="1704"/>
    <n v="38.378799999999998"/>
  </r>
  <r>
    <x v="5"/>
    <x v="1705"/>
    <n v="39.076599999999999"/>
  </r>
  <r>
    <x v="5"/>
    <x v="1706"/>
    <n v="38.902799999999999"/>
  </r>
  <r>
    <x v="5"/>
    <x v="1707"/>
    <n v="39.377099999999999"/>
  </r>
  <r>
    <x v="5"/>
    <x v="1708"/>
    <n v="38.686700000000002"/>
  </r>
  <r>
    <x v="5"/>
    <x v="1709"/>
    <n v="39.536099999999998"/>
  </r>
  <r>
    <x v="5"/>
    <x v="1710"/>
    <n v="39.411900000000003"/>
  </r>
  <r>
    <x v="5"/>
    <x v="1711"/>
    <n v="39.017000000000003"/>
  </r>
  <r>
    <x v="5"/>
    <x v="1712"/>
    <n v="38.597299999999997"/>
  </r>
  <r>
    <x v="5"/>
    <x v="1713"/>
    <n v="38.351199999999999"/>
  </r>
  <r>
    <x v="5"/>
    <x v="1714"/>
    <n v="38.895600000000002"/>
  </r>
  <r>
    <x v="5"/>
    <x v="1715"/>
    <n v="38.977699999999999"/>
  </r>
  <r>
    <x v="5"/>
    <x v="1716"/>
    <n v="38.912999999999997"/>
  </r>
  <r>
    <x v="5"/>
    <x v="1717"/>
    <n v="37.801699999999997"/>
  </r>
  <r>
    <x v="5"/>
    <x v="1718"/>
    <n v="37.1081"/>
  </r>
  <r>
    <x v="5"/>
    <x v="1719"/>
    <n v="37.4512"/>
  </r>
  <r>
    <x v="5"/>
    <x v="1720"/>
    <n v="40.061599999999999"/>
  </r>
  <r>
    <x v="5"/>
    <x v="1721"/>
    <n v="40.404699999999998"/>
  </r>
  <r>
    <x v="5"/>
    <x v="1722"/>
    <n v="41.921300000000002"/>
  </r>
  <r>
    <x v="5"/>
    <x v="1723"/>
    <n v="41.160499999999999"/>
  </r>
  <r>
    <x v="5"/>
    <x v="1724"/>
    <n v="42.217100000000002"/>
  </r>
  <r>
    <x v="5"/>
    <x v="1725"/>
    <n v="42.003300000000003"/>
  </r>
  <r>
    <x v="5"/>
    <x v="1726"/>
    <n v="43.683900000000001"/>
  </r>
  <r>
    <x v="5"/>
    <x v="1727"/>
    <n v="43.3583"/>
  </r>
  <r>
    <x v="5"/>
    <x v="1728"/>
    <n v="45.73"/>
  </r>
  <r>
    <x v="5"/>
    <x v="1729"/>
    <n v="44.128999999999998"/>
  </r>
  <r>
    <x v="5"/>
    <x v="1730"/>
    <n v="43.204099999999997"/>
  </r>
  <r>
    <x v="5"/>
    <x v="1731"/>
    <n v="43.972299999999997"/>
  </r>
  <r>
    <x v="5"/>
    <x v="1732"/>
    <n v="43.880400000000002"/>
  </r>
  <r>
    <x v="5"/>
    <x v="1733"/>
    <n v="44.066800000000001"/>
  </r>
  <r>
    <x v="5"/>
    <x v="1734"/>
    <n v="44.641100000000002"/>
  </r>
  <r>
    <x v="5"/>
    <x v="1735"/>
    <n v="45.317300000000003"/>
  </r>
  <r>
    <x v="5"/>
    <x v="1736"/>
    <n v="45.496299999999998"/>
  </r>
  <r>
    <x v="5"/>
    <x v="1737"/>
    <n v="46.893500000000003"/>
  </r>
  <r>
    <x v="5"/>
    <x v="1738"/>
    <n v="46.804000000000002"/>
  </r>
  <r>
    <x v="5"/>
    <x v="1739"/>
    <n v="47.472799999999999"/>
  </r>
  <r>
    <x v="5"/>
    <x v="1740"/>
    <n v="47.681699999999999"/>
  </r>
  <r>
    <x v="5"/>
    <x v="1741"/>
    <n v="47.052700000000002"/>
  </r>
  <r>
    <x v="5"/>
    <x v="1742"/>
    <n v="47.758699999999997"/>
  </r>
  <r>
    <x v="5"/>
    <x v="1743"/>
    <n v="47.619500000000002"/>
  </r>
  <r>
    <x v="5"/>
    <x v="1744"/>
    <n v="47.239100000000001"/>
  </r>
  <r>
    <x v="5"/>
    <x v="1745"/>
    <n v="45.918999999999997"/>
  </r>
  <r>
    <x v="5"/>
    <x v="1746"/>
    <n v="46.791600000000003"/>
  </r>
  <r>
    <x v="5"/>
    <x v="1747"/>
    <n v="46.562899999999999"/>
  </r>
  <r>
    <x v="5"/>
    <x v="1748"/>
    <n v="46.316800000000001"/>
  </r>
  <r>
    <x v="5"/>
    <x v="1749"/>
    <n v="46.856299999999997"/>
  </r>
  <r>
    <x v="5"/>
    <x v="1750"/>
    <n v="47.403199999999998"/>
  </r>
  <r>
    <x v="5"/>
    <x v="1751"/>
    <n v="47.527500000000003"/>
  </r>
  <r>
    <x v="5"/>
    <x v="1752"/>
    <n v="46.468400000000003"/>
  </r>
  <r>
    <x v="5"/>
    <x v="1753"/>
    <n v="44.275599999999997"/>
  </r>
  <r>
    <x v="5"/>
    <x v="1754"/>
    <n v="44.5839"/>
  </r>
  <r>
    <x v="5"/>
    <x v="1755"/>
    <n v="44.999099999999999"/>
  </r>
  <r>
    <x v="5"/>
    <x v="1756"/>
    <n v="44.867400000000004"/>
  </r>
  <r>
    <x v="5"/>
    <x v="1757"/>
    <n v="45.543599999999998"/>
  </r>
  <r>
    <x v="5"/>
    <x v="1758"/>
    <n v="45.498800000000003"/>
  </r>
  <r>
    <x v="5"/>
    <x v="1759"/>
    <n v="44.713200000000001"/>
  </r>
  <r>
    <x v="5"/>
    <x v="1760"/>
    <n v="43.037599999999998"/>
  </r>
  <r>
    <x v="5"/>
    <x v="1761"/>
    <n v="43.238900000000001"/>
  </r>
  <r>
    <x v="5"/>
    <x v="1762"/>
    <n v="42.311599999999999"/>
  </r>
  <r>
    <x v="5"/>
    <x v="1763"/>
    <n v="41.970999999999997"/>
  </r>
  <r>
    <x v="5"/>
    <x v="1764"/>
    <n v="39.392899999999997"/>
  </r>
  <r>
    <x v="5"/>
    <x v="1765"/>
    <n v="40.285400000000003"/>
  </r>
  <r>
    <x v="5"/>
    <x v="1766"/>
    <n v="39.6738"/>
  </r>
  <r>
    <x v="5"/>
    <x v="1767"/>
    <n v="39.825499999999998"/>
  </r>
  <r>
    <x v="5"/>
    <x v="1768"/>
    <n v="38.915500000000002"/>
  </r>
  <r>
    <x v="5"/>
    <x v="1769"/>
    <n v="37.727200000000003"/>
  </r>
  <r>
    <x v="5"/>
    <x v="1770"/>
    <n v="38.5501"/>
  </r>
  <r>
    <x v="5"/>
    <x v="1771"/>
    <n v="37.838999999999999"/>
  </r>
  <r>
    <x v="5"/>
    <x v="1772"/>
    <n v="36.625799999999998"/>
  </r>
  <r>
    <x v="5"/>
    <x v="1773"/>
    <n v="36.086300000000001"/>
  </r>
  <r>
    <x v="5"/>
    <x v="1774"/>
    <n v="35.633800000000001"/>
  </r>
  <r>
    <x v="5"/>
    <x v="1775"/>
    <n v="34.890500000000003"/>
  </r>
  <r>
    <x v="5"/>
    <x v="1776"/>
    <n v="34.624099999999999"/>
  </r>
  <r>
    <x v="5"/>
    <x v="1777"/>
    <n v="33.715699999999998"/>
  </r>
  <r>
    <x v="5"/>
    <x v="1778"/>
    <n v="33.297499999999999"/>
  </r>
  <r>
    <x v="5"/>
    <x v="1779"/>
    <n v="35.592399999999998"/>
  </r>
  <r>
    <x v="5"/>
    <x v="1780"/>
    <n v="35.164299999999997"/>
  </r>
  <r>
    <x v="5"/>
    <x v="1781"/>
    <n v="35.786499999999997"/>
  </r>
  <r>
    <x v="5"/>
    <x v="1782"/>
    <n v="36.214599999999997"/>
  </r>
  <r>
    <x v="5"/>
    <x v="1783"/>
    <n v="36.943899999999999"/>
  </r>
  <r>
    <x v="5"/>
    <x v="1784"/>
    <n v="37.521299999999997"/>
  </r>
  <r>
    <x v="5"/>
    <x v="1785"/>
    <n v="36.388800000000003"/>
  </r>
  <r>
    <x v="5"/>
    <x v="1786"/>
    <n v="36.901600000000002"/>
  </r>
  <r>
    <x v="5"/>
    <x v="1787"/>
    <n v="36.000599999999999"/>
  </r>
  <r>
    <x v="5"/>
    <x v="1788"/>
    <n v="36.0976"/>
  </r>
  <r>
    <x v="5"/>
    <x v="1789"/>
    <n v="38.051499999999997"/>
  </r>
  <r>
    <x v="5"/>
    <x v="1790"/>
    <n v="38.111199999999997"/>
  </r>
  <r>
    <x v="5"/>
    <x v="1791"/>
    <n v="38.3551"/>
  </r>
  <r>
    <x v="5"/>
    <x v="1792"/>
    <n v="37.7727"/>
  </r>
  <r>
    <x v="5"/>
    <x v="1793"/>
    <n v="37.996699999999997"/>
  </r>
  <r>
    <x v="5"/>
    <x v="1794"/>
    <n v="37.703000000000003"/>
  </r>
  <r>
    <x v="5"/>
    <x v="1795"/>
    <n v="39.639400000000002"/>
  </r>
  <r>
    <x v="5"/>
    <x v="1796"/>
    <n v="40.627600000000001"/>
  </r>
  <r>
    <x v="5"/>
    <x v="1797"/>
    <n v="40.8765"/>
  </r>
  <r>
    <x v="5"/>
    <x v="1798"/>
    <n v="41.359299999999998"/>
  </r>
  <r>
    <x v="5"/>
    <x v="1799"/>
    <n v="40.378700000000002"/>
  </r>
  <r>
    <x v="5"/>
    <x v="1800"/>
    <n v="40.508099999999999"/>
  </r>
  <r>
    <x v="5"/>
    <x v="1801"/>
    <n v="39.880899999999997"/>
  </r>
  <r>
    <x v="5"/>
    <x v="1802"/>
    <n v="39.129199999999997"/>
  </r>
  <r>
    <x v="5"/>
    <x v="1803"/>
    <n v="39.1541"/>
  </r>
  <r>
    <x v="5"/>
    <x v="1804"/>
    <n v="39.8386"/>
  </r>
  <r>
    <x v="5"/>
    <x v="1805"/>
    <n v="41.386699999999998"/>
  </r>
  <r>
    <x v="5"/>
    <x v="1806"/>
    <n v="41.717700000000001"/>
  </r>
  <r>
    <x v="5"/>
    <x v="1807"/>
    <n v="41.633099999999999"/>
  </r>
  <r>
    <x v="5"/>
    <x v="1808"/>
    <n v="41.585799999999999"/>
  </r>
  <r>
    <x v="5"/>
    <x v="1809"/>
    <n v="42.240400000000001"/>
  </r>
  <r>
    <x v="5"/>
    <x v="1810"/>
    <n v="42.357399999999998"/>
  </r>
  <r>
    <x v="5"/>
    <x v="1811"/>
    <n v="41.924300000000002"/>
  </r>
  <r>
    <x v="5"/>
    <x v="1812"/>
    <n v="42.641100000000002"/>
  </r>
  <r>
    <x v="5"/>
    <x v="1813"/>
    <n v="43.721400000000003"/>
  </r>
  <r>
    <x v="5"/>
    <x v="1814"/>
    <n v="44.4681"/>
  </r>
  <r>
    <x v="5"/>
    <x v="1815"/>
    <n v="43.1539"/>
  </r>
  <r>
    <x v="5"/>
    <x v="1816"/>
    <n v="43.5745"/>
  </r>
  <r>
    <x v="5"/>
    <x v="1817"/>
    <n v="43.512300000000003"/>
  </r>
  <r>
    <x v="5"/>
    <x v="1818"/>
    <n v="43.6691"/>
  </r>
  <r>
    <x v="5"/>
    <x v="1819"/>
    <n v="41.994"/>
  </r>
  <r>
    <x v="5"/>
    <x v="1820"/>
    <n v="41.048200000000001"/>
  </r>
  <r>
    <x v="5"/>
    <x v="1821"/>
    <n v="40.119799999999998"/>
  </r>
  <r>
    <x v="5"/>
    <x v="1822"/>
    <n v="37.531300000000002"/>
  </r>
  <r>
    <x v="5"/>
    <x v="1823"/>
    <n v="37.919600000000003"/>
  </r>
  <r>
    <x v="5"/>
    <x v="1824"/>
    <n v="38.302900000000001"/>
  </r>
  <r>
    <x v="5"/>
    <x v="1825"/>
    <n v="39.390500000000003"/>
  </r>
  <r>
    <x v="5"/>
    <x v="1826"/>
    <n v="38.375"/>
  </r>
  <r>
    <x v="5"/>
    <x v="1827"/>
    <n v="37.695599999999999"/>
  </r>
  <r>
    <x v="5"/>
    <x v="1828"/>
    <n v="38.840499999999999"/>
  </r>
  <r>
    <x v="5"/>
    <x v="1829"/>
    <n v="37.3521"/>
  </r>
  <r>
    <x v="5"/>
    <x v="1830"/>
    <n v="37.028500000000001"/>
  </r>
  <r>
    <x v="5"/>
    <x v="1831"/>
    <n v="39.714100000000002"/>
  </r>
  <r>
    <x v="5"/>
    <x v="1832"/>
    <n v="42.506700000000002"/>
  </r>
  <r>
    <x v="5"/>
    <x v="1833"/>
    <n v="41.782499999999999"/>
  </r>
  <r>
    <x v="5"/>
    <x v="1834"/>
    <n v="42.618699999999997"/>
  </r>
  <r>
    <x v="5"/>
    <x v="1835"/>
    <n v="42.680999999999997"/>
  </r>
  <r>
    <x v="5"/>
    <x v="1836"/>
    <n v="40.430900000000001"/>
  </r>
  <r>
    <x v="5"/>
    <x v="1837"/>
    <n v="41.180100000000003"/>
  </r>
  <r>
    <x v="5"/>
    <x v="1838"/>
    <n v="40.271599999999999"/>
  </r>
  <r>
    <x v="5"/>
    <x v="1839"/>
    <n v="40.167000000000002"/>
  </r>
  <r>
    <x v="5"/>
    <x v="1840"/>
    <n v="41.607100000000003"/>
  </r>
  <r>
    <x v="5"/>
    <x v="1841"/>
    <n v="41.734099999999998"/>
  </r>
  <r>
    <x v="5"/>
    <x v="1842"/>
    <n v="40.902000000000001"/>
  </r>
  <r>
    <x v="5"/>
    <x v="1843"/>
    <n v="42.0456"/>
  </r>
  <r>
    <x v="5"/>
    <x v="1844"/>
    <n v="44.781199999999998"/>
  </r>
  <r>
    <x v="5"/>
    <x v="1845"/>
    <n v="44.509599999999999"/>
  </r>
  <r>
    <x v="5"/>
    <x v="1846"/>
    <n v="44.970500000000001"/>
  </r>
  <r>
    <x v="5"/>
    <x v="1847"/>
    <n v="45.638199999999998"/>
  </r>
  <r>
    <x v="5"/>
    <x v="1848"/>
    <n v="45.924700000000001"/>
  </r>
  <r>
    <x v="5"/>
    <x v="1849"/>
    <n v="45.909799999999997"/>
  </r>
  <r>
    <x v="5"/>
    <x v="1850"/>
    <n v="45.329300000000003"/>
  </r>
  <r>
    <x v="5"/>
    <x v="1851"/>
    <n v="44.898299999999999"/>
  </r>
  <r>
    <x v="5"/>
    <x v="1852"/>
    <n v="45.112499999999997"/>
  </r>
  <r>
    <x v="5"/>
    <x v="1853"/>
    <n v="44.840899999999998"/>
  </r>
  <r>
    <x v="5"/>
    <x v="1854"/>
    <n v="44.083500000000001"/>
  </r>
  <r>
    <x v="5"/>
    <x v="1855"/>
    <n v="43.024700000000003"/>
  </r>
  <r>
    <x v="5"/>
    <x v="1856"/>
    <n v="43.560299999999998"/>
  </r>
  <r>
    <x v="5"/>
    <x v="1857"/>
    <n v="42.9848"/>
  </r>
  <r>
    <x v="5"/>
    <x v="1858"/>
    <n v="44.404899999999998"/>
  </r>
  <r>
    <x v="5"/>
    <x v="1859"/>
    <n v="44.183199999999999"/>
  </r>
  <r>
    <x v="5"/>
    <x v="1860"/>
    <n v="42.792999999999999"/>
  </r>
  <r>
    <x v="5"/>
    <x v="1861"/>
    <n v="43.368499999999997"/>
  </r>
  <r>
    <x v="5"/>
    <x v="1862"/>
    <n v="43.351100000000002"/>
  </r>
  <r>
    <x v="5"/>
    <x v="1863"/>
    <n v="43.111899999999999"/>
  </r>
  <r>
    <x v="5"/>
    <x v="1864"/>
    <n v="45.1723"/>
  </r>
  <r>
    <x v="5"/>
    <x v="1865"/>
    <n v="45.3367"/>
  </r>
  <r>
    <x v="5"/>
    <x v="1866"/>
    <n v="45.924700000000001"/>
  </r>
  <r>
    <x v="5"/>
    <x v="1867"/>
    <n v="44.155799999999999"/>
  </r>
  <r>
    <x v="5"/>
    <x v="1868"/>
    <n v="45.022799999999997"/>
  </r>
  <r>
    <x v="5"/>
    <x v="1869"/>
    <n v="45.6008"/>
  </r>
  <r>
    <x v="5"/>
    <x v="1870"/>
    <n v="46.338299999999997"/>
  </r>
  <r>
    <x v="5"/>
    <x v="1871"/>
    <n v="46.472799999999999"/>
  </r>
  <r>
    <x v="5"/>
    <x v="1872"/>
    <n v="48.924399999999999"/>
  </r>
  <r>
    <x v="5"/>
    <x v="1873"/>
    <n v="48.386299999999999"/>
  </r>
  <r>
    <x v="5"/>
    <x v="1874"/>
    <n v="48.406199999999998"/>
  </r>
  <r>
    <x v="5"/>
    <x v="1875"/>
    <n v="47.459400000000002"/>
  </r>
  <r>
    <x v="5"/>
    <x v="1876"/>
    <n v="48.834699999999998"/>
  </r>
  <r>
    <x v="5"/>
    <x v="1877"/>
    <n v="48.735100000000003"/>
  </r>
  <r>
    <x v="5"/>
    <x v="1878"/>
    <n v="48.605499999999999"/>
  </r>
  <r>
    <x v="5"/>
    <x v="1879"/>
    <n v="49.046500000000002"/>
  </r>
  <r>
    <x v="5"/>
    <x v="1880"/>
    <n v="50.959899999999998"/>
  </r>
  <r>
    <x v="5"/>
    <x v="1881"/>
    <n v="51.520499999999998"/>
  </r>
  <r>
    <x v="5"/>
    <x v="1882"/>
    <n v="50.5563"/>
  </r>
  <r>
    <x v="5"/>
    <x v="1883"/>
    <n v="50.5762"/>
  </r>
  <r>
    <x v="5"/>
    <x v="1884"/>
    <n v="50.082900000000002"/>
  </r>
  <r>
    <x v="5"/>
    <x v="1885"/>
    <n v="50.4741"/>
  </r>
  <r>
    <x v="5"/>
    <x v="1886"/>
    <n v="52.444800000000001"/>
  </r>
  <r>
    <x v="5"/>
    <x v="1887"/>
    <n v="52.223100000000002"/>
  </r>
  <r>
    <x v="5"/>
    <x v="1888"/>
    <n v="51.729799999999997"/>
  </r>
  <r>
    <x v="5"/>
    <x v="1889"/>
    <n v="51.906700000000001"/>
  </r>
  <r>
    <x v="5"/>
    <x v="1890"/>
    <n v="51.767200000000003"/>
  </r>
  <r>
    <x v="5"/>
    <x v="1891"/>
    <n v="51.866799999999998"/>
  </r>
  <r>
    <x v="5"/>
    <x v="1892"/>
    <n v="52.223100000000002"/>
  </r>
  <r>
    <x v="5"/>
    <x v="1893"/>
    <n v="51.963999999999999"/>
  </r>
  <r>
    <x v="5"/>
    <x v="1894"/>
    <n v="52.267899999999997"/>
  </r>
  <r>
    <x v="5"/>
    <x v="1895"/>
    <n v="50.872700000000002"/>
  </r>
  <r>
    <x v="5"/>
    <x v="1896"/>
    <n v="52.888300000000001"/>
  </r>
  <r>
    <x v="5"/>
    <x v="1897"/>
    <n v="51.819499999999998"/>
  </r>
  <r>
    <x v="5"/>
    <x v="1898"/>
    <n v="52.614199999999997"/>
  </r>
  <r>
    <x v="5"/>
    <x v="1899"/>
    <n v="52.365099999999998"/>
  </r>
  <r>
    <x v="5"/>
    <x v="1900"/>
    <n v="52.542000000000002"/>
  </r>
  <r>
    <x v="5"/>
    <x v="1901"/>
    <n v="55.113199999999999"/>
  </r>
  <r>
    <x v="5"/>
    <x v="1902"/>
    <n v="54.064300000000003"/>
  </r>
  <r>
    <x v="5"/>
    <x v="1903"/>
    <n v="54.4133"/>
  </r>
  <r>
    <x v="5"/>
    <x v="1904"/>
    <n v="54.039299999999997"/>
  </r>
  <r>
    <x v="5"/>
    <x v="1905"/>
    <n v="52.171900000000001"/>
  </r>
  <r>
    <x v="5"/>
    <x v="1906"/>
    <n v="51.775399999999998"/>
  </r>
  <r>
    <x v="5"/>
    <x v="1907"/>
    <n v="52.214199999999998"/>
  </r>
  <r>
    <x v="5"/>
    <x v="1908"/>
    <n v="52.044699999999999"/>
  </r>
  <r>
    <x v="5"/>
    <x v="1909"/>
    <n v="52.899900000000002"/>
  </r>
  <r>
    <x v="5"/>
    <x v="1910"/>
    <n v="52.899900000000002"/>
  </r>
  <r>
    <x v="5"/>
    <x v="1911"/>
    <n v="53.351199999999999"/>
  </r>
  <r>
    <x v="5"/>
    <x v="1912"/>
    <n v="54.188899999999997"/>
  </r>
  <r>
    <x v="5"/>
    <x v="1913"/>
    <n v="55.866900000000001"/>
  </r>
  <r>
    <x v="5"/>
    <x v="1914"/>
    <n v="55.847000000000001"/>
  </r>
  <r>
    <x v="5"/>
    <x v="1915"/>
    <n v="56.136200000000002"/>
  </r>
  <r>
    <x v="5"/>
    <x v="1916"/>
    <n v="56.9191"/>
  </r>
  <r>
    <x v="5"/>
    <x v="1917"/>
    <n v="57.223199999999999"/>
  </r>
  <r>
    <x v="5"/>
    <x v="1918"/>
    <n v="58.706699999999998"/>
  </r>
  <r>
    <x v="5"/>
    <x v="1919"/>
    <n v="59.681600000000003"/>
  </r>
  <r>
    <x v="5"/>
    <x v="1920"/>
    <n v="59.544499999999999"/>
  </r>
  <r>
    <x v="5"/>
    <x v="1921"/>
    <n v="59.494599999999998"/>
  </r>
  <r>
    <x v="5"/>
    <x v="1922"/>
    <n v="59.636699999999998"/>
  </r>
  <r>
    <x v="5"/>
    <x v="1923"/>
    <n v="59.058300000000003"/>
  </r>
  <r>
    <x v="5"/>
    <x v="1924"/>
    <n v="57.923900000000003"/>
  </r>
  <r>
    <x v="5"/>
    <x v="1925"/>
    <n v="58.666899999999998"/>
  </r>
  <r>
    <x v="5"/>
    <x v="1926"/>
    <n v="59.816200000000002"/>
  </r>
  <r>
    <x v="5"/>
    <x v="1927"/>
    <n v="58.858800000000002"/>
  </r>
  <r>
    <x v="5"/>
    <x v="1928"/>
    <n v="59.105699999999999"/>
  </r>
  <r>
    <x v="5"/>
    <x v="1929"/>
    <n v="59.821199999999997"/>
  </r>
  <r>
    <x v="5"/>
    <x v="1930"/>
    <n v="59.933399999999999"/>
  </r>
  <r>
    <x v="5"/>
    <x v="1931"/>
    <n v="60.591700000000003"/>
  </r>
  <r>
    <x v="5"/>
    <x v="1932"/>
    <n v="60.915799999999997"/>
  </r>
  <r>
    <x v="5"/>
    <x v="1933"/>
    <n v="62.825600000000001"/>
  </r>
  <r>
    <x v="5"/>
    <x v="1934"/>
    <n v="61.653799999999997"/>
  </r>
  <r>
    <x v="5"/>
    <x v="1935"/>
    <n v="61.227499999999999"/>
  </r>
  <r>
    <x v="5"/>
    <x v="1936"/>
    <n v="62.065199999999997"/>
  </r>
  <r>
    <x v="5"/>
    <x v="1937"/>
    <n v="62.152500000000003"/>
  </r>
  <r>
    <x v="5"/>
    <x v="1938"/>
    <n v="61.818399999999997"/>
  </r>
  <r>
    <x v="5"/>
    <x v="1939"/>
    <n v="62.359400000000001"/>
  </r>
  <r>
    <x v="5"/>
    <x v="1940"/>
    <n v="63.045000000000002"/>
  </r>
  <r>
    <x v="5"/>
    <x v="1941"/>
    <n v="62.451599999999999"/>
  </r>
  <r>
    <x v="5"/>
    <x v="1942"/>
    <n v="59.888599999999997"/>
  </r>
  <r>
    <x v="5"/>
    <x v="1943"/>
    <n v="61.825800000000001"/>
  </r>
  <r>
    <x v="5"/>
    <x v="1944"/>
    <n v="61.22"/>
  </r>
  <r>
    <x v="5"/>
    <x v="1945"/>
    <n v="61.287300000000002"/>
  </r>
  <r>
    <x v="5"/>
    <x v="1946"/>
    <n v="58.948599999999999"/>
  </r>
  <r>
    <x v="5"/>
    <x v="1947"/>
    <n v="59.920999999999999"/>
  </r>
  <r>
    <x v="5"/>
    <x v="1948"/>
    <n v="61.616399999999999"/>
  </r>
  <r>
    <x v="5"/>
    <x v="1949"/>
    <n v="62.5214"/>
  </r>
  <r>
    <x v="5"/>
    <x v="1950"/>
    <n v="63.391599999999997"/>
  </r>
  <r>
    <x v="5"/>
    <x v="1951"/>
    <n v="62.728400000000001"/>
  </r>
  <r>
    <x v="5"/>
    <x v="1952"/>
    <n v="65.565799999999996"/>
  </r>
  <r>
    <x v="5"/>
    <x v="1953"/>
    <n v="66.792400000000001"/>
  </r>
  <r>
    <x v="5"/>
    <x v="1954"/>
    <n v="67.951800000000006"/>
  </r>
  <r>
    <x v="5"/>
    <x v="1955"/>
    <n v="67.513000000000005"/>
  </r>
  <r>
    <x v="5"/>
    <x v="1956"/>
    <n v="72.252700000000004"/>
  </r>
  <r>
    <x v="5"/>
    <x v="1957"/>
    <n v="73.943200000000004"/>
  </r>
  <r>
    <x v="5"/>
    <x v="1958"/>
    <n v="78.463499999999996"/>
  </r>
  <r>
    <x v="5"/>
    <x v="1959"/>
    <n v="76.967500000000001"/>
  </r>
  <r>
    <x v="5"/>
    <x v="1960"/>
    <n v="73.319900000000004"/>
  </r>
  <r>
    <x v="5"/>
    <x v="1961"/>
    <n v="68.136300000000006"/>
  </r>
  <r>
    <x v="5"/>
    <x v="1962"/>
    <n v="65.336399999999998"/>
  </r>
  <r>
    <x v="5"/>
    <x v="1963"/>
    <n v="66.732600000000005"/>
  </r>
  <r>
    <x v="5"/>
    <x v="1964"/>
    <n v="63.017899999999997"/>
  </r>
  <r>
    <x v="5"/>
    <x v="1965"/>
    <n v="67.376300000000001"/>
  </r>
  <r>
    <x v="5"/>
    <x v="1966"/>
    <n v="68.962900000000005"/>
  </r>
  <r>
    <x v="5"/>
    <x v="1967"/>
    <n v="66.333399999999997"/>
  </r>
  <r>
    <x v="5"/>
    <x v="1968"/>
    <n v="70.978700000000003"/>
  </r>
  <r>
    <x v="5"/>
    <x v="1969"/>
    <n v="68.179599999999994"/>
  </r>
  <r>
    <x v="5"/>
    <x v="1970"/>
    <n v="66.370800000000003"/>
  </r>
  <r>
    <x v="5"/>
    <x v="1971"/>
    <n v="61.2316"/>
  </r>
  <r>
    <x v="5"/>
    <x v="1972"/>
    <n v="65.133499999999998"/>
  </r>
  <r>
    <x v="5"/>
    <x v="1973"/>
    <n v="61.488599999999998"/>
  </r>
  <r>
    <x v="5"/>
    <x v="1974"/>
    <n v="53.964399999999998"/>
  </r>
  <r>
    <x v="5"/>
    <x v="1975"/>
    <n v="60.084000000000003"/>
  </r>
  <r>
    <x v="5"/>
    <x v="1976"/>
    <n v="48.997300000000003"/>
  </r>
  <r>
    <x v="5"/>
    <x v="1977"/>
    <n v="54.203899999999997"/>
  </r>
  <r>
    <x v="5"/>
    <x v="1978"/>
    <n v="50.5989"/>
  </r>
  <r>
    <x v="5"/>
    <x v="1979"/>
    <n v="53.131100000000004"/>
  </r>
  <r>
    <x v="5"/>
    <x v="1980"/>
    <n v="51.329900000000002"/>
  </r>
  <r>
    <x v="5"/>
    <x v="1981"/>
    <n v="53.061300000000003"/>
  </r>
  <r>
    <x v="5"/>
    <x v="1982"/>
    <n v="62.164700000000003"/>
  </r>
  <r>
    <x v="5"/>
    <x v="1983"/>
    <n v="61.276499999999999"/>
  </r>
  <r>
    <x v="5"/>
    <x v="1984"/>
    <n v="64.1755"/>
  </r>
  <r>
    <x v="5"/>
    <x v="1985"/>
    <n v="63.0503"/>
  </r>
  <r>
    <x v="5"/>
    <x v="1986"/>
    <n v="66.258600000000001"/>
  </r>
  <r>
    <x v="5"/>
    <x v="1987"/>
    <n v="65.762100000000004"/>
  </r>
  <r>
    <x v="5"/>
    <x v="1988"/>
    <n v="60.6404"/>
  </r>
  <r>
    <x v="5"/>
    <x v="1989"/>
    <n v="63.733899999999998"/>
  </r>
  <r>
    <x v="5"/>
    <x v="1990"/>
    <n v="60.849899999999998"/>
  </r>
  <r>
    <x v="5"/>
    <x v="1991"/>
    <n v="66.959599999999995"/>
  </r>
  <r>
    <x v="5"/>
    <x v="1992"/>
    <n v="64.622"/>
  </r>
  <r>
    <x v="5"/>
    <x v="1993"/>
    <n v="66.597899999999996"/>
  </r>
  <r>
    <x v="5"/>
    <x v="1994"/>
    <n v="65.599999999999994"/>
  </r>
  <r>
    <x v="5"/>
    <x v="1995"/>
    <n v="67.321399999999997"/>
  </r>
  <r>
    <x v="5"/>
    <x v="1996"/>
    <n v="70.838999999999999"/>
  </r>
  <r>
    <x v="5"/>
    <x v="1997"/>
    <n v="70.063100000000006"/>
  </r>
  <r>
    <x v="5"/>
    <x v="1998"/>
    <n v="73.520899999999997"/>
  </r>
  <r>
    <x v="5"/>
    <x v="1999"/>
    <n v="72.927099999999996"/>
  </r>
  <r>
    <x v="5"/>
    <x v="2000"/>
    <n v="71.612399999999994"/>
  </r>
  <r>
    <x v="5"/>
    <x v="2001"/>
    <n v="67.236500000000007"/>
  </r>
  <r>
    <x v="5"/>
    <x v="2002"/>
    <n v="71.387799999999999"/>
  </r>
  <r>
    <x v="5"/>
    <x v="2003"/>
    <n v="70.853999999999999"/>
  </r>
  <r>
    <x v="5"/>
    <x v="2004"/>
    <n v="72.245999999999995"/>
  </r>
  <r>
    <x v="5"/>
    <x v="2005"/>
    <n v="74.114599999999996"/>
  </r>
  <r>
    <x v="5"/>
    <x v="2006"/>
    <n v="72.687600000000003"/>
  </r>
  <r>
    <x v="5"/>
    <x v="2007"/>
    <n v="74.4589"/>
  </r>
  <r>
    <x v="5"/>
    <x v="2008"/>
    <n v="72.917100000000005"/>
  </r>
  <r>
    <x v="5"/>
    <x v="2009"/>
    <n v="70.5471"/>
  </r>
  <r>
    <x v="5"/>
    <x v="2010"/>
    <n v="72.670199999999994"/>
  </r>
  <r>
    <x v="5"/>
    <x v="2011"/>
    <n v="73.281400000000005"/>
  </r>
  <r>
    <x v="5"/>
    <x v="2012"/>
    <n v="74.291799999999995"/>
  </r>
  <r>
    <x v="5"/>
    <x v="2013"/>
    <n v="76.058099999999996"/>
  </r>
  <r>
    <x v="5"/>
    <x v="2014"/>
    <n v="77.961600000000004"/>
  </r>
  <r>
    <x v="5"/>
    <x v="2015"/>
    <n v="80.4863"/>
  </r>
  <r>
    <x v="5"/>
    <x v="2016"/>
    <n v="77.861800000000002"/>
  </r>
  <r>
    <x v="5"/>
    <x v="2017"/>
    <n v="77.637200000000007"/>
  </r>
  <r>
    <x v="5"/>
    <x v="2018"/>
    <n v="80.137"/>
  </r>
  <r>
    <x v="5"/>
    <x v="2019"/>
    <n v="84.729900000000001"/>
  </r>
  <r>
    <x v="5"/>
    <x v="2020"/>
    <n v="87.319500000000005"/>
  </r>
  <r>
    <x v="5"/>
    <x v="2021"/>
    <n v="87.870800000000003"/>
  </r>
  <r>
    <x v="5"/>
    <x v="2022"/>
    <n v="89.512299999999996"/>
  </r>
  <r>
    <x v="5"/>
    <x v="2023"/>
    <n v="87.568899999999999"/>
  </r>
  <r>
    <x v="5"/>
    <x v="2024"/>
    <n v="90.073700000000002"/>
  </r>
  <r>
    <x v="5"/>
    <x v="2025"/>
    <n v="86.995099999999994"/>
  </r>
  <r>
    <x v="5"/>
    <x v="2026"/>
    <n v="85.074200000000005"/>
  </r>
  <r>
    <x v="5"/>
    <x v="2027"/>
    <n v="84.692499999999995"/>
  </r>
  <r>
    <x v="5"/>
    <x v="2028"/>
    <n v="88.569299999999998"/>
  </r>
  <r>
    <x v="5"/>
    <x v="2029"/>
    <n v="87.878299999999996"/>
  </r>
  <r>
    <x v="5"/>
    <x v="2030"/>
    <n v="88.067899999999995"/>
  </r>
  <r>
    <x v="5"/>
    <x v="2031"/>
    <n v="87.511499999999998"/>
  </r>
  <r>
    <x v="5"/>
    <x v="2032"/>
    <n v="87.521500000000003"/>
  </r>
  <r>
    <x v="5"/>
    <x v="2033"/>
    <n v="89.054000000000002"/>
  </r>
  <r>
    <x v="5"/>
    <x v="2034"/>
    <n v="87.905900000000003"/>
  </r>
  <r>
    <x v="5"/>
    <x v="2035"/>
    <n v="90.311999999999998"/>
  </r>
  <r>
    <x v="5"/>
    <x v="2036"/>
    <n v="93.514200000000002"/>
  </r>
  <r>
    <x v="5"/>
    <x v="2037"/>
    <n v="87.818600000000004"/>
  </r>
  <r>
    <x v="5"/>
    <x v="2038"/>
    <n v="89.178799999999995"/>
  </r>
  <r>
    <x v="5"/>
    <x v="2039"/>
    <n v="91.587400000000002"/>
  </r>
  <r>
    <x v="5"/>
    <x v="2040"/>
    <n v="90.536600000000007"/>
  </r>
  <r>
    <x v="5"/>
    <x v="2041"/>
    <n v="92.208799999999997"/>
  </r>
  <r>
    <x v="5"/>
    <x v="2042"/>
    <n v="92.0291"/>
  </r>
  <r>
    <x v="5"/>
    <x v="2043"/>
    <n v="92.460899999999995"/>
  </r>
  <r>
    <x v="5"/>
    <x v="2044"/>
    <n v="95.111599999999996"/>
  </r>
  <r>
    <x v="5"/>
    <x v="2045"/>
    <n v="94.345399999999998"/>
  </r>
  <r>
    <x v="5"/>
    <x v="2046"/>
    <n v="92.203900000000004"/>
  </r>
  <r>
    <x v="5"/>
    <x v="2047"/>
    <n v="94.744699999999995"/>
  </r>
  <r>
    <x v="5"/>
    <x v="2048"/>
    <n v="91.400199999999998"/>
  </r>
  <r>
    <x v="5"/>
    <x v="2049"/>
    <n v="91.849400000000003"/>
  </r>
  <r>
    <x v="5"/>
    <x v="2050"/>
    <n v="94.822100000000006"/>
  </r>
  <r>
    <x v="5"/>
    <x v="2051"/>
    <n v="95.144000000000005"/>
  </r>
  <r>
    <x v="5"/>
    <x v="2052"/>
    <n v="95.965199999999996"/>
  </r>
  <r>
    <x v="5"/>
    <x v="2053"/>
    <n v="98.231499999999997"/>
  </r>
  <r>
    <x v="5"/>
    <x v="2054"/>
    <n v="98.555899999999994"/>
  </r>
  <r>
    <x v="5"/>
    <x v="2055"/>
    <n v="101.9928"/>
  </r>
  <r>
    <x v="5"/>
    <x v="2056"/>
    <n v="104.91800000000001"/>
  </r>
  <r>
    <x v="5"/>
    <x v="2057"/>
    <n v="104.621"/>
  </r>
  <r>
    <x v="5"/>
    <x v="2058"/>
    <n v="100.358"/>
  </r>
  <r>
    <x v="5"/>
    <x v="2059"/>
    <n v="103.6002"/>
  </r>
  <r>
    <x v="5"/>
    <x v="2060"/>
    <n v="102.10509999999999"/>
  </r>
  <r>
    <x v="5"/>
    <x v="2061"/>
    <n v="101.1816"/>
  </r>
  <r>
    <x v="5"/>
    <x v="2062"/>
    <n v="101.848"/>
  </r>
  <r>
    <x v="5"/>
    <x v="2063"/>
    <n v="104.9355"/>
  </r>
  <r>
    <x v="5"/>
    <x v="2064"/>
    <n v="103.116"/>
  </r>
  <r>
    <x v="5"/>
    <x v="2065"/>
    <n v="104.2167"/>
  </r>
  <r>
    <x v="5"/>
    <x v="2066"/>
    <n v="101.1317"/>
  </r>
  <r>
    <x v="5"/>
    <x v="2067"/>
    <n v="101.7782"/>
  </r>
  <r>
    <x v="5"/>
    <x v="2068"/>
    <n v="104.0444"/>
  </r>
  <r>
    <x v="5"/>
    <x v="2069"/>
    <n v="101.98779999999999"/>
  </r>
  <r>
    <x v="5"/>
    <x v="2070"/>
    <n v="104.4837"/>
  </r>
  <r>
    <x v="5"/>
    <x v="2071"/>
    <n v="105.9663"/>
  </r>
  <r>
    <x v="5"/>
    <x v="2072"/>
    <n v="105.9738"/>
  </r>
  <r>
    <x v="5"/>
    <x v="2073"/>
    <n v="109.92230000000001"/>
  </r>
  <r>
    <x v="5"/>
    <x v="2074"/>
    <n v="112.0937"/>
  </r>
  <r>
    <x v="5"/>
    <x v="2075"/>
    <n v="112.6828"/>
  </r>
  <r>
    <x v="5"/>
    <x v="2076"/>
    <n v="113.1695"/>
  </r>
  <r>
    <x v="5"/>
    <x v="2077"/>
    <n v="111.8117"/>
  </r>
  <r>
    <x v="5"/>
    <x v="2078"/>
    <n v="111.46729999999999"/>
  </r>
  <r>
    <x v="5"/>
    <x v="2079"/>
    <n v="108.3224"/>
  </r>
  <r>
    <x v="5"/>
    <x v="2080"/>
    <n v="114.2153"/>
  </r>
  <r>
    <x v="5"/>
    <x v="2081"/>
    <n v="114.2427"/>
  </r>
  <r>
    <x v="5"/>
    <x v="2082"/>
    <n v="115.4507"/>
  </r>
  <r>
    <x v="5"/>
    <x v="2083"/>
    <n v="123.1681"/>
  </r>
  <r>
    <x v="5"/>
    <x v="2084"/>
    <n v="122.4068"/>
  </r>
  <r>
    <x v="5"/>
    <x v="2085"/>
    <n v="121.1863"/>
  </r>
  <r>
    <x v="5"/>
    <x v="2086"/>
    <n v="121.21129999999999"/>
  </r>
  <r>
    <x v="5"/>
    <x v="2087"/>
    <n v="126.62739999999999"/>
  </r>
  <r>
    <x v="5"/>
    <x v="2088"/>
    <n v="126.9943"/>
  </r>
  <r>
    <x v="5"/>
    <x v="2089"/>
    <n v="127.29130000000001"/>
  </r>
  <r>
    <x v="5"/>
    <x v="2090"/>
    <n v="127.521"/>
  </r>
  <r>
    <x v="5"/>
    <x v="2091"/>
    <n v="126.0758"/>
  </r>
  <r>
    <x v="5"/>
    <x v="2092"/>
    <n v="131.26230000000001"/>
  </r>
  <r>
    <x v="5"/>
    <x v="2093"/>
    <n v="133.52610000000001"/>
  </r>
  <r>
    <x v="5"/>
    <x v="2094"/>
    <n v="138.02510000000001"/>
  </r>
  <r>
    <x v="5"/>
    <x v="2095"/>
    <n v="143.2731"/>
  </r>
  <r>
    <x v="5"/>
    <x v="2096"/>
    <n v="129.98079999999999"/>
  </r>
  <r>
    <x v="5"/>
    <x v="2097"/>
    <n v="126.0561"/>
  </r>
  <r>
    <x v="5"/>
    <x v="2098"/>
    <n v="118.9706"/>
  </r>
  <r>
    <x v="5"/>
    <x v="2099"/>
    <n v="126.9799"/>
  </r>
  <r>
    <x v="5"/>
    <x v="2100"/>
    <n v="122.9528"/>
  </r>
  <r>
    <x v="5"/>
    <x v="2101"/>
    <n v="121.4823"/>
  </r>
  <r>
    <x v="5"/>
    <x v="2102"/>
    <n v="128.55029999999999"/>
  </r>
  <r>
    <x v="5"/>
    <x v="2103"/>
    <n v="129.7362"/>
  </r>
  <r>
    <x v="5"/>
    <x v="2104"/>
    <n v="124.9776"/>
  </r>
  <r>
    <x v="5"/>
    <x v="2105"/>
    <n v="124.4683"/>
  </r>
  <r>
    <x v="5"/>
    <x v="2106"/>
    <n v="121.7294"/>
  </r>
  <r>
    <x v="5"/>
    <x v="2107"/>
    <n v="125.005"/>
  </r>
  <r>
    <x v="5"/>
    <x v="2108"/>
    <n v="126.2084"/>
  </r>
  <r>
    <x v="5"/>
    <x v="2109"/>
    <n v="121.0753"/>
  </r>
  <r>
    <x v="5"/>
    <x v="2110"/>
    <n v="123.31480000000001"/>
  </r>
  <r>
    <x v="5"/>
    <x v="2111"/>
    <n v="128.56530000000001"/>
  </r>
  <r>
    <x v="5"/>
    <x v="2112"/>
    <n v="130.1756"/>
  </r>
  <r>
    <x v="5"/>
    <x v="2113"/>
    <n v="132.0806"/>
  </r>
  <r>
    <x v="5"/>
    <x v="2114"/>
    <n v="135.124"/>
  </r>
  <r>
    <x v="5"/>
    <x v="2115"/>
    <n v="135.96289999999999"/>
  </r>
  <r>
    <x v="5"/>
    <x v="2116"/>
    <n v="130.4477"/>
  </r>
  <r>
    <x v="5"/>
    <x v="2117"/>
    <n v="136.24250000000001"/>
  </r>
  <r>
    <x v="5"/>
    <x v="2118"/>
    <n v="137.18119999999999"/>
  </r>
  <r>
    <x v="5"/>
    <x v="2119"/>
    <n v="139.45320000000001"/>
  </r>
  <r>
    <x v="5"/>
    <x v="2120"/>
    <n v="138.20230000000001"/>
  </r>
  <r>
    <x v="5"/>
    <x v="2121"/>
    <n v="137.4434"/>
  </r>
  <r>
    <x v="5"/>
    <x v="2122"/>
    <n v="142.06970000000001"/>
  </r>
  <r>
    <x v="5"/>
    <x v="2123"/>
    <n v="142.2919"/>
  </r>
  <r>
    <x v="5"/>
    <x v="2124"/>
    <n v="140.76390000000001"/>
  </r>
  <r>
    <x v="5"/>
    <x v="2125"/>
    <n v="139.51310000000001"/>
  </r>
  <r>
    <x v="5"/>
    <x v="2126"/>
    <n v="137.93020000000001"/>
  </r>
  <r>
    <x v="5"/>
    <x v="2127"/>
    <n v="134.79689999999999"/>
  </r>
  <r>
    <x v="5"/>
    <x v="2128"/>
    <n v="136.2724"/>
  </r>
  <r>
    <x v="5"/>
    <x v="2129"/>
    <n v="135.06649999999999"/>
  </r>
  <r>
    <x v="5"/>
    <x v="2130"/>
    <n v="133.43119999999999"/>
  </r>
  <r>
    <x v="5"/>
    <x v="2131"/>
    <n v="135.72069999999999"/>
  </r>
  <r>
    <x v="5"/>
    <x v="2132"/>
    <n v="131.23670000000001"/>
  </r>
  <r>
    <x v="5"/>
    <x v="2133"/>
    <n v="133.78829999999999"/>
  </r>
  <r>
    <x v="5"/>
    <x v="2134"/>
    <n v="126.1011"/>
  </r>
  <r>
    <x v="5"/>
    <x v="2135"/>
    <n v="130.0658"/>
  </r>
  <r>
    <x v="5"/>
    <x v="2136"/>
    <n v="125.17230000000001"/>
  </r>
  <r>
    <x v="5"/>
    <x v="2137"/>
    <n v="125.6392"/>
  </r>
  <r>
    <x v="5"/>
    <x v="2138"/>
    <n v="130.02080000000001"/>
  </r>
  <r>
    <x v="5"/>
    <x v="2139"/>
    <n v="137.75800000000001"/>
  </r>
  <r>
    <x v="5"/>
    <x v="2140"/>
    <n v="141.41059999999999"/>
  </r>
  <r>
    <x v="5"/>
    <x v="2141"/>
    <n v="145.42519999999999"/>
  </r>
  <r>
    <x v="5"/>
    <x v="2142"/>
    <n v="136.1251"/>
  </r>
  <r>
    <x v="5"/>
    <x v="2143"/>
    <n v="127.5292"/>
  </r>
  <r>
    <x v="5"/>
    <x v="2144"/>
    <n v="134.00049999999999"/>
  </r>
  <r>
    <x v="5"/>
    <x v="2145"/>
    <n v="134.38749999999999"/>
  </r>
  <r>
    <x v="5"/>
    <x v="2146"/>
    <n v="132.7921"/>
  </r>
  <r>
    <x v="5"/>
    <x v="2147"/>
    <n v="134.9717"/>
  </r>
  <r>
    <x v="5"/>
    <x v="2148"/>
    <n v="134.0429"/>
  </r>
  <r>
    <x v="5"/>
    <x v="2149"/>
    <n v="134.1078"/>
  </r>
  <r>
    <x v="5"/>
    <x v="2150"/>
    <n v="134.2227"/>
  </r>
  <r>
    <x v="5"/>
    <x v="2151"/>
    <n v="130.70240000000001"/>
  </r>
  <r>
    <x v="5"/>
    <x v="2152"/>
    <n v="131.2242"/>
  </r>
  <r>
    <x v="5"/>
    <x v="2153"/>
    <n v="129.4042"/>
  </r>
  <r>
    <x v="5"/>
    <x v="2154"/>
    <n v="132.1705"/>
  </r>
  <r>
    <x v="5"/>
    <x v="2155"/>
    <n v="132.43510000000001"/>
  </r>
  <r>
    <x v="5"/>
    <x v="2156"/>
    <n v="133.8357"/>
  </r>
  <r>
    <x v="5"/>
    <x v="2157"/>
    <n v="133.7209"/>
  </r>
  <r>
    <x v="5"/>
    <x v="2158"/>
    <n v="135.2638"/>
  </r>
  <r>
    <x v="5"/>
    <x v="2159"/>
    <n v="133.8203"/>
  </r>
  <r>
    <x v="5"/>
    <x v="2160"/>
    <n v="135.44110000000001"/>
  </r>
  <r>
    <x v="5"/>
    <x v="2161"/>
    <n v="135.9256"/>
  </r>
  <r>
    <x v="5"/>
    <x v="2162"/>
    <n v="133.36080000000001"/>
  </r>
  <r>
    <x v="5"/>
    <x v="2163"/>
    <n v="129.17269999999999"/>
  </r>
  <r>
    <x v="5"/>
    <x v="2164"/>
    <n v="129.5872"/>
  </r>
  <r>
    <x v="5"/>
    <x v="2165"/>
    <n v="129.99680000000001"/>
  </r>
  <r>
    <x v="5"/>
    <x v="2166"/>
    <n v="132.9487"/>
  </r>
  <r>
    <x v="5"/>
    <x v="2167"/>
    <n v="133.4657"/>
  </r>
  <r>
    <x v="5"/>
    <x v="2168"/>
    <n v="132.2869"/>
  </r>
  <r>
    <x v="5"/>
    <x v="2169"/>
    <n v="133.27340000000001"/>
  </r>
  <r>
    <x v="5"/>
    <x v="2170"/>
    <n v="132.58160000000001"/>
  </r>
  <r>
    <x v="5"/>
    <x v="2171"/>
    <n v="133.18350000000001"/>
  </r>
  <r>
    <x v="5"/>
    <x v="2172"/>
    <n v="132.64400000000001"/>
  </r>
  <r>
    <x v="5"/>
    <x v="2173"/>
    <n v="129.95679999999999"/>
  </r>
  <r>
    <x v="5"/>
    <x v="2174"/>
    <n v="129.80199999999999"/>
  </r>
  <r>
    <x v="5"/>
    <x v="2175"/>
    <n v="128.8655"/>
  </r>
  <r>
    <x v="5"/>
    <x v="2176"/>
    <n v="129.29750000000001"/>
  </r>
  <r>
    <x v="5"/>
    <x v="2177"/>
    <n v="131.32040000000001"/>
  </r>
  <r>
    <x v="5"/>
    <x v="2178"/>
    <n v="130.41390000000001"/>
  </r>
  <r>
    <x v="5"/>
    <x v="2179"/>
    <n v="130.9982"/>
  </r>
  <r>
    <x v="5"/>
    <x v="2180"/>
    <n v="133.90770000000001"/>
  </r>
  <r>
    <x v="5"/>
    <x v="2181"/>
    <n v="126.0134"/>
  </r>
  <r>
    <x v="5"/>
    <x v="2182"/>
    <n v="133.30080000000001"/>
  </r>
  <r>
    <x v="5"/>
    <x v="2183"/>
    <n v="132.62909999999999"/>
  </r>
  <r>
    <x v="5"/>
    <x v="2184"/>
    <n v="136.0729"/>
  </r>
  <r>
    <x v="5"/>
    <x v="2185"/>
    <n v="134.70689999999999"/>
  </r>
  <r>
    <x v="5"/>
    <x v="2186"/>
    <n v="135.1764"/>
  </r>
  <r>
    <x v="5"/>
    <x v="2187"/>
    <n v="131.8648"/>
  </r>
  <r>
    <x v="5"/>
    <x v="2188"/>
    <n v="128.46090000000001"/>
  </r>
  <r>
    <x v="5"/>
    <x v="2189"/>
    <n v="130.11670000000001"/>
  </r>
  <r>
    <x v="5"/>
    <x v="2190"/>
    <n v="133.5181"/>
  </r>
  <r>
    <x v="5"/>
    <x v="2191"/>
    <n v="138.53039999999999"/>
  </r>
  <r>
    <x v="5"/>
    <x v="2192"/>
    <n v="136.982"/>
  </r>
  <r>
    <x v="5"/>
    <x v="2193"/>
    <n v="136.39009999999999"/>
  </r>
  <r>
    <x v="5"/>
    <x v="2194"/>
    <n v="134.2124"/>
  </r>
  <r>
    <x v="5"/>
    <x v="2195"/>
    <n v="129.0428"/>
  </r>
  <r>
    <x v="5"/>
    <x v="2196"/>
    <n v="130.37389999999999"/>
  </r>
  <r>
    <x v="5"/>
    <x v="2197"/>
    <n v="129.762"/>
  </r>
  <r>
    <x v="5"/>
    <x v="2198"/>
    <n v="132.232"/>
  </r>
  <r>
    <x v="5"/>
    <x v="2199"/>
    <n v="135.42609999999999"/>
  </r>
  <r>
    <x v="5"/>
    <x v="2200"/>
    <n v="135.16390000000001"/>
  </r>
  <r>
    <x v="5"/>
    <x v="2201"/>
    <n v="136.5"/>
  </r>
  <r>
    <x v="5"/>
    <x v="2202"/>
    <n v="135.76830000000001"/>
  </r>
  <r>
    <x v="5"/>
    <x v="2203"/>
    <n v="144.23689999999999"/>
  </r>
  <r>
    <x v="5"/>
    <x v="2204"/>
    <n v="142.4838"/>
  </r>
  <r>
    <x v="5"/>
    <x v="2205"/>
    <n v="147.48849999999999"/>
  </r>
  <r>
    <x v="5"/>
    <x v="2206"/>
    <n v="152.3484"/>
  </r>
  <r>
    <x v="5"/>
    <x v="2207"/>
    <n v="149.45650000000001"/>
  </r>
  <r>
    <x v="5"/>
    <x v="2208"/>
    <n v="153.14259999999999"/>
  </r>
  <r>
    <x v="5"/>
    <x v="2209"/>
    <n v="148.90450000000001"/>
  </r>
  <r>
    <x v="5"/>
    <x v="2210"/>
    <n v="148.1353"/>
  </r>
  <r>
    <x v="5"/>
    <x v="2211"/>
    <n v="149.10939999999999"/>
  </r>
  <r>
    <x v="5"/>
    <x v="2212"/>
    <n v="143.40780000000001"/>
  </r>
  <r>
    <x v="5"/>
    <x v="2213"/>
    <n v="141.27250000000001"/>
  </r>
  <r>
    <x v="5"/>
    <x v="2214"/>
    <n v="144.83879999999999"/>
  </r>
  <r>
    <x v="5"/>
    <x v="2215"/>
    <n v="132.93620000000001"/>
  </r>
  <r>
    <x v="5"/>
    <x v="2216"/>
    <n v="137.00200000000001"/>
  </r>
  <r>
    <x v="5"/>
    <x v="2217"/>
    <n v="138.2732"/>
  </r>
  <r>
    <x v="5"/>
    <x v="2218"/>
    <n v="133.92269999999999"/>
  </r>
  <r>
    <x v="5"/>
    <x v="2219"/>
    <n v="127.914"/>
  </r>
  <r>
    <x v="5"/>
    <x v="2220"/>
    <n v="123.5735"/>
  </r>
  <r>
    <x v="5"/>
    <x v="2221"/>
    <n v="124.4851"/>
  </r>
  <r>
    <x v="5"/>
    <x v="2222"/>
    <n v="115.8116"/>
  </r>
  <r>
    <x v="5"/>
    <x v="2223"/>
    <n v="125.1151"/>
  </r>
  <r>
    <x v="5"/>
    <x v="2224"/>
    <n v="124.5955"/>
  </r>
  <r>
    <x v="5"/>
    <x v="2225"/>
    <n v="129.8443"/>
  </r>
  <r>
    <x v="5"/>
    <x v="2226"/>
    <n v="128.47030000000001"/>
  </r>
  <r>
    <x v="5"/>
    <x v="2227"/>
    <n v="131.82040000000001"/>
  </r>
  <r>
    <x v="5"/>
    <x v="2228"/>
    <n v="132.81970000000001"/>
  </r>
  <r>
    <x v="5"/>
    <x v="2229"/>
    <n v="133.3194"/>
  </r>
  <r>
    <x v="5"/>
    <x v="2230"/>
    <n v="127.1362"/>
  </r>
  <r>
    <x v="5"/>
    <x v="2231"/>
    <n v="128.36779999999999"/>
  </r>
  <r>
    <x v="5"/>
    <x v="2232"/>
    <n v="131.7705"/>
  </r>
  <r>
    <x v="5"/>
    <x v="2233"/>
    <n v="130.6163"/>
  </r>
  <r>
    <x v="5"/>
    <x v="2234"/>
    <n v="126.34180000000001"/>
  </r>
  <r>
    <x v="5"/>
    <x v="2235"/>
    <n v="125.265"/>
  </r>
  <r>
    <x v="5"/>
    <x v="2236"/>
    <n v="128.30289999999999"/>
  </r>
  <r>
    <x v="5"/>
    <x v="2237"/>
    <n v="129.3921"/>
  </r>
  <r>
    <x v="5"/>
    <x v="2238"/>
    <n v="128.6276"/>
  </r>
  <r>
    <x v="5"/>
    <x v="2239"/>
    <n v="133.38929999999999"/>
  </r>
  <r>
    <x v="5"/>
    <x v="2240"/>
    <n v="138.02109999999999"/>
  </r>
  <r>
    <x v="5"/>
    <x v="2241"/>
    <n v="139.7774"/>
  </r>
  <r>
    <x v="5"/>
    <x v="2242"/>
    <n v="138.51820000000001"/>
  </r>
  <r>
    <x v="5"/>
    <x v="2243"/>
    <n v="141.33629999999999"/>
  </r>
  <r>
    <x v="5"/>
    <x v="2244"/>
    <n v="143.0701"/>
  </r>
  <r>
    <x v="5"/>
    <x v="2245"/>
    <n v="143.89949999999999"/>
  </r>
  <r>
    <x v="5"/>
    <x v="2246"/>
    <n v="151.9838"/>
  </r>
  <r>
    <x v="5"/>
    <x v="2247"/>
    <n v="156.68549999999999"/>
  </r>
  <r>
    <x v="5"/>
    <x v="2248"/>
    <n v="152.6634"/>
  </r>
  <r>
    <x v="5"/>
    <x v="2249"/>
    <n v="161.25980000000001"/>
  </r>
  <r>
    <x v="5"/>
    <x v="2250"/>
    <n v="159.01390000000001"/>
  </r>
  <r>
    <x v="5"/>
    <x v="2251"/>
    <n v="153.5103"/>
  </r>
  <r>
    <x v="5"/>
    <x v="2252"/>
    <n v="151.60659999999999"/>
  </r>
  <r>
    <x v="5"/>
    <x v="2253"/>
    <n v="153.49780000000001"/>
  </r>
  <r>
    <x v="5"/>
    <x v="2254"/>
    <n v="148.39879999999999"/>
  </r>
  <r>
    <x v="5"/>
    <x v="2255"/>
    <n v="152.54589999999999"/>
  </r>
  <r>
    <x v="5"/>
    <x v="2256"/>
    <n v="154.672"/>
  </r>
  <r>
    <x v="5"/>
    <x v="2257"/>
    <n v="153.71010000000001"/>
  </r>
  <r>
    <x v="5"/>
    <x v="2258"/>
    <n v="152.6609"/>
  </r>
  <r>
    <x v="5"/>
    <x v="2259"/>
    <n v="153.1405"/>
  </r>
  <r>
    <x v="5"/>
    <x v="2260"/>
    <n v="149.99019999999999"/>
  </r>
  <r>
    <x v="5"/>
    <x v="2261"/>
    <n v="148.26390000000001"/>
  </r>
  <r>
    <x v="5"/>
    <x v="2262"/>
    <n v="143.41229999999999"/>
  </r>
  <r>
    <x v="5"/>
    <x v="2263"/>
    <n v="144.48410000000001"/>
  </r>
  <r>
    <x v="5"/>
    <x v="2264"/>
    <n v="145.12860000000001"/>
  </r>
  <r>
    <x v="5"/>
    <x v="2265"/>
    <n v="148.01910000000001"/>
  </r>
  <r>
    <x v="5"/>
    <x v="2266"/>
    <n v="142.55789999999999"/>
  </r>
  <r>
    <x v="5"/>
    <x v="2267"/>
    <n v="142.96260000000001"/>
  </r>
  <r>
    <x v="5"/>
    <x v="2268"/>
    <n v="137.489"/>
  </r>
  <r>
    <x v="5"/>
    <x v="2269"/>
    <n v="136.55709999999999"/>
  </r>
  <r>
    <x v="5"/>
    <x v="2270"/>
    <n v="142.3306"/>
  </r>
  <r>
    <x v="5"/>
    <x v="2271"/>
    <n v="141.55609999999999"/>
  </r>
  <r>
    <x v="5"/>
    <x v="2272"/>
    <n v="140.05969999999999"/>
  </r>
  <r>
    <x v="5"/>
    <x v="2273"/>
    <n v="140.55930000000001"/>
  </r>
  <r>
    <x v="5"/>
    <x v="2274"/>
    <n v="146.023"/>
  </r>
  <r>
    <x v="5"/>
    <x v="2275"/>
    <n v="149.81290000000001"/>
  </r>
  <r>
    <x v="5"/>
    <x v="2276"/>
    <n v="156.011"/>
  </r>
  <r>
    <x v="5"/>
    <x v="2277"/>
    <n v="156.3683"/>
  </r>
  <r>
    <x v="5"/>
    <x v="2278"/>
    <n v="156.8904"/>
  </r>
  <r>
    <x v="5"/>
    <x v="2279"/>
    <n v="154.77189999999999"/>
  </r>
  <r>
    <x v="5"/>
    <x v="2280"/>
    <n v="162.33160000000001"/>
  </r>
  <r>
    <x v="5"/>
    <x v="2281"/>
    <n v="162.53149999999999"/>
  </r>
  <r>
    <x v="5"/>
    <x v="2282"/>
    <n v="167.66540000000001"/>
  </r>
  <r>
    <x v="5"/>
    <x v="2283"/>
    <n v="169.57900000000001"/>
  </r>
  <r>
    <x v="5"/>
    <x v="2284"/>
    <n v="175.65979999999999"/>
  </r>
  <r>
    <x v="5"/>
    <x v="2285"/>
    <n v="176.06700000000001"/>
  </r>
  <r>
    <x v="5"/>
    <x v="2286"/>
    <n v="174.44820000000001"/>
  </r>
  <r>
    <x v="5"/>
    <x v="2287"/>
    <n v="173.50110000000001"/>
  </r>
  <r>
    <x v="5"/>
    <x v="2288"/>
    <n v="174.16829999999999"/>
  </r>
  <r>
    <x v="5"/>
    <x v="2289"/>
    <n v="178.16890000000001"/>
  </r>
  <r>
    <x v="5"/>
    <x v="2290"/>
    <n v="180.10300000000001"/>
  </r>
  <r>
    <x v="5"/>
    <x v="2291"/>
    <n v="177.80160000000001"/>
  </r>
  <r>
    <x v="5"/>
    <x v="2292"/>
    <n v="178.01900000000001"/>
  </r>
  <r>
    <x v="5"/>
    <x v="2293"/>
    <n v="186.48500000000001"/>
  </r>
  <r>
    <x v="5"/>
    <x v="2294"/>
    <n v="186.30009999999999"/>
  </r>
  <r>
    <x v="5"/>
    <x v="2295"/>
    <n v="184.18610000000001"/>
  </r>
  <r>
    <x v="5"/>
    <x v="2296"/>
    <n v="188.77889999999999"/>
  </r>
  <r>
    <x v="5"/>
    <x v="2297"/>
    <n v="190.48310000000001"/>
  </r>
  <r>
    <x v="5"/>
    <x v="2298"/>
    <n v="191.9649"/>
  </r>
  <r>
    <x v="5"/>
    <x v="2299"/>
    <n v="190.22069999999999"/>
  </r>
  <r>
    <x v="5"/>
    <x v="2300"/>
    <n v="199.75630000000001"/>
  </r>
  <r>
    <x v="5"/>
    <x v="2301"/>
    <n v="200.17359999999999"/>
  </r>
  <r>
    <x v="5"/>
    <x v="2302"/>
    <n v="199.93119999999999"/>
  </r>
  <r>
    <x v="5"/>
    <x v="2303"/>
    <n v="202.02520000000001"/>
  </r>
  <r>
    <x v="5"/>
    <x v="2304"/>
    <n v="204.7739"/>
  </r>
  <r>
    <x v="5"/>
    <x v="2305"/>
    <n v="206.8879"/>
  </r>
  <r>
    <x v="5"/>
    <x v="2306"/>
    <n v="203.62200000000001"/>
  </r>
  <r>
    <x v="5"/>
    <x v="2307"/>
    <n v="198.9341"/>
  </r>
  <r>
    <x v="5"/>
    <x v="2308"/>
    <n v="200.4085"/>
  </r>
  <r>
    <x v="5"/>
    <x v="2309"/>
    <n v="205.02879999999999"/>
  </r>
  <r>
    <x v="5"/>
    <x v="2310"/>
    <n v="202.405"/>
  </r>
  <r>
    <x v="5"/>
    <x v="2311"/>
    <n v="198.3219"/>
  </r>
  <r>
    <x v="5"/>
    <x v="2312"/>
    <n v="189.5736"/>
  </r>
  <r>
    <x v="5"/>
    <x v="2313"/>
    <n v="181.5248"/>
  </r>
  <r>
    <x v="5"/>
    <x v="2314"/>
    <n v="187.70939999999999"/>
  </r>
  <r>
    <x v="5"/>
    <x v="2315"/>
    <n v="186.03270000000001"/>
  </r>
  <r>
    <x v="5"/>
    <x v="2316"/>
    <n v="194.00899999999999"/>
  </r>
  <r>
    <x v="5"/>
    <x v="2317"/>
    <n v="195.84809999999999"/>
  </r>
  <r>
    <x v="5"/>
    <x v="2318"/>
    <n v="195.48830000000001"/>
  </r>
  <r>
    <x v="5"/>
    <x v="2319"/>
    <n v="192.84950000000001"/>
  </r>
  <r>
    <x v="5"/>
    <x v="2320"/>
    <n v="191.98990000000001"/>
  </r>
  <r>
    <x v="5"/>
    <x v="2321"/>
    <n v="194.9385"/>
  </r>
  <r>
    <x v="5"/>
    <x v="2322"/>
    <n v="196.52780000000001"/>
  </r>
  <r>
    <x v="5"/>
    <x v="2323"/>
    <n v="194.89859999999999"/>
  </r>
  <r>
    <x v="5"/>
    <x v="2324"/>
    <n v="197.4074"/>
  </r>
  <r>
    <x v="5"/>
    <x v="2325"/>
    <n v="198.05709999999999"/>
  </r>
  <r>
    <x v="5"/>
    <x v="2326"/>
    <n v="202.64490000000001"/>
  </r>
  <r>
    <x v="5"/>
    <x v="2327"/>
    <n v="206.2732"/>
  </r>
  <r>
    <x v="5"/>
    <x v="2328"/>
    <n v="203.56450000000001"/>
  </r>
  <r>
    <x v="5"/>
    <x v="2329"/>
    <n v="202.85480000000001"/>
  </r>
  <r>
    <x v="5"/>
    <x v="2330"/>
    <n v="199.26650000000001"/>
  </r>
  <r>
    <x v="5"/>
    <x v="2331"/>
    <n v="196.89760000000001"/>
  </r>
  <r>
    <x v="5"/>
    <x v="2332"/>
    <n v="198.95660000000001"/>
  </r>
  <r>
    <x v="5"/>
    <x v="2333"/>
    <n v="201.78530000000001"/>
  </r>
  <r>
    <x v="5"/>
    <x v="2334"/>
    <n v="199.40639999999999"/>
  </r>
  <r>
    <x v="5"/>
    <x v="2335"/>
    <n v="194.48869999999999"/>
  </r>
  <r>
    <x v="5"/>
    <x v="2336"/>
    <n v="190.3107"/>
  </r>
  <r>
    <x v="5"/>
    <x v="2337"/>
    <n v="197.8871"/>
  </r>
  <r>
    <x v="5"/>
    <x v="2338"/>
    <n v="208.0624"/>
  </r>
  <r>
    <x v="5"/>
    <x v="2339"/>
    <n v="219.477"/>
  </r>
  <r>
    <x v="5"/>
    <x v="2340"/>
    <n v="217.8278"/>
  </r>
  <r>
    <x v="5"/>
    <x v="2341"/>
    <n v="222.0258"/>
  </r>
  <r>
    <x v="5"/>
    <x v="2342"/>
    <n v="220.57650000000001"/>
  </r>
  <r>
    <x v="5"/>
    <x v="2343"/>
    <n v="226.25380000000001"/>
  </r>
  <r>
    <x v="5"/>
    <x v="2344"/>
    <n v="226.77359999999999"/>
  </r>
  <r>
    <x v="5"/>
    <x v="2345"/>
    <n v="223.78450000000001"/>
  </r>
  <r>
    <x v="5"/>
    <x v="2346"/>
    <n v="224.3443"/>
  </r>
  <r>
    <x v="5"/>
    <x v="2347"/>
    <n v="223.89439999999999"/>
  </r>
  <r>
    <x v="5"/>
    <x v="2348"/>
    <n v="228.3631"/>
  </r>
  <r>
    <x v="5"/>
    <x v="2349"/>
    <n v="226.55359999999999"/>
  </r>
  <r>
    <x v="5"/>
    <x v="2350"/>
    <n v="223.3246"/>
  </r>
  <r>
    <x v="5"/>
    <x v="2351"/>
    <n v="221.70509999999999"/>
  </r>
  <r>
    <x v="5"/>
    <x v="2352"/>
    <n v="224.71420000000001"/>
  </r>
  <r>
    <x v="5"/>
    <x v="2353"/>
    <n v="221.45519999999999"/>
  </r>
  <r>
    <x v="5"/>
    <x v="2354"/>
    <n v="222.35489999999999"/>
  </r>
  <r>
    <x v="5"/>
    <x v="2355"/>
    <n v="223.34460000000001"/>
  </r>
  <r>
    <x v="5"/>
    <x v="2356"/>
    <n v="222.35489999999999"/>
  </r>
  <r>
    <x v="5"/>
    <x v="2357"/>
    <n v="218.9359"/>
  </r>
  <r>
    <x v="5"/>
    <x v="2358"/>
    <n v="211.06819999999999"/>
  </r>
  <r>
    <x v="5"/>
    <x v="2359"/>
    <n v="212.39779999999999"/>
  </r>
  <r>
    <x v="5"/>
    <x v="2360"/>
    <n v="219.3458"/>
  </r>
  <r>
    <x v="5"/>
    <x v="2361"/>
    <n v="224.7542"/>
  </r>
  <r>
    <x v="5"/>
    <x v="2362"/>
    <n v="220.74539999999999"/>
  </r>
  <r>
    <x v="5"/>
    <x v="2363"/>
    <n v="216.53659999999999"/>
  </r>
  <r>
    <x v="5"/>
    <x v="2364"/>
    <n v="206.92939999999999"/>
  </r>
  <r>
    <x v="5"/>
    <x v="2365"/>
    <n v="205.10990000000001"/>
  </r>
  <r>
    <x v="5"/>
    <x v="2366"/>
    <n v="207.0994"/>
  </r>
  <r>
    <x v="5"/>
    <x v="2367"/>
    <n v="207.35929999999999"/>
  </r>
  <r>
    <x v="5"/>
    <x v="2368"/>
    <n v="197.26220000000001"/>
  </r>
  <r>
    <x v="5"/>
    <x v="2369"/>
    <n v="204.45009999999999"/>
  </r>
  <r>
    <x v="5"/>
    <x v="2370"/>
    <n v="206.93940000000001"/>
  </r>
  <r>
    <x v="5"/>
    <x v="2371"/>
    <n v="210.6883"/>
  </r>
  <r>
    <x v="5"/>
    <x v="2372"/>
    <n v="208.249"/>
  </r>
  <r>
    <x v="5"/>
    <x v="2373"/>
    <n v="206.88939999999999"/>
  </r>
  <r>
    <x v="5"/>
    <x v="2374"/>
    <n v="206.64949999999999"/>
  </r>
  <r>
    <x v="5"/>
    <x v="2375"/>
    <n v="209.3287"/>
  </r>
  <r>
    <x v="5"/>
    <x v="2376"/>
    <n v="217.3963"/>
  </r>
  <r>
    <x v="5"/>
    <x v="2377"/>
    <n v="218.55600000000001"/>
  </r>
  <r>
    <x v="5"/>
    <x v="2378"/>
    <n v="222.1549"/>
  </r>
  <r>
    <x v="5"/>
    <x v="2379"/>
    <n v="222.8347"/>
  </r>
  <r>
    <x v="5"/>
    <x v="2380"/>
    <n v="220.96530000000001"/>
  </r>
  <r>
    <x v="5"/>
    <x v="2381"/>
    <n v="226.8536"/>
  </r>
  <r>
    <x v="5"/>
    <x v="2382"/>
    <n v="227.1935"/>
  </r>
  <r>
    <x v="5"/>
    <x v="2383"/>
    <n v="231.59219999999999"/>
  </r>
  <r>
    <x v="5"/>
    <x v="2384"/>
    <n v="247.0976"/>
  </r>
  <r>
    <x v="5"/>
    <x v="2385"/>
    <n v="244.4384"/>
  </r>
  <r>
    <x v="5"/>
    <x v="2386"/>
    <n v="249.33699999999999"/>
  </r>
  <r>
    <x v="5"/>
    <x v="2387"/>
    <n v="255.59520000000001"/>
  </r>
  <r>
    <x v="5"/>
    <x v="2388"/>
    <n v="258.19439999999997"/>
  </r>
  <r>
    <x v="5"/>
    <x v="2389"/>
    <n v="263.93270000000001"/>
  </r>
  <r>
    <x v="5"/>
    <x v="2390"/>
    <n v="265.90210000000002"/>
  </r>
  <r>
    <x v="5"/>
    <x v="2391"/>
    <n v="297.9228"/>
  </r>
  <r>
    <x v="5"/>
    <x v="2392"/>
    <n v="297.43290000000002"/>
  </r>
  <r>
    <x v="5"/>
    <x v="2393"/>
    <n v="307.94979999999998"/>
  </r>
  <r>
    <x v="5"/>
    <x v="2394"/>
    <n v="306.4803"/>
  </r>
  <r>
    <x v="5"/>
    <x v="2395"/>
    <n v="294.50380000000001"/>
  </r>
  <r>
    <x v="5"/>
    <x v="2396"/>
    <n v="303.81099999999998"/>
  </r>
  <r>
    <x v="5"/>
    <x v="2397"/>
    <n v="303.81099999999998"/>
  </r>
  <r>
    <x v="5"/>
    <x v="2398"/>
    <n v="300.16210000000001"/>
  </r>
  <r>
    <x v="5"/>
    <x v="2399"/>
    <n v="301.94159999999999"/>
  </r>
  <r>
    <x v="5"/>
    <x v="2400"/>
    <n v="292.52429999999998"/>
  </r>
  <r>
    <x v="5"/>
    <x v="2401"/>
    <n v="316.65730000000002"/>
  </r>
  <r>
    <x v="5"/>
    <x v="2402"/>
    <n v="329.7534"/>
  </r>
  <r>
    <x v="5"/>
    <x v="2403"/>
    <n v="319.46640000000002"/>
  </r>
  <r>
    <x v="5"/>
    <x v="2404"/>
    <n v="317.36709999999999"/>
  </r>
  <r>
    <x v="5"/>
    <x v="2405"/>
    <n v="326.64429999999999"/>
  </r>
  <r>
    <x v="5"/>
    <x v="2406"/>
    <n v="314.93770000000001"/>
  </r>
  <r>
    <x v="5"/>
    <x v="2407"/>
    <n v="333.66230000000002"/>
  </r>
  <r>
    <x v="5"/>
    <x v="2408"/>
    <n v="326.66430000000003"/>
  </r>
  <r>
    <x v="5"/>
    <x v="2409"/>
    <n v="314.29640000000001"/>
  </r>
  <r>
    <x v="5"/>
    <x v="2410"/>
    <n v="321.20530000000002"/>
  </r>
  <r>
    <x v="5"/>
    <x v="2411"/>
    <n v="306.8777"/>
  </r>
  <r>
    <x v="5"/>
    <x v="2412"/>
    <n v="300.31880000000001"/>
  </r>
  <r>
    <x v="5"/>
    <x v="2413"/>
    <n v="324.21480000000003"/>
  </r>
  <r>
    <x v="5"/>
    <x v="2414"/>
    <n v="318.20580000000001"/>
  </r>
  <r>
    <x v="5"/>
    <x v="2415"/>
    <n v="304.84809999999999"/>
  </r>
  <r>
    <x v="5"/>
    <x v="2416"/>
    <n v="301.92860000000002"/>
  </r>
  <r>
    <x v="5"/>
    <x v="2417"/>
    <n v="281.56200000000001"/>
  </r>
  <r>
    <x v="5"/>
    <x v="2418"/>
    <n v="283.32170000000002"/>
  </r>
  <r>
    <x v="5"/>
    <x v="2419"/>
    <n v="304.53809999999999"/>
  </r>
  <r>
    <x v="5"/>
    <x v="2420"/>
    <n v="283.82159999999999"/>
  </r>
  <r>
    <x v="5"/>
    <x v="2421"/>
    <n v="277.96260000000001"/>
  </r>
  <r>
    <x v="5"/>
    <x v="2422"/>
    <n v="277.14280000000002"/>
  </r>
  <r>
    <x v="5"/>
    <x v="2423"/>
    <n v="290.70049999999998"/>
  </r>
  <r>
    <x v="5"/>
    <x v="2424"/>
    <n v="293.94990000000001"/>
  </r>
  <r>
    <x v="5"/>
    <x v="2425"/>
    <n v="296.34949999999998"/>
  </r>
  <r>
    <x v="5"/>
    <x v="2426"/>
    <n v="309.39729999999997"/>
  </r>
  <r>
    <x v="5"/>
    <x v="2427"/>
    <n v="303.16829999999999"/>
  </r>
  <r>
    <x v="5"/>
    <x v="2428"/>
    <n v="299.95890000000003"/>
  </r>
  <r>
    <x v="5"/>
    <x v="2429"/>
    <n v="295.80959999999999"/>
  </r>
  <r>
    <x v="5"/>
    <x v="2430"/>
    <n v="294.05990000000003"/>
  </r>
  <r>
    <x v="5"/>
    <x v="2431"/>
    <n v="301.15870000000001"/>
  </r>
  <r>
    <x v="5"/>
    <x v="2432"/>
    <n v="292.8501"/>
  </r>
  <r>
    <x v="5"/>
    <x v="2433"/>
    <n v="275.99299999999999"/>
  </r>
  <r>
    <x v="5"/>
    <x v="2434"/>
    <n v="281.73200000000003"/>
  </r>
  <r>
    <x v="5"/>
    <x v="2435"/>
    <n v="272.42360000000002"/>
  </r>
  <r>
    <x v="5"/>
    <x v="2436"/>
    <n v="273.95330000000001"/>
  </r>
  <r>
    <x v="5"/>
    <x v="2437"/>
    <n v="278.12259999999998"/>
  </r>
  <r>
    <x v="5"/>
    <x v="2438"/>
    <n v="279.94229999999999"/>
  </r>
  <r>
    <x v="5"/>
    <x v="2439"/>
    <n v="265.7047"/>
  </r>
  <r>
    <x v="5"/>
    <x v="2440"/>
    <n v="269.3741"/>
  </r>
  <r>
    <x v="5"/>
    <x v="2441"/>
    <n v="258.98590000000002"/>
  </r>
  <r>
    <x v="5"/>
    <x v="2442"/>
    <n v="250.62729999999999"/>
  </r>
  <r>
    <x v="5"/>
    <x v="2443"/>
    <n v="241.4589"/>
  </r>
  <r>
    <x v="5"/>
    <x v="2444"/>
    <n v="233.7002"/>
  </r>
  <r>
    <x v="5"/>
    <x v="2445"/>
    <n v="233.68020000000001"/>
  </r>
  <r>
    <x v="5"/>
    <x v="2446"/>
    <n v="223.202"/>
  </r>
  <r>
    <x v="5"/>
    <x v="2447"/>
    <n v="227.68119999999999"/>
  </r>
  <r>
    <x v="5"/>
    <x v="2448"/>
    <n v="219.40260000000001"/>
  </r>
  <r>
    <x v="5"/>
    <x v="2449"/>
    <n v="228.36109999999999"/>
  </r>
  <r>
    <x v="5"/>
    <x v="2450"/>
    <n v="244.81829999999999"/>
  </r>
  <r>
    <x v="5"/>
    <x v="2451"/>
    <n v="246.33799999999999"/>
  </r>
  <r>
    <x v="5"/>
    <x v="2452"/>
    <n v="252.37700000000001"/>
  </r>
  <r>
    <x v="5"/>
    <x v="2453"/>
    <n v="239.4392"/>
  </r>
  <r>
    <x v="5"/>
    <x v="2454"/>
    <n v="243.14859999999999"/>
  </r>
  <r>
    <x v="5"/>
    <x v="2455"/>
    <n v="247.2379"/>
  </r>
  <r>
    <x v="5"/>
    <x v="2456"/>
    <n v="251.03720000000001"/>
  </r>
  <r>
    <x v="5"/>
    <x v="2457"/>
    <n v="267.00450000000001"/>
  </r>
  <r>
    <x v="5"/>
    <x v="2458"/>
    <n v="258.19600000000003"/>
  </r>
  <r>
    <x v="5"/>
    <x v="2459"/>
    <n v="239.44919999999999"/>
  </r>
  <r>
    <x v="5"/>
    <x v="2460"/>
    <n v="242.62870000000001"/>
  </r>
  <r>
    <x v="5"/>
    <x v="2461"/>
    <n v="264.9049"/>
  </r>
  <r>
    <x v="5"/>
    <x v="2462"/>
    <n v="265.06479999999999"/>
  </r>
  <r>
    <x v="5"/>
    <x v="2463"/>
    <n v="245.0283"/>
  </r>
  <r>
    <x v="5"/>
    <x v="2464"/>
    <n v="236.37970000000001"/>
  </r>
  <r>
    <x v="5"/>
    <x v="2465"/>
    <n v="233.86019999999999"/>
  </r>
  <r>
    <x v="5"/>
    <x v="2466"/>
    <n v="223.83189999999999"/>
  </r>
  <r>
    <x v="5"/>
    <x v="2467"/>
    <n v="237.43950000000001"/>
  </r>
  <r>
    <x v="5"/>
    <x v="2468"/>
    <n v="241.52889999999999"/>
  </r>
  <r>
    <x v="5"/>
    <x v="2469"/>
    <n v="243.80850000000001"/>
  </r>
  <r>
    <x v="5"/>
    <x v="2470"/>
    <n v="234.73"/>
  </r>
  <r>
    <x v="5"/>
    <x v="2471"/>
    <n v="242.2"/>
  </r>
  <r>
    <x v="5"/>
    <x v="2472"/>
    <n v="237.14"/>
  </r>
  <r>
    <x v="5"/>
    <x v="2473"/>
    <n v="229.36"/>
  </r>
  <r>
    <x v="5"/>
    <x v="2474"/>
    <n v="213.52"/>
  </r>
  <r>
    <x v="5"/>
    <x v="2475"/>
    <n v="215.14"/>
  </r>
  <r>
    <x v="5"/>
    <x v="2476"/>
    <n v="230.14"/>
  </r>
  <r>
    <x v="5"/>
    <x v="2477"/>
    <n v="226.58"/>
  </r>
  <r>
    <x v="5"/>
    <x v="2478"/>
    <n v="221"/>
  </r>
  <r>
    <x v="5"/>
    <x v="2479"/>
    <n v="213.3"/>
  </r>
  <r>
    <x v="5"/>
    <x v="2480"/>
    <n v="229.73"/>
  </r>
  <r>
    <x v="5"/>
    <x v="2481"/>
    <n v="244.96"/>
  </r>
  <r>
    <x v="5"/>
    <x v="2482"/>
    <n v="247.66"/>
  </r>
  <r>
    <x v="5"/>
    <x v="2483"/>
    <n v="264.52999999999997"/>
  </r>
  <r>
    <x v="5"/>
    <x v="2484"/>
    <n v="267.33999999999997"/>
  </r>
  <r>
    <x v="5"/>
    <x v="2485"/>
    <n v="265.24"/>
  </r>
  <r>
    <x v="5"/>
    <x v="2486"/>
    <n v="256.33999999999997"/>
  </r>
  <r>
    <x v="5"/>
    <x v="2487"/>
    <n v="281.5"/>
  </r>
  <r>
    <x v="5"/>
    <x v="2488"/>
    <n v="276.92"/>
  </r>
  <r>
    <x v="5"/>
    <x v="2489"/>
    <n v="282.19"/>
  </r>
  <r>
    <x v="5"/>
    <x v="2490"/>
    <n v="286.56"/>
  </r>
  <r>
    <x v="5"/>
    <x v="2491"/>
    <n v="276.89999999999998"/>
  </r>
  <r>
    <x v="5"/>
    <x v="2492"/>
    <n v="272.86"/>
  </r>
  <r>
    <x v="5"/>
    <x v="2493"/>
    <n v="267.12"/>
  </r>
  <r>
    <x v="5"/>
    <x v="2494"/>
    <n v="273.60000000000002"/>
  </r>
  <r>
    <x v="5"/>
    <x v="2495"/>
    <n v="259.31"/>
  </r>
  <r>
    <x v="5"/>
    <x v="2496"/>
    <n v="244.07"/>
  </r>
  <r>
    <x v="5"/>
    <x v="2497"/>
    <n v="242.08"/>
  </r>
  <r>
    <x v="5"/>
    <x v="2498"/>
    <n v="231.19"/>
  </r>
  <r>
    <x v="5"/>
    <x v="2499"/>
    <n v="219.17"/>
  </r>
  <r>
    <x v="5"/>
    <x v="2500"/>
    <n v="215.04"/>
  </r>
  <r>
    <x v="5"/>
    <x v="2501"/>
    <n v="222.03"/>
  </r>
  <r>
    <x v="5"/>
    <x v="2502"/>
    <n v="212.58"/>
  </r>
  <r>
    <x v="5"/>
    <x v="2503"/>
    <n v="217.83"/>
  </r>
  <r>
    <x v="5"/>
    <x v="2504"/>
    <n v="221.98"/>
  </r>
  <r>
    <x v="5"/>
    <x v="2505"/>
    <n v="214.82"/>
  </r>
  <r>
    <x v="5"/>
    <x v="2506"/>
    <n v="201.83"/>
  </r>
  <r>
    <x v="5"/>
    <x v="2507"/>
    <n v="195.15"/>
  </r>
  <r>
    <x v="5"/>
    <x v="2508"/>
    <n v="199.02"/>
  </r>
  <r>
    <x v="5"/>
    <x v="2509"/>
    <n v="187.88"/>
  </r>
  <r>
    <x v="5"/>
    <x v="2510"/>
    <n v="184.15"/>
  </r>
  <r>
    <x v="5"/>
    <x v="2511"/>
    <n v="197.82"/>
  </r>
  <r>
    <x v="5"/>
    <x v="2512"/>
    <n v="185.47"/>
  </r>
  <r>
    <x v="5"/>
    <x v="2513"/>
    <n v="195.33"/>
  </r>
  <r>
    <x v="5"/>
    <x v="2514"/>
    <n v="196.02"/>
  </r>
  <r>
    <x v="5"/>
    <x v="2515"/>
    <n v="203.34"/>
  </r>
  <r>
    <x v="6"/>
    <x v="0"/>
    <n v="6.4939999999999998"/>
  </r>
  <r>
    <x v="6"/>
    <x v="1"/>
    <n v="6.0380000000000003"/>
  </r>
  <r>
    <x v="6"/>
    <x v="2"/>
    <n v="6.0119999999999996"/>
  </r>
  <r>
    <x v="6"/>
    <x v="3"/>
    <n v="6.5919999999999996"/>
  </r>
  <r>
    <x v="6"/>
    <x v="4"/>
    <n v="6.45"/>
  </r>
  <r>
    <x v="6"/>
    <x v="5"/>
    <n v="6.0119999999999996"/>
  </r>
  <r>
    <x v="6"/>
    <x v="6"/>
    <n v="5.8860000000000001"/>
  </r>
  <r>
    <x v="6"/>
    <x v="7"/>
    <n v="5.8360000000000003"/>
  </r>
  <r>
    <x v="6"/>
    <x v="8"/>
    <n v="5.7140000000000004"/>
  </r>
  <r>
    <x v="6"/>
    <x v="9"/>
    <n v="5.5119999999999996"/>
  </r>
  <r>
    <x v="6"/>
    <x v="10"/>
    <n v="5.7539999999999996"/>
  </r>
  <r>
    <x v="6"/>
    <x v="11"/>
    <n v="6.16"/>
  </r>
  <r>
    <x v="6"/>
    <x v="12"/>
    <n v="6.2039999999999997"/>
  </r>
  <r>
    <x v="6"/>
    <x v="13"/>
    <n v="6.056"/>
  </r>
  <r>
    <x v="6"/>
    <x v="14"/>
    <n v="5.9619999999999997"/>
  </r>
  <r>
    <x v="6"/>
    <x v="15"/>
    <n v="6.3380000000000001"/>
  </r>
  <r>
    <x v="6"/>
    <x v="16"/>
    <n v="6.0819999999999999"/>
  </r>
  <r>
    <x v="6"/>
    <x v="17"/>
    <n v="5.9"/>
  </r>
  <r>
    <x v="6"/>
    <x v="18"/>
    <n v="5.63"/>
  </r>
  <r>
    <x v="6"/>
    <x v="19"/>
    <n v="5.5759999999999996"/>
  </r>
  <r>
    <x v="6"/>
    <x v="20"/>
    <n v="5.5819999999999999"/>
  </r>
  <r>
    <x v="6"/>
    <x v="21"/>
    <n v="5.8440000000000003"/>
  </r>
  <r>
    <x v="6"/>
    <x v="22"/>
    <n v="5.7859999999999996"/>
  </r>
  <r>
    <x v="6"/>
    <x v="23"/>
    <n v="6.016"/>
  </r>
  <r>
    <x v="6"/>
    <x v="24"/>
    <n v="5.8239999999999998"/>
  </r>
  <r>
    <x v="6"/>
    <x v="25"/>
    <n v="5.9320000000000004"/>
  </r>
  <r>
    <x v="6"/>
    <x v="26"/>
    <n v="5.9539999999999997"/>
  </r>
  <r>
    <x v="6"/>
    <x v="27"/>
    <n v="5.8780000000000001"/>
  </r>
  <r>
    <x v="6"/>
    <x v="28"/>
    <n v="5.9820000000000002"/>
  </r>
  <r>
    <x v="6"/>
    <x v="29"/>
    <n v="6.3680000000000003"/>
  </r>
  <r>
    <x v="6"/>
    <x v="30"/>
    <n v="6.4180000000000001"/>
  </r>
  <r>
    <x v="6"/>
    <x v="31"/>
    <n v="6.7560000000000002"/>
  </r>
  <r>
    <x v="6"/>
    <x v="32"/>
    <n v="6.4379999999999997"/>
  </r>
  <r>
    <x v="6"/>
    <x v="33"/>
    <n v="6.758"/>
  </r>
  <r>
    <x v="6"/>
    <x v="34"/>
    <n v="6.6219999999999999"/>
  </r>
  <r>
    <x v="6"/>
    <x v="35"/>
    <n v="6.3220000000000001"/>
  </r>
  <r>
    <x v="6"/>
    <x v="36"/>
    <n v="6.3920000000000003"/>
  </r>
  <r>
    <x v="6"/>
    <x v="37"/>
    <n v="6.282"/>
  </r>
  <r>
    <x v="6"/>
    <x v="38"/>
    <n v="6.258"/>
  </r>
  <r>
    <x v="6"/>
    <x v="39"/>
    <n v="6.08"/>
  </r>
  <r>
    <x v="6"/>
    <x v="40"/>
    <n v="6.1319999999999997"/>
  </r>
  <r>
    <x v="6"/>
    <x v="41"/>
    <n v="6.2460000000000004"/>
  </r>
  <r>
    <x v="6"/>
    <x v="42"/>
    <n v="6.1980000000000004"/>
  </r>
  <r>
    <x v="6"/>
    <x v="43"/>
    <n v="6.298"/>
  </r>
  <r>
    <x v="6"/>
    <x v="44"/>
    <n v="6.2539999999999996"/>
  </r>
  <r>
    <x v="6"/>
    <x v="45"/>
    <n v="6.3019999999999996"/>
  </r>
  <r>
    <x v="6"/>
    <x v="46"/>
    <n v="6.54"/>
  </r>
  <r>
    <x v="6"/>
    <x v="47"/>
    <n v="6.85"/>
  </r>
  <r>
    <x v="6"/>
    <x v="48"/>
    <n v="7.1920000000000002"/>
  </r>
  <r>
    <x v="6"/>
    <x v="49"/>
    <n v="6.67"/>
  </r>
  <r>
    <x v="6"/>
    <x v="50"/>
    <n v="6.43"/>
  </r>
  <r>
    <x v="6"/>
    <x v="51"/>
    <n v="6.4539999999999997"/>
  </r>
  <r>
    <x v="6"/>
    <x v="52"/>
    <n v="6.3579999999999997"/>
  </r>
  <r>
    <x v="6"/>
    <x v="53"/>
    <n v="6.1319999999999997"/>
  </r>
  <r>
    <x v="6"/>
    <x v="54"/>
    <n v="5.968"/>
  </r>
  <r>
    <x v="6"/>
    <x v="55"/>
    <n v="5.79"/>
  </r>
  <r>
    <x v="6"/>
    <x v="56"/>
    <n v="5.6260000000000003"/>
  </r>
  <r>
    <x v="6"/>
    <x v="57"/>
    <n v="5.9020000000000001"/>
  </r>
  <r>
    <x v="6"/>
    <x v="58"/>
    <n v="5.47"/>
  </r>
  <r>
    <x v="6"/>
    <x v="59"/>
    <n v="5.484"/>
  </r>
  <r>
    <x v="6"/>
    <x v="60"/>
    <n v="5.25"/>
  </r>
  <r>
    <x v="6"/>
    <x v="61"/>
    <n v="5.22"/>
  </r>
  <r>
    <x v="6"/>
    <x v="62"/>
    <n v="5.4539999999999997"/>
  </r>
  <r>
    <x v="6"/>
    <x v="63"/>
    <n v="5.6539999999999999"/>
  </r>
  <r>
    <x v="6"/>
    <x v="64"/>
    <n v="6.05"/>
  </r>
  <r>
    <x v="6"/>
    <x v="65"/>
    <n v="5.8179999999999996"/>
  </r>
  <r>
    <x v="6"/>
    <x v="66"/>
    <n v="5.8819999999999997"/>
  </r>
  <r>
    <x v="6"/>
    <x v="67"/>
    <n v="5.9880000000000004"/>
  </r>
  <r>
    <x v="6"/>
    <x v="68"/>
    <n v="6.234"/>
  </r>
  <r>
    <x v="6"/>
    <x v="69"/>
    <n v="5.8840000000000003"/>
  </r>
  <r>
    <x v="6"/>
    <x v="70"/>
    <n v="5.88"/>
  </r>
  <r>
    <x v="6"/>
    <x v="71"/>
    <n v="6.06"/>
  </r>
  <r>
    <x v="6"/>
    <x v="72"/>
    <n v="6.0019999999999998"/>
  </r>
  <r>
    <x v="6"/>
    <x v="73"/>
    <n v="5.9020000000000001"/>
  </r>
  <r>
    <x v="6"/>
    <x v="74"/>
    <n v="5.8220000000000001"/>
  </r>
  <r>
    <x v="6"/>
    <x v="75"/>
    <n v="5.99"/>
  </r>
  <r>
    <x v="6"/>
    <x v="76"/>
    <n v="6.1459999999999999"/>
  </r>
  <r>
    <x v="6"/>
    <x v="77"/>
    <n v="5.9"/>
  </r>
  <r>
    <x v="6"/>
    <x v="78"/>
    <n v="5.6639999999999997"/>
  </r>
  <r>
    <x v="6"/>
    <x v="79"/>
    <n v="5.7380000000000004"/>
  </r>
  <r>
    <x v="6"/>
    <x v="80"/>
    <n v="5.6820000000000004"/>
  </r>
  <r>
    <x v="6"/>
    <x v="81"/>
    <n v="5.6820000000000004"/>
  </r>
  <r>
    <x v="6"/>
    <x v="82"/>
    <n v="5.7039999999999997"/>
  </r>
  <r>
    <x v="6"/>
    <x v="83"/>
    <n v="5.6280000000000001"/>
  </r>
  <r>
    <x v="6"/>
    <x v="84"/>
    <n v="5.5880000000000001"/>
  </r>
  <r>
    <x v="6"/>
    <x v="85"/>
    <n v="5.71"/>
  </r>
  <r>
    <x v="6"/>
    <x v="86"/>
    <n v="5.87"/>
  </r>
  <r>
    <x v="6"/>
    <x v="87"/>
    <n v="5.4740000000000002"/>
  </r>
  <r>
    <x v="6"/>
    <x v="88"/>
    <n v="5.56"/>
  </r>
  <r>
    <x v="6"/>
    <x v="89"/>
    <n v="5.6559999999999997"/>
  </r>
  <r>
    <x v="6"/>
    <x v="90"/>
    <n v="5.8959999999999999"/>
  </r>
  <r>
    <x v="6"/>
    <x v="91"/>
    <n v="6.0780000000000003"/>
  </r>
  <r>
    <x v="6"/>
    <x v="92"/>
    <n v="6.508"/>
  </r>
  <r>
    <x v="6"/>
    <x v="93"/>
    <n v="6.2679999999999998"/>
  </r>
  <r>
    <x v="6"/>
    <x v="94"/>
    <n v="6.21"/>
  </r>
  <r>
    <x v="6"/>
    <x v="95"/>
    <n v="6.18"/>
  </r>
  <r>
    <x v="6"/>
    <x v="96"/>
    <n v="6.0039999999999996"/>
  </r>
  <r>
    <x v="6"/>
    <x v="97"/>
    <n v="6.1319999999999997"/>
  </r>
  <r>
    <x v="6"/>
    <x v="98"/>
    <n v="5.532"/>
  </r>
  <r>
    <x v="6"/>
    <x v="99"/>
    <n v="5.508"/>
  </r>
  <r>
    <x v="6"/>
    <x v="100"/>
    <n v="5.6980000000000004"/>
  </r>
  <r>
    <x v="6"/>
    <x v="101"/>
    <n v="5.8559999999999999"/>
  </r>
  <r>
    <x v="6"/>
    <x v="102"/>
    <n v="5.8319999999999999"/>
  </r>
  <r>
    <x v="6"/>
    <x v="103"/>
    <n v="5.96"/>
  </r>
  <r>
    <x v="6"/>
    <x v="104"/>
    <n v="5.86"/>
  </r>
  <r>
    <x v="6"/>
    <x v="105"/>
    <n v="5.88"/>
  </r>
  <r>
    <x v="6"/>
    <x v="106"/>
    <n v="5.7779999999999996"/>
  </r>
  <r>
    <x v="6"/>
    <x v="107"/>
    <n v="5.85"/>
  </r>
  <r>
    <x v="6"/>
    <x v="108"/>
    <n v="5.6740000000000004"/>
  </r>
  <r>
    <x v="6"/>
    <x v="109"/>
    <n v="5.68"/>
  </r>
  <r>
    <x v="6"/>
    <x v="110"/>
    <n v="5.6639999999999997"/>
  </r>
  <r>
    <x v="6"/>
    <x v="111"/>
    <n v="5.5279999999999996"/>
  </r>
  <r>
    <x v="6"/>
    <x v="112"/>
    <n v="5.4660000000000002"/>
  </r>
  <r>
    <x v="6"/>
    <x v="113"/>
    <n v="5.6120000000000001"/>
  </r>
  <r>
    <x v="6"/>
    <x v="114"/>
    <n v="5.7640000000000002"/>
  </r>
  <r>
    <x v="6"/>
    <x v="115"/>
    <n v="5.6079999999999997"/>
  </r>
  <r>
    <x v="6"/>
    <x v="116"/>
    <n v="5.548"/>
  </r>
  <r>
    <x v="6"/>
    <x v="117"/>
    <n v="5.57"/>
  </r>
  <r>
    <x v="6"/>
    <x v="118"/>
    <n v="5.6779999999999999"/>
  </r>
  <r>
    <x v="6"/>
    <x v="119"/>
    <n v="5.484"/>
  </r>
  <r>
    <x v="6"/>
    <x v="120"/>
    <n v="5.5039999999999996"/>
  </r>
  <r>
    <x v="6"/>
    <x v="121"/>
    <n v="5.476"/>
  </r>
  <r>
    <x v="6"/>
    <x v="122"/>
    <n v="5.6260000000000003"/>
  </r>
  <r>
    <x v="6"/>
    <x v="123"/>
    <n v="5.85"/>
  </r>
  <r>
    <x v="6"/>
    <x v="124"/>
    <n v="5.7839999999999998"/>
  </r>
  <r>
    <x v="6"/>
    <x v="125"/>
    <n v="6.3"/>
  </r>
  <r>
    <x v="6"/>
    <x v="126"/>
    <n v="6.23"/>
  </r>
  <r>
    <x v="6"/>
    <x v="127"/>
    <n v="6.3079999999999998"/>
  </r>
  <r>
    <x v="6"/>
    <x v="128"/>
    <n v="6.2619999999999996"/>
  </r>
  <r>
    <x v="6"/>
    <x v="129"/>
    <n v="6.0640000000000001"/>
  </r>
  <r>
    <x v="6"/>
    <x v="130"/>
    <n v="6.2140000000000004"/>
  </r>
  <r>
    <x v="6"/>
    <x v="131"/>
    <n v="6.3220000000000001"/>
  </r>
  <r>
    <x v="6"/>
    <x v="132"/>
    <n v="6.2759999999999998"/>
  </r>
  <r>
    <x v="6"/>
    <x v="133"/>
    <n v="6.1639999999999997"/>
  </r>
  <r>
    <x v="6"/>
    <x v="134"/>
    <n v="6.3680000000000003"/>
  </r>
  <r>
    <x v="6"/>
    <x v="135"/>
    <n v="6.5839999999999996"/>
  </r>
  <r>
    <x v="6"/>
    <x v="136"/>
    <n v="6.6"/>
  </r>
  <r>
    <x v="6"/>
    <x v="137"/>
    <n v="6.4939999999999998"/>
  </r>
  <r>
    <x v="6"/>
    <x v="138"/>
    <n v="6.4260000000000002"/>
  </r>
  <r>
    <x v="6"/>
    <x v="139"/>
    <n v="6.4539999999999997"/>
  </r>
  <r>
    <x v="6"/>
    <x v="140"/>
    <n v="6.43"/>
  </r>
  <r>
    <x v="6"/>
    <x v="141"/>
    <n v="6.6459999999999999"/>
  </r>
  <r>
    <x v="6"/>
    <x v="142"/>
    <n v="6.7380000000000004"/>
  </r>
  <r>
    <x v="6"/>
    <x v="143"/>
    <n v="6.7640000000000002"/>
  </r>
  <r>
    <x v="6"/>
    <x v="144"/>
    <n v="6.9240000000000004"/>
  </r>
  <r>
    <x v="6"/>
    <x v="145"/>
    <n v="6.78"/>
  </r>
  <r>
    <x v="6"/>
    <x v="146"/>
    <n v="6.742"/>
  </r>
  <r>
    <x v="6"/>
    <x v="147"/>
    <n v="6.78"/>
  </r>
  <r>
    <x v="6"/>
    <x v="148"/>
    <n v="6.8339999999999996"/>
  </r>
  <r>
    <x v="6"/>
    <x v="149"/>
    <n v="6.9139999999999997"/>
  </r>
  <r>
    <x v="6"/>
    <x v="150"/>
    <n v="7.056"/>
  </r>
  <r>
    <x v="6"/>
    <x v="151"/>
    <n v="7.0519999999999996"/>
  </r>
  <r>
    <x v="6"/>
    <x v="152"/>
    <n v="6.7220000000000004"/>
  </r>
  <r>
    <x v="6"/>
    <x v="153"/>
    <n v="6.7619999999999996"/>
  </r>
  <r>
    <x v="6"/>
    <x v="154"/>
    <n v="6.88"/>
  </r>
  <r>
    <x v="6"/>
    <x v="155"/>
    <n v="6.9180000000000001"/>
  </r>
  <r>
    <x v="6"/>
    <x v="156"/>
    <n v="6.9219999999999997"/>
  </r>
  <r>
    <x v="6"/>
    <x v="157"/>
    <n v="6.8860000000000001"/>
  </r>
  <r>
    <x v="6"/>
    <x v="158"/>
    <n v="6.8"/>
  </r>
  <r>
    <x v="6"/>
    <x v="159"/>
    <n v="6.8559999999999999"/>
  </r>
  <r>
    <x v="6"/>
    <x v="160"/>
    <n v="6.718"/>
  </r>
  <r>
    <x v="6"/>
    <x v="161"/>
    <n v="6.7380000000000004"/>
  </r>
  <r>
    <x v="6"/>
    <x v="162"/>
    <n v="6.6440000000000001"/>
  </r>
  <r>
    <x v="6"/>
    <x v="163"/>
    <n v="6.774"/>
  </r>
  <r>
    <x v="6"/>
    <x v="164"/>
    <n v="7.0720000000000001"/>
  </r>
  <r>
    <x v="6"/>
    <x v="165"/>
    <n v="6.9539999999999997"/>
  </r>
  <r>
    <x v="6"/>
    <x v="166"/>
    <n v="6.88"/>
  </r>
  <r>
    <x v="6"/>
    <x v="167"/>
    <n v="6.8680000000000003"/>
  </r>
  <r>
    <x v="6"/>
    <x v="168"/>
    <n v="6.7359999999999998"/>
  </r>
  <r>
    <x v="6"/>
    <x v="169"/>
    <n v="6.7279999999999998"/>
  </r>
  <r>
    <x v="6"/>
    <x v="170"/>
    <n v="6.7060000000000004"/>
  </r>
  <r>
    <x v="6"/>
    <x v="171"/>
    <n v="6.5819999999999999"/>
  </r>
  <r>
    <x v="6"/>
    <x v="172"/>
    <n v="6.6520000000000001"/>
  </r>
  <r>
    <x v="6"/>
    <x v="173"/>
    <n v="6.78"/>
  </r>
  <r>
    <x v="6"/>
    <x v="174"/>
    <n v="6.82"/>
  </r>
  <r>
    <x v="6"/>
    <x v="175"/>
    <n v="6.8760000000000003"/>
  </r>
  <r>
    <x v="6"/>
    <x v="176"/>
    <n v="6.9039999999999999"/>
  </r>
  <r>
    <x v="6"/>
    <x v="177"/>
    <n v="7.0380000000000003"/>
  </r>
  <r>
    <x v="6"/>
    <x v="178"/>
    <n v="7.2"/>
  </r>
  <r>
    <x v="6"/>
    <x v="179"/>
    <n v="7.3979999999999997"/>
  </r>
  <r>
    <x v="6"/>
    <x v="180"/>
    <n v="7.3959999999999999"/>
  </r>
  <r>
    <x v="6"/>
    <x v="181"/>
    <n v="7.6059999999999999"/>
  </r>
  <r>
    <x v="6"/>
    <x v="182"/>
    <n v="7.59"/>
  </r>
  <r>
    <x v="6"/>
    <x v="183"/>
    <n v="7.5039999999999996"/>
  </r>
  <r>
    <x v="6"/>
    <x v="184"/>
    <n v="7.5019999999999998"/>
  </r>
  <r>
    <x v="6"/>
    <x v="185"/>
    <n v="7.66"/>
  </r>
  <r>
    <x v="6"/>
    <x v="186"/>
    <n v="7.548"/>
  </r>
  <r>
    <x v="6"/>
    <x v="187"/>
    <n v="7.6260000000000003"/>
  </r>
  <r>
    <x v="6"/>
    <x v="188"/>
    <n v="7.8339999999999996"/>
  </r>
  <r>
    <x v="6"/>
    <x v="189"/>
    <n v="7.8959999999999999"/>
  </r>
  <r>
    <x v="6"/>
    <x v="190"/>
    <n v="7.8479999999999999"/>
  </r>
  <r>
    <x v="6"/>
    <x v="191"/>
    <n v="7.6840000000000002"/>
  </r>
  <r>
    <x v="6"/>
    <x v="192"/>
    <n v="7.5780000000000003"/>
  </r>
  <r>
    <x v="6"/>
    <x v="193"/>
    <n v="7.69"/>
  </r>
  <r>
    <x v="6"/>
    <x v="194"/>
    <n v="7.6539999999999999"/>
  </r>
  <r>
    <x v="6"/>
    <x v="195"/>
    <n v="7.4080000000000004"/>
  </r>
  <r>
    <x v="6"/>
    <x v="196"/>
    <n v="7.8559999999999999"/>
  </r>
  <r>
    <x v="6"/>
    <x v="197"/>
    <n v="7.7080000000000002"/>
  </r>
  <r>
    <x v="6"/>
    <x v="198"/>
    <n v="7.032"/>
  </r>
  <r>
    <x v="6"/>
    <x v="199"/>
    <n v="7.2220000000000004"/>
  </r>
  <r>
    <x v="6"/>
    <x v="200"/>
    <n v="6.8760000000000003"/>
  </r>
  <r>
    <x v="6"/>
    <x v="201"/>
    <n v="6.8860000000000001"/>
  </r>
  <r>
    <x v="6"/>
    <x v="202"/>
    <n v="7.02"/>
  </r>
  <r>
    <x v="6"/>
    <x v="203"/>
    <n v="6.9660000000000002"/>
  </r>
  <r>
    <x v="6"/>
    <x v="204"/>
    <n v="6.93"/>
  </r>
  <r>
    <x v="6"/>
    <x v="205"/>
    <n v="7.1159999999999997"/>
  </r>
  <r>
    <x v="6"/>
    <x v="206"/>
    <n v="7.33"/>
  </r>
  <r>
    <x v="6"/>
    <x v="207"/>
    <n v="7.5380000000000003"/>
  </r>
  <r>
    <x v="6"/>
    <x v="208"/>
    <n v="7.6459999999999999"/>
  </r>
  <r>
    <x v="6"/>
    <x v="209"/>
    <n v="7.694"/>
  </r>
  <r>
    <x v="6"/>
    <x v="210"/>
    <n v="7.82"/>
  </r>
  <r>
    <x v="6"/>
    <x v="211"/>
    <n v="7.8239999999999998"/>
  </r>
  <r>
    <x v="6"/>
    <x v="212"/>
    <n v="7.7960000000000003"/>
  </r>
  <r>
    <x v="6"/>
    <x v="213"/>
    <n v="7.37"/>
  </r>
  <r>
    <x v="6"/>
    <x v="214"/>
    <n v="7.0579999999999998"/>
  </r>
  <r>
    <x v="6"/>
    <x v="215"/>
    <n v="7.03"/>
  </r>
  <r>
    <x v="6"/>
    <x v="216"/>
    <n v="7.016"/>
  </r>
  <r>
    <x v="6"/>
    <x v="217"/>
    <n v="7.19"/>
  </r>
  <r>
    <x v="6"/>
    <x v="218"/>
    <n v="7.202"/>
  </r>
  <r>
    <x v="6"/>
    <x v="219"/>
    <n v="7.3239999999999998"/>
  </r>
  <r>
    <x v="6"/>
    <x v="220"/>
    <n v="7.5060000000000002"/>
  </r>
  <r>
    <x v="6"/>
    <x v="221"/>
    <n v="7.5720000000000001"/>
  </r>
  <r>
    <x v="6"/>
    <x v="222"/>
    <n v="7.6319999999999997"/>
  </r>
  <r>
    <x v="6"/>
    <x v="223"/>
    <n v="7.5780000000000003"/>
  </r>
  <r>
    <x v="6"/>
    <x v="224"/>
    <n v="8.7859999999999996"/>
  </r>
  <r>
    <x v="6"/>
    <x v="225"/>
    <n v="8.8680000000000003"/>
  </r>
  <r>
    <x v="6"/>
    <x v="226"/>
    <n v="8.2200000000000006"/>
  </r>
  <r>
    <x v="6"/>
    <x v="227"/>
    <n v="8.4019999999999992"/>
  </r>
  <r>
    <x v="6"/>
    <x v="228"/>
    <n v="8.2739999999999991"/>
  </r>
  <r>
    <x v="6"/>
    <x v="229"/>
    <n v="8.3659999999999997"/>
  </r>
  <r>
    <x v="6"/>
    <x v="230"/>
    <n v="8.1"/>
  </r>
  <r>
    <x v="6"/>
    <x v="231"/>
    <n v="8.3719999999999999"/>
  </r>
  <r>
    <x v="6"/>
    <x v="232"/>
    <n v="8.718"/>
  </r>
  <r>
    <x v="6"/>
    <x v="233"/>
    <n v="8.75"/>
  </r>
  <r>
    <x v="6"/>
    <x v="234"/>
    <n v="8.66"/>
  </r>
  <r>
    <x v="6"/>
    <x v="235"/>
    <n v="9.1180000000000003"/>
  </r>
  <r>
    <x v="6"/>
    <x v="236"/>
    <n v="9.09"/>
  </r>
  <r>
    <x v="6"/>
    <x v="237"/>
    <n v="9.3940000000000001"/>
  </r>
  <r>
    <x v="6"/>
    <x v="238"/>
    <n v="9.5660000000000007"/>
  </r>
  <r>
    <x v="6"/>
    <x v="239"/>
    <n v="10.038"/>
  </r>
  <r>
    <x v="6"/>
    <x v="240"/>
    <n v="10.202"/>
  </r>
  <r>
    <x v="6"/>
    <x v="241"/>
    <n v="10.086"/>
  </r>
  <r>
    <x v="6"/>
    <x v="242"/>
    <n v="10.4"/>
  </r>
  <r>
    <x v="6"/>
    <x v="243"/>
    <n v="10.24"/>
  </r>
  <r>
    <x v="6"/>
    <x v="244"/>
    <n v="10.988"/>
  </r>
  <r>
    <x v="6"/>
    <x v="245"/>
    <n v="10.798"/>
  </r>
  <r>
    <x v="6"/>
    <x v="246"/>
    <n v="10.656000000000001"/>
  </r>
  <r>
    <x v="6"/>
    <x v="247"/>
    <n v="10.821999999999999"/>
  </r>
  <r>
    <x v="6"/>
    <x v="248"/>
    <n v="10.91"/>
  </r>
  <r>
    <x v="6"/>
    <x v="249"/>
    <n v="11.9"/>
  </r>
  <r>
    <x v="6"/>
    <x v="250"/>
    <n v="11.102"/>
  </r>
  <r>
    <x v="6"/>
    <x v="251"/>
    <n v="11.157999999999999"/>
  </r>
  <r>
    <x v="6"/>
    <x v="252"/>
    <n v="13.88"/>
  </r>
  <r>
    <x v="6"/>
    <x v="253"/>
    <n v="15.352"/>
  </r>
  <r>
    <x v="6"/>
    <x v="254"/>
    <n v="17.559999999999999"/>
  </r>
  <r>
    <x v="6"/>
    <x v="255"/>
    <n v="16.648"/>
  </r>
  <r>
    <x v="6"/>
    <x v="256"/>
    <n v="16.968"/>
  </r>
  <r>
    <x v="6"/>
    <x v="257"/>
    <n v="18.45"/>
  </r>
  <r>
    <x v="6"/>
    <x v="258"/>
    <n v="18.3"/>
  </r>
  <r>
    <x v="6"/>
    <x v="259"/>
    <n v="17.988"/>
  </r>
  <r>
    <x v="6"/>
    <x v="260"/>
    <n v="17.518000000000001"/>
  </r>
  <r>
    <x v="6"/>
    <x v="261"/>
    <n v="17.448"/>
  </r>
  <r>
    <x v="6"/>
    <x v="262"/>
    <n v="18.545999999999999"/>
  </r>
  <r>
    <x v="6"/>
    <x v="263"/>
    <n v="19.416"/>
  </r>
  <r>
    <x v="6"/>
    <x v="264"/>
    <n v="22.065999999999999"/>
  </r>
  <r>
    <x v="6"/>
    <x v="265"/>
    <n v="20.925999999999998"/>
  </r>
  <r>
    <x v="6"/>
    <x v="266"/>
    <n v="20.99"/>
  </r>
  <r>
    <x v="6"/>
    <x v="267"/>
    <n v="19.552"/>
  </r>
  <r>
    <x v="6"/>
    <x v="268"/>
    <n v="18.518000000000001"/>
  </r>
  <r>
    <x v="6"/>
    <x v="269"/>
    <n v="18.968"/>
  </r>
  <r>
    <x v="6"/>
    <x v="270"/>
    <n v="19.074000000000002"/>
  </r>
  <r>
    <x v="6"/>
    <x v="271"/>
    <n v="19.47"/>
  </r>
  <r>
    <x v="6"/>
    <x v="272"/>
    <n v="20.408000000000001"/>
  </r>
  <r>
    <x v="6"/>
    <x v="273"/>
    <n v="20.010000000000002"/>
  </r>
  <r>
    <x v="6"/>
    <x v="274"/>
    <n v="18.893999999999998"/>
  </r>
  <r>
    <x v="6"/>
    <x v="275"/>
    <n v="19.545999999999999"/>
  </r>
  <r>
    <x v="6"/>
    <x v="276"/>
    <n v="19.635999999999999"/>
  </r>
  <r>
    <x v="6"/>
    <x v="277"/>
    <n v="20.059999999999999"/>
  </r>
  <r>
    <x v="6"/>
    <x v="278"/>
    <n v="20.440000000000001"/>
  </r>
  <r>
    <x v="6"/>
    <x v="279"/>
    <n v="20.678000000000001"/>
  </r>
  <r>
    <x v="6"/>
    <x v="280"/>
    <n v="20.936"/>
  </r>
  <r>
    <x v="6"/>
    <x v="281"/>
    <n v="20.13"/>
  </r>
  <r>
    <x v="6"/>
    <x v="282"/>
    <n v="19.91"/>
  </r>
  <r>
    <x v="6"/>
    <x v="283"/>
    <n v="20.297999999999998"/>
  </r>
  <r>
    <x v="6"/>
    <x v="284"/>
    <n v="20.48"/>
  </r>
  <r>
    <x v="6"/>
    <x v="285"/>
    <n v="21.143999999999998"/>
  </r>
  <r>
    <x v="6"/>
    <x v="286"/>
    <n v="21.85"/>
  </r>
  <r>
    <x v="6"/>
    <x v="287"/>
    <n v="21.472000000000001"/>
  </r>
  <r>
    <x v="6"/>
    <x v="288"/>
    <n v="23.436"/>
  </r>
  <r>
    <x v="6"/>
    <x v="289"/>
    <n v="23.564"/>
  </r>
  <r>
    <x v="6"/>
    <x v="290"/>
    <n v="23.047999999999998"/>
  </r>
  <r>
    <x v="6"/>
    <x v="291"/>
    <n v="24.018000000000001"/>
  </r>
  <r>
    <x v="6"/>
    <x v="292"/>
    <n v="24.321999999999999"/>
  </r>
  <r>
    <x v="6"/>
    <x v="293"/>
    <n v="24.69"/>
  </r>
  <r>
    <x v="6"/>
    <x v="294"/>
    <n v="24.454000000000001"/>
  </r>
  <r>
    <x v="6"/>
    <x v="295"/>
    <n v="25.122"/>
  </r>
  <r>
    <x v="6"/>
    <x v="296"/>
    <n v="25.98"/>
  </r>
  <r>
    <x v="6"/>
    <x v="297"/>
    <n v="25.452000000000002"/>
  </r>
  <r>
    <x v="6"/>
    <x v="298"/>
    <n v="21.81"/>
  </r>
  <r>
    <x v="6"/>
    <x v="299"/>
    <n v="24.05"/>
  </r>
  <r>
    <x v="6"/>
    <x v="300"/>
    <n v="23.806000000000001"/>
  </r>
  <r>
    <x v="6"/>
    <x v="301"/>
    <n v="23.936"/>
  </r>
  <r>
    <x v="6"/>
    <x v="302"/>
    <n v="24.486000000000001"/>
  </r>
  <r>
    <x v="6"/>
    <x v="303"/>
    <n v="24.547999999999998"/>
  </r>
  <r>
    <x v="6"/>
    <x v="304"/>
    <n v="24.34"/>
  </r>
  <r>
    <x v="6"/>
    <x v="305"/>
    <n v="24.814"/>
  </r>
  <r>
    <x v="6"/>
    <x v="306"/>
    <n v="25.878"/>
  </r>
  <r>
    <x v="6"/>
    <x v="307"/>
    <n v="26.923999999999999"/>
  </r>
  <r>
    <x v="6"/>
    <x v="308"/>
    <n v="26.347999999999999"/>
  </r>
  <r>
    <x v="6"/>
    <x v="309"/>
    <n v="26.856000000000002"/>
  </r>
  <r>
    <x v="6"/>
    <x v="310"/>
    <n v="27.11"/>
  </r>
  <r>
    <x v="6"/>
    <x v="311"/>
    <n v="27.6"/>
  </r>
  <r>
    <x v="6"/>
    <x v="312"/>
    <n v="28.936"/>
  </r>
  <r>
    <x v="6"/>
    <x v="313"/>
    <n v="28.43"/>
  </r>
  <r>
    <x v="6"/>
    <x v="314"/>
    <n v="26.846"/>
  </r>
  <r>
    <x v="6"/>
    <x v="315"/>
    <n v="30.696000000000002"/>
  </r>
  <r>
    <x v="6"/>
    <x v="316"/>
    <n v="30.6"/>
  </r>
  <r>
    <x v="6"/>
    <x v="317"/>
    <n v="29.475999999999999"/>
  </r>
  <r>
    <x v="6"/>
    <x v="318"/>
    <n v="29.085999999999999"/>
  </r>
  <r>
    <x v="6"/>
    <x v="319"/>
    <n v="27.872"/>
  </r>
  <r>
    <x v="6"/>
    <x v="320"/>
    <n v="27.934000000000001"/>
  </r>
  <r>
    <x v="6"/>
    <x v="321"/>
    <n v="28.4"/>
  </r>
  <r>
    <x v="6"/>
    <x v="322"/>
    <n v="28.98"/>
  </r>
  <r>
    <x v="6"/>
    <x v="323"/>
    <n v="29.916"/>
  </r>
  <r>
    <x v="6"/>
    <x v="324"/>
    <n v="29.571999999999999"/>
  </r>
  <r>
    <x v="6"/>
    <x v="325"/>
    <n v="31.42"/>
  </r>
  <r>
    <x v="6"/>
    <x v="326"/>
    <n v="32.368000000000002"/>
  </r>
  <r>
    <x v="6"/>
    <x v="327"/>
    <n v="32.844000000000001"/>
  </r>
  <r>
    <x v="6"/>
    <x v="328"/>
    <n v="33.402000000000001"/>
  </r>
  <r>
    <x v="6"/>
    <x v="329"/>
    <n v="33.29"/>
  </r>
  <r>
    <x v="6"/>
    <x v="330"/>
    <n v="33.212000000000003"/>
  </r>
  <r>
    <x v="6"/>
    <x v="331"/>
    <n v="33.799999999999997"/>
  </r>
  <r>
    <x v="6"/>
    <x v="332"/>
    <n v="33.787999999999997"/>
  </r>
  <r>
    <x v="6"/>
    <x v="333"/>
    <n v="34.124000000000002"/>
  </r>
  <r>
    <x v="6"/>
    <x v="334"/>
    <n v="33.985999999999997"/>
  </r>
  <r>
    <x v="6"/>
    <x v="335"/>
    <n v="33.393999999999998"/>
  </r>
  <r>
    <x v="6"/>
    <x v="336"/>
    <n v="32.14"/>
  </r>
  <r>
    <x v="6"/>
    <x v="337"/>
    <n v="33.274000000000001"/>
  </r>
  <r>
    <x v="6"/>
    <x v="338"/>
    <n v="32.704000000000001"/>
  </r>
  <r>
    <x v="6"/>
    <x v="339"/>
    <n v="32.985999999999997"/>
  </r>
  <r>
    <x v="6"/>
    <x v="340"/>
    <n v="33.107999999999997"/>
  </r>
  <r>
    <x v="6"/>
    <x v="341"/>
    <n v="33.316000000000003"/>
  </r>
  <r>
    <x v="6"/>
    <x v="342"/>
    <n v="33.246000000000002"/>
  </r>
  <r>
    <x v="6"/>
    <x v="343"/>
    <n v="33.244"/>
  </r>
  <r>
    <x v="6"/>
    <x v="344"/>
    <n v="35.584000000000003"/>
  </r>
  <r>
    <x v="6"/>
    <x v="345"/>
    <n v="36.677999999999997"/>
  </r>
  <r>
    <x v="6"/>
    <x v="346"/>
    <n v="36.222000000000001"/>
  </r>
  <r>
    <x v="6"/>
    <x v="347"/>
    <n v="36.466000000000001"/>
  </r>
  <r>
    <x v="6"/>
    <x v="348"/>
    <n v="37.048000000000002"/>
  </r>
  <r>
    <x v="6"/>
    <x v="349"/>
    <n v="37.728000000000002"/>
  </r>
  <r>
    <x v="6"/>
    <x v="350"/>
    <n v="38.18"/>
  </r>
  <r>
    <x v="6"/>
    <x v="351"/>
    <n v="38.673999999999999"/>
  </r>
  <r>
    <x v="6"/>
    <x v="352"/>
    <n v="38.6"/>
  </r>
  <r>
    <x v="6"/>
    <x v="353"/>
    <n v="36.19"/>
  </r>
  <r>
    <x v="6"/>
    <x v="354"/>
    <n v="34.661999999999999"/>
  </r>
  <r>
    <x v="6"/>
    <x v="355"/>
    <n v="36.195999999999998"/>
  </r>
  <r>
    <x v="6"/>
    <x v="356"/>
    <n v="36.613999999999997"/>
  </r>
  <r>
    <x v="6"/>
    <x v="357"/>
    <n v="34.945999999999998"/>
  </r>
  <r>
    <x v="6"/>
    <x v="358"/>
    <n v="33.756"/>
  </r>
  <r>
    <x v="6"/>
    <x v="359"/>
    <n v="34.585999999999999"/>
  </r>
  <r>
    <x v="6"/>
    <x v="360"/>
    <n v="35.74"/>
  </r>
  <r>
    <x v="6"/>
    <x v="361"/>
    <n v="35.944000000000003"/>
  </r>
  <r>
    <x v="6"/>
    <x v="362"/>
    <n v="36.787999999999997"/>
  </r>
  <r>
    <x v="6"/>
    <x v="363"/>
    <n v="36.712000000000003"/>
  </r>
  <r>
    <x v="6"/>
    <x v="364"/>
    <n v="36.56"/>
  </r>
  <r>
    <x v="6"/>
    <x v="365"/>
    <n v="36.68"/>
  </r>
  <r>
    <x v="6"/>
    <x v="366"/>
    <n v="34.520000000000003"/>
  </r>
  <r>
    <x v="6"/>
    <x v="367"/>
    <n v="34.308"/>
  </r>
  <r>
    <x v="6"/>
    <x v="368"/>
    <n v="32.9"/>
  </r>
  <r>
    <x v="6"/>
    <x v="369"/>
    <n v="34.630000000000003"/>
  </r>
  <r>
    <x v="6"/>
    <x v="370"/>
    <n v="33.932000000000002"/>
  </r>
  <r>
    <x v="6"/>
    <x v="371"/>
    <n v="32.572000000000003"/>
  </r>
  <r>
    <x v="6"/>
    <x v="372"/>
    <n v="32.893999999999998"/>
  </r>
  <r>
    <x v="6"/>
    <x v="373"/>
    <n v="31.844000000000001"/>
  </r>
  <r>
    <x v="6"/>
    <x v="374"/>
    <n v="31.988"/>
  </r>
  <r>
    <x v="6"/>
    <x v="375"/>
    <n v="32.433999999999997"/>
  </r>
  <r>
    <x v="6"/>
    <x v="376"/>
    <n v="35.04"/>
  </r>
  <r>
    <x v="6"/>
    <x v="377"/>
    <n v="35.362000000000002"/>
  </r>
  <r>
    <x v="6"/>
    <x v="378"/>
    <n v="30.231999999999999"/>
  </r>
  <r>
    <x v="6"/>
    <x v="379"/>
    <n v="27.954000000000001"/>
  </r>
  <r>
    <x v="6"/>
    <x v="380"/>
    <n v="27.59"/>
  </r>
  <r>
    <x v="6"/>
    <x v="381"/>
    <n v="28.94"/>
  </r>
  <r>
    <x v="6"/>
    <x v="382"/>
    <n v="27.56"/>
  </r>
  <r>
    <x v="6"/>
    <x v="383"/>
    <n v="27.74"/>
  </r>
  <r>
    <x v="6"/>
    <x v="384"/>
    <n v="27.52"/>
  </r>
  <r>
    <x v="6"/>
    <x v="385"/>
    <n v="27.09"/>
  </r>
  <r>
    <x v="6"/>
    <x v="386"/>
    <n v="24.315999999999999"/>
  </r>
  <r>
    <x v="6"/>
    <x v="387"/>
    <n v="25.218"/>
  </r>
  <r>
    <x v="6"/>
    <x v="388"/>
    <n v="24.222000000000001"/>
  </r>
  <r>
    <x v="6"/>
    <x v="389"/>
    <n v="24.42"/>
  </r>
  <r>
    <x v="6"/>
    <x v="390"/>
    <n v="24.276"/>
  </r>
  <r>
    <x v="6"/>
    <x v="391"/>
    <n v="24.167999999999999"/>
  </r>
  <r>
    <x v="6"/>
    <x v="392"/>
    <n v="24.1"/>
  </r>
  <r>
    <x v="6"/>
    <x v="393"/>
    <n v="25.388000000000002"/>
  </r>
  <r>
    <x v="6"/>
    <x v="394"/>
    <n v="25.456"/>
  </r>
  <r>
    <x v="6"/>
    <x v="395"/>
    <n v="24.834"/>
  </r>
  <r>
    <x v="6"/>
    <x v="396"/>
    <n v="28.94"/>
  </r>
  <r>
    <x v="6"/>
    <x v="397"/>
    <n v="27.79"/>
  </r>
  <r>
    <x v="6"/>
    <x v="398"/>
    <n v="28.096"/>
  </r>
  <r>
    <x v="6"/>
    <x v="399"/>
    <n v="27.472000000000001"/>
  </r>
  <r>
    <x v="6"/>
    <x v="400"/>
    <n v="28.32"/>
  </r>
  <r>
    <x v="6"/>
    <x v="401"/>
    <n v="28.437999999999999"/>
  </r>
  <r>
    <x v="6"/>
    <x v="402"/>
    <n v="27.93"/>
  </r>
  <r>
    <x v="6"/>
    <x v="403"/>
    <n v="29.494"/>
  </r>
  <r>
    <x v="6"/>
    <x v="404"/>
    <n v="29.53"/>
  </r>
  <r>
    <x v="6"/>
    <x v="405"/>
    <n v="29.588000000000001"/>
  </r>
  <r>
    <x v="6"/>
    <x v="406"/>
    <n v="30.492000000000001"/>
  </r>
  <r>
    <x v="6"/>
    <x v="407"/>
    <n v="29.596"/>
  </r>
  <r>
    <x v="6"/>
    <x v="408"/>
    <n v="28.143999999999998"/>
  </r>
  <r>
    <x v="6"/>
    <x v="409"/>
    <n v="28.648"/>
  </r>
  <r>
    <x v="6"/>
    <x v="410"/>
    <n v="28.71"/>
  </r>
  <r>
    <x v="6"/>
    <x v="411"/>
    <n v="30.282"/>
  </r>
  <r>
    <x v="6"/>
    <x v="412"/>
    <n v="31.1"/>
  </r>
  <r>
    <x v="6"/>
    <x v="413"/>
    <n v="30.224"/>
  </r>
  <r>
    <x v="6"/>
    <x v="414"/>
    <n v="30.488"/>
  </r>
  <r>
    <x v="6"/>
    <x v="415"/>
    <n v="30.085999999999999"/>
  </r>
  <r>
    <x v="6"/>
    <x v="416"/>
    <n v="30.02"/>
  </r>
  <r>
    <x v="6"/>
    <x v="417"/>
    <n v="29.911999999999999"/>
  </r>
  <r>
    <x v="6"/>
    <x v="418"/>
    <n v="29.4"/>
  </r>
  <r>
    <x v="6"/>
    <x v="419"/>
    <n v="29.872"/>
  </r>
  <r>
    <x v="6"/>
    <x v="420"/>
    <n v="30.256"/>
  </r>
  <r>
    <x v="6"/>
    <x v="421"/>
    <n v="29.506"/>
  </r>
  <r>
    <x v="6"/>
    <x v="422"/>
    <n v="29.143999999999998"/>
  </r>
  <r>
    <x v="6"/>
    <x v="423"/>
    <n v="27.867999999999999"/>
  </r>
  <r>
    <x v="6"/>
    <x v="424"/>
    <n v="32.253999999999998"/>
  </r>
  <r>
    <x v="6"/>
    <x v="425"/>
    <n v="32.826000000000001"/>
  </r>
  <r>
    <x v="6"/>
    <x v="426"/>
    <n v="34.194000000000003"/>
  </r>
  <r>
    <x v="6"/>
    <x v="427"/>
    <n v="34.002000000000002"/>
  </r>
  <r>
    <x v="6"/>
    <x v="428"/>
    <n v="35.335999999999999"/>
  </r>
  <r>
    <x v="6"/>
    <x v="429"/>
    <n v="35.712000000000003"/>
  </r>
  <r>
    <x v="6"/>
    <x v="430"/>
    <n v="36.299999999999997"/>
  </r>
  <r>
    <x v="6"/>
    <x v="431"/>
    <n v="34.92"/>
  </r>
  <r>
    <x v="6"/>
    <x v="432"/>
    <n v="33.923999999999999"/>
  </r>
  <r>
    <x v="6"/>
    <x v="433"/>
    <n v="35.676000000000002"/>
  </r>
  <r>
    <x v="6"/>
    <x v="434"/>
    <n v="35.045999999999999"/>
  </r>
  <r>
    <x v="6"/>
    <x v="435"/>
    <n v="36.567999999999998"/>
  </r>
  <r>
    <x v="6"/>
    <x v="436"/>
    <n v="36.281999999999996"/>
  </r>
  <r>
    <x v="6"/>
    <x v="437"/>
    <n v="35.421999999999997"/>
  </r>
  <r>
    <x v="6"/>
    <x v="438"/>
    <n v="35.746000000000002"/>
  </r>
  <r>
    <x v="6"/>
    <x v="439"/>
    <n v="34.884"/>
  </r>
  <r>
    <x v="6"/>
    <x v="440"/>
    <n v="35.676000000000002"/>
  </r>
  <r>
    <x v="6"/>
    <x v="441"/>
    <n v="37.305999999999997"/>
  </r>
  <r>
    <x v="6"/>
    <x v="442"/>
    <n v="39.311999999999998"/>
  </r>
  <r>
    <x v="6"/>
    <x v="443"/>
    <n v="39.323999999999998"/>
  </r>
  <r>
    <x v="6"/>
    <x v="444"/>
    <n v="39.064"/>
  </r>
  <r>
    <x v="6"/>
    <x v="445"/>
    <n v="39.926000000000002"/>
  </r>
  <r>
    <x v="6"/>
    <x v="446"/>
    <n v="39.646000000000001"/>
  </r>
  <r>
    <x v="6"/>
    <x v="447"/>
    <n v="40.74"/>
  </r>
  <r>
    <x v="6"/>
    <x v="448"/>
    <n v="38.728000000000002"/>
  </r>
  <r>
    <x v="6"/>
    <x v="449"/>
    <n v="41.994"/>
  </r>
  <r>
    <x v="6"/>
    <x v="450"/>
    <n v="41.92"/>
  </r>
  <r>
    <x v="6"/>
    <x v="451"/>
    <n v="43.53"/>
  </r>
  <r>
    <x v="6"/>
    <x v="452"/>
    <n v="49.6"/>
  </r>
  <r>
    <x v="6"/>
    <x v="453"/>
    <n v="50.6"/>
  </r>
  <r>
    <x v="6"/>
    <x v="454"/>
    <n v="50.508000000000003"/>
  </r>
  <r>
    <x v="6"/>
    <x v="455"/>
    <n v="48.962000000000003"/>
  </r>
  <r>
    <x v="6"/>
    <x v="456"/>
    <n v="50.112000000000002"/>
  </r>
  <r>
    <x v="6"/>
    <x v="457"/>
    <n v="50.968000000000004"/>
  </r>
  <r>
    <x v="6"/>
    <x v="458"/>
    <n v="50.531999999999996"/>
  </r>
  <r>
    <x v="6"/>
    <x v="459"/>
    <n v="50.588000000000001"/>
  </r>
  <r>
    <x v="6"/>
    <x v="460"/>
    <n v="49.241999999999997"/>
  </r>
  <r>
    <x v="6"/>
    <x v="461"/>
    <n v="47.768000000000001"/>
  </r>
  <r>
    <x v="6"/>
    <x v="462"/>
    <n v="46.881999999999998"/>
  </r>
  <r>
    <x v="6"/>
    <x v="463"/>
    <n v="48.298000000000002"/>
  </r>
  <r>
    <x v="6"/>
    <x v="464"/>
    <n v="47.558"/>
  </r>
  <r>
    <x v="6"/>
    <x v="465"/>
    <n v="46.194000000000003"/>
  </r>
  <r>
    <x v="6"/>
    <x v="466"/>
    <n v="46.795999999999999"/>
  </r>
  <r>
    <x v="6"/>
    <x v="467"/>
    <n v="48.008000000000003"/>
  </r>
  <r>
    <x v="6"/>
    <x v="468"/>
    <n v="47.167999999999999"/>
  </r>
  <r>
    <x v="6"/>
    <x v="469"/>
    <n v="46.981999999999999"/>
  </r>
  <r>
    <x v="6"/>
    <x v="470"/>
    <n v="45.777999999999999"/>
  </r>
  <r>
    <x v="6"/>
    <x v="471"/>
    <n v="44.033999999999999"/>
  </r>
  <r>
    <x v="6"/>
    <x v="472"/>
    <n v="44.088000000000001"/>
  </r>
  <r>
    <x v="6"/>
    <x v="473"/>
    <n v="42.591999999999999"/>
  </r>
  <r>
    <x v="6"/>
    <x v="474"/>
    <n v="41.463999999999999"/>
  </r>
  <r>
    <x v="6"/>
    <x v="475"/>
    <n v="42.473999999999997"/>
  </r>
  <r>
    <x v="6"/>
    <x v="476"/>
    <n v="41.69"/>
  </r>
  <r>
    <x v="6"/>
    <x v="477"/>
    <n v="43.393999999999998"/>
  </r>
  <r>
    <x v="6"/>
    <x v="478"/>
    <n v="46.058"/>
  </r>
  <r>
    <x v="6"/>
    <x v="479"/>
    <n v="45.08"/>
  </r>
  <r>
    <x v="6"/>
    <x v="480"/>
    <n v="42.445999999999998"/>
  </r>
  <r>
    <x v="6"/>
    <x v="481"/>
    <n v="41.503999999999998"/>
  </r>
  <r>
    <x v="6"/>
    <x v="482"/>
    <n v="43.091999999999999"/>
  </r>
  <r>
    <x v="6"/>
    <x v="483"/>
    <n v="43.386000000000003"/>
  </r>
  <r>
    <x v="6"/>
    <x v="484"/>
    <n v="40.838000000000001"/>
  </r>
  <r>
    <x v="6"/>
    <x v="485"/>
    <n v="40.756"/>
  </r>
  <r>
    <x v="6"/>
    <x v="486"/>
    <n v="39.618000000000002"/>
  </r>
  <r>
    <x v="6"/>
    <x v="487"/>
    <n v="38.781999999999996"/>
  </r>
  <r>
    <x v="6"/>
    <x v="488"/>
    <n v="39.822000000000003"/>
  </r>
  <r>
    <x v="6"/>
    <x v="489"/>
    <n v="39.624000000000002"/>
  </r>
  <r>
    <x v="6"/>
    <x v="490"/>
    <n v="40.875999999999998"/>
  </r>
  <r>
    <x v="6"/>
    <x v="491"/>
    <n v="43.728000000000002"/>
  </r>
  <r>
    <x v="6"/>
    <x v="492"/>
    <n v="41.597999999999999"/>
  </r>
  <r>
    <x v="6"/>
    <x v="493"/>
    <n v="41.572000000000003"/>
  </r>
  <r>
    <x v="6"/>
    <x v="494"/>
    <n v="39.97"/>
  </r>
  <r>
    <x v="6"/>
    <x v="495"/>
    <n v="39.701999999999998"/>
  </r>
  <r>
    <x v="6"/>
    <x v="496"/>
    <n v="41.384"/>
  </r>
  <r>
    <x v="6"/>
    <x v="497"/>
    <n v="41.578000000000003"/>
  </r>
  <r>
    <x v="6"/>
    <x v="498"/>
    <n v="41.545999999999999"/>
  </r>
  <r>
    <x v="6"/>
    <x v="499"/>
    <n v="42.182000000000002"/>
  </r>
  <r>
    <x v="6"/>
    <x v="500"/>
    <n v="43.322000000000003"/>
  </r>
  <r>
    <x v="6"/>
    <x v="501"/>
    <n v="41.456000000000003"/>
  </r>
  <r>
    <x v="6"/>
    <x v="502"/>
    <n v="40.270000000000003"/>
  </r>
  <r>
    <x v="6"/>
    <x v="503"/>
    <n v="35.718000000000004"/>
  </r>
  <r>
    <x v="6"/>
    <x v="504"/>
    <n v="36.451999999999998"/>
  </r>
  <r>
    <x v="6"/>
    <x v="505"/>
    <n v="36.933999999999997"/>
  </r>
  <r>
    <x v="6"/>
    <x v="506"/>
    <n v="38.031999999999996"/>
  </r>
  <r>
    <x v="6"/>
    <x v="507"/>
    <n v="38.124000000000002"/>
  </r>
  <r>
    <x v="6"/>
    <x v="508"/>
    <n v="37.718000000000004"/>
  </r>
  <r>
    <x v="6"/>
    <x v="509"/>
    <n v="38.311999999999998"/>
  </r>
  <r>
    <x v="6"/>
    <x v="510"/>
    <n v="39.218000000000004"/>
  </r>
  <r>
    <x v="6"/>
    <x v="511"/>
    <n v="39.06"/>
  </r>
  <r>
    <x v="6"/>
    <x v="512"/>
    <n v="39.89"/>
  </r>
  <r>
    <x v="6"/>
    <x v="513"/>
    <n v="40.975999999999999"/>
  </r>
  <r>
    <x v="6"/>
    <x v="514"/>
    <n v="41.46"/>
  </r>
  <r>
    <x v="6"/>
    <x v="515"/>
    <n v="42.311999999999998"/>
  </r>
  <r>
    <x v="6"/>
    <x v="516"/>
    <n v="42.048000000000002"/>
  </r>
  <r>
    <x v="6"/>
    <x v="517"/>
    <n v="42.048000000000002"/>
  </r>
  <r>
    <x v="6"/>
    <x v="518"/>
    <n v="41.554000000000002"/>
  </r>
  <r>
    <x v="6"/>
    <x v="519"/>
    <n v="40.94"/>
  </r>
  <r>
    <x v="6"/>
    <x v="520"/>
    <n v="40.988"/>
  </r>
  <r>
    <x v="6"/>
    <x v="521"/>
    <n v="40.798000000000002"/>
  </r>
  <r>
    <x v="6"/>
    <x v="522"/>
    <n v="41.38"/>
  </r>
  <r>
    <x v="6"/>
    <x v="523"/>
    <n v="41.634"/>
  </r>
  <r>
    <x v="6"/>
    <x v="524"/>
    <n v="41.061999999999998"/>
  </r>
  <r>
    <x v="6"/>
    <x v="525"/>
    <n v="40.46"/>
  </r>
  <r>
    <x v="6"/>
    <x v="526"/>
    <n v="40.893999999999998"/>
  </r>
  <r>
    <x v="6"/>
    <x v="527"/>
    <n v="40.704000000000001"/>
  </r>
  <r>
    <x v="6"/>
    <x v="528"/>
    <n v="41.283999999999999"/>
  </r>
  <r>
    <x v="6"/>
    <x v="529"/>
    <n v="44.921999999999997"/>
  </r>
  <r>
    <x v="6"/>
    <x v="530"/>
    <n v="46.334000000000003"/>
  </r>
  <r>
    <x v="6"/>
    <x v="531"/>
    <n v="45.423999999999999"/>
  </r>
  <r>
    <x v="6"/>
    <x v="532"/>
    <n v="45.558"/>
  </r>
  <r>
    <x v="6"/>
    <x v="533"/>
    <n v="45.917999999999999"/>
  </r>
  <r>
    <x v="6"/>
    <x v="534"/>
    <n v="47.444000000000003"/>
  </r>
  <r>
    <x v="6"/>
    <x v="535"/>
    <n v="46.5"/>
  </r>
  <r>
    <x v="6"/>
    <x v="536"/>
    <n v="47.378"/>
  </r>
  <r>
    <x v="6"/>
    <x v="537"/>
    <n v="47.12"/>
  </r>
  <r>
    <x v="6"/>
    <x v="538"/>
    <n v="47.811999999999998"/>
  </r>
  <r>
    <x v="6"/>
    <x v="539"/>
    <n v="48.012"/>
  </r>
  <r>
    <x v="6"/>
    <x v="540"/>
    <n v="47.944000000000003"/>
  </r>
  <r>
    <x v="6"/>
    <x v="541"/>
    <n v="45.886000000000003"/>
  </r>
  <r>
    <x v="6"/>
    <x v="542"/>
    <n v="45.85"/>
  </r>
  <r>
    <x v="6"/>
    <x v="543"/>
    <n v="44.531999999999996"/>
  </r>
  <r>
    <x v="6"/>
    <x v="544"/>
    <n v="43.814"/>
  </r>
  <r>
    <x v="6"/>
    <x v="545"/>
    <n v="44.612000000000002"/>
  </r>
  <r>
    <x v="6"/>
    <x v="546"/>
    <n v="43.892000000000003"/>
  </r>
  <r>
    <x v="6"/>
    <x v="547"/>
    <n v="43.625999999999998"/>
  </r>
  <r>
    <x v="6"/>
    <x v="548"/>
    <n v="45.34"/>
  </r>
  <r>
    <x v="6"/>
    <x v="549"/>
    <n v="43.915999999999997"/>
  </r>
  <r>
    <x v="6"/>
    <x v="550"/>
    <n v="43.432000000000002"/>
  </r>
  <r>
    <x v="6"/>
    <x v="551"/>
    <n v="43.08"/>
  </r>
  <r>
    <x v="6"/>
    <x v="552"/>
    <n v="44.003999999999998"/>
  </r>
  <r>
    <x v="6"/>
    <x v="553"/>
    <n v="44.107999999999997"/>
  </r>
  <r>
    <x v="6"/>
    <x v="554"/>
    <n v="43.915999999999997"/>
  </r>
  <r>
    <x v="6"/>
    <x v="555"/>
    <n v="44.497999999999998"/>
  </r>
  <r>
    <x v="6"/>
    <x v="556"/>
    <n v="44.707999999999998"/>
  </r>
  <r>
    <x v="6"/>
    <x v="557"/>
    <n v="44.713999999999999"/>
  </r>
  <r>
    <x v="6"/>
    <x v="558"/>
    <n v="44.963999999999999"/>
  </r>
  <r>
    <x v="6"/>
    <x v="559"/>
    <n v="45.002000000000002"/>
  </r>
  <r>
    <x v="6"/>
    <x v="560"/>
    <n v="45.783999999999999"/>
  </r>
  <r>
    <x v="6"/>
    <x v="561"/>
    <n v="44.66"/>
  </r>
  <r>
    <x v="6"/>
    <x v="562"/>
    <n v="46.654000000000003"/>
  </r>
  <r>
    <x v="6"/>
    <x v="563"/>
    <n v="47.704000000000001"/>
  </r>
  <r>
    <x v="6"/>
    <x v="564"/>
    <n v="47.698"/>
  </r>
  <r>
    <x v="6"/>
    <x v="565"/>
    <n v="49.786000000000001"/>
  </r>
  <r>
    <x v="6"/>
    <x v="566"/>
    <n v="50.478000000000002"/>
  </r>
  <r>
    <x v="6"/>
    <x v="567"/>
    <n v="49.625999999999998"/>
  </r>
  <r>
    <x v="6"/>
    <x v="568"/>
    <n v="51.863999999999997"/>
  </r>
  <r>
    <x v="6"/>
    <x v="569"/>
    <n v="51.991999999999997"/>
  </r>
  <r>
    <x v="6"/>
    <x v="570"/>
    <n v="52.061999999999998"/>
  </r>
  <r>
    <x v="6"/>
    <x v="571"/>
    <n v="52.276000000000003"/>
  </r>
  <r>
    <x v="6"/>
    <x v="572"/>
    <n v="52.402000000000001"/>
  </r>
  <r>
    <x v="6"/>
    <x v="573"/>
    <n v="51.988"/>
  </r>
  <r>
    <x v="6"/>
    <x v="574"/>
    <n v="51.351999999999997"/>
  </r>
  <r>
    <x v="6"/>
    <x v="575"/>
    <n v="51.142000000000003"/>
  </r>
  <r>
    <x v="6"/>
    <x v="576"/>
    <n v="50.868000000000002"/>
  </r>
  <r>
    <x v="6"/>
    <x v="577"/>
    <n v="51.356000000000002"/>
  </r>
  <r>
    <x v="6"/>
    <x v="578"/>
    <n v="52.51"/>
  </r>
  <r>
    <x v="6"/>
    <x v="579"/>
    <n v="52.347999999999999"/>
  </r>
  <r>
    <x v="6"/>
    <x v="580"/>
    <n v="52.65"/>
  </r>
  <r>
    <x v="6"/>
    <x v="581"/>
    <n v="52.771999999999998"/>
  </r>
  <r>
    <x v="6"/>
    <x v="582"/>
    <n v="53.94"/>
  </r>
  <r>
    <x v="6"/>
    <x v="583"/>
    <n v="56.823999999999998"/>
  </r>
  <r>
    <x v="6"/>
    <x v="584"/>
    <n v="56.238"/>
  </r>
  <r>
    <x v="6"/>
    <x v="585"/>
    <n v="57.207999999999998"/>
  </r>
  <r>
    <x v="6"/>
    <x v="586"/>
    <n v="55.478000000000002"/>
  </r>
  <r>
    <x v="6"/>
    <x v="587"/>
    <n v="56.421999999999997"/>
  </r>
  <r>
    <x v="6"/>
    <x v="588"/>
    <n v="55.695999999999998"/>
  </r>
  <r>
    <x v="6"/>
    <x v="589"/>
    <n v="56.22"/>
  </r>
  <r>
    <x v="6"/>
    <x v="590"/>
    <n v="56.061999999999998"/>
  </r>
  <r>
    <x v="6"/>
    <x v="591"/>
    <n v="55.84"/>
  </r>
  <r>
    <x v="6"/>
    <x v="592"/>
    <n v="50.771999999999998"/>
  </r>
  <r>
    <x v="6"/>
    <x v="593"/>
    <n v="52.148000000000003"/>
  </r>
  <r>
    <x v="6"/>
    <x v="594"/>
    <n v="52.276000000000003"/>
  </r>
  <r>
    <x v="6"/>
    <x v="595"/>
    <n v="52.764000000000003"/>
  </r>
  <r>
    <x v="6"/>
    <x v="596"/>
    <n v="51.863999999999997"/>
  </r>
  <r>
    <x v="6"/>
    <x v="597"/>
    <n v="50.006"/>
  </r>
  <r>
    <x v="6"/>
    <x v="598"/>
    <n v="50.082000000000001"/>
  </r>
  <r>
    <x v="6"/>
    <x v="599"/>
    <n v="50.427999999999997"/>
  </r>
  <r>
    <x v="6"/>
    <x v="600"/>
    <n v="49.39"/>
  </r>
  <r>
    <x v="6"/>
    <x v="601"/>
    <n v="49.32"/>
  </r>
  <r>
    <x v="6"/>
    <x v="602"/>
    <n v="49.052"/>
  </r>
  <r>
    <x v="6"/>
    <x v="603"/>
    <n v="48.536000000000001"/>
  </r>
  <r>
    <x v="6"/>
    <x v="604"/>
    <n v="48.048000000000002"/>
  </r>
  <r>
    <x v="6"/>
    <x v="605"/>
    <n v="50.283999999999999"/>
  </r>
  <r>
    <x v="6"/>
    <x v="606"/>
    <n v="51.042000000000002"/>
  </r>
  <r>
    <x v="6"/>
    <x v="607"/>
    <n v="52.124000000000002"/>
  </r>
  <r>
    <x v="6"/>
    <x v="608"/>
    <n v="51.914000000000001"/>
  </r>
  <r>
    <x v="6"/>
    <x v="609"/>
    <n v="51.856000000000002"/>
  </r>
  <r>
    <x v="6"/>
    <x v="610"/>
    <n v="51.402000000000001"/>
  </r>
  <r>
    <x v="6"/>
    <x v="611"/>
    <n v="47.381999999999998"/>
  </r>
  <r>
    <x v="6"/>
    <x v="612"/>
    <n v="44.917999999999999"/>
  </r>
  <r>
    <x v="6"/>
    <x v="613"/>
    <n v="45.411999999999999"/>
  </r>
  <r>
    <x v="6"/>
    <x v="614"/>
    <n v="45.94"/>
  </r>
  <r>
    <x v="6"/>
    <x v="615"/>
    <n v="45.27"/>
  </r>
  <r>
    <x v="6"/>
    <x v="616"/>
    <n v="45.496000000000002"/>
  </r>
  <r>
    <x v="6"/>
    <x v="617"/>
    <n v="46.094000000000001"/>
  </r>
  <r>
    <x v="6"/>
    <x v="618"/>
    <n v="47.067999999999998"/>
  </r>
  <r>
    <x v="6"/>
    <x v="619"/>
    <n v="46.22"/>
  </r>
  <r>
    <x v="6"/>
    <x v="620"/>
    <n v="47.058"/>
  </r>
  <r>
    <x v="6"/>
    <x v="621"/>
    <n v="47.048000000000002"/>
  </r>
  <r>
    <x v="6"/>
    <x v="622"/>
    <n v="44.334000000000003"/>
  </r>
  <r>
    <x v="6"/>
    <x v="623"/>
    <n v="48.554000000000002"/>
  </r>
  <r>
    <x v="6"/>
    <x v="624"/>
    <n v="47.62"/>
  </r>
  <r>
    <x v="6"/>
    <x v="625"/>
    <n v="47.731999999999999"/>
  </r>
  <r>
    <x v="6"/>
    <x v="626"/>
    <n v="48.34"/>
  </r>
  <r>
    <x v="6"/>
    <x v="627"/>
    <n v="48.518000000000001"/>
  </r>
  <r>
    <x v="6"/>
    <x v="628"/>
    <n v="47.786000000000001"/>
  </r>
  <r>
    <x v="6"/>
    <x v="629"/>
    <n v="46.194000000000003"/>
  </r>
  <r>
    <x v="6"/>
    <x v="630"/>
    <n v="48.244"/>
  </r>
  <r>
    <x v="6"/>
    <x v="631"/>
    <n v="48.04"/>
  </r>
  <r>
    <x v="6"/>
    <x v="632"/>
    <n v="48.386000000000003"/>
  </r>
  <r>
    <x v="6"/>
    <x v="633"/>
    <n v="50.216000000000001"/>
  </r>
  <r>
    <x v="6"/>
    <x v="634"/>
    <n v="49.82"/>
  </r>
  <r>
    <x v="6"/>
    <x v="635"/>
    <n v="50.34"/>
  </r>
  <r>
    <x v="6"/>
    <x v="636"/>
    <n v="51.735999999999997"/>
  </r>
  <r>
    <x v="6"/>
    <x v="637"/>
    <n v="50.795999999999999"/>
  </r>
  <r>
    <x v="6"/>
    <x v="638"/>
    <n v="51.54"/>
  </r>
  <r>
    <x v="6"/>
    <x v="639"/>
    <n v="49.548000000000002"/>
  </r>
  <r>
    <x v="6"/>
    <x v="640"/>
    <n v="49.741999999999997"/>
  </r>
  <r>
    <x v="6"/>
    <x v="641"/>
    <n v="48.555999999999997"/>
  </r>
  <r>
    <x v="6"/>
    <x v="642"/>
    <n v="49.344000000000001"/>
  </r>
  <r>
    <x v="6"/>
    <x v="643"/>
    <n v="49.618000000000002"/>
  </r>
  <r>
    <x v="6"/>
    <x v="644"/>
    <n v="49.688000000000002"/>
  </r>
  <r>
    <x v="6"/>
    <x v="645"/>
    <n v="48.904000000000003"/>
  </r>
  <r>
    <x v="6"/>
    <x v="646"/>
    <n v="46.328000000000003"/>
  </r>
  <r>
    <x v="6"/>
    <x v="647"/>
    <n v="46.286000000000001"/>
  </r>
  <r>
    <x v="6"/>
    <x v="648"/>
    <n v="45.86"/>
  </r>
  <r>
    <x v="6"/>
    <x v="649"/>
    <n v="45.655999999999999"/>
  </r>
  <r>
    <x v="6"/>
    <x v="650"/>
    <n v="44.741999999999997"/>
  </r>
  <r>
    <x v="6"/>
    <x v="651"/>
    <n v="42.872"/>
  </r>
  <r>
    <x v="6"/>
    <x v="652"/>
    <n v="43.378"/>
  </r>
  <r>
    <x v="6"/>
    <x v="653"/>
    <n v="41.968000000000004"/>
  </r>
  <r>
    <x v="6"/>
    <x v="654"/>
    <n v="41.776000000000003"/>
  </r>
  <r>
    <x v="6"/>
    <x v="655"/>
    <n v="41.4"/>
  </r>
  <r>
    <x v="6"/>
    <x v="656"/>
    <n v="40.808"/>
  </r>
  <r>
    <x v="6"/>
    <x v="657"/>
    <n v="39.561999999999998"/>
  </r>
  <r>
    <x v="6"/>
    <x v="658"/>
    <n v="41.164000000000001"/>
  </r>
  <r>
    <x v="6"/>
    <x v="659"/>
    <n v="43.652000000000001"/>
  </r>
  <r>
    <x v="6"/>
    <x v="660"/>
    <n v="43.857999999999997"/>
  </r>
  <r>
    <x v="6"/>
    <x v="661"/>
    <n v="44.52"/>
  </r>
  <r>
    <x v="6"/>
    <x v="662"/>
    <n v="44.194000000000003"/>
  </r>
  <r>
    <x v="6"/>
    <x v="663"/>
    <n v="44.451999999999998"/>
  </r>
  <r>
    <x v="6"/>
    <x v="664"/>
    <n v="45.564"/>
  </r>
  <r>
    <x v="6"/>
    <x v="665"/>
    <n v="45.142000000000003"/>
  </r>
  <r>
    <x v="6"/>
    <x v="666"/>
    <n v="44.445999999999998"/>
  </r>
  <r>
    <x v="6"/>
    <x v="667"/>
    <n v="44.481999999999999"/>
  </r>
  <r>
    <x v="6"/>
    <x v="668"/>
    <n v="43.862000000000002"/>
  </r>
  <r>
    <x v="6"/>
    <x v="669"/>
    <n v="42.018000000000001"/>
  </r>
  <r>
    <x v="6"/>
    <x v="670"/>
    <n v="42.256"/>
  </r>
  <r>
    <x v="6"/>
    <x v="671"/>
    <n v="42.19"/>
  </r>
  <r>
    <x v="6"/>
    <x v="672"/>
    <n v="42.124000000000002"/>
  </r>
  <r>
    <x v="6"/>
    <x v="673"/>
    <n v="41.332000000000001"/>
  </r>
  <r>
    <x v="6"/>
    <x v="674"/>
    <n v="40.442"/>
  </r>
  <r>
    <x v="6"/>
    <x v="675"/>
    <n v="40.85"/>
  </r>
  <r>
    <x v="6"/>
    <x v="676"/>
    <n v="38.537999999999997"/>
  </r>
  <r>
    <x v="6"/>
    <x v="677"/>
    <n v="38.374000000000002"/>
  </r>
  <r>
    <x v="6"/>
    <x v="678"/>
    <n v="38.613999999999997"/>
  </r>
  <r>
    <x v="6"/>
    <x v="679"/>
    <n v="38.386000000000003"/>
  </r>
  <r>
    <x v="6"/>
    <x v="680"/>
    <n v="39.314"/>
  </r>
  <r>
    <x v="6"/>
    <x v="681"/>
    <n v="40.323999999999998"/>
  </r>
  <r>
    <x v="6"/>
    <x v="682"/>
    <n v="40.258000000000003"/>
  </r>
  <r>
    <x v="6"/>
    <x v="683"/>
    <n v="41.31"/>
  </r>
  <r>
    <x v="6"/>
    <x v="684"/>
    <n v="41.195999999999998"/>
  </r>
  <r>
    <x v="6"/>
    <x v="685"/>
    <n v="39.874000000000002"/>
  </r>
  <r>
    <x v="6"/>
    <x v="686"/>
    <n v="41.04"/>
  </r>
  <r>
    <x v="6"/>
    <x v="687"/>
    <n v="40.72"/>
  </r>
  <r>
    <x v="6"/>
    <x v="688"/>
    <n v="42.188000000000002"/>
  </r>
  <r>
    <x v="6"/>
    <x v="689"/>
    <n v="43.671999999999997"/>
  </r>
  <r>
    <x v="6"/>
    <x v="690"/>
    <n v="43.71"/>
  </r>
  <r>
    <x v="6"/>
    <x v="691"/>
    <n v="44.198"/>
  </r>
  <r>
    <x v="6"/>
    <x v="692"/>
    <n v="43.472000000000001"/>
  </r>
  <r>
    <x v="6"/>
    <x v="693"/>
    <n v="43.496000000000002"/>
  </r>
  <r>
    <x v="6"/>
    <x v="694"/>
    <n v="43.258000000000003"/>
  </r>
  <r>
    <x v="6"/>
    <x v="695"/>
    <n v="42.56"/>
  </r>
  <r>
    <x v="6"/>
    <x v="696"/>
    <n v="40.576000000000001"/>
  </r>
  <r>
    <x v="6"/>
    <x v="697"/>
    <n v="40.753999999999998"/>
  </r>
  <r>
    <x v="6"/>
    <x v="698"/>
    <n v="40.869999999999997"/>
  </r>
  <r>
    <x v="6"/>
    <x v="699"/>
    <n v="40.892000000000003"/>
  </r>
  <r>
    <x v="6"/>
    <x v="700"/>
    <n v="42.341999999999999"/>
  </r>
  <r>
    <x v="6"/>
    <x v="701"/>
    <n v="43.421999999999997"/>
  </r>
  <r>
    <x v="6"/>
    <x v="702"/>
    <n v="41.468000000000004"/>
  </r>
  <r>
    <x v="6"/>
    <x v="703"/>
    <n v="40.822000000000003"/>
  </r>
  <r>
    <x v="6"/>
    <x v="704"/>
    <n v="40.752000000000002"/>
  </r>
  <r>
    <x v="6"/>
    <x v="705"/>
    <n v="41.438000000000002"/>
  </r>
  <r>
    <x v="6"/>
    <x v="706"/>
    <n v="40.667999999999999"/>
  </r>
  <r>
    <x v="6"/>
    <x v="707"/>
    <n v="39.466000000000001"/>
  </r>
  <r>
    <x v="6"/>
    <x v="708"/>
    <n v="39.911999999999999"/>
  </r>
  <r>
    <x v="6"/>
    <x v="709"/>
    <n v="40.488"/>
  </r>
  <r>
    <x v="6"/>
    <x v="710"/>
    <n v="40.125999999999998"/>
  </r>
  <r>
    <x v="6"/>
    <x v="711"/>
    <n v="38.776000000000003"/>
  </r>
  <r>
    <x v="6"/>
    <x v="712"/>
    <n v="38.176000000000002"/>
  </r>
  <r>
    <x v="6"/>
    <x v="713"/>
    <n v="38.064"/>
  </r>
  <r>
    <x v="6"/>
    <x v="714"/>
    <n v="38.747999999999998"/>
  </r>
  <r>
    <x v="6"/>
    <x v="715"/>
    <n v="38.213999999999999"/>
  </r>
  <r>
    <x v="6"/>
    <x v="716"/>
    <n v="37.735999999999997"/>
  </r>
  <r>
    <x v="6"/>
    <x v="717"/>
    <n v="39.14"/>
  </r>
  <r>
    <x v="6"/>
    <x v="718"/>
    <n v="38.945999999999998"/>
  </r>
  <r>
    <x v="6"/>
    <x v="719"/>
    <n v="40.142000000000003"/>
  </r>
  <r>
    <x v="6"/>
    <x v="720"/>
    <n v="39.130000000000003"/>
  </r>
  <r>
    <x v="6"/>
    <x v="721"/>
    <n v="39.616"/>
  </r>
  <r>
    <x v="6"/>
    <x v="722"/>
    <n v="39.926000000000002"/>
  </r>
  <r>
    <x v="6"/>
    <x v="723"/>
    <n v="40.344000000000001"/>
  </r>
  <r>
    <x v="6"/>
    <x v="724"/>
    <n v="38.86"/>
  </r>
  <r>
    <x v="6"/>
    <x v="725"/>
    <n v="38.082000000000001"/>
  </r>
  <r>
    <x v="6"/>
    <x v="726"/>
    <n v="37"/>
  </r>
  <r>
    <x v="6"/>
    <x v="727"/>
    <n v="38.113999999999997"/>
  </r>
  <r>
    <x v="6"/>
    <x v="728"/>
    <n v="37.753999999999998"/>
  </r>
  <r>
    <x v="6"/>
    <x v="729"/>
    <n v="37.518000000000001"/>
  </r>
  <r>
    <x v="6"/>
    <x v="730"/>
    <n v="38.200000000000003"/>
  </r>
  <r>
    <x v="6"/>
    <x v="731"/>
    <n v="40.619999999999997"/>
  </r>
  <r>
    <x v="6"/>
    <x v="732"/>
    <n v="40.65"/>
  </r>
  <r>
    <x v="6"/>
    <x v="733"/>
    <n v="41.533999999999999"/>
  </r>
  <r>
    <x v="6"/>
    <x v="734"/>
    <n v="42.018000000000001"/>
  </r>
  <r>
    <x v="6"/>
    <x v="735"/>
    <n v="42.18"/>
  </r>
  <r>
    <x v="6"/>
    <x v="736"/>
    <n v="41.956000000000003"/>
  </r>
  <r>
    <x v="6"/>
    <x v="737"/>
    <n v="41.491999999999997"/>
  </r>
  <r>
    <x v="6"/>
    <x v="738"/>
    <n v="41.566000000000003"/>
  </r>
  <r>
    <x v="6"/>
    <x v="739"/>
    <n v="41.34"/>
  </r>
  <r>
    <x v="6"/>
    <x v="740"/>
    <n v="41.357999999999997"/>
  </r>
  <r>
    <x v="6"/>
    <x v="741"/>
    <n v="41.054000000000002"/>
  </r>
  <r>
    <x v="6"/>
    <x v="742"/>
    <n v="41.881999999999998"/>
  </r>
  <r>
    <x v="6"/>
    <x v="743"/>
    <n v="43.887999999999998"/>
  </r>
  <r>
    <x v="6"/>
    <x v="744"/>
    <n v="43.72"/>
  </r>
  <r>
    <x v="6"/>
    <x v="745"/>
    <n v="43.686"/>
  </r>
  <r>
    <x v="6"/>
    <x v="746"/>
    <n v="46.31"/>
  </r>
  <r>
    <x v="6"/>
    <x v="747"/>
    <n v="46.095999999999997"/>
  </r>
  <r>
    <x v="6"/>
    <x v="748"/>
    <n v="46.49"/>
  </r>
  <r>
    <x v="6"/>
    <x v="749"/>
    <n v="45.21"/>
  </r>
  <r>
    <x v="6"/>
    <x v="750"/>
    <n v="45.206000000000003"/>
  </r>
  <r>
    <x v="6"/>
    <x v="751"/>
    <n v="46.101999999999997"/>
  </r>
  <r>
    <x v="6"/>
    <x v="752"/>
    <n v="46.59"/>
  </r>
  <r>
    <x v="6"/>
    <x v="753"/>
    <n v="46.085999999999999"/>
  </r>
  <r>
    <x v="6"/>
    <x v="754"/>
    <n v="47.36"/>
  </r>
  <r>
    <x v="6"/>
    <x v="755"/>
    <n v="47.322000000000003"/>
  </r>
  <r>
    <x v="6"/>
    <x v="756"/>
    <n v="47.898000000000003"/>
  </r>
  <r>
    <x v="6"/>
    <x v="757"/>
    <n v="48.948"/>
  </r>
  <r>
    <x v="6"/>
    <x v="758"/>
    <n v="48.636000000000003"/>
  </r>
  <r>
    <x v="6"/>
    <x v="759"/>
    <n v="48.82"/>
  </r>
  <r>
    <x v="6"/>
    <x v="760"/>
    <n v="49.768000000000001"/>
  </r>
  <r>
    <x v="6"/>
    <x v="761"/>
    <n v="49.75"/>
  </r>
  <r>
    <x v="6"/>
    <x v="762"/>
    <n v="49.427999999999997"/>
  </r>
  <r>
    <x v="6"/>
    <x v="763"/>
    <n v="48.87"/>
  </r>
  <r>
    <x v="6"/>
    <x v="764"/>
    <n v="49.124000000000002"/>
  </r>
  <r>
    <x v="6"/>
    <x v="765"/>
    <n v="49.545999999999999"/>
  </r>
  <r>
    <x v="6"/>
    <x v="766"/>
    <n v="49.491999999999997"/>
  </r>
  <r>
    <x v="6"/>
    <x v="767"/>
    <n v="49.485999999999997"/>
  </r>
  <r>
    <x v="6"/>
    <x v="768"/>
    <n v="50.29"/>
  </r>
  <r>
    <x v="6"/>
    <x v="769"/>
    <n v="50.16"/>
  </r>
  <r>
    <x v="6"/>
    <x v="770"/>
    <n v="49.89"/>
  </r>
  <r>
    <x v="6"/>
    <x v="771"/>
    <n v="49.67"/>
  </r>
  <r>
    <x v="6"/>
    <x v="772"/>
    <n v="49.798000000000002"/>
  </r>
  <r>
    <x v="6"/>
    <x v="773"/>
    <n v="49.183999999999997"/>
  </r>
  <r>
    <x v="6"/>
    <x v="774"/>
    <n v="49.828000000000003"/>
  </r>
  <r>
    <x v="6"/>
    <x v="775"/>
    <n v="51.258000000000003"/>
  </r>
  <r>
    <x v="6"/>
    <x v="776"/>
    <n v="51.2"/>
  </r>
  <r>
    <x v="6"/>
    <x v="777"/>
    <n v="50.14"/>
  </r>
  <r>
    <x v="6"/>
    <x v="778"/>
    <n v="50.281999999999996"/>
  </r>
  <r>
    <x v="6"/>
    <x v="779"/>
    <n v="50.137999999999998"/>
  </r>
  <r>
    <x v="6"/>
    <x v="780"/>
    <n v="50.076000000000001"/>
  </r>
  <r>
    <x v="6"/>
    <x v="781"/>
    <n v="50.624000000000002"/>
  </r>
  <r>
    <x v="6"/>
    <x v="782"/>
    <n v="52.082000000000001"/>
  </r>
  <r>
    <x v="6"/>
    <x v="783"/>
    <n v="52.378"/>
  </r>
  <r>
    <x v="6"/>
    <x v="784"/>
    <n v="52.502000000000002"/>
  </r>
  <r>
    <x v="6"/>
    <x v="785"/>
    <n v="51.957999999999998"/>
  </r>
  <r>
    <x v="6"/>
    <x v="786"/>
    <n v="53.533999999999999"/>
  </r>
  <r>
    <x v="6"/>
    <x v="787"/>
    <n v="53.033999999999999"/>
  </r>
  <r>
    <x v="6"/>
    <x v="788"/>
    <n v="53.758000000000003"/>
  </r>
  <r>
    <x v="6"/>
    <x v="789"/>
    <n v="53.417999999999999"/>
  </r>
  <r>
    <x v="6"/>
    <x v="790"/>
    <n v="52.404000000000003"/>
  </r>
  <r>
    <x v="6"/>
    <x v="791"/>
    <n v="53.652000000000001"/>
  </r>
  <r>
    <x v="6"/>
    <x v="792"/>
    <n v="53.83"/>
  </r>
  <r>
    <x v="6"/>
    <x v="793"/>
    <n v="56.003999999999998"/>
  </r>
  <r>
    <x v="6"/>
    <x v="794"/>
    <n v="55.944000000000003"/>
  </r>
  <r>
    <x v="6"/>
    <x v="795"/>
    <n v="53.576000000000001"/>
  </r>
  <r>
    <x v="6"/>
    <x v="796"/>
    <n v="50.991999999999997"/>
  </r>
  <r>
    <x v="6"/>
    <x v="797"/>
    <n v="51.584000000000003"/>
  </r>
  <r>
    <x v="6"/>
    <x v="798"/>
    <n v="51.83"/>
  </r>
  <r>
    <x v="6"/>
    <x v="799"/>
    <n v="52.432000000000002"/>
  </r>
  <r>
    <x v="6"/>
    <x v="800"/>
    <n v="53.13"/>
  </r>
  <r>
    <x v="6"/>
    <x v="801"/>
    <n v="52.628"/>
  </r>
  <r>
    <x v="6"/>
    <x v="802"/>
    <n v="53.335999999999999"/>
  </r>
  <r>
    <x v="6"/>
    <x v="803"/>
    <n v="54.932000000000002"/>
  </r>
  <r>
    <x v="6"/>
    <x v="804"/>
    <n v="56.451999999999998"/>
  </r>
  <r>
    <x v="6"/>
    <x v="805"/>
    <n v="53.353999999999999"/>
  </r>
  <r>
    <x v="6"/>
    <x v="806"/>
    <n v="53.573999999999998"/>
  </r>
  <r>
    <x v="6"/>
    <x v="807"/>
    <n v="53.44"/>
  </r>
  <r>
    <x v="6"/>
    <x v="808"/>
    <n v="53.082000000000001"/>
  </r>
  <r>
    <x v="6"/>
    <x v="809"/>
    <n v="50.601999999999997"/>
  </r>
  <r>
    <x v="6"/>
    <x v="810"/>
    <n v="52.963999999999999"/>
  </r>
  <r>
    <x v="6"/>
    <x v="811"/>
    <n v="52.764000000000003"/>
  </r>
  <r>
    <x v="6"/>
    <x v="812"/>
    <n v="53.357999999999997"/>
  </r>
  <r>
    <x v="6"/>
    <x v="813"/>
    <n v="53.23"/>
  </r>
  <r>
    <x v="6"/>
    <x v="814"/>
    <n v="51.997999999999998"/>
  </r>
  <r>
    <x v="6"/>
    <x v="815"/>
    <n v="53.256"/>
  </r>
  <r>
    <x v="6"/>
    <x v="816"/>
    <n v="54.026000000000003"/>
  </r>
  <r>
    <x v="6"/>
    <x v="817"/>
    <n v="49.225999999999999"/>
  </r>
  <r>
    <x v="6"/>
    <x v="818"/>
    <n v="48.502000000000002"/>
  </r>
  <r>
    <x v="6"/>
    <x v="819"/>
    <n v="48.228000000000002"/>
  </r>
  <r>
    <x v="6"/>
    <x v="820"/>
    <n v="47.473999999999997"/>
  </r>
  <r>
    <x v="6"/>
    <x v="821"/>
    <n v="47.634"/>
  </r>
  <r>
    <x v="6"/>
    <x v="822"/>
    <n v="48.502000000000002"/>
  </r>
  <r>
    <x v="6"/>
    <x v="823"/>
    <n v="48.63"/>
  </r>
  <r>
    <x v="6"/>
    <x v="824"/>
    <n v="50.997999999999998"/>
  </r>
  <r>
    <x v="6"/>
    <x v="825"/>
    <n v="52.143999999999998"/>
  </r>
  <r>
    <x v="6"/>
    <x v="826"/>
    <n v="51.05"/>
  </r>
  <r>
    <x v="6"/>
    <x v="827"/>
    <n v="48.436"/>
  </r>
  <r>
    <x v="6"/>
    <x v="828"/>
    <n v="46.154000000000003"/>
  </r>
  <r>
    <x v="6"/>
    <x v="829"/>
    <n v="43.774000000000001"/>
  </r>
  <r>
    <x v="6"/>
    <x v="830"/>
    <n v="44.006"/>
  </r>
  <r>
    <x v="6"/>
    <x v="831"/>
    <n v="44.968000000000004"/>
  </r>
  <r>
    <x v="6"/>
    <x v="832"/>
    <n v="48.597999999999999"/>
  </r>
  <r>
    <x v="6"/>
    <x v="833"/>
    <n v="49.695999999999998"/>
  </r>
  <r>
    <x v="6"/>
    <x v="834"/>
    <n v="49.811999999999998"/>
  </r>
  <r>
    <x v="6"/>
    <x v="835"/>
    <n v="47.725999999999999"/>
  </r>
  <r>
    <x v="6"/>
    <x v="836"/>
    <n v="49.537999999999997"/>
  </r>
  <r>
    <x v="6"/>
    <x v="837"/>
    <n v="49.113999999999997"/>
  </r>
  <r>
    <x v="6"/>
    <x v="838"/>
    <n v="48.386000000000003"/>
  </r>
  <r>
    <x v="6"/>
    <x v="839"/>
    <n v="49.634"/>
  </r>
  <r>
    <x v="6"/>
    <x v="840"/>
    <n v="49.781999999999996"/>
  </r>
  <r>
    <x v="6"/>
    <x v="841"/>
    <n v="49.695999999999998"/>
  </r>
  <r>
    <x v="6"/>
    <x v="842"/>
    <n v="50.048000000000002"/>
  </r>
  <r>
    <x v="6"/>
    <x v="843"/>
    <n v="50.637999999999998"/>
  </r>
  <r>
    <x v="6"/>
    <x v="844"/>
    <n v="50.713999999999999"/>
  </r>
  <r>
    <x v="6"/>
    <x v="845"/>
    <n v="52.45"/>
  </r>
  <r>
    <x v="6"/>
    <x v="846"/>
    <n v="52.414000000000001"/>
  </r>
  <r>
    <x v="6"/>
    <x v="847"/>
    <n v="52.124000000000002"/>
  </r>
  <r>
    <x v="6"/>
    <x v="848"/>
    <n v="52.84"/>
  </r>
  <r>
    <x v="6"/>
    <x v="849"/>
    <n v="52.188000000000002"/>
  </r>
  <r>
    <x v="6"/>
    <x v="850"/>
    <n v="52.212000000000003"/>
  </r>
  <r>
    <x v="6"/>
    <x v="851"/>
    <n v="52.624000000000002"/>
  </r>
  <r>
    <x v="6"/>
    <x v="852"/>
    <n v="51.381999999999998"/>
  </r>
  <r>
    <x v="6"/>
    <x v="853"/>
    <n v="49.686"/>
  </r>
  <r>
    <x v="6"/>
    <x v="854"/>
    <n v="49.33"/>
  </r>
  <r>
    <x v="6"/>
    <x v="855"/>
    <n v="49.68"/>
  </r>
  <r>
    <x v="6"/>
    <x v="856"/>
    <n v="47.975999999999999"/>
  </r>
  <r>
    <x v="6"/>
    <x v="857"/>
    <n v="49.514000000000003"/>
  </r>
  <r>
    <x v="6"/>
    <x v="858"/>
    <n v="49.23"/>
  </r>
  <r>
    <x v="6"/>
    <x v="859"/>
    <n v="48.292000000000002"/>
  </r>
  <r>
    <x v="6"/>
    <x v="860"/>
    <n v="46.392000000000003"/>
  </r>
  <r>
    <x v="6"/>
    <x v="861"/>
    <n v="45.344000000000001"/>
  </r>
  <r>
    <x v="6"/>
    <x v="862"/>
    <n v="44.137999999999998"/>
  </r>
  <r>
    <x v="6"/>
    <x v="863"/>
    <n v="43.116"/>
  </r>
  <r>
    <x v="6"/>
    <x v="864"/>
    <n v="43.85"/>
  </r>
  <r>
    <x v="6"/>
    <x v="865"/>
    <n v="43.375999999999998"/>
  </r>
  <r>
    <x v="6"/>
    <x v="866"/>
    <n v="44.262"/>
  </r>
  <r>
    <x v="6"/>
    <x v="867"/>
    <n v="45.402000000000001"/>
  </r>
  <r>
    <x v="6"/>
    <x v="868"/>
    <n v="45.62"/>
  </r>
  <r>
    <x v="6"/>
    <x v="869"/>
    <n v="42.606000000000002"/>
  </r>
  <r>
    <x v="6"/>
    <x v="870"/>
    <n v="42.018000000000001"/>
  </r>
  <r>
    <x v="6"/>
    <x v="871"/>
    <n v="42.344000000000001"/>
  </r>
  <r>
    <x v="6"/>
    <x v="872"/>
    <n v="41.817999999999998"/>
  </r>
  <r>
    <x v="6"/>
    <x v="873"/>
    <n v="43.052"/>
  </r>
  <r>
    <x v="6"/>
    <x v="874"/>
    <n v="42.07"/>
  </r>
  <r>
    <x v="6"/>
    <x v="875"/>
    <n v="42.591999999999999"/>
  </r>
  <r>
    <x v="6"/>
    <x v="876"/>
    <n v="42.326000000000001"/>
  </r>
  <r>
    <x v="6"/>
    <x v="877"/>
    <n v="41.386000000000003"/>
  </r>
  <r>
    <x v="6"/>
    <x v="878"/>
    <n v="42.758000000000003"/>
  </r>
  <r>
    <x v="6"/>
    <x v="879"/>
    <n v="41.67"/>
  </r>
  <r>
    <x v="6"/>
    <x v="880"/>
    <n v="46.326000000000001"/>
  </r>
  <r>
    <x v="6"/>
    <x v="881"/>
    <n v="46.353999999999999"/>
  </r>
  <r>
    <x v="6"/>
    <x v="882"/>
    <n v="46.472000000000001"/>
  </r>
  <r>
    <x v="6"/>
    <x v="883"/>
    <n v="45.066000000000003"/>
  </r>
  <r>
    <x v="6"/>
    <x v="884"/>
    <n v="43.3"/>
  </r>
  <r>
    <x v="6"/>
    <x v="885"/>
    <n v="43.816000000000003"/>
  </r>
  <r>
    <x v="6"/>
    <x v="886"/>
    <n v="42.588000000000001"/>
  </r>
  <r>
    <x v="6"/>
    <x v="887"/>
    <n v="41.438000000000002"/>
  </r>
  <r>
    <x v="6"/>
    <x v="888"/>
    <n v="42.862000000000002"/>
  </r>
  <r>
    <x v="6"/>
    <x v="889"/>
    <n v="42.8"/>
  </r>
  <r>
    <x v="6"/>
    <x v="890"/>
    <n v="44.213999999999999"/>
  </r>
  <r>
    <x v="6"/>
    <x v="891"/>
    <n v="44.36"/>
  </r>
  <r>
    <x v="6"/>
    <x v="892"/>
    <n v="44.002000000000002"/>
  </r>
  <r>
    <x v="6"/>
    <x v="893"/>
    <n v="43.55"/>
  </r>
  <r>
    <x v="6"/>
    <x v="894"/>
    <n v="43.65"/>
  </r>
  <r>
    <x v="6"/>
    <x v="895"/>
    <n v="45.927999999999997"/>
  </r>
  <r>
    <x v="6"/>
    <x v="896"/>
    <n v="46.322000000000003"/>
  </r>
  <r>
    <x v="6"/>
    <x v="897"/>
    <n v="46.052"/>
  </r>
  <r>
    <x v="6"/>
    <x v="898"/>
    <n v="47.438000000000002"/>
  </r>
  <r>
    <x v="6"/>
    <x v="899"/>
    <n v="46.398000000000003"/>
  </r>
  <r>
    <x v="6"/>
    <x v="900"/>
    <n v="46.542000000000002"/>
  </r>
  <r>
    <x v="6"/>
    <x v="901"/>
    <n v="46.076000000000001"/>
  </r>
  <r>
    <x v="6"/>
    <x v="902"/>
    <n v="46.225999999999999"/>
  </r>
  <r>
    <x v="6"/>
    <x v="903"/>
    <n v="45.344000000000001"/>
  </r>
  <r>
    <x v="6"/>
    <x v="904"/>
    <n v="44.904000000000003"/>
  </r>
  <r>
    <x v="6"/>
    <x v="905"/>
    <n v="45.414000000000001"/>
  </r>
  <r>
    <x v="6"/>
    <x v="906"/>
    <n v="43.404000000000003"/>
  </r>
  <r>
    <x v="6"/>
    <x v="907"/>
    <n v="43.716000000000001"/>
  </r>
  <r>
    <x v="6"/>
    <x v="908"/>
    <n v="44.218000000000004"/>
  </r>
  <r>
    <x v="6"/>
    <x v="909"/>
    <n v="46.902000000000001"/>
  </r>
  <r>
    <x v="6"/>
    <x v="910"/>
    <n v="46.677999999999997"/>
  </r>
  <r>
    <x v="6"/>
    <x v="911"/>
    <n v="46.091999999999999"/>
  </r>
  <r>
    <x v="6"/>
    <x v="912"/>
    <n v="46.512"/>
  </r>
  <r>
    <x v="6"/>
    <x v="913"/>
    <n v="45.99"/>
  </r>
  <r>
    <x v="6"/>
    <x v="914"/>
    <n v="45.94"/>
  </r>
  <r>
    <x v="6"/>
    <x v="915"/>
    <n v="46.113999999999997"/>
  </r>
  <r>
    <x v="6"/>
    <x v="916"/>
    <n v="45.79"/>
  </r>
  <r>
    <x v="6"/>
    <x v="917"/>
    <n v="47.438000000000002"/>
  </r>
  <r>
    <x v="6"/>
    <x v="918"/>
    <n v="47.618000000000002"/>
  </r>
  <r>
    <x v="6"/>
    <x v="919"/>
    <n v="48.002000000000002"/>
  </r>
  <r>
    <x v="6"/>
    <x v="920"/>
    <n v="44.682000000000002"/>
  </r>
  <r>
    <x v="6"/>
    <x v="921"/>
    <n v="44.686"/>
  </r>
  <r>
    <x v="6"/>
    <x v="922"/>
    <n v="43.808"/>
  </r>
  <r>
    <x v="6"/>
    <x v="923"/>
    <n v="43.13"/>
  </r>
  <r>
    <x v="6"/>
    <x v="924"/>
    <n v="42.2"/>
  </r>
  <r>
    <x v="6"/>
    <x v="925"/>
    <n v="41.57"/>
  </r>
  <r>
    <x v="6"/>
    <x v="926"/>
    <n v="41.994"/>
  </r>
  <r>
    <x v="6"/>
    <x v="927"/>
    <n v="40.061999999999998"/>
  </r>
  <r>
    <x v="6"/>
    <x v="928"/>
    <n v="41.235999999999997"/>
  </r>
  <r>
    <x v="6"/>
    <x v="929"/>
    <n v="40.997999999999998"/>
  </r>
  <r>
    <x v="6"/>
    <x v="930"/>
    <n v="40.944000000000003"/>
  </r>
  <r>
    <x v="6"/>
    <x v="931"/>
    <n v="39.74"/>
  </r>
  <r>
    <x v="6"/>
    <x v="932"/>
    <n v="39.994"/>
  </r>
  <r>
    <x v="6"/>
    <x v="933"/>
    <n v="40.51"/>
  </r>
  <r>
    <x v="6"/>
    <x v="934"/>
    <n v="39.276000000000003"/>
  </r>
  <r>
    <x v="6"/>
    <x v="935"/>
    <n v="38.712000000000003"/>
  </r>
  <r>
    <x v="6"/>
    <x v="936"/>
    <n v="37.613999999999997"/>
  </r>
  <r>
    <x v="6"/>
    <x v="937"/>
    <n v="37.94"/>
  </r>
  <r>
    <x v="6"/>
    <x v="938"/>
    <n v="38.24"/>
  </r>
  <r>
    <x v="6"/>
    <x v="939"/>
    <n v="39.387999999999998"/>
  </r>
  <r>
    <x v="6"/>
    <x v="940"/>
    <n v="36.555999999999997"/>
  </r>
  <r>
    <x v="6"/>
    <x v="941"/>
    <n v="34.695999999999998"/>
  </r>
  <r>
    <x v="6"/>
    <x v="942"/>
    <n v="35.066000000000003"/>
  </r>
  <r>
    <x v="6"/>
    <x v="943"/>
    <n v="32.520000000000003"/>
  </r>
  <r>
    <x v="6"/>
    <x v="944"/>
    <n v="29.597999999999999"/>
  </r>
  <r>
    <x v="6"/>
    <x v="945"/>
    <n v="29.65"/>
  </r>
  <r>
    <x v="6"/>
    <x v="946"/>
    <n v="28.734000000000002"/>
  </r>
  <r>
    <x v="6"/>
    <x v="947"/>
    <n v="30.094000000000001"/>
  </r>
  <r>
    <x v="6"/>
    <x v="948"/>
    <n v="30.207999999999998"/>
  </r>
  <r>
    <x v="6"/>
    <x v="949"/>
    <n v="31.033999999999999"/>
  </r>
  <r>
    <x v="6"/>
    <x v="950"/>
    <n v="33.735999999999997"/>
  </r>
  <r>
    <x v="6"/>
    <x v="951"/>
    <n v="33.353999999999999"/>
  </r>
  <r>
    <x v="6"/>
    <x v="952"/>
    <n v="33.316000000000003"/>
  </r>
  <r>
    <x v="6"/>
    <x v="953"/>
    <n v="35.548000000000002"/>
  </r>
  <r>
    <x v="6"/>
    <x v="954"/>
    <n v="35.442"/>
  </r>
  <r>
    <x v="6"/>
    <x v="955"/>
    <n v="35.799999999999997"/>
  </r>
  <r>
    <x v="6"/>
    <x v="956"/>
    <n v="37.485999999999997"/>
  </r>
  <r>
    <x v="6"/>
    <x v="957"/>
    <n v="38.067999999999998"/>
  </r>
  <r>
    <x v="6"/>
    <x v="958"/>
    <n v="38.386000000000003"/>
  </r>
  <r>
    <x v="6"/>
    <x v="959"/>
    <n v="37.270000000000003"/>
  </r>
  <r>
    <x v="6"/>
    <x v="960"/>
    <n v="37.667999999999999"/>
  </r>
  <r>
    <x v="6"/>
    <x v="961"/>
    <n v="39.148000000000003"/>
  </r>
  <r>
    <x v="6"/>
    <x v="962"/>
    <n v="40.207999999999998"/>
  </r>
  <r>
    <x v="6"/>
    <x v="963"/>
    <n v="41.058"/>
  </r>
  <r>
    <x v="6"/>
    <x v="964"/>
    <n v="40.520000000000003"/>
  </r>
  <r>
    <x v="6"/>
    <x v="965"/>
    <n v="41.744"/>
  </r>
  <r>
    <x v="6"/>
    <x v="966"/>
    <n v="41.036000000000001"/>
  </r>
  <r>
    <x v="6"/>
    <x v="967"/>
    <n v="41.5"/>
  </r>
  <r>
    <x v="6"/>
    <x v="968"/>
    <n v="43.03"/>
  </r>
  <r>
    <x v="6"/>
    <x v="969"/>
    <n v="43.667999999999999"/>
  </r>
  <r>
    <x v="6"/>
    <x v="970"/>
    <n v="44.386000000000003"/>
  </r>
  <r>
    <x v="6"/>
    <x v="971"/>
    <n v="45.276000000000003"/>
  </r>
  <r>
    <x v="6"/>
    <x v="972"/>
    <n v="46.548000000000002"/>
  </r>
  <r>
    <x v="6"/>
    <x v="973"/>
    <n v="47.664000000000001"/>
  </r>
  <r>
    <x v="6"/>
    <x v="974"/>
    <n v="46.847999999999999"/>
  </r>
  <r>
    <x v="6"/>
    <x v="975"/>
    <n v="44.515999999999998"/>
  </r>
  <r>
    <x v="6"/>
    <x v="976"/>
    <n v="45.55"/>
  </r>
  <r>
    <x v="6"/>
    <x v="977"/>
    <n v="46.052"/>
  </r>
  <r>
    <x v="6"/>
    <x v="978"/>
    <n v="46.026000000000003"/>
  </r>
  <r>
    <x v="6"/>
    <x v="979"/>
    <n v="45.378"/>
  </r>
  <r>
    <x v="6"/>
    <x v="980"/>
    <n v="45.954000000000001"/>
  </r>
  <r>
    <x v="6"/>
    <x v="981"/>
    <n v="47.518000000000001"/>
  </r>
  <r>
    <x v="6"/>
    <x v="982"/>
    <n v="49.398000000000003"/>
  </r>
  <r>
    <x v="6"/>
    <x v="983"/>
    <n v="51.094000000000001"/>
  </r>
  <r>
    <x v="6"/>
    <x v="984"/>
    <n v="53.084000000000003"/>
  </r>
  <r>
    <x v="6"/>
    <x v="985"/>
    <n v="51.44"/>
  </r>
  <r>
    <x v="6"/>
    <x v="986"/>
    <n v="50.014000000000003"/>
  </r>
  <r>
    <x v="6"/>
    <x v="987"/>
    <n v="49.984000000000002"/>
  </r>
  <r>
    <x v="6"/>
    <x v="988"/>
    <n v="49.564"/>
  </r>
  <r>
    <x v="6"/>
    <x v="989"/>
    <n v="50.905999999999999"/>
  </r>
  <r>
    <x v="6"/>
    <x v="990"/>
    <n v="50.372"/>
  </r>
  <r>
    <x v="6"/>
    <x v="991"/>
    <n v="50.902000000000001"/>
  </r>
  <r>
    <x v="6"/>
    <x v="992"/>
    <n v="50.776000000000003"/>
  </r>
  <r>
    <x v="6"/>
    <x v="993"/>
    <n v="49.473999999999997"/>
  </r>
  <r>
    <x v="6"/>
    <x v="994"/>
    <n v="49.994"/>
  </r>
  <r>
    <x v="6"/>
    <x v="995"/>
    <n v="49.658000000000001"/>
  </r>
  <r>
    <x v="6"/>
    <x v="996"/>
    <n v="50.75"/>
  </r>
  <r>
    <x v="6"/>
    <x v="997"/>
    <n v="50.363999999999997"/>
  </r>
  <r>
    <x v="6"/>
    <x v="998"/>
    <n v="50.747999999999998"/>
  </r>
  <r>
    <x v="6"/>
    <x v="999"/>
    <n v="50.293999999999997"/>
  </r>
  <r>
    <x v="6"/>
    <x v="1000"/>
    <n v="49.542000000000002"/>
  </r>
  <r>
    <x v="6"/>
    <x v="1001"/>
    <n v="48.152000000000001"/>
  </r>
  <r>
    <x v="6"/>
    <x v="1002"/>
    <n v="48.36"/>
  </r>
  <r>
    <x v="6"/>
    <x v="1003"/>
    <n v="46.463999999999999"/>
  </r>
  <r>
    <x v="6"/>
    <x v="1004"/>
    <n v="44.512"/>
  </r>
  <r>
    <x v="6"/>
    <x v="1005"/>
    <n v="42.305999999999997"/>
  </r>
  <r>
    <x v="6"/>
    <x v="1006"/>
    <n v="42.985999999999997"/>
  </r>
  <r>
    <x v="6"/>
    <x v="1007"/>
    <n v="41.783999999999999"/>
  </r>
  <r>
    <x v="6"/>
    <x v="1008"/>
    <n v="41.738"/>
  </r>
  <r>
    <x v="6"/>
    <x v="1009"/>
    <n v="41.792000000000002"/>
  </r>
  <r>
    <x v="6"/>
    <x v="1010"/>
    <n v="41.456000000000003"/>
  </r>
  <r>
    <x v="6"/>
    <x v="1011"/>
    <n v="41.521999999999998"/>
  </r>
  <r>
    <x v="6"/>
    <x v="1012"/>
    <n v="41.658000000000001"/>
  </r>
  <r>
    <x v="6"/>
    <x v="1013"/>
    <n v="40.932000000000002"/>
  </r>
  <r>
    <x v="6"/>
    <x v="1014"/>
    <n v="42.234000000000002"/>
  </r>
  <r>
    <x v="6"/>
    <x v="1015"/>
    <n v="43.042000000000002"/>
  </r>
  <r>
    <x v="6"/>
    <x v="1016"/>
    <n v="44.055999999999997"/>
  </r>
  <r>
    <x v="6"/>
    <x v="1017"/>
    <n v="43.244"/>
  </r>
  <r>
    <x v="6"/>
    <x v="1018"/>
    <n v="43.582000000000001"/>
  </r>
  <r>
    <x v="6"/>
    <x v="1019"/>
    <n v="43.915999999999997"/>
  </r>
  <r>
    <x v="6"/>
    <x v="1020"/>
    <n v="45.024000000000001"/>
  </r>
  <r>
    <x v="6"/>
    <x v="1021"/>
    <n v="44.607999999999997"/>
  </r>
  <r>
    <x v="6"/>
    <x v="1022"/>
    <n v="44.646000000000001"/>
  </r>
  <r>
    <x v="6"/>
    <x v="1023"/>
    <n v="43.911999999999999"/>
  </r>
  <r>
    <x v="6"/>
    <x v="1024"/>
    <n v="43.792000000000002"/>
  </r>
  <r>
    <x v="6"/>
    <x v="1025"/>
    <n v="43.798000000000002"/>
  </r>
  <r>
    <x v="6"/>
    <x v="1026"/>
    <n v="44.136000000000003"/>
  </r>
  <r>
    <x v="6"/>
    <x v="1027"/>
    <n v="46.468000000000004"/>
  </r>
  <r>
    <x v="6"/>
    <x v="1028"/>
    <n v="47.103999999999999"/>
  </r>
  <r>
    <x v="6"/>
    <x v="1029"/>
    <n v="45.872"/>
  </r>
  <r>
    <x v="6"/>
    <x v="1030"/>
    <n v="43.758000000000003"/>
  </r>
  <r>
    <x v="6"/>
    <x v="1031"/>
    <n v="43.573999999999998"/>
  </r>
  <r>
    <x v="6"/>
    <x v="1032"/>
    <n v="42.991999999999997"/>
  </r>
  <r>
    <x v="6"/>
    <x v="1033"/>
    <n v="43.54"/>
  </r>
  <r>
    <x v="6"/>
    <x v="1034"/>
    <n v="43.585999999999999"/>
  </r>
  <r>
    <x v="6"/>
    <x v="1035"/>
    <n v="43.094000000000001"/>
  </r>
  <r>
    <x v="6"/>
    <x v="1036"/>
    <n v="43.94"/>
  </r>
  <r>
    <x v="6"/>
    <x v="1037"/>
    <n v="43.921999999999997"/>
  </r>
  <r>
    <x v="6"/>
    <x v="1038"/>
    <n v="39.332000000000001"/>
  </r>
  <r>
    <x v="6"/>
    <x v="1039"/>
    <n v="39.28"/>
  </r>
  <r>
    <x v="6"/>
    <x v="1040"/>
    <n v="38.630000000000003"/>
  </r>
  <r>
    <x v="6"/>
    <x v="1041"/>
    <n v="39.71"/>
  </r>
  <r>
    <x v="6"/>
    <x v="1042"/>
    <n v="40.357999999999997"/>
  </r>
  <r>
    <x v="6"/>
    <x v="1043"/>
    <n v="42.037999999999997"/>
  </r>
  <r>
    <x v="6"/>
    <x v="1044"/>
    <n v="42.456000000000003"/>
  </r>
  <r>
    <x v="6"/>
    <x v="1045"/>
    <n v="43.3"/>
  </r>
  <r>
    <x v="6"/>
    <x v="1046"/>
    <n v="42.795999999999999"/>
  </r>
  <r>
    <x v="6"/>
    <x v="1047"/>
    <n v="42.887999999999998"/>
  </r>
  <r>
    <x v="6"/>
    <x v="1048"/>
    <n v="43.188000000000002"/>
  </r>
  <r>
    <x v="6"/>
    <x v="1049"/>
    <n v="43.356000000000002"/>
  </r>
  <r>
    <x v="6"/>
    <x v="1050"/>
    <n v="44.956000000000003"/>
  </r>
  <r>
    <x v="6"/>
    <x v="1051"/>
    <n v="44.93"/>
  </r>
  <r>
    <x v="6"/>
    <x v="1052"/>
    <n v="44.506"/>
  </r>
  <r>
    <x v="6"/>
    <x v="1053"/>
    <n v="44.305999999999997"/>
  </r>
  <r>
    <x v="6"/>
    <x v="1054"/>
    <n v="44.08"/>
  </r>
  <r>
    <x v="6"/>
    <x v="1055"/>
    <n v="45.25"/>
  </r>
  <r>
    <x v="6"/>
    <x v="1056"/>
    <n v="45.052"/>
  </r>
  <r>
    <x v="6"/>
    <x v="1057"/>
    <n v="45.671999999999997"/>
  </r>
  <r>
    <x v="6"/>
    <x v="1058"/>
    <n v="44.1"/>
  </r>
  <r>
    <x v="6"/>
    <x v="1059"/>
    <n v="44.454000000000001"/>
  </r>
  <r>
    <x v="6"/>
    <x v="1060"/>
    <n v="46.002000000000002"/>
  </r>
  <r>
    <x v="6"/>
    <x v="1061"/>
    <n v="45.902000000000001"/>
  </r>
  <r>
    <x v="6"/>
    <x v="1062"/>
    <n v="45.698"/>
  </r>
  <r>
    <x v="6"/>
    <x v="1063"/>
    <n v="46.122"/>
  </r>
  <r>
    <x v="6"/>
    <x v="1064"/>
    <n v="46.957999999999998"/>
  </r>
  <r>
    <x v="6"/>
    <x v="1065"/>
    <n v="46.002000000000002"/>
  </r>
  <r>
    <x v="6"/>
    <x v="1066"/>
    <n v="45.44"/>
  </r>
  <r>
    <x v="6"/>
    <x v="1067"/>
    <n v="45.158000000000001"/>
  </r>
  <r>
    <x v="6"/>
    <x v="1068"/>
    <n v="46.122"/>
  </r>
  <r>
    <x v="6"/>
    <x v="1069"/>
    <n v="46.006"/>
  </r>
  <r>
    <x v="6"/>
    <x v="1070"/>
    <n v="45.231999999999999"/>
  </r>
  <r>
    <x v="6"/>
    <x v="1071"/>
    <n v="45.816000000000003"/>
  </r>
  <r>
    <x v="6"/>
    <x v="1072"/>
    <n v="45.13"/>
  </r>
  <r>
    <x v="6"/>
    <x v="1073"/>
    <n v="44.981999999999999"/>
  </r>
  <r>
    <x v="6"/>
    <x v="1074"/>
    <n v="45.122"/>
  </r>
  <r>
    <x v="6"/>
    <x v="1075"/>
    <n v="45.118000000000002"/>
  </r>
  <r>
    <x v="6"/>
    <x v="1076"/>
    <n v="44.722000000000001"/>
  </r>
  <r>
    <x v="6"/>
    <x v="1077"/>
    <n v="44.648000000000003"/>
  </r>
  <r>
    <x v="6"/>
    <x v="1078"/>
    <n v="44.701999999999998"/>
  </r>
  <r>
    <x v="6"/>
    <x v="1079"/>
    <n v="45"/>
  </r>
  <r>
    <x v="6"/>
    <x v="1080"/>
    <n v="44.585999999999999"/>
  </r>
  <r>
    <x v="6"/>
    <x v="1081"/>
    <n v="44.968000000000004"/>
  </r>
  <r>
    <x v="6"/>
    <x v="1082"/>
    <n v="44.524000000000001"/>
  </r>
  <r>
    <x v="6"/>
    <x v="1083"/>
    <n v="44.192"/>
  </r>
  <r>
    <x v="6"/>
    <x v="1084"/>
    <n v="43.997999999999998"/>
  </r>
  <r>
    <x v="6"/>
    <x v="1085"/>
    <n v="43.04"/>
  </r>
  <r>
    <x v="6"/>
    <x v="1086"/>
    <n v="42.268000000000001"/>
  </r>
  <r>
    <x v="6"/>
    <x v="1087"/>
    <n v="42.402000000000001"/>
  </r>
  <r>
    <x v="6"/>
    <x v="1088"/>
    <n v="40.154000000000003"/>
  </r>
  <r>
    <x v="6"/>
    <x v="1089"/>
    <n v="39.555999999999997"/>
  </r>
  <r>
    <x v="6"/>
    <x v="1090"/>
    <n v="40.566000000000003"/>
  </r>
  <r>
    <x v="6"/>
    <x v="1091"/>
    <n v="40.341999999999999"/>
  </r>
  <r>
    <x v="6"/>
    <x v="1092"/>
    <n v="39.472000000000001"/>
  </r>
  <r>
    <x v="6"/>
    <x v="1093"/>
    <n v="38.893999999999998"/>
  </r>
  <r>
    <x v="6"/>
    <x v="1094"/>
    <n v="39.659999999999997"/>
  </r>
  <r>
    <x v="6"/>
    <x v="1095"/>
    <n v="39.21"/>
  </r>
  <r>
    <x v="6"/>
    <x v="1096"/>
    <n v="39.281999999999996"/>
  </r>
  <r>
    <x v="6"/>
    <x v="1097"/>
    <n v="40.084000000000003"/>
  </r>
  <r>
    <x v="6"/>
    <x v="1098"/>
    <n v="41.08"/>
  </r>
  <r>
    <x v="6"/>
    <x v="1099"/>
    <n v="41.268000000000001"/>
  </r>
  <r>
    <x v="6"/>
    <x v="1100"/>
    <n v="40.927999999999997"/>
  </r>
  <r>
    <x v="6"/>
    <x v="1101"/>
    <n v="41.043999999999997"/>
  </r>
  <r>
    <x v="6"/>
    <x v="1102"/>
    <n v="41.286000000000001"/>
  </r>
  <r>
    <x v="6"/>
    <x v="1103"/>
    <n v="41.49"/>
  </r>
  <r>
    <x v="6"/>
    <x v="1104"/>
    <n v="41.798000000000002"/>
  </r>
  <r>
    <x v="6"/>
    <x v="1105"/>
    <n v="41.161999999999999"/>
  </r>
  <r>
    <x v="6"/>
    <x v="1106"/>
    <n v="41.253999999999998"/>
  </r>
  <r>
    <x v="6"/>
    <x v="1107"/>
    <n v="40.14"/>
  </r>
  <r>
    <x v="6"/>
    <x v="1108"/>
    <n v="40.805999999999997"/>
  </r>
  <r>
    <x v="6"/>
    <x v="1109"/>
    <n v="42.74"/>
  </r>
  <r>
    <x v="6"/>
    <x v="1110"/>
    <n v="42.281999999999996"/>
  </r>
  <r>
    <x v="6"/>
    <x v="1111"/>
    <n v="41.692"/>
  </r>
  <r>
    <x v="6"/>
    <x v="1112"/>
    <n v="40.200000000000003"/>
  </r>
  <r>
    <x v="6"/>
    <x v="1113"/>
    <n v="39.322000000000003"/>
  </r>
  <r>
    <x v="6"/>
    <x v="1114"/>
    <n v="40.19"/>
  </r>
  <r>
    <x v="6"/>
    <x v="1115"/>
    <n v="40.020000000000003"/>
  </r>
  <r>
    <x v="6"/>
    <x v="1116"/>
    <n v="40.302"/>
  </r>
  <r>
    <x v="6"/>
    <x v="1117"/>
    <n v="40.048000000000002"/>
  </r>
  <r>
    <x v="6"/>
    <x v="1118"/>
    <n v="39.302"/>
  </r>
  <r>
    <x v="6"/>
    <x v="1119"/>
    <n v="38.792000000000002"/>
  </r>
  <r>
    <x v="6"/>
    <x v="1120"/>
    <n v="39.82"/>
  </r>
  <r>
    <x v="6"/>
    <x v="1121"/>
    <n v="40.712000000000003"/>
  </r>
  <r>
    <x v="6"/>
    <x v="1122"/>
    <n v="39.82"/>
  </r>
  <r>
    <x v="6"/>
    <x v="1123"/>
    <n v="40.018000000000001"/>
  </r>
  <r>
    <x v="6"/>
    <x v="1124"/>
    <n v="40.552"/>
  </r>
  <r>
    <x v="6"/>
    <x v="1125"/>
    <n v="40.468000000000004"/>
  </r>
  <r>
    <x v="6"/>
    <x v="1126"/>
    <n v="40.448"/>
  </r>
  <r>
    <x v="6"/>
    <x v="1127"/>
    <n v="40.802"/>
  </r>
  <r>
    <x v="6"/>
    <x v="1128"/>
    <n v="39.994"/>
  </r>
  <r>
    <x v="6"/>
    <x v="1129"/>
    <n v="39.545999999999999"/>
  </r>
  <r>
    <x v="6"/>
    <x v="1130"/>
    <n v="38.158000000000001"/>
  </r>
  <r>
    <x v="6"/>
    <x v="1131"/>
    <n v="37.603999999999999"/>
  </r>
  <r>
    <x v="6"/>
    <x v="1132"/>
    <n v="37.484000000000002"/>
  </r>
  <r>
    <x v="6"/>
    <x v="1133"/>
    <n v="38.112000000000002"/>
  </r>
  <r>
    <x v="6"/>
    <x v="1134"/>
    <n v="38.642000000000003"/>
  </r>
  <r>
    <x v="6"/>
    <x v="1135"/>
    <n v="38.988"/>
  </r>
  <r>
    <x v="6"/>
    <x v="1136"/>
    <n v="38.012"/>
  </r>
  <r>
    <x v="6"/>
    <x v="1137"/>
    <n v="37.07"/>
  </r>
  <r>
    <x v="6"/>
    <x v="1138"/>
    <n v="37.712000000000003"/>
  </r>
  <r>
    <x v="6"/>
    <x v="1139"/>
    <n v="36.29"/>
  </r>
  <r>
    <x v="6"/>
    <x v="1140"/>
    <n v="36.753999999999998"/>
  </r>
  <r>
    <x v="6"/>
    <x v="1141"/>
    <n v="36.786000000000001"/>
  </r>
  <r>
    <x v="6"/>
    <x v="1142"/>
    <n v="37.731999999999999"/>
  </r>
  <r>
    <x v="6"/>
    <x v="1143"/>
    <n v="37.003999999999998"/>
  </r>
  <r>
    <x v="6"/>
    <x v="1144"/>
    <n v="36.904000000000003"/>
  </r>
  <r>
    <x v="6"/>
    <x v="1145"/>
    <n v="38.234000000000002"/>
  </r>
  <r>
    <x v="6"/>
    <x v="1146"/>
    <n v="38.628"/>
  </r>
  <r>
    <x v="6"/>
    <x v="1147"/>
    <n v="39.33"/>
  </r>
  <r>
    <x v="6"/>
    <x v="1148"/>
    <n v="39.223999999999997"/>
  </r>
  <r>
    <x v="6"/>
    <x v="1149"/>
    <n v="37.914000000000001"/>
  </r>
  <r>
    <x v="6"/>
    <x v="1150"/>
    <n v="37.880000000000003"/>
  </r>
  <r>
    <x v="6"/>
    <x v="1151"/>
    <n v="36.375999999999998"/>
  </r>
  <r>
    <x v="6"/>
    <x v="1152"/>
    <n v="36.293999999999997"/>
  </r>
  <r>
    <x v="6"/>
    <x v="1153"/>
    <n v="37.36"/>
  </r>
  <r>
    <x v="6"/>
    <x v="1154"/>
    <n v="37.17"/>
  </r>
  <r>
    <x v="6"/>
    <x v="1155"/>
    <n v="38.630000000000003"/>
  </r>
  <r>
    <x v="6"/>
    <x v="1156"/>
    <n v="38.457999999999998"/>
  </r>
  <r>
    <x v="6"/>
    <x v="1157"/>
    <n v="38.436"/>
  </r>
  <r>
    <x v="6"/>
    <x v="1158"/>
    <n v="38.485999999999997"/>
  </r>
  <r>
    <x v="6"/>
    <x v="1159"/>
    <n v="39.630000000000003"/>
  </r>
  <r>
    <x v="6"/>
    <x v="1160"/>
    <n v="39.738"/>
  </r>
  <r>
    <x v="6"/>
    <x v="1161"/>
    <n v="39.515999999999998"/>
  </r>
  <r>
    <x v="6"/>
    <x v="1162"/>
    <n v="40.497999999999998"/>
  </r>
  <r>
    <x v="6"/>
    <x v="1163"/>
    <n v="40.545999999999999"/>
  </r>
  <r>
    <x v="6"/>
    <x v="1164"/>
    <n v="41.758000000000003"/>
  </r>
  <r>
    <x v="6"/>
    <x v="1165"/>
    <n v="41.54"/>
  </r>
  <r>
    <x v="6"/>
    <x v="1166"/>
    <n v="41.69"/>
  </r>
  <r>
    <x v="6"/>
    <x v="1167"/>
    <n v="42.667999999999999"/>
  </r>
  <r>
    <x v="6"/>
    <x v="1168"/>
    <n v="43.905999999999999"/>
  </r>
  <r>
    <x v="6"/>
    <x v="1169"/>
    <n v="43.948"/>
  </r>
  <r>
    <x v="6"/>
    <x v="1170"/>
    <n v="42.936"/>
  </r>
  <r>
    <x v="6"/>
    <x v="1171"/>
    <n v="42.738"/>
  </r>
  <r>
    <x v="6"/>
    <x v="1172"/>
    <n v="43.398000000000003"/>
  </r>
  <r>
    <x v="6"/>
    <x v="1173"/>
    <n v="45.398000000000003"/>
  </r>
  <r>
    <x v="6"/>
    <x v="1174"/>
    <n v="45.35"/>
  </r>
  <r>
    <x v="6"/>
    <x v="1175"/>
    <n v="45.802"/>
  </r>
  <r>
    <x v="6"/>
    <x v="1176"/>
    <n v="46.256"/>
  </r>
  <r>
    <x v="6"/>
    <x v="1177"/>
    <n v="45.973999999999997"/>
  </r>
  <r>
    <x v="6"/>
    <x v="1178"/>
    <n v="45.945999999999998"/>
  </r>
  <r>
    <x v="6"/>
    <x v="1179"/>
    <n v="45.917999999999999"/>
  </r>
  <r>
    <x v="6"/>
    <x v="1180"/>
    <n v="47.55"/>
  </r>
  <r>
    <x v="6"/>
    <x v="1181"/>
    <n v="47.116"/>
  </r>
  <r>
    <x v="6"/>
    <x v="1182"/>
    <n v="47.671999999999997"/>
  </r>
  <r>
    <x v="6"/>
    <x v="1183"/>
    <n v="48.752000000000002"/>
  </r>
  <r>
    <x v="6"/>
    <x v="1184"/>
    <n v="48.945999999999998"/>
  </r>
  <r>
    <x v="6"/>
    <x v="1185"/>
    <n v="49.783999999999999"/>
  </r>
  <r>
    <x v="6"/>
    <x v="1186"/>
    <n v="50.921999999999997"/>
  </r>
  <r>
    <x v="6"/>
    <x v="1187"/>
    <n v="50.893999999999998"/>
  </r>
  <r>
    <x v="6"/>
    <x v="1188"/>
    <n v="50.502000000000002"/>
  </r>
  <r>
    <x v="6"/>
    <x v="1189"/>
    <n v="50.59"/>
  </r>
  <r>
    <x v="6"/>
    <x v="1190"/>
    <n v="50.125999999999998"/>
  </r>
  <r>
    <x v="6"/>
    <x v="1191"/>
    <n v="50.386000000000003"/>
  </r>
  <r>
    <x v="6"/>
    <x v="1192"/>
    <n v="49.847999999999999"/>
  </r>
  <r>
    <x v="6"/>
    <x v="1193"/>
    <n v="50.31"/>
  </r>
  <r>
    <x v="6"/>
    <x v="1194"/>
    <n v="50.265999999999998"/>
  </r>
  <r>
    <x v="6"/>
    <x v="1195"/>
    <n v="51.554000000000002"/>
  </r>
  <r>
    <x v="6"/>
    <x v="1196"/>
    <n v="51.496000000000002"/>
  </r>
  <r>
    <x v="6"/>
    <x v="1197"/>
    <n v="52.415999999999997"/>
  </r>
  <r>
    <x v="6"/>
    <x v="1198"/>
    <n v="53.84"/>
  </r>
  <r>
    <x v="6"/>
    <x v="1199"/>
    <n v="53.845999999999997"/>
  </r>
  <r>
    <x v="6"/>
    <x v="1200"/>
    <n v="56.12"/>
  </r>
  <r>
    <x v="6"/>
    <x v="1201"/>
    <n v="56.195999999999998"/>
  </r>
  <r>
    <x v="6"/>
    <x v="1202"/>
    <n v="55.951999999999998"/>
  </r>
  <r>
    <x v="6"/>
    <x v="1203"/>
    <n v="53.79"/>
  </r>
  <r>
    <x v="6"/>
    <x v="1204"/>
    <n v="54.445999999999998"/>
  </r>
  <r>
    <x v="6"/>
    <x v="1205"/>
    <n v="55.478000000000002"/>
  </r>
  <r>
    <x v="6"/>
    <x v="1206"/>
    <n v="54.701999999999998"/>
  </r>
  <r>
    <x v="6"/>
    <x v="1207"/>
    <n v="51.198"/>
  </r>
  <r>
    <x v="6"/>
    <x v="1208"/>
    <n v="51.4"/>
  </r>
  <r>
    <x v="6"/>
    <x v="1209"/>
    <n v="49.246000000000002"/>
  </r>
  <r>
    <x v="6"/>
    <x v="1210"/>
    <n v="49.997999999999998"/>
  </r>
  <r>
    <x v="6"/>
    <x v="1211"/>
    <n v="50.003999999999998"/>
  </r>
  <r>
    <x v="6"/>
    <x v="1212"/>
    <n v="50.095999999999997"/>
  </r>
  <r>
    <x v="6"/>
    <x v="1213"/>
    <n v="50.314"/>
  </r>
  <r>
    <x v="6"/>
    <x v="1214"/>
    <n v="50.241999999999997"/>
  </r>
  <r>
    <x v="6"/>
    <x v="1215"/>
    <n v="49.718000000000004"/>
  </r>
  <r>
    <x v="6"/>
    <x v="1216"/>
    <n v="49.374000000000002"/>
  </r>
  <r>
    <x v="6"/>
    <x v="1217"/>
    <n v="48.98"/>
  </r>
  <r>
    <x v="6"/>
    <x v="1218"/>
    <n v="48.738"/>
  </r>
  <r>
    <x v="6"/>
    <x v="1219"/>
    <n v="49.234000000000002"/>
  </r>
  <r>
    <x v="6"/>
    <x v="1220"/>
    <n v="51.6"/>
  </r>
  <r>
    <x v="6"/>
    <x v="1221"/>
    <n v="51.146000000000001"/>
  </r>
  <r>
    <x v="6"/>
    <x v="1222"/>
    <n v="52.41"/>
  </r>
  <r>
    <x v="6"/>
    <x v="1223"/>
    <n v="52.3"/>
  </r>
  <r>
    <x v="6"/>
    <x v="1224"/>
    <n v="52.384"/>
  </r>
  <r>
    <x v="6"/>
    <x v="1225"/>
    <n v="50.136000000000003"/>
  </r>
  <r>
    <x v="6"/>
    <x v="1226"/>
    <n v="51.002000000000002"/>
  </r>
  <r>
    <x v="6"/>
    <x v="1227"/>
    <n v="50.956000000000003"/>
  </r>
  <r>
    <x v="6"/>
    <x v="1228"/>
    <n v="52.631999999999998"/>
  </r>
  <r>
    <x v="6"/>
    <x v="1229"/>
    <n v="54.043999999999997"/>
  </r>
  <r>
    <x v="6"/>
    <x v="1230"/>
    <n v="55.49"/>
  </r>
  <r>
    <x v="6"/>
    <x v="1231"/>
    <n v="55.475999999999999"/>
  </r>
  <r>
    <x v="6"/>
    <x v="1232"/>
    <n v="55.584000000000003"/>
  </r>
  <r>
    <x v="6"/>
    <x v="1233"/>
    <n v="55.66"/>
  </r>
  <r>
    <x v="6"/>
    <x v="1234"/>
    <n v="59.704000000000001"/>
  </r>
  <r>
    <x v="6"/>
    <x v="1235"/>
    <n v="60.74"/>
  </r>
  <r>
    <x v="6"/>
    <x v="1236"/>
    <n v="59"/>
  </r>
  <r>
    <x v="6"/>
    <x v="1237"/>
    <n v="59.74"/>
  </r>
  <r>
    <x v="6"/>
    <x v="1238"/>
    <n v="60.508000000000003"/>
  </r>
  <r>
    <x v="6"/>
    <x v="1239"/>
    <n v="62.478000000000002"/>
  </r>
  <r>
    <x v="6"/>
    <x v="1240"/>
    <n v="61.741999999999997"/>
  </r>
  <r>
    <x v="6"/>
    <x v="1241"/>
    <n v="59.368000000000002"/>
  </r>
  <r>
    <x v="6"/>
    <x v="1242"/>
    <n v="60.8"/>
  </r>
  <r>
    <x v="6"/>
    <x v="1243"/>
    <n v="60.287999999999997"/>
  </r>
  <r>
    <x v="6"/>
    <x v="1244"/>
    <n v="60.05"/>
  </r>
  <r>
    <x v="6"/>
    <x v="1245"/>
    <n v="61.103999999999999"/>
  </r>
  <r>
    <x v="6"/>
    <x v="1246"/>
    <n v="60.502000000000002"/>
  </r>
  <r>
    <x v="6"/>
    <x v="1247"/>
    <n v="61.12"/>
  </r>
  <r>
    <x v="6"/>
    <x v="1248"/>
    <n v="61.606000000000002"/>
  </r>
  <r>
    <x v="6"/>
    <x v="1249"/>
    <n v="62.758000000000003"/>
  </r>
  <r>
    <x v="6"/>
    <x v="1250"/>
    <n v="62.033999999999999"/>
  </r>
  <r>
    <x v="6"/>
    <x v="1251"/>
    <n v="61.725999999999999"/>
  </r>
  <r>
    <x v="6"/>
    <x v="1252"/>
    <n v="62.814"/>
  </r>
  <r>
    <x v="6"/>
    <x v="1253"/>
    <n v="64.566000000000003"/>
  </r>
  <r>
    <x v="6"/>
    <x v="1254"/>
    <n v="63.777999999999999"/>
  </r>
  <r>
    <x v="6"/>
    <x v="1255"/>
    <n v="62.204000000000001"/>
  </r>
  <r>
    <x v="6"/>
    <x v="1256"/>
    <n v="59.091999999999999"/>
  </r>
  <r>
    <x v="6"/>
    <x v="1257"/>
    <n v="61.67"/>
  </r>
  <r>
    <x v="6"/>
    <x v="1258"/>
    <n v="61.438000000000002"/>
  </r>
  <r>
    <x v="6"/>
    <x v="1259"/>
    <n v="64.251999999999995"/>
  </r>
  <r>
    <x v="6"/>
    <x v="1260"/>
    <n v="65.043999999999997"/>
  </r>
  <r>
    <x v="6"/>
    <x v="1261"/>
    <n v="64.62"/>
  </r>
  <r>
    <x v="6"/>
    <x v="1262"/>
    <n v="64.962000000000003"/>
  </r>
  <r>
    <x v="6"/>
    <x v="1263"/>
    <n v="63.176000000000002"/>
  </r>
  <r>
    <x v="6"/>
    <x v="1264"/>
    <n v="63.402000000000001"/>
  </r>
  <r>
    <x v="6"/>
    <x v="1265"/>
    <n v="61.222000000000001"/>
  </r>
  <r>
    <x v="6"/>
    <x v="1266"/>
    <n v="62.612000000000002"/>
  </r>
  <r>
    <x v="6"/>
    <x v="1267"/>
    <n v="62.165999999999997"/>
  </r>
  <r>
    <x v="6"/>
    <x v="1268"/>
    <n v="62.07"/>
  </r>
  <r>
    <x v="6"/>
    <x v="1269"/>
    <n v="60.771999999999998"/>
  </r>
  <r>
    <x v="6"/>
    <x v="1270"/>
    <n v="62.043999999999997"/>
  </r>
  <r>
    <x v="6"/>
    <x v="1271"/>
    <n v="63.366"/>
  </r>
  <r>
    <x v="6"/>
    <x v="1272"/>
    <n v="65.028000000000006"/>
  </r>
  <r>
    <x v="6"/>
    <x v="1273"/>
    <n v="67.02"/>
  </r>
  <r>
    <x v="6"/>
    <x v="1274"/>
    <n v="68.201999999999998"/>
  </r>
  <r>
    <x v="6"/>
    <x v="1275"/>
    <n v="68.073999999999998"/>
  </r>
  <r>
    <x v="6"/>
    <x v="1276"/>
    <n v="67.97"/>
  </r>
  <r>
    <x v="6"/>
    <x v="1277"/>
    <n v="69.463999999999999"/>
  </r>
  <r>
    <x v="6"/>
    <x v="1278"/>
    <n v="70.569999999999993"/>
  </r>
  <r>
    <x v="6"/>
    <x v="1279"/>
    <n v="71.930000000000007"/>
  </r>
  <r>
    <x v="6"/>
    <x v="1280"/>
    <n v="74"/>
  </r>
  <r>
    <x v="6"/>
    <x v="1281"/>
    <n v="71.463999999999999"/>
  </r>
  <r>
    <x v="6"/>
    <x v="1282"/>
    <n v="71.802000000000007"/>
  </r>
  <r>
    <x v="6"/>
    <x v="1283"/>
    <n v="75.19"/>
  </r>
  <r>
    <x v="6"/>
    <x v="1284"/>
    <n v="76.132000000000005"/>
  </r>
  <r>
    <x v="6"/>
    <x v="1285"/>
    <n v="75.067999999999998"/>
  </r>
  <r>
    <x v="6"/>
    <x v="1286"/>
    <n v="74.28"/>
  </r>
  <r>
    <x v="6"/>
    <x v="1287"/>
    <n v="73.959999999999994"/>
  </r>
  <r>
    <x v="6"/>
    <x v="1288"/>
    <n v="74.447999999999993"/>
  </r>
  <r>
    <x v="6"/>
    <x v="1289"/>
    <n v="75.28"/>
  </r>
  <r>
    <x v="6"/>
    <x v="1290"/>
    <n v="76.522000000000006"/>
  </r>
  <r>
    <x v="6"/>
    <x v="1291"/>
    <n v="76.69"/>
  </r>
  <r>
    <x v="6"/>
    <x v="1292"/>
    <n v="75.498000000000005"/>
  </r>
  <r>
    <x v="6"/>
    <x v="1293"/>
    <n v="72.474000000000004"/>
  </r>
  <r>
    <x v="6"/>
    <x v="1294"/>
    <n v="74.248000000000005"/>
  </r>
  <r>
    <x v="6"/>
    <x v="1295"/>
    <n v="72.150000000000006"/>
  </r>
  <r>
    <x v="6"/>
    <x v="1296"/>
    <n v="72.322000000000003"/>
  </r>
  <r>
    <x v="6"/>
    <x v="1297"/>
    <n v="70.524000000000001"/>
  </r>
  <r>
    <x v="6"/>
    <x v="1298"/>
    <n v="65.418000000000006"/>
  </r>
  <r>
    <x v="6"/>
    <x v="1299"/>
    <n v="61.765999999999998"/>
  </r>
  <r>
    <x v="6"/>
    <x v="1300"/>
    <n v="62.643999999999998"/>
  </r>
  <r>
    <x v="6"/>
    <x v="1301"/>
    <n v="63.21"/>
  </r>
  <r>
    <x v="6"/>
    <x v="1302"/>
    <n v="65.444000000000003"/>
  </r>
  <r>
    <x v="6"/>
    <x v="1303"/>
    <n v="65.903999999999996"/>
  </r>
  <r>
    <x v="6"/>
    <x v="1304"/>
    <n v="64.682000000000002"/>
  </r>
  <r>
    <x v="6"/>
    <x v="1305"/>
    <n v="65.555999999999997"/>
  </r>
  <r>
    <x v="6"/>
    <x v="1306"/>
    <n v="63.914000000000001"/>
  </r>
  <r>
    <x v="6"/>
    <x v="1307"/>
    <n v="65.647999999999996"/>
  </r>
  <r>
    <x v="6"/>
    <x v="1308"/>
    <n v="65.052000000000007"/>
  </r>
  <r>
    <x v="6"/>
    <x v="1309"/>
    <n v="65.983999999999995"/>
  </r>
  <r>
    <x v="6"/>
    <x v="1310"/>
    <n v="65.680000000000007"/>
  </r>
  <r>
    <x v="6"/>
    <x v="1311"/>
    <n v="68.504000000000005"/>
  </r>
  <r>
    <x v="6"/>
    <x v="1312"/>
    <n v="67.92"/>
  </r>
  <r>
    <x v="6"/>
    <x v="1313"/>
    <n v="68.77"/>
  </r>
  <r>
    <x v="6"/>
    <x v="1314"/>
    <n v="66.891999999999996"/>
  </r>
  <r>
    <x v="6"/>
    <x v="1315"/>
    <n v="67.013999999999996"/>
  </r>
  <r>
    <x v="6"/>
    <x v="1316"/>
    <n v="64.694000000000003"/>
  </r>
  <r>
    <x v="6"/>
    <x v="1317"/>
    <n v="63.914000000000001"/>
  </r>
  <r>
    <x v="6"/>
    <x v="1318"/>
    <n v="65.177999999999997"/>
  </r>
  <r>
    <x v="6"/>
    <x v="1319"/>
    <n v="69.418000000000006"/>
  </r>
  <r>
    <x v="6"/>
    <x v="1320"/>
    <n v="71.382000000000005"/>
  </r>
  <r>
    <x v="6"/>
    <x v="1321"/>
    <n v="71.034000000000006"/>
  </r>
  <r>
    <x v="6"/>
    <x v="1322"/>
    <n v="73.043999999999997"/>
  </r>
  <r>
    <x v="6"/>
    <x v="1323"/>
    <n v="72.706000000000003"/>
  </r>
  <r>
    <x v="6"/>
    <x v="1324"/>
    <n v="71.08"/>
  </r>
  <r>
    <x v="6"/>
    <x v="1325"/>
    <n v="71.573999999999998"/>
  </r>
  <r>
    <x v="6"/>
    <x v="1326"/>
    <n v="72.760000000000005"/>
  </r>
  <r>
    <x v="6"/>
    <x v="1327"/>
    <n v="72.465999999999994"/>
  </r>
  <r>
    <x v="6"/>
    <x v="1328"/>
    <n v="72.581999999999994"/>
  </r>
  <r>
    <x v="6"/>
    <x v="1329"/>
    <n v="70.384"/>
  </r>
  <r>
    <x v="6"/>
    <x v="1330"/>
    <n v="69.492000000000004"/>
  </r>
  <r>
    <x v="6"/>
    <x v="1331"/>
    <n v="67.572000000000003"/>
  </r>
  <r>
    <x v="6"/>
    <x v="1332"/>
    <n v="68.27"/>
  </r>
  <r>
    <x v="6"/>
    <x v="1333"/>
    <n v="70.554000000000002"/>
  </r>
  <r>
    <x v="6"/>
    <x v="1334"/>
    <n v="70.585999999999999"/>
  </r>
  <r>
    <x v="6"/>
    <x v="1335"/>
    <n v="69.61"/>
  </r>
  <r>
    <x v="6"/>
    <x v="1336"/>
    <n v="69.132000000000005"/>
  </r>
  <r>
    <x v="6"/>
    <x v="1337"/>
    <n v="69.471999999999994"/>
  </r>
  <r>
    <x v="6"/>
    <x v="1338"/>
    <n v="70.635999999999996"/>
  </r>
  <r>
    <x v="6"/>
    <x v="1339"/>
    <n v="71.180000000000007"/>
  </r>
  <r>
    <x v="6"/>
    <x v="1340"/>
    <n v="71.08"/>
  </r>
  <r>
    <x v="6"/>
    <x v="1341"/>
    <n v="69.918000000000006"/>
  </r>
  <r>
    <x v="6"/>
    <x v="1342"/>
    <n v="68.906000000000006"/>
  </r>
  <r>
    <x v="6"/>
    <x v="1343"/>
    <n v="70.122"/>
  </r>
  <r>
    <x v="6"/>
    <x v="1344"/>
    <n v="68.680000000000007"/>
  </r>
  <r>
    <x v="6"/>
    <x v="1345"/>
    <n v="72.738"/>
  </r>
  <r>
    <x v="6"/>
    <x v="1346"/>
    <n v="72.55"/>
  </r>
  <r>
    <x v="6"/>
    <x v="1347"/>
    <n v="73.245999999999995"/>
  </r>
  <r>
    <x v="6"/>
    <x v="1348"/>
    <n v="75.528000000000006"/>
  </r>
  <r>
    <x v="6"/>
    <x v="1349"/>
    <n v="75.962000000000003"/>
  </r>
  <r>
    <x v="6"/>
    <x v="1350"/>
    <n v="77"/>
  </r>
  <r>
    <x v="6"/>
    <x v="1351"/>
    <n v="75.02"/>
  </r>
  <r>
    <x v="6"/>
    <x v="1352"/>
    <n v="74.781999999999996"/>
  </r>
  <r>
    <x v="6"/>
    <x v="1353"/>
    <n v="73.296000000000006"/>
  </r>
  <r>
    <x v="6"/>
    <x v="1354"/>
    <n v="70.218000000000004"/>
  </r>
  <r>
    <x v="6"/>
    <x v="1355"/>
    <n v="68.998000000000005"/>
  </r>
  <r>
    <x v="6"/>
    <x v="1356"/>
    <n v="69.05"/>
  </r>
  <r>
    <x v="6"/>
    <x v="1357"/>
    <n v="68.194000000000003"/>
  </r>
  <r>
    <x v="6"/>
    <x v="1358"/>
    <n v="67.92"/>
  </r>
  <r>
    <x v="6"/>
    <x v="1359"/>
    <n v="68.22"/>
  </r>
  <r>
    <x v="6"/>
    <x v="1360"/>
    <n v="68.305999999999997"/>
  </r>
  <r>
    <x v="6"/>
    <x v="1361"/>
    <n v="69.628"/>
  </r>
  <r>
    <x v="6"/>
    <x v="1362"/>
    <n v="71.001999999999995"/>
  </r>
  <r>
    <x v="6"/>
    <x v="1363"/>
    <n v="71.066000000000003"/>
  </r>
  <r>
    <x v="6"/>
    <x v="1364"/>
    <n v="71.376000000000005"/>
  </r>
  <r>
    <x v="6"/>
    <x v="1365"/>
    <n v="68.587999999999994"/>
  </r>
  <r>
    <x v="6"/>
    <x v="1366"/>
    <n v="71.117999999999995"/>
  </r>
  <r>
    <x v="6"/>
    <x v="1367"/>
    <n v="70.92"/>
  </r>
  <r>
    <x v="6"/>
    <x v="1368"/>
    <n v="71.135999999999996"/>
  </r>
  <r>
    <x v="6"/>
    <x v="1369"/>
    <n v="71.114000000000004"/>
  </r>
  <r>
    <x v="6"/>
    <x v="1370"/>
    <n v="70.12"/>
  </r>
  <r>
    <x v="6"/>
    <x v="1371"/>
    <n v="71.150000000000006"/>
  </r>
  <r>
    <x v="6"/>
    <x v="1372"/>
    <n v="71.930000000000007"/>
  </r>
  <r>
    <x v="6"/>
    <x v="1373"/>
    <n v="70.361999999999995"/>
  </r>
  <r>
    <x v="6"/>
    <x v="1374"/>
    <n v="69.02"/>
  </r>
  <r>
    <x v="6"/>
    <x v="1375"/>
    <n v="67.403999999999996"/>
  </r>
  <r>
    <x v="6"/>
    <x v="1376"/>
    <n v="67.468000000000004"/>
  </r>
  <r>
    <x v="6"/>
    <x v="1377"/>
    <n v="65.168000000000006"/>
  </r>
  <r>
    <x v="6"/>
    <x v="1378"/>
    <n v="65.233999999999995"/>
  </r>
  <r>
    <x v="6"/>
    <x v="1379"/>
    <n v="64.174000000000007"/>
  </r>
  <r>
    <x v="6"/>
    <x v="1380"/>
    <n v="64.016000000000005"/>
  </r>
  <r>
    <x v="6"/>
    <x v="1381"/>
    <n v="66.305999999999997"/>
  </r>
  <r>
    <x v="6"/>
    <x v="1382"/>
    <n v="64.215999999999994"/>
  </r>
  <r>
    <x v="6"/>
    <x v="1383"/>
    <n v="59.851999999999997"/>
  </r>
  <r>
    <x v="6"/>
    <x v="1384"/>
    <n v="61.218000000000004"/>
  </r>
  <r>
    <x v="6"/>
    <x v="1385"/>
    <n v="60.555999999999997"/>
  </r>
  <r>
    <x v="6"/>
    <x v="1386"/>
    <n v="61.21"/>
  </r>
  <r>
    <x v="6"/>
    <x v="1387"/>
    <n v="60.878"/>
  </r>
  <r>
    <x v="6"/>
    <x v="1388"/>
    <n v="60.597999999999999"/>
  </r>
  <r>
    <x v="6"/>
    <x v="1389"/>
    <n v="60.597999999999999"/>
  </r>
  <r>
    <x v="6"/>
    <x v="1390"/>
    <n v="63.08"/>
  </r>
  <r>
    <x v="6"/>
    <x v="1391"/>
    <n v="61.74"/>
  </r>
  <r>
    <x v="6"/>
    <x v="1392"/>
    <n v="62.26"/>
  </r>
  <r>
    <x v="6"/>
    <x v="1393"/>
    <n v="62.5"/>
  </r>
  <r>
    <x v="6"/>
    <x v="1394"/>
    <n v="63.01"/>
  </r>
  <r>
    <x v="6"/>
    <x v="1395"/>
    <n v="61.747999999999998"/>
  </r>
  <r>
    <x v="6"/>
    <x v="1396"/>
    <n v="63.561999999999998"/>
  </r>
  <r>
    <x v="6"/>
    <x v="1397"/>
    <n v="62.52"/>
  </r>
  <r>
    <x v="6"/>
    <x v="1398"/>
    <n v="63.11"/>
  </r>
  <r>
    <x v="6"/>
    <x v="1399"/>
    <n v="63.362000000000002"/>
  </r>
  <r>
    <x v="6"/>
    <x v="1400"/>
    <n v="63.51"/>
  </r>
  <r>
    <x v="6"/>
    <x v="1401"/>
    <n v="61.508000000000003"/>
  </r>
  <r>
    <x v="6"/>
    <x v="1402"/>
    <n v="61.77"/>
  </r>
  <r>
    <x v="6"/>
    <x v="1403"/>
    <n v="61.305999999999997"/>
  </r>
  <r>
    <x v="6"/>
    <x v="1404"/>
    <n v="61.04"/>
  </r>
  <r>
    <x v="6"/>
    <x v="1405"/>
    <n v="60.74"/>
  </r>
  <r>
    <x v="6"/>
    <x v="1406"/>
    <n v="62.652000000000001"/>
  </r>
  <r>
    <x v="6"/>
    <x v="1407"/>
    <n v="62.247999999999998"/>
  </r>
  <r>
    <x v="6"/>
    <x v="1408"/>
    <n v="63.026000000000003"/>
  </r>
  <r>
    <x v="6"/>
    <x v="1409"/>
    <n v="65.781999999999996"/>
  </r>
  <r>
    <x v="6"/>
    <x v="1410"/>
    <n v="68.206000000000003"/>
  </r>
  <r>
    <x v="6"/>
    <x v="1411"/>
    <n v="67.805999999999997"/>
  </r>
  <r>
    <x v="6"/>
    <x v="1412"/>
    <n v="67.578000000000003"/>
  </r>
  <r>
    <x v="6"/>
    <x v="1413"/>
    <n v="68.69"/>
  </r>
  <r>
    <x v="6"/>
    <x v="1414"/>
    <n v="67.774000000000001"/>
  </r>
  <r>
    <x v="6"/>
    <x v="1415"/>
    <n v="66.22"/>
  </r>
  <r>
    <x v="6"/>
    <x v="1416"/>
    <n v="65.796000000000006"/>
  </r>
  <r>
    <x v="6"/>
    <x v="1417"/>
    <n v="66.331999999999994"/>
  </r>
  <r>
    <x v="6"/>
    <x v="1418"/>
    <n v="65.040000000000006"/>
  </r>
  <r>
    <x v="6"/>
    <x v="1419"/>
    <n v="63.457999999999998"/>
  </r>
  <r>
    <x v="6"/>
    <x v="1420"/>
    <n v="62.328000000000003"/>
  </r>
  <r>
    <x v="6"/>
    <x v="1421"/>
    <n v="63.072000000000003"/>
  </r>
  <r>
    <x v="6"/>
    <x v="1422"/>
    <n v="62.27"/>
  </r>
  <r>
    <x v="6"/>
    <x v="1423"/>
    <n v="64.105999999999995"/>
  </r>
  <r>
    <x v="6"/>
    <x v="1424"/>
    <n v="63.45"/>
  </r>
  <r>
    <x v="6"/>
    <x v="1425"/>
    <n v="62.923999999999999"/>
  </r>
  <r>
    <x v="6"/>
    <x v="1426"/>
    <n v="63.316000000000003"/>
  </r>
  <r>
    <x v="6"/>
    <x v="1427"/>
    <n v="67.281999999999996"/>
  </r>
  <r>
    <x v="6"/>
    <x v="1428"/>
    <n v="66.738"/>
  </r>
  <r>
    <x v="6"/>
    <x v="1429"/>
    <n v="66.959999999999994"/>
  </r>
  <r>
    <x v="6"/>
    <x v="1430"/>
    <n v="67.59"/>
  </r>
  <r>
    <x v="6"/>
    <x v="1431"/>
    <n v="67.244"/>
  </r>
  <r>
    <x v="6"/>
    <x v="1432"/>
    <n v="68.012"/>
  </r>
  <r>
    <x v="6"/>
    <x v="1433"/>
    <n v="69.432000000000002"/>
  </r>
  <r>
    <x v="6"/>
    <x v="1434"/>
    <n v="68.914000000000001"/>
  </r>
  <r>
    <x v="6"/>
    <x v="1435"/>
    <n v="70.004000000000005"/>
  </r>
  <r>
    <x v="6"/>
    <x v="1436"/>
    <n v="70.311999999999998"/>
  </r>
  <r>
    <x v="6"/>
    <x v="1437"/>
    <n v="70.558000000000007"/>
  </r>
  <r>
    <x v="6"/>
    <x v="1438"/>
    <n v="69.177999999999997"/>
  </r>
  <r>
    <x v="6"/>
    <x v="1439"/>
    <n v="67.528000000000006"/>
  </r>
  <r>
    <x v="6"/>
    <x v="1440"/>
    <n v="68.569999999999993"/>
  </r>
  <r>
    <x v="6"/>
    <x v="1441"/>
    <n v="69.906000000000006"/>
  </r>
  <r>
    <x v="6"/>
    <x v="1442"/>
    <n v="69.164000000000001"/>
  </r>
  <r>
    <x v="6"/>
    <x v="1443"/>
    <n v="70.861999999999995"/>
  </r>
  <r>
    <x v="6"/>
    <x v="1444"/>
    <n v="69.849999999999994"/>
  </r>
  <r>
    <x v="6"/>
    <x v="1445"/>
    <n v="68.75"/>
  </r>
  <r>
    <x v="6"/>
    <x v="1446"/>
    <n v="66.626000000000005"/>
  </r>
  <r>
    <x v="6"/>
    <x v="1447"/>
    <n v="66.793999999999997"/>
  </r>
  <r>
    <x v="6"/>
    <x v="1448"/>
    <n v="69"/>
  </r>
  <r>
    <x v="6"/>
    <x v="1449"/>
    <n v="63.045999999999999"/>
  </r>
  <r>
    <x v="6"/>
    <x v="1450"/>
    <n v="62.084000000000003"/>
  </r>
  <r>
    <x v="6"/>
    <x v="1451"/>
    <n v="63.146000000000001"/>
  </r>
  <r>
    <x v="6"/>
    <x v="1452"/>
    <n v="64.731999999999999"/>
  </r>
  <r>
    <x v="6"/>
    <x v="1453"/>
    <n v="64.462000000000003"/>
  </r>
  <r>
    <x v="6"/>
    <x v="1454"/>
    <n v="66.813999999999993"/>
  </r>
  <r>
    <x v="6"/>
    <x v="1455"/>
    <n v="67.097999999999999"/>
  </r>
  <r>
    <x v="6"/>
    <x v="1456"/>
    <n v="66.953999999999994"/>
  </r>
  <r>
    <x v="6"/>
    <x v="1457"/>
    <n v="66.66"/>
  </r>
  <r>
    <x v="6"/>
    <x v="1458"/>
    <n v="69.233999999999995"/>
  </r>
  <r>
    <x v="6"/>
    <x v="1459"/>
    <n v="70.41"/>
  </r>
  <r>
    <x v="6"/>
    <x v="1460"/>
    <n v="71.483999999999995"/>
  </r>
  <r>
    <x v="6"/>
    <x v="1461"/>
    <n v="70.197999999999993"/>
  </r>
  <r>
    <x v="6"/>
    <x v="1462"/>
    <n v="68.611999999999995"/>
  </r>
  <r>
    <x v="6"/>
    <x v="1463"/>
    <n v="66.186000000000007"/>
  </r>
  <r>
    <x v="6"/>
    <x v="1464"/>
    <n v="67.024000000000001"/>
  </r>
  <r>
    <x v="6"/>
    <x v="1465"/>
    <n v="66.67"/>
  </r>
  <r>
    <x v="6"/>
    <x v="1466"/>
    <n v="65.64"/>
  </r>
  <r>
    <x v="6"/>
    <x v="1467"/>
    <n v="66.459999999999994"/>
  </r>
  <r>
    <x v="6"/>
    <x v="1468"/>
    <n v="65.819999999999993"/>
  </r>
  <r>
    <x v="6"/>
    <x v="1469"/>
    <n v="65.433999999999997"/>
  </r>
  <r>
    <x v="6"/>
    <x v="1470"/>
    <n v="69.102000000000004"/>
  </r>
  <r>
    <x v="6"/>
    <x v="1471"/>
    <n v="68.367999999999995"/>
  </r>
  <r>
    <x v="6"/>
    <x v="1472"/>
    <n v="65.325999999999993"/>
  </r>
  <r>
    <x v="6"/>
    <x v="1473"/>
    <n v="65.12"/>
  </r>
  <r>
    <x v="6"/>
    <x v="1474"/>
    <n v="64.27"/>
  </r>
  <r>
    <x v="6"/>
    <x v="1475"/>
    <n v="62.712000000000003"/>
  </r>
  <r>
    <x v="6"/>
    <x v="1476"/>
    <n v="62.11"/>
  </r>
  <r>
    <x v="6"/>
    <x v="1477"/>
    <n v="63.305999999999997"/>
  </r>
  <r>
    <x v="6"/>
    <x v="1478"/>
    <n v="61.82"/>
  </r>
  <r>
    <x v="6"/>
    <x v="1479"/>
    <n v="60.308"/>
  </r>
  <r>
    <x v="6"/>
    <x v="1480"/>
    <n v="60.835999999999999"/>
  </r>
  <r>
    <x v="6"/>
    <x v="1481"/>
    <n v="55.835999999999999"/>
  </r>
  <r>
    <x v="6"/>
    <x v="1482"/>
    <n v="51.555999999999997"/>
  </r>
  <r>
    <x v="6"/>
    <x v="1483"/>
    <n v="53.225999999999999"/>
  </r>
  <r>
    <x v="6"/>
    <x v="1484"/>
    <n v="50.496000000000002"/>
  </r>
  <r>
    <x v="6"/>
    <x v="1485"/>
    <n v="53.506"/>
  </r>
  <r>
    <x v="6"/>
    <x v="1486"/>
    <n v="57.387999999999998"/>
  </r>
  <r>
    <x v="6"/>
    <x v="1487"/>
    <n v="61.143999999999998"/>
  </r>
  <r>
    <x v="6"/>
    <x v="1488"/>
    <n v="59.86"/>
  </r>
  <r>
    <x v="6"/>
    <x v="1489"/>
    <n v="57.932000000000002"/>
  </r>
  <r>
    <x v="6"/>
    <x v="1490"/>
    <n v="60.94"/>
  </r>
  <r>
    <x v="6"/>
    <x v="1491"/>
    <n v="60.186"/>
  </r>
  <r>
    <x v="6"/>
    <x v="1492"/>
    <n v="58.816000000000003"/>
  </r>
  <r>
    <x v="6"/>
    <x v="1493"/>
    <n v="60.067999999999998"/>
  </r>
  <r>
    <x v="6"/>
    <x v="1494"/>
    <n v="58.241999999999997"/>
  </r>
  <r>
    <x v="6"/>
    <x v="1495"/>
    <n v="57.537999999999997"/>
  </r>
  <r>
    <x v="6"/>
    <x v="1496"/>
    <n v="58.67"/>
  </r>
  <r>
    <x v="6"/>
    <x v="1497"/>
    <n v="60.015999999999998"/>
  </r>
  <r>
    <x v="6"/>
    <x v="1498"/>
    <n v="58.048000000000002"/>
  </r>
  <r>
    <x v="6"/>
    <x v="1499"/>
    <n v="56.673999999999999"/>
  </r>
  <r>
    <x v="6"/>
    <x v="1500"/>
    <n v="56.692"/>
  </r>
  <r>
    <x v="6"/>
    <x v="1501"/>
    <n v="56.137999999999998"/>
  </r>
  <r>
    <x v="6"/>
    <x v="1502"/>
    <n v="57.095999999999997"/>
  </r>
  <r>
    <x v="6"/>
    <x v="1503"/>
    <n v="58.816000000000003"/>
  </r>
  <r>
    <x v="6"/>
    <x v="1504"/>
    <n v="58.78"/>
  </r>
  <r>
    <x v="6"/>
    <x v="1505"/>
    <n v="59.984000000000002"/>
  </r>
  <r>
    <x v="6"/>
    <x v="1506"/>
    <n v="60.23"/>
  </r>
  <r>
    <x v="6"/>
    <x v="1507"/>
    <n v="56.89"/>
  </r>
  <r>
    <x v="6"/>
    <x v="1508"/>
    <n v="58.817999999999998"/>
  </r>
  <r>
    <x v="6"/>
    <x v="1509"/>
    <n v="60.554000000000002"/>
  </r>
  <r>
    <x v="6"/>
    <x v="1510"/>
    <n v="60.393999999999998"/>
  </r>
  <r>
    <x v="6"/>
    <x v="1511"/>
    <n v="61.37"/>
  </r>
  <r>
    <x v="6"/>
    <x v="1512"/>
    <n v="61.003999999999998"/>
  </r>
  <r>
    <x v="6"/>
    <x v="1513"/>
    <n v="60.212000000000003"/>
  </r>
  <r>
    <x v="6"/>
    <x v="1514"/>
    <n v="58.393999999999998"/>
  </r>
  <r>
    <x v="6"/>
    <x v="1515"/>
    <n v="56.835999999999999"/>
  </r>
  <r>
    <x v="6"/>
    <x v="1516"/>
    <n v="57.295999999999999"/>
  </r>
  <r>
    <x v="6"/>
    <x v="1517"/>
    <n v="56.908000000000001"/>
  </r>
  <r>
    <x v="6"/>
    <x v="1518"/>
    <n v="55.363999999999997"/>
  </r>
  <r>
    <x v="6"/>
    <x v="1519"/>
    <n v="56.898000000000003"/>
  </r>
  <r>
    <x v="6"/>
    <x v="1520"/>
    <n v="55.002000000000002"/>
  </r>
  <r>
    <x v="6"/>
    <x v="1521"/>
    <n v="55.814"/>
  </r>
  <r>
    <x v="6"/>
    <x v="1522"/>
    <n v="55.57"/>
  </r>
  <r>
    <x v="6"/>
    <x v="1523"/>
    <n v="55.77"/>
  </r>
  <r>
    <x v="6"/>
    <x v="1524"/>
    <n v="56.752000000000002"/>
  </r>
  <r>
    <x v="6"/>
    <x v="1525"/>
    <n v="58.344000000000001"/>
  </r>
  <r>
    <x v="6"/>
    <x v="1526"/>
    <n v="56.945999999999998"/>
  </r>
  <r>
    <x v="6"/>
    <x v="1527"/>
    <n v="58.363999999999997"/>
  </r>
  <r>
    <x v="6"/>
    <x v="1528"/>
    <n v="59.347999999999999"/>
  </r>
  <r>
    <x v="6"/>
    <x v="1529"/>
    <n v="58.225999999999999"/>
  </r>
  <r>
    <x v="6"/>
    <x v="1530"/>
    <n v="63.9"/>
  </r>
  <r>
    <x v="6"/>
    <x v="1531"/>
    <n v="63.218000000000004"/>
  </r>
  <r>
    <x v="6"/>
    <x v="1532"/>
    <n v="63.531999999999996"/>
  </r>
  <r>
    <x v="6"/>
    <x v="1533"/>
    <n v="66.42"/>
  </r>
  <r>
    <x v="6"/>
    <x v="1534"/>
    <n v="68.554000000000002"/>
  </r>
  <r>
    <x v="6"/>
    <x v="1535"/>
    <n v="68.956000000000003"/>
  </r>
  <r>
    <x v="6"/>
    <x v="1536"/>
    <n v="71.543999999999997"/>
  </r>
  <r>
    <x v="6"/>
    <x v="1537"/>
    <n v="71.634"/>
  </r>
  <r>
    <x v="6"/>
    <x v="1538"/>
    <n v="74.165999999999997"/>
  </r>
  <r>
    <x v="6"/>
    <x v="1539"/>
    <n v="70.510000000000005"/>
  </r>
  <r>
    <x v="6"/>
    <x v="1540"/>
    <n v="72.444000000000003"/>
  </r>
  <r>
    <x v="6"/>
    <x v="1541"/>
    <n v="69.501999999999995"/>
  </r>
  <r>
    <x v="6"/>
    <x v="1542"/>
    <n v="66.725999999999999"/>
  </r>
  <r>
    <x v="6"/>
    <x v="1543"/>
    <n v="66.602000000000004"/>
  </r>
  <r>
    <x v="6"/>
    <x v="1544"/>
    <n v="68.400000000000006"/>
  </r>
  <r>
    <x v="6"/>
    <x v="1545"/>
    <n v="68.900000000000006"/>
  </r>
  <r>
    <x v="6"/>
    <x v="1546"/>
    <n v="69.986000000000004"/>
  </r>
  <r>
    <x v="6"/>
    <x v="1547"/>
    <n v="68.59"/>
  </r>
  <r>
    <x v="6"/>
    <x v="1548"/>
    <n v="67.013999999999996"/>
  </r>
  <r>
    <x v="6"/>
    <x v="1549"/>
    <n v="62.171999999999997"/>
  </r>
  <r>
    <x v="6"/>
    <x v="1550"/>
    <n v="61.832000000000001"/>
  </r>
  <r>
    <x v="6"/>
    <x v="1551"/>
    <n v="61.78"/>
  </r>
  <r>
    <x v="6"/>
    <x v="1552"/>
    <n v="63.701999999999998"/>
  </r>
  <r>
    <x v="6"/>
    <x v="1553"/>
    <n v="64.494"/>
  </r>
  <r>
    <x v="6"/>
    <x v="1554"/>
    <n v="63.792000000000002"/>
  </r>
  <r>
    <x v="6"/>
    <x v="1555"/>
    <n v="63.341999999999999"/>
  </r>
  <r>
    <x v="6"/>
    <x v="1556"/>
    <n v="63.774000000000001"/>
  </r>
  <r>
    <x v="6"/>
    <x v="1557"/>
    <n v="62.02"/>
  </r>
  <r>
    <x v="6"/>
    <x v="1558"/>
    <n v="64.537999999999997"/>
  </r>
  <r>
    <x v="6"/>
    <x v="1559"/>
    <n v="64.77"/>
  </r>
  <r>
    <x v="6"/>
    <x v="1560"/>
    <n v="64.046000000000006"/>
  </r>
  <r>
    <x v="6"/>
    <x v="1561"/>
    <n v="62.716000000000001"/>
  </r>
  <r>
    <x v="6"/>
    <x v="1562"/>
    <n v="60.64"/>
  </r>
  <r>
    <x v="6"/>
    <x v="1563"/>
    <n v="59.485999999999997"/>
  </r>
  <r>
    <x v="6"/>
    <x v="1564"/>
    <n v="61.747999999999998"/>
  </r>
  <r>
    <x v="6"/>
    <x v="1565"/>
    <n v="61.33"/>
  </r>
  <r>
    <x v="6"/>
    <x v="1566"/>
    <n v="59.436"/>
  </r>
  <r>
    <x v="6"/>
    <x v="1567"/>
    <n v="58.033999999999999"/>
  </r>
  <r>
    <x v="6"/>
    <x v="1568"/>
    <n v="59.628"/>
  </r>
  <r>
    <x v="6"/>
    <x v="1569"/>
    <n v="60.167999999999999"/>
  </r>
  <r>
    <x v="6"/>
    <x v="1570"/>
    <n v="69.908000000000001"/>
  </r>
  <r>
    <x v="6"/>
    <x v="1571"/>
    <n v="69.634"/>
  </r>
  <r>
    <x v="6"/>
    <x v="1572"/>
    <n v="68.397999999999996"/>
  </r>
  <r>
    <x v="6"/>
    <x v="1573"/>
    <n v="75.914000000000001"/>
  </r>
  <r>
    <x v="6"/>
    <x v="1574"/>
    <n v="74.067999999999998"/>
  </r>
  <r>
    <x v="6"/>
    <x v="1575"/>
    <n v="70.489999999999995"/>
  </r>
  <r>
    <x v="6"/>
    <x v="1576"/>
    <n v="71.097999999999999"/>
  </r>
  <r>
    <x v="6"/>
    <x v="1577"/>
    <n v="71.281999999999996"/>
  </r>
  <r>
    <x v="6"/>
    <x v="1578"/>
    <n v="69.528000000000006"/>
  </r>
  <r>
    <x v="6"/>
    <x v="1579"/>
    <n v="67.738"/>
  </r>
  <r>
    <x v="6"/>
    <x v="1580"/>
    <n v="67.09"/>
  </r>
  <r>
    <x v="6"/>
    <x v="1581"/>
    <n v="61.1"/>
  </r>
  <r>
    <x v="6"/>
    <x v="1582"/>
    <n v="61.688000000000002"/>
  </r>
  <r>
    <x v="6"/>
    <x v="1583"/>
    <n v="64.38"/>
  </r>
  <r>
    <x v="6"/>
    <x v="1584"/>
    <n v="64.328000000000003"/>
  </r>
  <r>
    <x v="6"/>
    <x v="1585"/>
    <n v="64.02"/>
  </r>
  <r>
    <x v="6"/>
    <x v="1586"/>
    <n v="64.563999999999993"/>
  </r>
  <r>
    <x v="6"/>
    <x v="1587"/>
    <n v="63.853999999999999"/>
  </r>
  <r>
    <x v="6"/>
    <x v="1588"/>
    <n v="62.372"/>
  </r>
  <r>
    <x v="6"/>
    <x v="1589"/>
    <n v="61.002000000000002"/>
  </r>
  <r>
    <x v="6"/>
    <x v="1590"/>
    <n v="60.63"/>
  </r>
  <r>
    <x v="6"/>
    <x v="1591"/>
    <n v="60.332000000000001"/>
  </r>
  <r>
    <x v="6"/>
    <x v="1592"/>
    <n v="57.79"/>
  </r>
  <r>
    <x v="6"/>
    <x v="1593"/>
    <n v="56.148000000000003"/>
  </r>
  <r>
    <x v="6"/>
    <x v="1594"/>
    <n v="56.19"/>
  </r>
  <r>
    <x v="6"/>
    <x v="1595"/>
    <n v="52.648000000000003"/>
  </r>
  <r>
    <x v="6"/>
    <x v="1596"/>
    <n v="57.1"/>
  </r>
  <r>
    <x v="6"/>
    <x v="1597"/>
    <n v="55.887999999999998"/>
  </r>
  <r>
    <x v="6"/>
    <x v="1598"/>
    <n v="58.107999999999997"/>
  </r>
  <r>
    <x v="6"/>
    <x v="1599"/>
    <n v="57.892000000000003"/>
  </r>
  <r>
    <x v="6"/>
    <x v="1600"/>
    <n v="59.04"/>
  </r>
  <r>
    <x v="6"/>
    <x v="1601"/>
    <n v="58.968000000000004"/>
  </r>
  <r>
    <x v="6"/>
    <x v="1602"/>
    <n v="56.991999999999997"/>
  </r>
  <r>
    <x v="6"/>
    <x v="1603"/>
    <n v="59.804000000000002"/>
  </r>
  <r>
    <x v="6"/>
    <x v="1604"/>
    <n v="59.665999999999997"/>
  </r>
  <r>
    <x v="6"/>
    <x v="1605"/>
    <n v="59.82"/>
  </r>
  <r>
    <x v="6"/>
    <x v="1606"/>
    <n v="59.936"/>
  </r>
  <r>
    <x v="6"/>
    <x v="1607"/>
    <n v="60.198"/>
  </r>
  <r>
    <x v="6"/>
    <x v="1608"/>
    <n v="61.915999999999997"/>
  </r>
  <r>
    <x v="6"/>
    <x v="1609"/>
    <n v="61.503999999999998"/>
  </r>
  <r>
    <x v="6"/>
    <x v="1610"/>
    <n v="52.954000000000001"/>
  </r>
  <r>
    <x v="6"/>
    <x v="1611"/>
    <n v="62.14"/>
  </r>
  <r>
    <x v="6"/>
    <x v="1612"/>
    <n v="60.204000000000001"/>
  </r>
  <r>
    <x v="6"/>
    <x v="1613"/>
    <n v="58.96"/>
  </r>
  <r>
    <x v="6"/>
    <x v="1614"/>
    <n v="56.366"/>
  </r>
  <r>
    <x v="6"/>
    <x v="1615"/>
    <n v="52.39"/>
  </r>
  <r>
    <x v="6"/>
    <x v="1616"/>
    <n v="50.112000000000002"/>
  </r>
  <r>
    <x v="6"/>
    <x v="1617"/>
    <n v="52.56"/>
  </r>
  <r>
    <x v="6"/>
    <x v="1618"/>
    <n v="51.375999999999998"/>
  </r>
  <r>
    <x v="6"/>
    <x v="1619"/>
    <n v="50.445999999999998"/>
  </r>
  <r>
    <x v="6"/>
    <x v="1620"/>
    <n v="51.756"/>
  </r>
  <r>
    <x v="6"/>
    <x v="1621"/>
    <n v="51.917999999999999"/>
  </r>
  <r>
    <x v="6"/>
    <x v="1622"/>
    <n v="55.317999999999998"/>
  </r>
  <r>
    <x v="6"/>
    <x v="1623"/>
    <n v="54.356000000000002"/>
  </r>
  <r>
    <x v="6"/>
    <x v="1624"/>
    <n v="52.781999999999996"/>
  </r>
  <r>
    <x v="6"/>
    <x v="1625"/>
    <n v="52"/>
  </r>
  <r>
    <x v="6"/>
    <x v="1626"/>
    <n v="52.19"/>
  </r>
  <r>
    <x v="6"/>
    <x v="1627"/>
    <n v="58.828000000000003"/>
  </r>
  <r>
    <x v="6"/>
    <x v="1628"/>
    <n v="57.7"/>
  </r>
  <r>
    <x v="6"/>
    <x v="1629"/>
    <n v="62.972000000000001"/>
  </r>
  <r>
    <x v="6"/>
    <x v="1630"/>
    <n v="66.180000000000007"/>
  </r>
  <r>
    <x v="6"/>
    <x v="1631"/>
    <n v="66.97"/>
  </r>
  <r>
    <x v="6"/>
    <x v="1632"/>
    <n v="65.98"/>
  </r>
  <r>
    <x v="6"/>
    <x v="1633"/>
    <n v="67.463999999999999"/>
  </r>
  <r>
    <x v="6"/>
    <x v="1634"/>
    <n v="68.855999999999995"/>
  </r>
  <r>
    <x v="6"/>
    <x v="1635"/>
    <n v="69.281999999999996"/>
  </r>
  <r>
    <x v="6"/>
    <x v="1636"/>
    <n v="68.28"/>
  </r>
  <r>
    <x v="6"/>
    <x v="1637"/>
    <n v="68.212000000000003"/>
  </r>
  <r>
    <x v="6"/>
    <x v="1638"/>
    <n v="69.632000000000005"/>
  </r>
  <r>
    <x v="6"/>
    <x v="1639"/>
    <n v="70.28"/>
  </r>
  <r>
    <x v="6"/>
    <x v="1640"/>
    <n v="70.102000000000004"/>
  </r>
  <r>
    <x v="6"/>
    <x v="1641"/>
    <n v="66.256"/>
  </r>
  <r>
    <x v="6"/>
    <x v="1642"/>
    <n v="67.745999999999995"/>
  </r>
  <r>
    <x v="6"/>
    <x v="1643"/>
    <n v="68.8"/>
  </r>
  <r>
    <x v="6"/>
    <x v="1644"/>
    <n v="69.688000000000002"/>
  </r>
  <r>
    <x v="6"/>
    <x v="1645"/>
    <n v="70.861999999999995"/>
  </r>
  <r>
    <x v="6"/>
    <x v="1646"/>
    <n v="70.694000000000003"/>
  </r>
  <r>
    <x v="6"/>
    <x v="1647"/>
    <n v="69.498000000000005"/>
  </r>
  <r>
    <x v="6"/>
    <x v="1648"/>
    <n v="67.638000000000005"/>
  </r>
  <r>
    <x v="6"/>
    <x v="1649"/>
    <n v="65.165999999999997"/>
  </r>
  <r>
    <x v="6"/>
    <x v="1650"/>
    <n v="69.2"/>
  </r>
  <r>
    <x v="6"/>
    <x v="1651"/>
    <n v="68.784000000000006"/>
  </r>
  <r>
    <x v="6"/>
    <x v="1652"/>
    <n v="69.573999999999998"/>
  </r>
  <r>
    <x v="6"/>
    <x v="1653"/>
    <n v="68.233999999999995"/>
  </r>
  <r>
    <x v="6"/>
    <x v="1654"/>
    <n v="70.096000000000004"/>
  </r>
  <r>
    <x v="6"/>
    <x v="1655"/>
    <n v="71.697999999999993"/>
  </r>
  <r>
    <x v="6"/>
    <x v="1656"/>
    <n v="71.94"/>
  </r>
  <r>
    <x v="6"/>
    <x v="1657"/>
    <n v="72.611999999999995"/>
  </r>
  <r>
    <x v="6"/>
    <x v="1658"/>
    <n v="71.593999999999994"/>
  </r>
  <r>
    <x v="6"/>
    <x v="1659"/>
    <n v="73.03"/>
  </r>
  <r>
    <x v="6"/>
    <x v="1660"/>
    <n v="73.352000000000004"/>
  </r>
  <r>
    <x v="6"/>
    <x v="1661"/>
    <n v="73.319999999999993"/>
  </r>
  <r>
    <x v="6"/>
    <x v="1662"/>
    <n v="75.358000000000004"/>
  </r>
  <r>
    <x v="6"/>
    <x v="1663"/>
    <n v="73.141999999999996"/>
  </r>
  <r>
    <x v="6"/>
    <x v="1664"/>
    <n v="69.683999999999997"/>
  </r>
  <r>
    <x v="6"/>
    <x v="1665"/>
    <n v="67.406000000000006"/>
  </r>
  <r>
    <x v="6"/>
    <x v="1666"/>
    <n v="66.593999999999994"/>
  </r>
  <r>
    <x v="6"/>
    <x v="1667"/>
    <n v="63.076000000000001"/>
  </r>
  <r>
    <x v="6"/>
    <x v="1668"/>
    <n v="63.954000000000001"/>
  </r>
  <r>
    <x v="6"/>
    <x v="1669"/>
    <n v="59.078000000000003"/>
  </r>
  <r>
    <x v="6"/>
    <x v="1670"/>
    <n v="65.218000000000004"/>
  </r>
  <r>
    <x v="6"/>
    <x v="1671"/>
    <n v="63.225999999999999"/>
  </r>
  <r>
    <x v="6"/>
    <x v="1672"/>
    <n v="66.774000000000001"/>
  </r>
  <r>
    <x v="6"/>
    <x v="1673"/>
    <n v="66.56"/>
  </r>
  <r>
    <x v="6"/>
    <x v="1674"/>
    <n v="62.024000000000001"/>
  </r>
  <r>
    <x v="6"/>
    <x v="1675"/>
    <n v="60.072000000000003"/>
  </r>
  <r>
    <x v="6"/>
    <x v="1676"/>
    <n v="63.537999999999997"/>
  </r>
  <r>
    <x v="6"/>
    <x v="1677"/>
    <n v="66.992000000000004"/>
  </r>
  <r>
    <x v="6"/>
    <x v="1678"/>
    <n v="67.069999999999993"/>
  </r>
  <r>
    <x v="6"/>
    <x v="1679"/>
    <n v="67.706000000000003"/>
  </r>
  <r>
    <x v="6"/>
    <x v="1680"/>
    <n v="68.994"/>
  </r>
  <r>
    <x v="6"/>
    <x v="1681"/>
    <n v="69.451999999999998"/>
  </r>
  <r>
    <x v="6"/>
    <x v="1682"/>
    <n v="66.88"/>
  </r>
  <r>
    <x v="6"/>
    <x v="1683"/>
    <n v="68.885999999999996"/>
  </r>
  <r>
    <x v="6"/>
    <x v="1684"/>
    <n v="69.209999999999994"/>
  </r>
  <r>
    <x v="6"/>
    <x v="1685"/>
    <n v="69.462000000000003"/>
  </r>
  <r>
    <x v="6"/>
    <x v="1686"/>
    <n v="60.451999999999998"/>
  </r>
  <r>
    <x v="6"/>
    <x v="1687"/>
    <n v="59.783999999999999"/>
  </r>
  <r>
    <x v="6"/>
    <x v="1688"/>
    <n v="57.518000000000001"/>
  </r>
  <r>
    <x v="6"/>
    <x v="1689"/>
    <n v="58.302"/>
  </r>
  <r>
    <x v="6"/>
    <x v="1690"/>
    <n v="59.408000000000001"/>
  </r>
  <r>
    <x v="6"/>
    <x v="1691"/>
    <n v="59.276000000000003"/>
  </r>
  <r>
    <x v="6"/>
    <x v="1692"/>
    <n v="59.491999999999997"/>
  </r>
  <r>
    <x v="6"/>
    <x v="1693"/>
    <n v="61.753999999999998"/>
  </r>
  <r>
    <x v="6"/>
    <x v="1694"/>
    <n v="61.404000000000003"/>
  </r>
  <r>
    <x v="6"/>
    <x v="1695"/>
    <n v="62.442"/>
  </r>
  <r>
    <x v="6"/>
    <x v="1696"/>
    <n v="62.578000000000003"/>
  </r>
  <r>
    <x v="6"/>
    <x v="1697"/>
    <n v="64.27"/>
  </r>
  <r>
    <x v="6"/>
    <x v="1698"/>
    <n v="63.444000000000003"/>
  </r>
  <r>
    <x v="6"/>
    <x v="1699"/>
    <n v="61.502000000000002"/>
  </r>
  <r>
    <x v="6"/>
    <x v="1700"/>
    <n v="61.16"/>
  </r>
  <r>
    <x v="6"/>
    <x v="1701"/>
    <n v="62.567999999999998"/>
  </r>
  <r>
    <x v="6"/>
    <x v="1702"/>
    <n v="62.362000000000002"/>
  </r>
  <r>
    <x v="6"/>
    <x v="1703"/>
    <n v="61.634"/>
  </r>
  <r>
    <x v="6"/>
    <x v="1704"/>
    <n v="60.753999999999998"/>
  </r>
  <r>
    <x v="6"/>
    <x v="1705"/>
    <n v="61.576000000000001"/>
  </r>
  <r>
    <x v="6"/>
    <x v="1706"/>
    <n v="61.128"/>
  </r>
  <r>
    <x v="6"/>
    <x v="1707"/>
    <n v="60.512"/>
  </r>
  <r>
    <x v="6"/>
    <x v="1708"/>
    <n v="58.246000000000002"/>
  </r>
  <r>
    <x v="6"/>
    <x v="1709"/>
    <n v="58.942"/>
  </r>
  <r>
    <x v="6"/>
    <x v="1710"/>
    <n v="59.753999999999998"/>
  </r>
  <r>
    <x v="6"/>
    <x v="1711"/>
    <n v="59.572000000000003"/>
  </r>
  <r>
    <x v="6"/>
    <x v="1712"/>
    <n v="62.948"/>
  </r>
  <r>
    <x v="6"/>
    <x v="1713"/>
    <n v="63.975999999999999"/>
  </r>
  <r>
    <x v="6"/>
    <x v="1714"/>
    <n v="58.957999999999998"/>
  </r>
  <r>
    <x v="6"/>
    <x v="1715"/>
    <n v="57.072000000000003"/>
  </r>
  <r>
    <x v="6"/>
    <x v="1716"/>
    <n v="55.308"/>
  </r>
  <r>
    <x v="6"/>
    <x v="1717"/>
    <n v="55.247999999999998"/>
  </r>
  <r>
    <x v="6"/>
    <x v="1718"/>
    <n v="55.317999999999998"/>
  </r>
  <r>
    <x v="6"/>
    <x v="1719"/>
    <n v="56.828000000000003"/>
  </r>
  <r>
    <x v="6"/>
    <x v="1720"/>
    <n v="58.183999999999997"/>
  </r>
  <r>
    <x v="6"/>
    <x v="1721"/>
    <n v="56.671999999999997"/>
  </r>
  <r>
    <x v="6"/>
    <x v="1722"/>
    <n v="57.792000000000002"/>
  </r>
  <r>
    <x v="6"/>
    <x v="1723"/>
    <n v="57.991999999999997"/>
  </r>
  <r>
    <x v="6"/>
    <x v="1724"/>
    <n v="55.085999999999999"/>
  </r>
  <r>
    <x v="6"/>
    <x v="1725"/>
    <n v="53.898000000000003"/>
  </r>
  <r>
    <x v="6"/>
    <x v="1726"/>
    <n v="53.494"/>
  </r>
  <r>
    <x v="6"/>
    <x v="1727"/>
    <n v="54.72"/>
  </r>
  <r>
    <x v="6"/>
    <x v="1728"/>
    <n v="54.804000000000002"/>
  </r>
  <r>
    <x v="6"/>
    <x v="1729"/>
    <n v="52.905999999999999"/>
  </r>
  <r>
    <x v="6"/>
    <x v="1730"/>
    <n v="52.084000000000003"/>
  </r>
  <r>
    <x v="6"/>
    <x v="1731"/>
    <n v="53.554000000000002"/>
  </r>
  <r>
    <x v="6"/>
    <x v="1732"/>
    <n v="54.966000000000001"/>
  </r>
  <r>
    <x v="6"/>
    <x v="1733"/>
    <n v="55.723999999999997"/>
  </r>
  <r>
    <x v="6"/>
    <x v="1734"/>
    <n v="55.972000000000001"/>
  </r>
  <r>
    <x v="6"/>
    <x v="1735"/>
    <n v="57.835999999999999"/>
  </r>
  <r>
    <x v="6"/>
    <x v="1736"/>
    <n v="57.176000000000002"/>
  </r>
  <r>
    <x v="6"/>
    <x v="1737"/>
    <n v="58.362000000000002"/>
  </r>
  <r>
    <x v="6"/>
    <x v="1738"/>
    <n v="53.555999999999997"/>
  </r>
  <r>
    <x v="6"/>
    <x v="1739"/>
    <n v="54.991999999999997"/>
  </r>
  <r>
    <x v="6"/>
    <x v="1740"/>
    <n v="54.64"/>
  </r>
  <r>
    <x v="6"/>
    <x v="1741"/>
    <n v="54.462000000000003"/>
  </r>
  <r>
    <x v="6"/>
    <x v="1742"/>
    <n v="55.212000000000003"/>
  </r>
  <r>
    <x v="6"/>
    <x v="1743"/>
    <n v="53.683999999999997"/>
  </r>
  <r>
    <x v="6"/>
    <x v="1744"/>
    <n v="53.54"/>
  </r>
  <r>
    <x v="6"/>
    <x v="1745"/>
    <n v="53.276000000000003"/>
  </r>
  <r>
    <x v="6"/>
    <x v="1746"/>
    <n v="54.671999999999997"/>
  </r>
  <r>
    <x v="6"/>
    <x v="1747"/>
    <n v="54.246000000000002"/>
  </r>
  <r>
    <x v="6"/>
    <x v="1748"/>
    <n v="54.652000000000001"/>
  </r>
  <r>
    <x v="6"/>
    <x v="1749"/>
    <n v="52.55"/>
  </r>
  <r>
    <x v="6"/>
    <x v="1750"/>
    <n v="52.78"/>
  </r>
  <r>
    <x v="6"/>
    <x v="1751"/>
    <n v="51.731999999999999"/>
  </r>
  <r>
    <x v="6"/>
    <x v="1752"/>
    <n v="49.526000000000003"/>
  </r>
  <r>
    <x v="6"/>
    <x v="1753"/>
    <n v="47.027999999999999"/>
  </r>
  <r>
    <x v="6"/>
    <x v="1754"/>
    <n v="48.293999999999997"/>
  </r>
  <r>
    <x v="6"/>
    <x v="1755"/>
    <n v="47.738"/>
  </r>
  <r>
    <x v="6"/>
    <x v="1756"/>
    <n v="46.802"/>
  </r>
  <r>
    <x v="6"/>
    <x v="1757"/>
    <n v="48.82"/>
  </r>
  <r>
    <x v="6"/>
    <x v="1758"/>
    <n v="51.006"/>
  </r>
  <r>
    <x v="6"/>
    <x v="1759"/>
    <n v="51.067999999999998"/>
  </r>
  <r>
    <x v="6"/>
    <x v="1760"/>
    <n v="49.411999999999999"/>
  </r>
  <r>
    <x v="6"/>
    <x v="1761"/>
    <n v="48.968000000000004"/>
  </r>
  <r>
    <x v="6"/>
    <x v="1762"/>
    <n v="48.396000000000001"/>
  </r>
  <r>
    <x v="6"/>
    <x v="1763"/>
    <n v="47.904000000000003"/>
  </r>
  <r>
    <x v="6"/>
    <x v="1764"/>
    <n v="45.402000000000001"/>
  </r>
  <r>
    <x v="6"/>
    <x v="1765"/>
    <n v="46.462000000000003"/>
  </r>
  <r>
    <x v="6"/>
    <x v="1766"/>
    <n v="46.39"/>
  </r>
  <r>
    <x v="6"/>
    <x v="1767"/>
    <n v="45.665999999999997"/>
  </r>
  <r>
    <x v="6"/>
    <x v="1768"/>
    <n v="42.206000000000003"/>
  </r>
  <r>
    <x v="6"/>
    <x v="1769"/>
    <n v="41.072000000000003"/>
  </r>
  <r>
    <x v="6"/>
    <x v="1770"/>
    <n v="41.015999999999998"/>
  </r>
  <r>
    <x v="6"/>
    <x v="1771"/>
    <n v="38.545999999999999"/>
  </r>
  <r>
    <x v="6"/>
    <x v="1772"/>
    <n v="39.097999999999999"/>
  </r>
  <r>
    <x v="6"/>
    <x v="1773"/>
    <n v="38.125999999999998"/>
  </r>
  <r>
    <x v="6"/>
    <x v="1774"/>
    <n v="37.74"/>
  </r>
  <r>
    <x v="6"/>
    <x v="1775"/>
    <n v="37.972000000000001"/>
  </r>
  <r>
    <x v="6"/>
    <x v="1776"/>
    <n v="37.643999999999998"/>
  </r>
  <r>
    <x v="6"/>
    <x v="1777"/>
    <n v="37.031999999999996"/>
  </r>
  <r>
    <x v="6"/>
    <x v="1778"/>
    <n v="35.793999999999997"/>
  </r>
  <r>
    <x v="6"/>
    <x v="1779"/>
    <n v="38.72"/>
  </r>
  <r>
    <x v="6"/>
    <x v="1780"/>
    <n v="39.317999999999998"/>
  </r>
  <r>
    <x v="6"/>
    <x v="1781"/>
    <n v="41.19"/>
  </r>
  <r>
    <x v="6"/>
    <x v="1782"/>
    <n v="40.9"/>
  </r>
  <r>
    <x v="6"/>
    <x v="1783"/>
    <n v="42.576000000000001"/>
  </r>
  <r>
    <x v="6"/>
    <x v="1784"/>
    <n v="43.42"/>
  </r>
  <r>
    <x v="6"/>
    <x v="1785"/>
    <n v="41.851999999999997"/>
  </r>
  <r>
    <x v="6"/>
    <x v="1786"/>
    <n v="42.781999999999996"/>
  </r>
  <r>
    <x v="6"/>
    <x v="1787"/>
    <n v="42.984000000000002"/>
  </r>
  <r>
    <x v="6"/>
    <x v="1788"/>
    <n v="45.006"/>
  </r>
  <r>
    <x v="6"/>
    <x v="1789"/>
    <n v="44.948"/>
  </r>
  <r>
    <x v="6"/>
    <x v="1790"/>
    <n v="45.286000000000001"/>
  </r>
  <r>
    <x v="6"/>
    <x v="1791"/>
    <n v="43.923999999999999"/>
  </r>
  <r>
    <x v="6"/>
    <x v="1792"/>
    <n v="44.372"/>
  </r>
  <r>
    <x v="6"/>
    <x v="1793"/>
    <n v="44.728000000000002"/>
  </r>
  <r>
    <x v="6"/>
    <x v="1794"/>
    <n v="43.951999999999998"/>
  </r>
  <r>
    <x v="6"/>
    <x v="1795"/>
    <n v="43.853999999999999"/>
  </r>
  <r>
    <x v="6"/>
    <x v="1796"/>
    <n v="44.567999999999998"/>
  </r>
  <r>
    <x v="6"/>
    <x v="1797"/>
    <n v="44.692"/>
  </r>
  <r>
    <x v="6"/>
    <x v="1798"/>
    <n v="45.433999999999997"/>
  </r>
  <r>
    <x v="6"/>
    <x v="1799"/>
    <n v="44.91"/>
  </r>
  <r>
    <x v="6"/>
    <x v="1800"/>
    <n v="46.98"/>
  </r>
  <r>
    <x v="6"/>
    <x v="1801"/>
    <n v="46.62"/>
  </r>
  <r>
    <x v="6"/>
    <x v="1802"/>
    <n v="46.067999999999998"/>
  </r>
  <r>
    <x v="6"/>
    <x v="1803"/>
    <n v="46.012"/>
  </r>
  <r>
    <x v="6"/>
    <x v="1804"/>
    <n v="47.783999999999999"/>
  </r>
  <r>
    <x v="6"/>
    <x v="1805"/>
    <n v="47.72"/>
  </r>
  <r>
    <x v="6"/>
    <x v="1806"/>
    <n v="49.015999999999998"/>
  </r>
  <r>
    <x v="6"/>
    <x v="1807"/>
    <n v="50.7"/>
  </r>
  <r>
    <x v="6"/>
    <x v="1808"/>
    <n v="50.475999999999999"/>
  </r>
  <r>
    <x v="6"/>
    <x v="1809"/>
    <n v="50.972000000000001"/>
  </r>
  <r>
    <x v="6"/>
    <x v="1810"/>
    <n v="50.707999999999998"/>
  </r>
  <r>
    <x v="6"/>
    <x v="1811"/>
    <n v="51.636000000000003"/>
  </r>
  <r>
    <x v="6"/>
    <x v="1812"/>
    <n v="51.136000000000003"/>
  </r>
  <r>
    <x v="6"/>
    <x v="1813"/>
    <n v="52.033999999999999"/>
  </r>
  <r>
    <x v="6"/>
    <x v="1814"/>
    <n v="52.975999999999999"/>
  </r>
  <r>
    <x v="6"/>
    <x v="1815"/>
    <n v="45.764000000000003"/>
  </r>
  <r>
    <x v="6"/>
    <x v="1816"/>
    <n v="45.607999999999997"/>
  </r>
  <r>
    <x v="6"/>
    <x v="1817"/>
    <n v="47.154000000000003"/>
  </r>
  <r>
    <x v="6"/>
    <x v="1818"/>
    <n v="48.451999999999998"/>
  </r>
  <r>
    <x v="6"/>
    <x v="1819"/>
    <n v="48.322000000000003"/>
  </r>
  <r>
    <x v="6"/>
    <x v="1820"/>
    <n v="46.77"/>
  </r>
  <r>
    <x v="6"/>
    <x v="1821"/>
    <n v="46.868000000000002"/>
  </r>
  <r>
    <x v="6"/>
    <x v="1822"/>
    <n v="45.664000000000001"/>
  </r>
  <r>
    <x v="6"/>
    <x v="1823"/>
    <n v="46.15"/>
  </r>
  <r>
    <x v="6"/>
    <x v="1824"/>
    <n v="46.683999999999997"/>
  </r>
  <r>
    <x v="6"/>
    <x v="1825"/>
    <n v="47.66"/>
  </r>
  <r>
    <x v="6"/>
    <x v="1826"/>
    <n v="47.002000000000002"/>
  </r>
  <r>
    <x v="6"/>
    <x v="1827"/>
    <n v="45.802"/>
  </r>
  <r>
    <x v="6"/>
    <x v="1828"/>
    <n v="47"/>
  </r>
  <r>
    <x v="6"/>
    <x v="1829"/>
    <n v="43.923999999999999"/>
  </r>
  <r>
    <x v="6"/>
    <x v="1830"/>
    <n v="43.128"/>
  </r>
  <r>
    <x v="6"/>
    <x v="1831"/>
    <n v="43.988"/>
  </r>
  <r>
    <x v="6"/>
    <x v="1832"/>
    <n v="45.366"/>
  </r>
  <r>
    <x v="6"/>
    <x v="1833"/>
    <n v="45.171999999999997"/>
  </r>
  <r>
    <x v="6"/>
    <x v="1834"/>
    <n v="44.165999999999997"/>
  </r>
  <r>
    <x v="6"/>
    <x v="1835"/>
    <n v="44.43"/>
  </r>
  <r>
    <x v="6"/>
    <x v="1836"/>
    <n v="42.28"/>
  </r>
  <r>
    <x v="6"/>
    <x v="1837"/>
    <n v="43"/>
  </r>
  <r>
    <x v="6"/>
    <x v="1838"/>
    <n v="42.816000000000003"/>
  </r>
  <r>
    <x v="6"/>
    <x v="1839"/>
    <n v="43.118000000000002"/>
  </r>
  <r>
    <x v="6"/>
    <x v="1840"/>
    <n v="44.341999999999999"/>
  </r>
  <r>
    <x v="6"/>
    <x v="1841"/>
    <n v="45.122"/>
  </r>
  <r>
    <x v="6"/>
    <x v="1842"/>
    <n v="45.002000000000002"/>
  </r>
  <r>
    <x v="6"/>
    <x v="1843"/>
    <n v="44.136000000000003"/>
  </r>
  <r>
    <x v="6"/>
    <x v="1844"/>
    <n v="45.915999999999997"/>
  </r>
  <r>
    <x v="6"/>
    <x v="1845"/>
    <n v="45.49"/>
  </r>
  <r>
    <x v="6"/>
    <x v="1846"/>
    <n v="46.357999999999997"/>
  </r>
  <r>
    <x v="6"/>
    <x v="1847"/>
    <n v="47.107999999999997"/>
  </r>
  <r>
    <x v="6"/>
    <x v="1848"/>
    <n v="49.42"/>
  </r>
  <r>
    <x v="6"/>
    <x v="1849"/>
    <n v="49.173999999999999"/>
  </r>
  <r>
    <x v="6"/>
    <x v="1850"/>
    <n v="49.04"/>
  </r>
  <r>
    <x v="6"/>
    <x v="1851"/>
    <n v="48.561999999999998"/>
  </r>
  <r>
    <x v="6"/>
    <x v="1852"/>
    <n v="48.957999999999998"/>
  </r>
  <r>
    <x v="6"/>
    <x v="1853"/>
    <n v="48.698"/>
  </r>
  <r>
    <x v="6"/>
    <x v="1854"/>
    <n v="49.32"/>
  </r>
  <r>
    <x v="6"/>
    <x v="1855"/>
    <n v="48.124000000000002"/>
  </r>
  <r>
    <x v="6"/>
    <x v="1856"/>
    <n v="48.246000000000002"/>
  </r>
  <r>
    <x v="6"/>
    <x v="1857"/>
    <n v="44.642000000000003"/>
  </r>
  <r>
    <x v="6"/>
    <x v="1858"/>
    <n v="45.74"/>
  </r>
  <r>
    <x v="6"/>
    <x v="1859"/>
    <n v="48.512"/>
  </r>
  <r>
    <x v="6"/>
    <x v="1860"/>
    <n v="48.426000000000002"/>
  </r>
  <r>
    <x v="6"/>
    <x v="1861"/>
    <n v="48.173999999999999"/>
  </r>
  <r>
    <x v="6"/>
    <x v="1862"/>
    <n v="48.938000000000002"/>
  </r>
  <r>
    <x v="6"/>
    <x v="1863"/>
    <n v="48.625999999999998"/>
  </r>
  <r>
    <x v="6"/>
    <x v="1864"/>
    <n v="46.606000000000002"/>
  </r>
  <r>
    <x v="6"/>
    <x v="1865"/>
    <n v="46.286000000000001"/>
  </r>
  <r>
    <x v="6"/>
    <x v="1866"/>
    <n v="47.543999999999997"/>
  </r>
  <r>
    <x v="6"/>
    <x v="1867"/>
    <n v="48.01"/>
  </r>
  <r>
    <x v="6"/>
    <x v="1868"/>
    <n v="48.905999999999999"/>
  </r>
  <r>
    <x v="6"/>
    <x v="1869"/>
    <n v="48.948"/>
  </r>
  <r>
    <x v="6"/>
    <x v="1870"/>
    <n v="49.578000000000003"/>
  </r>
  <r>
    <x v="6"/>
    <x v="1871"/>
    <n v="51.392000000000003"/>
  </r>
  <r>
    <x v="6"/>
    <x v="1872"/>
    <n v="51.578000000000003"/>
  </r>
  <r>
    <x v="6"/>
    <x v="1873"/>
    <n v="51.95"/>
  </r>
  <r>
    <x v="6"/>
    <x v="1874"/>
    <n v="52.393999999999998"/>
  </r>
  <r>
    <x v="6"/>
    <x v="1875"/>
    <n v="51.39"/>
  </r>
  <r>
    <x v="6"/>
    <x v="1876"/>
    <n v="50.7"/>
  </r>
  <r>
    <x v="6"/>
    <x v="1877"/>
    <n v="51.116"/>
  </r>
  <r>
    <x v="6"/>
    <x v="1878"/>
    <n v="50.936"/>
  </r>
  <r>
    <x v="6"/>
    <x v="1879"/>
    <n v="59.936"/>
  </r>
  <r>
    <x v="6"/>
    <x v="1880"/>
    <n v="65.626000000000005"/>
  </r>
  <r>
    <x v="6"/>
    <x v="1881"/>
    <n v="65.542000000000002"/>
  </r>
  <r>
    <x v="6"/>
    <x v="1882"/>
    <n v="63.244"/>
  </r>
  <r>
    <x v="6"/>
    <x v="1883"/>
    <n v="63.002000000000002"/>
  </r>
  <r>
    <x v="6"/>
    <x v="1884"/>
    <n v="62.984000000000002"/>
  </r>
  <r>
    <x v="6"/>
    <x v="1885"/>
    <n v="62.661999999999999"/>
  </r>
  <r>
    <x v="6"/>
    <x v="1886"/>
    <n v="63.494"/>
  </r>
  <r>
    <x v="6"/>
    <x v="1887"/>
    <n v="63.444000000000003"/>
  </r>
  <r>
    <x v="6"/>
    <x v="1888"/>
    <n v="65.316000000000003"/>
  </r>
  <r>
    <x v="6"/>
    <x v="1889"/>
    <n v="67.108000000000004"/>
  </r>
  <r>
    <x v="6"/>
    <x v="1890"/>
    <n v="67.427999999999997"/>
  </r>
  <r>
    <x v="6"/>
    <x v="1891"/>
    <n v="69.018000000000001"/>
  </r>
  <r>
    <x v="6"/>
    <x v="1892"/>
    <n v="69.986000000000004"/>
  </r>
  <r>
    <x v="6"/>
    <x v="1893"/>
    <n v="69.221999999999994"/>
  </r>
  <r>
    <x v="6"/>
    <x v="1894"/>
    <n v="69.87"/>
  </r>
  <r>
    <x v="6"/>
    <x v="1895"/>
    <n v="70.433999999999997"/>
  </r>
  <r>
    <x v="6"/>
    <x v="1896"/>
    <n v="69.998000000000005"/>
  </r>
  <r>
    <x v="6"/>
    <x v="1897"/>
    <n v="71.903999999999996"/>
  </r>
  <r>
    <x v="6"/>
    <x v="1898"/>
    <n v="70.444000000000003"/>
  </r>
  <r>
    <x v="6"/>
    <x v="1899"/>
    <n v="70.965999999999994"/>
  </r>
  <r>
    <x v="6"/>
    <x v="1900"/>
    <n v="66.608000000000004"/>
  </r>
  <r>
    <x v="6"/>
    <x v="1901"/>
    <n v="67.268000000000001"/>
  </r>
  <r>
    <x v="6"/>
    <x v="1902"/>
    <n v="65.784000000000006"/>
  </r>
  <r>
    <x v="6"/>
    <x v="1903"/>
    <n v="66.257999999999996"/>
  </r>
  <r>
    <x v="6"/>
    <x v="1904"/>
    <n v="65.988"/>
  </r>
  <r>
    <x v="6"/>
    <x v="1905"/>
    <n v="66.974000000000004"/>
  </r>
  <r>
    <x v="6"/>
    <x v="1906"/>
    <n v="67.239999999999995"/>
  </r>
  <r>
    <x v="6"/>
    <x v="1907"/>
    <n v="66.605999999999995"/>
  </r>
  <r>
    <x v="6"/>
    <x v="1908"/>
    <n v="66.073999999999998"/>
  </r>
  <r>
    <x v="6"/>
    <x v="1909"/>
    <n v="67.177999999999997"/>
  </r>
  <r>
    <x v="6"/>
    <x v="1910"/>
    <n v="67.906000000000006"/>
  </r>
  <r>
    <x v="6"/>
    <x v="1911"/>
    <n v="69.768000000000001"/>
  </r>
  <r>
    <x v="6"/>
    <x v="1912"/>
    <n v="70.540000000000006"/>
  </r>
  <r>
    <x v="6"/>
    <x v="1913"/>
    <n v="71.936000000000007"/>
  </r>
  <r>
    <x v="6"/>
    <x v="1914"/>
    <n v="71.677999999999997"/>
  </r>
  <r>
    <x v="6"/>
    <x v="1915"/>
    <n v="76.3"/>
  </r>
  <r>
    <x v="6"/>
    <x v="1916"/>
    <n v="75.798000000000002"/>
  </r>
  <r>
    <x v="6"/>
    <x v="1917"/>
    <n v="78.63"/>
  </r>
  <r>
    <x v="6"/>
    <x v="1918"/>
    <n v="80.808000000000007"/>
  </r>
  <r>
    <x v="6"/>
    <x v="1919"/>
    <n v="81.117999999999995"/>
  </r>
  <r>
    <x v="6"/>
    <x v="1920"/>
    <n v="83.843999999999994"/>
  </r>
  <r>
    <x v="6"/>
    <x v="1921"/>
    <n v="85.05"/>
  </r>
  <r>
    <x v="6"/>
    <x v="1922"/>
    <n v="86.188000000000002"/>
  </r>
  <r>
    <x v="6"/>
    <x v="1923"/>
    <n v="86.075999999999993"/>
  </r>
  <r>
    <x v="6"/>
    <x v="1924"/>
    <n v="82.94"/>
  </r>
  <r>
    <x v="6"/>
    <x v="1925"/>
    <n v="83.665999999999997"/>
  </r>
  <r>
    <x v="6"/>
    <x v="1926"/>
    <n v="86.052000000000007"/>
  </r>
  <r>
    <x v="6"/>
    <x v="1927"/>
    <n v="88.602000000000004"/>
  </r>
  <r>
    <x v="6"/>
    <x v="1928"/>
    <n v="90.308000000000007"/>
  </r>
  <r>
    <x v="6"/>
    <x v="1929"/>
    <n v="93.811999999999998"/>
  </r>
  <r>
    <x v="6"/>
    <x v="1930"/>
    <n v="98.427999999999997"/>
  </r>
  <r>
    <x v="6"/>
    <x v="1931"/>
    <n v="96.268000000000001"/>
  </r>
  <r>
    <x v="6"/>
    <x v="1932"/>
    <n v="95.63"/>
  </r>
  <r>
    <x v="6"/>
    <x v="1933"/>
    <n v="104.97199999999999"/>
  </r>
  <r>
    <x v="6"/>
    <x v="1934"/>
    <n v="107.584"/>
  </r>
  <r>
    <x v="6"/>
    <x v="1935"/>
    <n v="103.7"/>
  </r>
  <r>
    <x v="6"/>
    <x v="1936"/>
    <n v="102.69799999999999"/>
  </r>
  <r>
    <x v="6"/>
    <x v="1937"/>
    <n v="102.1"/>
  </r>
  <r>
    <x v="6"/>
    <x v="1938"/>
    <n v="109.44"/>
  </r>
  <r>
    <x v="6"/>
    <x v="1939"/>
    <n v="113.91200000000001"/>
  </r>
  <r>
    <x v="6"/>
    <x v="1940"/>
    <n v="114.44"/>
  </r>
  <r>
    <x v="6"/>
    <x v="1941"/>
    <n v="112.964"/>
  </r>
  <r>
    <x v="6"/>
    <x v="1942"/>
    <n v="111.604"/>
  </r>
  <r>
    <x v="6"/>
    <x v="1943"/>
    <n v="113.38"/>
  </r>
  <r>
    <x v="6"/>
    <x v="1944"/>
    <n v="116.19799999999999"/>
  </r>
  <r>
    <x v="6"/>
    <x v="1945"/>
    <n v="128.16200000000001"/>
  </r>
  <r>
    <x v="6"/>
    <x v="1946"/>
    <n v="130.114"/>
  </r>
  <r>
    <x v="6"/>
    <x v="1947"/>
    <n v="156"/>
  </r>
  <r>
    <x v="6"/>
    <x v="1948"/>
    <n v="177.41200000000001"/>
  </r>
  <r>
    <x v="6"/>
    <x v="1949"/>
    <n v="146.94"/>
  </r>
  <r>
    <x v="6"/>
    <x v="1950"/>
    <n v="149.792"/>
  </r>
  <r>
    <x v="6"/>
    <x v="1951"/>
    <n v="149.614"/>
  </r>
  <r>
    <x v="6"/>
    <x v="1952"/>
    <n v="154.256"/>
  </r>
  <r>
    <x v="6"/>
    <x v="1953"/>
    <n v="154.876"/>
  </r>
  <r>
    <x v="6"/>
    <x v="1954"/>
    <n v="153.458"/>
  </r>
  <r>
    <x v="6"/>
    <x v="1955"/>
    <n v="160.80000000000001"/>
  </r>
  <r>
    <x v="6"/>
    <x v="1956"/>
    <n v="160.006"/>
  </r>
  <r>
    <x v="6"/>
    <x v="1957"/>
    <n v="171.68"/>
  </r>
  <r>
    <x v="6"/>
    <x v="1958"/>
    <n v="183.48400000000001"/>
  </r>
  <r>
    <x v="6"/>
    <x v="1959"/>
    <n v="179.88200000000001"/>
  </r>
  <r>
    <x v="6"/>
    <x v="1960"/>
    <n v="180.2"/>
  </r>
  <r>
    <x v="6"/>
    <x v="1961"/>
    <n v="166.75800000000001"/>
  </r>
  <r>
    <x v="6"/>
    <x v="1962"/>
    <n v="159.982"/>
  </r>
  <r>
    <x v="6"/>
    <x v="1963"/>
    <n v="155.76"/>
  </r>
  <r>
    <x v="6"/>
    <x v="1964"/>
    <n v="135.80000000000001"/>
  </r>
  <r>
    <x v="6"/>
    <x v="1965"/>
    <n v="133.59800000000001"/>
  </r>
  <r>
    <x v="6"/>
    <x v="1966"/>
    <n v="148.72399999999999"/>
  </r>
  <r>
    <x v="6"/>
    <x v="1967"/>
    <n v="149.102"/>
  </r>
  <r>
    <x v="6"/>
    <x v="1968"/>
    <n v="149.9"/>
  </r>
  <r>
    <x v="6"/>
    <x v="1969"/>
    <n v="144.90799999999999"/>
  </r>
  <r>
    <x v="6"/>
    <x v="1970"/>
    <n v="140.696"/>
  </r>
  <r>
    <x v="6"/>
    <x v="1971"/>
    <n v="121.6"/>
  </r>
  <r>
    <x v="6"/>
    <x v="1972"/>
    <n v="129.066"/>
  </r>
  <r>
    <x v="6"/>
    <x v="1973"/>
    <n v="126.846"/>
  </r>
  <r>
    <x v="6"/>
    <x v="1974"/>
    <n v="112.11"/>
  </r>
  <r>
    <x v="6"/>
    <x v="1975"/>
    <n v="109.324"/>
  </r>
  <r>
    <x v="6"/>
    <x v="1976"/>
    <n v="89.013999999999996"/>
  </r>
  <r>
    <x v="6"/>
    <x v="1977"/>
    <n v="86.04"/>
  </r>
  <r>
    <x v="6"/>
    <x v="1978"/>
    <n v="72.244"/>
  </r>
  <r>
    <x v="6"/>
    <x v="1979"/>
    <n v="85.528000000000006"/>
  </r>
  <r>
    <x v="6"/>
    <x v="1980"/>
    <n v="85.506"/>
  </r>
  <r>
    <x v="6"/>
    <x v="1981"/>
    <n v="86.858000000000004"/>
  </r>
  <r>
    <x v="6"/>
    <x v="1982"/>
    <n v="101"/>
  </r>
  <r>
    <x v="6"/>
    <x v="1983"/>
    <n v="107.85"/>
  </r>
  <r>
    <x v="6"/>
    <x v="1984"/>
    <n v="105.63200000000001"/>
  </r>
  <r>
    <x v="6"/>
    <x v="1985"/>
    <n v="102.872"/>
  </r>
  <r>
    <x v="6"/>
    <x v="1986"/>
    <n v="100.426"/>
  </r>
  <r>
    <x v="6"/>
    <x v="1987"/>
    <n v="104.8"/>
  </r>
  <r>
    <x v="6"/>
    <x v="1988"/>
    <n v="96.311999999999998"/>
  </r>
  <r>
    <x v="6"/>
    <x v="1989"/>
    <n v="90.894000000000005"/>
  </r>
  <r>
    <x v="6"/>
    <x v="1990"/>
    <n v="96.001999999999995"/>
  </r>
  <r>
    <x v="6"/>
    <x v="1991"/>
    <n v="103.248"/>
  </r>
  <r>
    <x v="6"/>
    <x v="1992"/>
    <n v="109.09"/>
  </r>
  <r>
    <x v="6"/>
    <x v="1993"/>
    <n v="109.768"/>
  </r>
  <r>
    <x v="6"/>
    <x v="1994"/>
    <n v="114.6"/>
  </r>
  <r>
    <x v="6"/>
    <x v="1995"/>
    <n v="130.19"/>
  </r>
  <r>
    <x v="6"/>
    <x v="1996"/>
    <n v="141.97800000000001"/>
  </r>
  <r>
    <x v="6"/>
    <x v="1997"/>
    <n v="145.96600000000001"/>
  </r>
  <r>
    <x v="6"/>
    <x v="1998"/>
    <n v="149.042"/>
  </r>
  <r>
    <x v="6"/>
    <x v="1999"/>
    <n v="150.77799999999999"/>
  </r>
  <r>
    <x v="6"/>
    <x v="2000"/>
    <n v="149.27199999999999"/>
  </r>
  <r>
    <x v="6"/>
    <x v="2001"/>
    <n v="137.34399999999999"/>
  </r>
  <r>
    <x v="6"/>
    <x v="2002"/>
    <n v="146.422"/>
  </r>
  <r>
    <x v="6"/>
    <x v="2003"/>
    <n v="141.126"/>
  </r>
  <r>
    <x v="6"/>
    <x v="2004"/>
    <n v="145.03"/>
  </r>
  <r>
    <x v="6"/>
    <x v="2005"/>
    <n v="159.75"/>
  </r>
  <r>
    <x v="6"/>
    <x v="2006"/>
    <n v="153.82400000000001"/>
  </r>
  <r>
    <x v="6"/>
    <x v="2007"/>
    <n v="160.102"/>
  </r>
  <r>
    <x v="6"/>
    <x v="2008"/>
    <n v="156.376"/>
  </r>
  <r>
    <x v="6"/>
    <x v="2009"/>
    <n v="140.26400000000001"/>
  </r>
  <r>
    <x v="6"/>
    <x v="2010"/>
    <n v="152.238"/>
  </r>
  <r>
    <x v="6"/>
    <x v="2011"/>
    <n v="153.642"/>
  </r>
  <r>
    <x v="6"/>
    <x v="2012"/>
    <n v="156.51599999999999"/>
  </r>
  <r>
    <x v="6"/>
    <x v="2013"/>
    <n v="156.00800000000001"/>
  </r>
  <r>
    <x v="6"/>
    <x v="2014"/>
    <n v="163.88399999999999"/>
  </r>
  <r>
    <x v="6"/>
    <x v="2015"/>
    <n v="162.25800000000001"/>
  </r>
  <r>
    <x v="6"/>
    <x v="2016"/>
    <n v="161.88200000000001"/>
  </r>
  <r>
    <x v="6"/>
    <x v="2017"/>
    <n v="158.19200000000001"/>
  </r>
  <r>
    <x v="6"/>
    <x v="2018"/>
    <n v="160.666"/>
  </r>
  <r>
    <x v="6"/>
    <x v="2019"/>
    <n v="159.834"/>
  </r>
  <r>
    <x v="6"/>
    <x v="2020"/>
    <n v="162.726"/>
  </r>
  <r>
    <x v="6"/>
    <x v="2021"/>
    <n v="161.602"/>
  </r>
  <r>
    <x v="6"/>
    <x v="2022"/>
    <n v="163.11199999999999"/>
  </r>
  <r>
    <x v="6"/>
    <x v="2023"/>
    <n v="165.52"/>
  </r>
  <r>
    <x v="6"/>
    <x v="2024"/>
    <n v="163.376"/>
  </r>
  <r>
    <x v="6"/>
    <x v="2025"/>
    <n v="163.774"/>
  </r>
  <r>
    <x v="6"/>
    <x v="2026"/>
    <n v="164.04599999999999"/>
  </r>
  <r>
    <x v="6"/>
    <x v="2027"/>
    <n v="161.16200000000001"/>
  </r>
  <r>
    <x v="6"/>
    <x v="2028"/>
    <n v="167"/>
  </r>
  <r>
    <x v="6"/>
    <x v="2029"/>
    <n v="179.62"/>
  </r>
  <r>
    <x v="6"/>
    <x v="2030"/>
    <n v="176.31200000000001"/>
  </r>
  <r>
    <x v="6"/>
    <x v="2031"/>
    <n v="176.59200000000001"/>
  </r>
  <r>
    <x v="6"/>
    <x v="2032"/>
    <n v="172.876"/>
  </r>
  <r>
    <x v="6"/>
    <x v="2033"/>
    <n v="177.13200000000001"/>
  </r>
  <r>
    <x v="6"/>
    <x v="2034"/>
    <n v="189.98400000000001"/>
  </r>
  <r>
    <x v="6"/>
    <x v="2035"/>
    <n v="188.13399999999999"/>
  </r>
  <r>
    <x v="6"/>
    <x v="2036"/>
    <n v="205.01"/>
  </r>
  <r>
    <x v="6"/>
    <x v="2037"/>
    <n v="194.56800000000001"/>
  </r>
  <r>
    <x v="6"/>
    <x v="2038"/>
    <n v="187.05600000000001"/>
  </r>
  <r>
    <x v="6"/>
    <x v="2039"/>
    <n v="198.18"/>
  </r>
  <r>
    <x v="6"/>
    <x v="2040"/>
    <n v="196.42599999999999"/>
  </r>
  <r>
    <x v="6"/>
    <x v="2041"/>
    <n v="198.358"/>
  </r>
  <r>
    <x v="6"/>
    <x v="2042"/>
    <n v="200.792"/>
  </r>
  <r>
    <x v="6"/>
    <x v="2043"/>
    <n v="200.18"/>
  </r>
  <r>
    <x v="6"/>
    <x v="2044"/>
    <n v="198.864"/>
  </r>
  <r>
    <x v="6"/>
    <x v="2045"/>
    <n v="200.35599999999999"/>
  </r>
  <r>
    <x v="6"/>
    <x v="2046"/>
    <n v="192.17"/>
  </r>
  <r>
    <x v="6"/>
    <x v="2047"/>
    <n v="197.196"/>
  </r>
  <r>
    <x v="6"/>
    <x v="2048"/>
    <n v="191.94800000000001"/>
  </r>
  <r>
    <x v="6"/>
    <x v="2049"/>
    <n v="201.87"/>
  </r>
  <r>
    <x v="6"/>
    <x v="2050"/>
    <n v="215.96199999999999"/>
  </r>
  <r>
    <x v="6"/>
    <x v="2051"/>
    <n v="223.92599999999999"/>
  </r>
  <r>
    <x v="6"/>
    <x v="2052"/>
    <n v="241.732"/>
  </r>
  <r>
    <x v="6"/>
    <x v="2053"/>
    <n v="274.31599999999997"/>
  </r>
  <r>
    <x v="6"/>
    <x v="2054"/>
    <n v="277.97199999999998"/>
  </r>
  <r>
    <x v="6"/>
    <x v="2055"/>
    <n v="273.17599999999999"/>
  </r>
  <r>
    <x v="6"/>
    <x v="2056"/>
    <n v="278.85599999999999"/>
  </r>
  <r>
    <x v="6"/>
    <x v="2057"/>
    <n v="308.93"/>
  </r>
  <r>
    <x v="6"/>
    <x v="2058"/>
    <n v="299.41199999999998"/>
  </r>
  <r>
    <x v="6"/>
    <x v="2059"/>
    <n v="303.36"/>
  </r>
  <r>
    <x v="6"/>
    <x v="2060"/>
    <n v="309.202"/>
  </r>
  <r>
    <x v="6"/>
    <x v="2061"/>
    <n v="300.12799999999999"/>
  </r>
  <r>
    <x v="6"/>
    <x v="2062"/>
    <n v="300.16800000000001"/>
  </r>
  <r>
    <x v="6"/>
    <x v="2063"/>
    <n v="328.6"/>
  </r>
  <r>
    <x v="6"/>
    <x v="2064"/>
    <n v="313.67200000000003"/>
  </r>
  <r>
    <x v="6"/>
    <x v="2065"/>
    <n v="318.46600000000001"/>
  </r>
  <r>
    <x v="6"/>
    <x v="2066"/>
    <n v="302.61399999999998"/>
  </r>
  <r>
    <x v="6"/>
    <x v="2067"/>
    <n v="283.39999999999998"/>
  </r>
  <r>
    <x v="6"/>
    <x v="2068"/>
    <n v="307.92"/>
  </r>
  <r>
    <x v="6"/>
    <x v="2069"/>
    <n v="295.298"/>
  </r>
  <r>
    <x v="6"/>
    <x v="2070"/>
    <n v="299.822"/>
  </r>
  <r>
    <x v="6"/>
    <x v="2071"/>
    <n v="297.49799999999999"/>
  </r>
  <r>
    <x v="6"/>
    <x v="2072"/>
    <n v="286.15199999999999"/>
  </r>
  <r>
    <x v="6"/>
    <x v="2073"/>
    <n v="297"/>
  </r>
  <r>
    <x v="6"/>
    <x v="2074"/>
    <n v="297.39999999999998"/>
  </r>
  <r>
    <x v="6"/>
    <x v="2075"/>
    <n v="297.00400000000002"/>
  </r>
  <r>
    <x v="6"/>
    <x v="2076"/>
    <n v="297.916"/>
  </r>
  <r>
    <x v="6"/>
    <x v="2077"/>
    <n v="290.54199999999997"/>
  </r>
  <r>
    <x v="6"/>
    <x v="2078"/>
    <n v="283.714"/>
  </r>
  <r>
    <x v="6"/>
    <x v="2079"/>
    <n v="274.87799999999999"/>
  </r>
  <r>
    <x v="6"/>
    <x v="2080"/>
    <n v="310.952"/>
  </r>
  <r>
    <x v="6"/>
    <x v="2081"/>
    <n v="324.2"/>
  </r>
  <r>
    <x v="6"/>
    <x v="2082"/>
    <n v="330.142"/>
  </r>
  <r>
    <x v="6"/>
    <x v="2083"/>
    <n v="367.12799999999999"/>
  </r>
  <r>
    <x v="6"/>
    <x v="2084"/>
    <n v="377.41800000000001"/>
  </r>
  <r>
    <x v="6"/>
    <x v="2085"/>
    <n v="375.70600000000002"/>
  </r>
  <r>
    <x v="6"/>
    <x v="2086"/>
    <n v="400.36599999999999"/>
  </r>
  <r>
    <x v="6"/>
    <x v="2087"/>
    <n v="409.99599999999998"/>
  </r>
  <r>
    <x v="6"/>
    <x v="2088"/>
    <n v="402.84"/>
  </r>
  <r>
    <x v="6"/>
    <x v="2089"/>
    <n v="404.66800000000001"/>
  </r>
  <r>
    <x v="6"/>
    <x v="2090"/>
    <n v="430.63400000000001"/>
  </r>
  <r>
    <x v="6"/>
    <x v="2091"/>
    <n v="447.75"/>
  </r>
  <r>
    <x v="6"/>
    <x v="2092"/>
    <n v="442.68"/>
  </r>
  <r>
    <x v="6"/>
    <x v="2093"/>
    <n v="498.32"/>
  </r>
  <r>
    <x v="6"/>
    <x v="2094"/>
    <n v="475.05"/>
  </r>
  <r>
    <x v="6"/>
    <x v="2095"/>
    <n v="447.37"/>
  </r>
  <r>
    <x v="6"/>
    <x v="2096"/>
    <n v="407"/>
  </r>
  <r>
    <x v="6"/>
    <x v="2097"/>
    <n v="418.32"/>
  </r>
  <r>
    <x v="6"/>
    <x v="2098"/>
    <n v="330.21"/>
  </r>
  <r>
    <x v="6"/>
    <x v="2099"/>
    <n v="366.28"/>
  </r>
  <r>
    <x v="6"/>
    <x v="2100"/>
    <n v="371.34"/>
  </r>
  <r>
    <x v="6"/>
    <x v="2101"/>
    <n v="372.72"/>
  </r>
  <r>
    <x v="6"/>
    <x v="2102"/>
    <n v="419.62"/>
  </r>
  <r>
    <x v="6"/>
    <x v="2103"/>
    <n v="449.76"/>
  </r>
  <r>
    <x v="6"/>
    <x v="2104"/>
    <n v="441.76"/>
  </r>
  <r>
    <x v="6"/>
    <x v="2105"/>
    <n v="423.43"/>
  </r>
  <r>
    <x v="6"/>
    <x v="2106"/>
    <n v="442.15"/>
  </r>
  <r>
    <x v="6"/>
    <x v="2107"/>
    <n v="449.39"/>
  </r>
  <r>
    <x v="6"/>
    <x v="2108"/>
    <n v="424.23"/>
  </r>
  <r>
    <x v="6"/>
    <x v="2109"/>
    <n v="380.36"/>
  </r>
  <r>
    <x v="6"/>
    <x v="2110"/>
    <n v="387.79"/>
  </r>
  <r>
    <x v="6"/>
    <x v="2111"/>
    <n v="407.34"/>
  </r>
  <r>
    <x v="6"/>
    <x v="2112"/>
    <n v="421.2"/>
  </r>
  <r>
    <x v="6"/>
    <x v="2113"/>
    <n v="419.07"/>
  </r>
  <r>
    <x v="6"/>
    <x v="2114"/>
    <n v="429.01"/>
  </r>
  <r>
    <x v="6"/>
    <x v="2115"/>
    <n v="448.16"/>
  </r>
  <r>
    <x v="6"/>
    <x v="2116"/>
    <n v="415.09"/>
  </r>
  <r>
    <x v="6"/>
    <x v="2117"/>
    <n v="425.68"/>
  </r>
  <r>
    <x v="6"/>
    <x v="2118"/>
    <n v="413.98"/>
  </r>
  <r>
    <x v="6"/>
    <x v="2119"/>
    <n v="425.3"/>
  </r>
  <r>
    <x v="6"/>
    <x v="2120"/>
    <n v="425.92"/>
  </r>
  <r>
    <x v="6"/>
    <x v="2121"/>
    <n v="434"/>
  </r>
  <r>
    <x v="6"/>
    <x v="2122"/>
    <n v="442.3"/>
  </r>
  <r>
    <x v="6"/>
    <x v="2123"/>
    <n v="446.65"/>
  </r>
  <r>
    <x v="6"/>
    <x v="2124"/>
    <n v="461.3"/>
  </r>
  <r>
    <x v="6"/>
    <x v="2125"/>
    <n v="448.88"/>
  </r>
  <r>
    <x v="6"/>
    <x v="2126"/>
    <n v="439.67"/>
  </r>
  <r>
    <x v="6"/>
    <x v="2127"/>
    <n v="430.83"/>
  </r>
  <r>
    <x v="6"/>
    <x v="2128"/>
    <n v="421.94"/>
  </r>
  <r>
    <x v="6"/>
    <x v="2129"/>
    <n v="422.64"/>
  </r>
  <r>
    <x v="6"/>
    <x v="2130"/>
    <n v="425.79"/>
  </r>
  <r>
    <x v="6"/>
    <x v="2131"/>
    <n v="420.63"/>
  </r>
  <r>
    <x v="6"/>
    <x v="2132"/>
    <n v="420.28"/>
  </r>
  <r>
    <x v="6"/>
    <x v="2133"/>
    <n v="424.68"/>
  </r>
  <r>
    <x v="6"/>
    <x v="2134"/>
    <n v="406.02"/>
  </r>
  <r>
    <x v="6"/>
    <x v="2135"/>
    <n v="410.83"/>
  </r>
  <r>
    <x v="6"/>
    <x v="2136"/>
    <n v="388.04"/>
  </r>
  <r>
    <x v="6"/>
    <x v="2137"/>
    <n v="400.51"/>
  </r>
  <r>
    <x v="6"/>
    <x v="2138"/>
    <n v="423.9"/>
  </r>
  <r>
    <x v="6"/>
    <x v="2139"/>
    <n v="420.98"/>
  </r>
  <r>
    <x v="6"/>
    <x v="2140"/>
    <n v="438.09"/>
  </r>
  <r>
    <x v="6"/>
    <x v="2141"/>
    <n v="429.95"/>
  </r>
  <r>
    <x v="6"/>
    <x v="2142"/>
    <n v="421.26"/>
  </r>
  <r>
    <x v="6"/>
    <x v="2143"/>
    <n v="410.36"/>
  </r>
  <r>
    <x v="6"/>
    <x v="2144"/>
    <n v="417.13"/>
  </r>
  <r>
    <x v="6"/>
    <x v="2145"/>
    <n v="411.76"/>
  </r>
  <r>
    <x v="6"/>
    <x v="2146"/>
    <n v="408.5"/>
  </r>
  <r>
    <x v="6"/>
    <x v="2147"/>
    <n v="408.09"/>
  </r>
  <r>
    <x v="6"/>
    <x v="2148"/>
    <n v="441.61"/>
  </r>
  <r>
    <x v="6"/>
    <x v="2149"/>
    <n v="486.64"/>
  </r>
  <r>
    <x v="6"/>
    <x v="2150"/>
    <n v="499.27"/>
  </r>
  <r>
    <x v="6"/>
    <x v="2151"/>
    <n v="489.61"/>
  </r>
  <r>
    <x v="6"/>
    <x v="2152"/>
    <n v="521.85"/>
  </r>
  <r>
    <x v="6"/>
    <x v="2153"/>
    <n v="555.38"/>
  </r>
  <r>
    <x v="6"/>
    <x v="2154"/>
    <n v="574"/>
  </r>
  <r>
    <x v="6"/>
    <x v="2155"/>
    <n v="585.76"/>
  </r>
  <r>
    <x v="6"/>
    <x v="2156"/>
    <n v="567.6"/>
  </r>
  <r>
    <x v="6"/>
    <x v="2157"/>
    <n v="584.76"/>
  </r>
  <r>
    <x v="6"/>
    <x v="2158"/>
    <n v="568.82000000000005"/>
  </r>
  <r>
    <x v="6"/>
    <x v="2159"/>
    <n v="593.38"/>
  </r>
  <r>
    <x v="6"/>
    <x v="2160"/>
    <n v="599.04"/>
  </r>
  <r>
    <x v="6"/>
    <x v="2161"/>
    <n v="641.76"/>
  </r>
  <r>
    <x v="6"/>
    <x v="2162"/>
    <n v="649.88"/>
  </r>
  <r>
    <x v="6"/>
    <x v="2163"/>
    <n v="604.48"/>
  </r>
  <r>
    <x v="6"/>
    <x v="2164"/>
    <n v="627.07000000000005"/>
  </r>
  <r>
    <x v="6"/>
    <x v="2165"/>
    <n v="609.99"/>
  </r>
  <r>
    <x v="6"/>
    <x v="2166"/>
    <n v="639.83000000000004"/>
  </r>
  <r>
    <x v="6"/>
    <x v="2167"/>
    <n v="633.25"/>
  </r>
  <r>
    <x v="6"/>
    <x v="2168"/>
    <n v="622.77"/>
  </r>
  <r>
    <x v="6"/>
    <x v="2169"/>
    <n v="655.9"/>
  </r>
  <r>
    <x v="6"/>
    <x v="2170"/>
    <n v="695"/>
  </r>
  <r>
    <x v="6"/>
    <x v="2171"/>
    <n v="649.86"/>
  </r>
  <r>
    <x v="6"/>
    <x v="2172"/>
    <n v="640.34"/>
  </r>
  <r>
    <x v="6"/>
    <x v="2173"/>
    <n v="645.98"/>
  </r>
  <r>
    <x v="6"/>
    <x v="2174"/>
    <n v="661.77"/>
  </r>
  <r>
    <x v="6"/>
    <x v="2175"/>
    <n v="663.69"/>
  </r>
  <r>
    <x v="6"/>
    <x v="2176"/>
    <n v="665.99"/>
  </r>
  <r>
    <x v="6"/>
    <x v="2177"/>
    <n v="694.78"/>
  </r>
  <r>
    <x v="6"/>
    <x v="2178"/>
    <n v="705.67"/>
  </r>
  <r>
    <x v="6"/>
    <x v="2179"/>
    <n v="729.77"/>
  </r>
  <r>
    <x v="6"/>
    <x v="2180"/>
    <n v="735.11"/>
  </r>
  <r>
    <x v="6"/>
    <x v="2181"/>
    <n v="755.98"/>
  </r>
  <r>
    <x v="6"/>
    <x v="2182"/>
    <n v="816.04"/>
  </r>
  <r>
    <x v="6"/>
    <x v="2183"/>
    <n v="880.02"/>
  </r>
  <r>
    <x v="6"/>
    <x v="2184"/>
    <n v="811.19"/>
  </r>
  <r>
    <x v="6"/>
    <x v="2185"/>
    <n v="849.44"/>
  </r>
  <r>
    <x v="6"/>
    <x v="2186"/>
    <n v="854.41"/>
  </r>
  <r>
    <x v="6"/>
    <x v="2187"/>
    <n v="845"/>
  </r>
  <r>
    <x v="6"/>
    <x v="2188"/>
    <n v="826.16"/>
  </r>
  <r>
    <x v="6"/>
    <x v="2189"/>
    <n v="844.55"/>
  </r>
  <r>
    <x v="6"/>
    <x v="2190"/>
    <n v="850.45"/>
  </r>
  <r>
    <x v="6"/>
    <x v="2191"/>
    <n v="844.99"/>
  </r>
  <r>
    <x v="6"/>
    <x v="2192"/>
    <n v="846.64"/>
  </r>
  <r>
    <x v="6"/>
    <x v="2193"/>
    <n v="880.8"/>
  </r>
  <r>
    <x v="6"/>
    <x v="2194"/>
    <n v="883.09"/>
  </r>
  <r>
    <x v="6"/>
    <x v="2195"/>
    <n v="864.16"/>
  </r>
  <r>
    <x v="6"/>
    <x v="2196"/>
    <n v="835.43"/>
  </r>
  <r>
    <x v="6"/>
    <x v="2197"/>
    <n v="793.53"/>
  </r>
  <r>
    <x v="6"/>
    <x v="2198"/>
    <n v="839.81"/>
  </r>
  <r>
    <x v="6"/>
    <x v="2199"/>
    <n v="872.79"/>
  </r>
  <r>
    <x v="6"/>
    <x v="2200"/>
    <n v="854.69"/>
  </r>
  <r>
    <x v="6"/>
    <x v="2201"/>
    <n v="849.99"/>
  </r>
  <r>
    <x v="6"/>
    <x v="2202"/>
    <n v="852.23"/>
  </r>
  <r>
    <x v="6"/>
    <x v="2203"/>
    <n v="863.42"/>
  </r>
  <r>
    <x v="6"/>
    <x v="2204"/>
    <n v="849.46"/>
  </r>
  <r>
    <x v="6"/>
    <x v="2205"/>
    <n v="804.82"/>
  </r>
  <r>
    <x v="6"/>
    <x v="2206"/>
    <n v="811.66"/>
  </r>
  <r>
    <x v="6"/>
    <x v="2207"/>
    <n v="816.12"/>
  </r>
  <r>
    <x v="6"/>
    <x v="2208"/>
    <n v="796.22"/>
  </r>
  <r>
    <x v="6"/>
    <x v="2209"/>
    <n v="798.15"/>
  </r>
  <r>
    <x v="6"/>
    <x v="2210"/>
    <n v="787.38"/>
  </r>
  <r>
    <x v="6"/>
    <x v="2211"/>
    <n v="781.3"/>
  </r>
  <r>
    <x v="6"/>
    <x v="2212"/>
    <n v="714.5"/>
  </r>
  <r>
    <x v="6"/>
    <x v="2213"/>
    <n v="698.84"/>
  </r>
  <r>
    <x v="6"/>
    <x v="2214"/>
    <n v="742.02"/>
  </r>
  <r>
    <x v="6"/>
    <x v="2215"/>
    <n v="682.22"/>
  </r>
  <r>
    <x v="6"/>
    <x v="2216"/>
    <n v="675.5"/>
  </r>
  <r>
    <x v="6"/>
    <x v="2217"/>
    <n v="718.43"/>
  </r>
  <r>
    <x v="6"/>
    <x v="2218"/>
    <n v="686.44"/>
  </r>
  <r>
    <x v="6"/>
    <x v="2219"/>
    <n v="653.20000000000005"/>
  </r>
  <r>
    <x v="6"/>
    <x v="2220"/>
    <n v="621.44000000000005"/>
  </r>
  <r>
    <x v="6"/>
    <x v="2221"/>
    <n v="597.95000000000005"/>
  </r>
  <r>
    <x v="6"/>
    <x v="2222"/>
    <n v="563"/>
  </r>
  <r>
    <x v="6"/>
    <x v="2223"/>
    <n v="673.58"/>
  </r>
  <r>
    <x v="6"/>
    <x v="2224"/>
    <n v="668.06"/>
  </r>
  <r>
    <x v="6"/>
    <x v="2225"/>
    <n v="699.6"/>
  </r>
  <r>
    <x v="6"/>
    <x v="2226"/>
    <n v="693.73"/>
  </r>
  <r>
    <x v="6"/>
    <x v="2227"/>
    <n v="707.94"/>
  </r>
  <r>
    <x v="6"/>
    <x v="2228"/>
    <n v="676.88"/>
  </r>
  <r>
    <x v="6"/>
    <x v="2229"/>
    <n v="701.81"/>
  </r>
  <r>
    <x v="6"/>
    <x v="2230"/>
    <n v="653.16"/>
  </r>
  <r>
    <x v="6"/>
    <x v="2231"/>
    <n v="654.87"/>
  </r>
  <r>
    <x v="6"/>
    <x v="2232"/>
    <n v="670"/>
  </r>
  <r>
    <x v="6"/>
    <x v="2233"/>
    <n v="662.16"/>
  </r>
  <r>
    <x v="6"/>
    <x v="2234"/>
    <n v="630.27"/>
  </r>
  <r>
    <x v="6"/>
    <x v="2235"/>
    <n v="640.39"/>
  </r>
  <r>
    <x v="6"/>
    <x v="2236"/>
    <n v="618.71"/>
  </r>
  <r>
    <x v="6"/>
    <x v="2237"/>
    <n v="611.29"/>
  </r>
  <r>
    <x v="6"/>
    <x v="2238"/>
    <n v="635.62"/>
  </r>
  <r>
    <x v="6"/>
    <x v="2239"/>
    <n v="667.93"/>
  </r>
  <r>
    <x v="6"/>
    <x v="2240"/>
    <n v="661.75"/>
  </r>
  <r>
    <x v="6"/>
    <x v="2241"/>
    <n v="691.05"/>
  </r>
  <r>
    <x v="6"/>
    <x v="2242"/>
    <n v="691.62"/>
  </r>
  <r>
    <x v="6"/>
    <x v="2243"/>
    <n v="670.97"/>
  </r>
  <r>
    <x v="6"/>
    <x v="2244"/>
    <n v="683.8"/>
  </r>
  <r>
    <x v="6"/>
    <x v="2245"/>
    <n v="677.02"/>
  </r>
  <r>
    <x v="6"/>
    <x v="2246"/>
    <n v="701.98"/>
  </r>
  <r>
    <x v="6"/>
    <x v="2247"/>
    <n v="762.32"/>
  </r>
  <r>
    <x v="6"/>
    <x v="2248"/>
    <n v="732.23"/>
  </r>
  <r>
    <x v="6"/>
    <x v="2249"/>
    <n v="738.85"/>
  </r>
  <r>
    <x v="6"/>
    <x v="2250"/>
    <n v="739.78"/>
  </r>
  <r>
    <x v="6"/>
    <x v="2251"/>
    <n v="714.63"/>
  </r>
  <r>
    <x v="6"/>
    <x v="2252"/>
    <n v="718.99"/>
  </r>
  <r>
    <x v="6"/>
    <x v="2253"/>
    <n v="744.12"/>
  </r>
  <r>
    <x v="6"/>
    <x v="2254"/>
    <n v="719.69"/>
  </r>
  <r>
    <x v="6"/>
    <x v="2255"/>
    <n v="729.4"/>
  </r>
  <r>
    <x v="6"/>
    <x v="2256"/>
    <n v="738.2"/>
  </r>
  <r>
    <x v="6"/>
    <x v="2257"/>
    <n v="704.74"/>
  </r>
  <r>
    <x v="6"/>
    <x v="2258"/>
    <n v="694.4"/>
  </r>
  <r>
    <x v="6"/>
    <x v="2259"/>
    <n v="677"/>
  </r>
  <r>
    <x v="6"/>
    <x v="2260"/>
    <n v="709.44"/>
  </r>
  <r>
    <x v="6"/>
    <x v="2261"/>
    <n v="684.9"/>
  </r>
  <r>
    <x v="6"/>
    <x v="2262"/>
    <n v="673.6"/>
  </r>
  <r>
    <x v="6"/>
    <x v="2263"/>
    <n v="670.94"/>
  </r>
  <r>
    <x v="6"/>
    <x v="2264"/>
    <n v="663.54"/>
  </r>
  <r>
    <x v="6"/>
    <x v="2265"/>
    <n v="672.37"/>
  </r>
  <r>
    <x v="6"/>
    <x v="2266"/>
    <n v="629.04"/>
  </r>
  <r>
    <x v="6"/>
    <x v="2267"/>
    <n v="617.20000000000005"/>
  </r>
  <r>
    <x v="6"/>
    <x v="2268"/>
    <n v="589.89"/>
  </r>
  <r>
    <x v="6"/>
    <x v="2269"/>
    <n v="571.69000000000005"/>
  </r>
  <r>
    <x v="6"/>
    <x v="2270"/>
    <n v="589.74"/>
  </r>
  <r>
    <x v="6"/>
    <x v="2271"/>
    <n v="576.83000000000004"/>
  </r>
  <r>
    <x v="6"/>
    <x v="2272"/>
    <n v="577.87"/>
  </r>
  <r>
    <x v="6"/>
    <x v="2273"/>
    <n v="563.46"/>
  </r>
  <r>
    <x v="6"/>
    <x v="2274"/>
    <n v="586.78"/>
  </r>
  <r>
    <x v="6"/>
    <x v="2275"/>
    <n v="580.88"/>
  </r>
  <r>
    <x v="6"/>
    <x v="2276"/>
    <n v="606.44000000000005"/>
  </r>
  <r>
    <x v="6"/>
    <x v="2277"/>
    <n v="604.69000000000005"/>
  </r>
  <r>
    <x v="6"/>
    <x v="2278"/>
    <n v="619.13"/>
  </r>
  <r>
    <x v="6"/>
    <x v="2279"/>
    <n v="630.85"/>
  </r>
  <r>
    <x v="6"/>
    <x v="2280"/>
    <n v="625.22"/>
  </r>
  <r>
    <x v="6"/>
    <x v="2281"/>
    <n v="623.9"/>
  </r>
  <r>
    <x v="6"/>
    <x v="2282"/>
    <n v="605.12"/>
  </r>
  <r>
    <x v="6"/>
    <x v="2283"/>
    <n v="572.84"/>
  </r>
  <r>
    <x v="6"/>
    <x v="2284"/>
    <n v="599.04999999999995"/>
  </r>
  <r>
    <x v="6"/>
    <x v="2285"/>
    <n v="605.13"/>
  </r>
  <r>
    <x v="6"/>
    <x v="2286"/>
    <n v="603.59"/>
  </r>
  <r>
    <x v="6"/>
    <x v="2287"/>
    <n v="598.78"/>
  </r>
  <r>
    <x v="6"/>
    <x v="2288"/>
    <n v="610.12"/>
  </r>
  <r>
    <x v="6"/>
    <x v="2289"/>
    <n v="609.89"/>
  </r>
  <r>
    <x v="6"/>
    <x v="2290"/>
    <n v="617.69000000000005"/>
  </r>
  <r>
    <x v="6"/>
    <x v="2291"/>
    <n v="599.36"/>
  </r>
  <r>
    <x v="6"/>
    <x v="2292"/>
    <n v="604.87"/>
  </r>
  <r>
    <x v="6"/>
    <x v="2293"/>
    <n v="616.6"/>
  </r>
  <r>
    <x v="6"/>
    <x v="2294"/>
    <n v="623.30999999999995"/>
  </r>
  <r>
    <x v="6"/>
    <x v="2295"/>
    <n v="620.83000000000004"/>
  </r>
  <r>
    <x v="6"/>
    <x v="2296"/>
    <n v="623.71"/>
  </r>
  <r>
    <x v="6"/>
    <x v="2297"/>
    <n v="656.57"/>
  </r>
  <r>
    <x v="6"/>
    <x v="2298"/>
    <n v="679.82"/>
  </r>
  <r>
    <x v="6"/>
    <x v="2299"/>
    <n v="671.87"/>
  </r>
  <r>
    <x v="6"/>
    <x v="2300"/>
    <n v="688.72"/>
  </r>
  <r>
    <x v="6"/>
    <x v="2301"/>
    <n v="680.76"/>
  </r>
  <r>
    <x v="6"/>
    <x v="2302"/>
    <n v="679.7"/>
  </r>
  <r>
    <x v="6"/>
    <x v="2303"/>
    <n v="677.92"/>
  </r>
  <r>
    <x v="6"/>
    <x v="2304"/>
    <n v="678.9"/>
  </r>
  <r>
    <x v="6"/>
    <x v="2305"/>
    <n v="659.58"/>
  </r>
  <r>
    <x v="6"/>
    <x v="2306"/>
    <n v="644.65"/>
  </r>
  <r>
    <x v="6"/>
    <x v="2307"/>
    <n v="652.80999999999995"/>
  </r>
  <r>
    <x v="6"/>
    <x v="2308"/>
    <n v="656.95"/>
  </r>
  <r>
    <x v="6"/>
    <x v="2309"/>
    <n v="685.7"/>
  </r>
  <r>
    <x v="6"/>
    <x v="2310"/>
    <n v="668.54"/>
  </r>
  <r>
    <x v="6"/>
    <x v="2311"/>
    <n v="653.38"/>
  </r>
  <r>
    <x v="6"/>
    <x v="2312"/>
    <n v="650.6"/>
  </r>
  <r>
    <x v="6"/>
    <x v="2313"/>
    <n v="644.22"/>
  </r>
  <r>
    <x v="6"/>
    <x v="2314"/>
    <n v="646.22"/>
  </r>
  <r>
    <x v="6"/>
    <x v="2315"/>
    <n v="660.5"/>
  </r>
  <r>
    <x v="6"/>
    <x v="2316"/>
    <n v="655.29"/>
  </r>
  <r>
    <x v="6"/>
    <x v="2317"/>
    <n v="649.26"/>
  </r>
  <r>
    <x v="6"/>
    <x v="2318"/>
    <n v="643.38"/>
  </r>
  <r>
    <x v="6"/>
    <x v="2319"/>
    <n v="657.62"/>
  </r>
  <r>
    <x v="6"/>
    <x v="2320"/>
    <n v="644.78"/>
  </r>
  <r>
    <x v="6"/>
    <x v="2321"/>
    <n v="646.98"/>
  </r>
  <r>
    <x v="6"/>
    <x v="2322"/>
    <n v="677.35"/>
  </r>
  <r>
    <x v="6"/>
    <x v="2323"/>
    <n v="687.2"/>
  </r>
  <r>
    <x v="6"/>
    <x v="2324"/>
    <n v="709.67"/>
  </r>
  <r>
    <x v="6"/>
    <x v="2325"/>
    <n v="709.74"/>
  </r>
  <r>
    <x v="6"/>
    <x v="2326"/>
    <n v="710.92"/>
  </r>
  <r>
    <x v="6"/>
    <x v="2327"/>
    <n v="714.63"/>
  </r>
  <r>
    <x v="6"/>
    <x v="2328"/>
    <n v="699.1"/>
  </r>
  <r>
    <x v="6"/>
    <x v="2329"/>
    <n v="713.76"/>
  </r>
  <r>
    <x v="6"/>
    <x v="2330"/>
    <n v="709.99"/>
  </r>
  <r>
    <x v="6"/>
    <x v="2331"/>
    <n v="707.82"/>
  </r>
  <r>
    <x v="6"/>
    <x v="2332"/>
    <n v="722.25"/>
  </r>
  <r>
    <x v="6"/>
    <x v="2333"/>
    <n v="717.17"/>
  </r>
  <r>
    <x v="6"/>
    <x v="2334"/>
    <n v="686.17"/>
  </r>
  <r>
    <x v="6"/>
    <x v="2335"/>
    <n v="665.71"/>
  </r>
  <r>
    <x v="6"/>
    <x v="2336"/>
    <n v="688.99"/>
  </r>
  <r>
    <x v="6"/>
    <x v="2337"/>
    <n v="673.47"/>
  </r>
  <r>
    <x v="6"/>
    <x v="2338"/>
    <n v="680.26"/>
  </r>
  <r>
    <x v="6"/>
    <x v="2339"/>
    <n v="706.3"/>
  </r>
  <r>
    <x v="6"/>
    <x v="2340"/>
    <n v="708.49"/>
  </r>
  <r>
    <x v="6"/>
    <x v="2341"/>
    <n v="711.2"/>
  </r>
  <r>
    <x v="6"/>
    <x v="2342"/>
    <n v="701.16"/>
  </r>
  <r>
    <x v="6"/>
    <x v="2343"/>
    <n v="711.92"/>
  </r>
  <r>
    <x v="6"/>
    <x v="2344"/>
    <n v="730.91"/>
  </r>
  <r>
    <x v="6"/>
    <x v="2345"/>
    <n v="735.72"/>
  </r>
  <r>
    <x v="6"/>
    <x v="2346"/>
    <n v="734.09"/>
  </r>
  <r>
    <x v="6"/>
    <x v="2347"/>
    <n v="732.39"/>
  </r>
  <r>
    <x v="6"/>
    <x v="2348"/>
    <n v="733.57"/>
  </r>
  <r>
    <x v="6"/>
    <x v="2349"/>
    <n v="752.92"/>
  </r>
  <r>
    <x v="6"/>
    <x v="2350"/>
    <n v="753.87"/>
  </r>
  <r>
    <x v="6"/>
    <x v="2351"/>
    <n v="754.86"/>
  </r>
  <r>
    <x v="6"/>
    <x v="2352"/>
    <n v="736.27"/>
  </r>
  <r>
    <x v="6"/>
    <x v="2353"/>
    <n v="743"/>
  </r>
  <r>
    <x v="6"/>
    <x v="2354"/>
    <n v="744.49"/>
  </r>
  <r>
    <x v="6"/>
    <x v="2355"/>
    <n v="755.83"/>
  </r>
  <r>
    <x v="6"/>
    <x v="2356"/>
    <n v="756.99"/>
  </r>
  <r>
    <x v="6"/>
    <x v="2357"/>
    <n v="759.49"/>
  </r>
  <r>
    <x v="6"/>
    <x v="2358"/>
    <n v="730.17"/>
  </r>
  <r>
    <x v="6"/>
    <x v="2359"/>
    <n v="739.38"/>
  </r>
  <r>
    <x v="6"/>
    <x v="2360"/>
    <n v="751.94"/>
  </r>
  <r>
    <x v="6"/>
    <x v="2361"/>
    <n v="753.64"/>
  </r>
  <r>
    <x v="6"/>
    <x v="2362"/>
    <n v="774.39"/>
  </r>
  <r>
    <x v="6"/>
    <x v="2363"/>
    <n v="791.36"/>
  </r>
  <r>
    <x v="6"/>
    <x v="2364"/>
    <n v="777.56"/>
  </r>
  <r>
    <x v="6"/>
    <x v="2365"/>
    <n v="781.31"/>
  </r>
  <r>
    <x v="6"/>
    <x v="2366"/>
    <n v="775.48"/>
  </r>
  <r>
    <x v="6"/>
    <x v="2367"/>
    <n v="775.22"/>
  </r>
  <r>
    <x v="6"/>
    <x v="2368"/>
    <n v="781.53"/>
  </r>
  <r>
    <x v="6"/>
    <x v="2369"/>
    <n v="780.59"/>
  </r>
  <r>
    <x v="6"/>
    <x v="2370"/>
    <n v="782.75"/>
  </r>
  <r>
    <x v="6"/>
    <x v="2371"/>
    <n v="793.61"/>
  </r>
  <r>
    <x v="6"/>
    <x v="2372"/>
    <n v="785.49"/>
  </r>
  <r>
    <x v="6"/>
    <x v="2373"/>
    <n v="791.94"/>
  </r>
  <r>
    <x v="6"/>
    <x v="2374"/>
    <n v="805.72"/>
  </r>
  <r>
    <x v="6"/>
    <x v="2375"/>
    <n v="811.08"/>
  </r>
  <r>
    <x v="6"/>
    <x v="2376"/>
    <n v="818.32"/>
  </r>
  <r>
    <x v="6"/>
    <x v="2377"/>
    <n v="843.03"/>
  </r>
  <r>
    <x v="6"/>
    <x v="2378"/>
    <n v="870.11"/>
  </r>
  <r>
    <x v="6"/>
    <x v="2379"/>
    <n v="864.27"/>
  </r>
  <r>
    <x v="6"/>
    <x v="2380"/>
    <n v="865.8"/>
  </r>
  <r>
    <x v="6"/>
    <x v="2381"/>
    <n v="894"/>
  </r>
  <r>
    <x v="6"/>
    <x v="2382"/>
    <n v="909.68"/>
  </r>
  <r>
    <x v="6"/>
    <x v="2383"/>
    <n v="1024.8599999999999"/>
  </r>
  <r>
    <x v="6"/>
    <x v="2384"/>
    <n v="1018.43"/>
  </r>
  <r>
    <x v="6"/>
    <x v="2385"/>
    <n v="1037.8599999999999"/>
  </r>
  <r>
    <x v="6"/>
    <x v="2386"/>
    <n v="1077.04"/>
  </r>
  <r>
    <x v="6"/>
    <x v="2387"/>
    <n v="1114"/>
  </r>
  <r>
    <x v="6"/>
    <x v="2388"/>
    <n v="1208.5899999999999"/>
  </r>
  <r>
    <x v="6"/>
    <x v="2389"/>
    <n v="1172"/>
  </r>
  <r>
    <x v="6"/>
    <x v="2390"/>
    <n v="1213.8599999999999"/>
  </r>
  <r>
    <x v="6"/>
    <x v="2391"/>
    <n v="1229.9100000000001"/>
  </r>
  <r>
    <x v="6"/>
    <x v="2392"/>
    <n v="1222.0899999999999"/>
  </r>
  <r>
    <x v="6"/>
    <x v="2393"/>
    <n v="1162.9399000000001"/>
  </r>
  <r>
    <x v="6"/>
    <x v="2394"/>
    <n v="1023.5"/>
  </r>
  <r>
    <x v="6"/>
    <x v="2395"/>
    <n v="1067.95"/>
  </r>
  <r>
    <x v="6"/>
    <x v="2396"/>
    <n v="1063.51"/>
  </r>
  <r>
    <x v="6"/>
    <x v="2397"/>
    <n v="1033.42"/>
  </r>
  <r>
    <x v="6"/>
    <x v="2398"/>
    <n v="1013.39"/>
  </r>
  <r>
    <x v="6"/>
    <x v="2399"/>
    <n v="1054.73"/>
  </r>
  <r>
    <x v="6"/>
    <x v="2400"/>
    <n v="1089.01"/>
  </r>
  <r>
    <x v="6"/>
    <x v="2401"/>
    <n v="1096.3800000000001"/>
  </r>
  <r>
    <x v="6"/>
    <x v="2402"/>
    <n v="1137.0600999999999"/>
  </r>
  <r>
    <x v="6"/>
    <x v="2403"/>
    <n v="1156.8699999999999"/>
  </r>
  <r>
    <x v="6"/>
    <x v="2404"/>
    <n v="1109.03"/>
  </r>
  <r>
    <x v="6"/>
    <x v="2405"/>
    <n v="1116"/>
  </r>
  <r>
    <x v="6"/>
    <x v="2406"/>
    <n v="1081.92"/>
  </r>
  <r>
    <x v="6"/>
    <x v="2407"/>
    <n v="1136.99"/>
  </r>
  <r>
    <x v="6"/>
    <x v="2408"/>
    <n v="1144.76"/>
  </r>
  <r>
    <x v="6"/>
    <x v="2409"/>
    <n v="1095"/>
  </r>
  <r>
    <x v="6"/>
    <x v="2410"/>
    <n v="1084.5999999999999"/>
  </r>
  <r>
    <x v="6"/>
    <x v="2411"/>
    <n v="1014.97"/>
  </r>
  <r>
    <x v="6"/>
    <x v="2412"/>
    <n v="1009.01"/>
  </r>
  <r>
    <x v="6"/>
    <x v="2413"/>
    <n v="1051.75"/>
  </r>
  <r>
    <x v="6"/>
    <x v="2414"/>
    <n v="1068.96"/>
  </r>
  <r>
    <x v="6"/>
    <x v="2415"/>
    <n v="1003.8"/>
  </r>
  <r>
    <x v="6"/>
    <x v="2416"/>
    <n v="1017.03"/>
  </r>
  <r>
    <x v="6"/>
    <x v="2417"/>
    <n v="966.41"/>
  </r>
  <r>
    <x v="6"/>
    <x v="2418"/>
    <n v="958.51"/>
  </r>
  <r>
    <x v="6"/>
    <x v="2419"/>
    <n v="975.99"/>
  </r>
  <r>
    <x v="6"/>
    <x v="2420"/>
    <n v="926.92"/>
  </r>
  <r>
    <x v="6"/>
    <x v="2421"/>
    <n v="932.57"/>
  </r>
  <r>
    <x v="6"/>
    <x v="2422"/>
    <n v="899.94"/>
  </r>
  <r>
    <x v="6"/>
    <x v="2423"/>
    <n v="938.53"/>
  </r>
  <r>
    <x v="6"/>
    <x v="2424"/>
    <n v="1008.87"/>
  </r>
  <r>
    <x v="6"/>
    <x v="2425"/>
    <n v="1067"/>
  </r>
  <r>
    <x v="6"/>
    <x v="2426"/>
    <n v="1093.9399000000001"/>
  </r>
  <r>
    <x v="6"/>
    <x v="2427"/>
    <n v="1088.47"/>
  </r>
  <r>
    <x v="6"/>
    <x v="2428"/>
    <n v="1086.1899000000001"/>
  </r>
  <r>
    <x v="6"/>
    <x v="2429"/>
    <n v="1070.3399999999999"/>
  </r>
  <r>
    <x v="6"/>
    <x v="2430"/>
    <n v="1056.78"/>
  </r>
  <r>
    <x v="6"/>
    <x v="2431"/>
    <n v="1199.78"/>
  </r>
  <r>
    <x v="6"/>
    <x v="2432"/>
    <n v="1149.5899999999999"/>
  </r>
  <r>
    <x v="6"/>
    <x v="2433"/>
    <n v="1088.1199999999999"/>
  </r>
  <r>
    <x v="6"/>
    <x v="2434"/>
    <n v="1064.7"/>
  </r>
  <r>
    <x v="6"/>
    <x v="2435"/>
    <n v="1026.96"/>
  </r>
  <r>
    <x v="6"/>
    <x v="2436"/>
    <n v="1058.1199999999999"/>
  </r>
  <r>
    <x v="6"/>
    <x v="2437"/>
    <n v="1064.4000000000001"/>
  </r>
  <r>
    <x v="6"/>
    <x v="2438"/>
    <n v="1106.22"/>
  </r>
  <r>
    <x v="6"/>
    <x v="2439"/>
    <n v="1031.5600999999999"/>
  </r>
  <r>
    <x v="6"/>
    <x v="2440"/>
    <n v="1049.6099999999999"/>
  </r>
  <r>
    <x v="6"/>
    <x v="2441"/>
    <n v="1030.51"/>
  </r>
  <r>
    <x v="6"/>
    <x v="2442"/>
    <n v="995.65"/>
  </r>
  <r>
    <x v="6"/>
    <x v="2443"/>
    <n v="996.27"/>
  </r>
  <r>
    <x v="6"/>
    <x v="2444"/>
    <n v="943.9"/>
  </r>
  <r>
    <x v="6"/>
    <x v="2445"/>
    <n v="930"/>
  </r>
  <r>
    <x v="6"/>
    <x v="2446"/>
    <n v="918.4"/>
  </r>
  <r>
    <x v="6"/>
    <x v="2447"/>
    <n v="937.41"/>
  </r>
  <r>
    <x v="6"/>
    <x v="2448"/>
    <n v="829.1"/>
  </r>
  <r>
    <x v="6"/>
    <x v="2449"/>
    <n v="846.35"/>
  </r>
  <r>
    <x v="6"/>
    <x v="2450"/>
    <n v="936.72"/>
  </r>
  <r>
    <x v="6"/>
    <x v="2451"/>
    <n v="931.25"/>
  </r>
  <r>
    <x v="6"/>
    <x v="2452"/>
    <n v="905.66"/>
  </r>
  <r>
    <x v="6"/>
    <x v="2453"/>
    <n v="891.14"/>
  </r>
  <r>
    <x v="6"/>
    <x v="2454"/>
    <n v="923.32"/>
  </r>
  <r>
    <x v="6"/>
    <x v="2455"/>
    <n v="907.34"/>
  </r>
  <r>
    <x v="6"/>
    <x v="2456"/>
    <n v="922"/>
  </r>
  <r>
    <x v="6"/>
    <x v="2457"/>
    <n v="932"/>
  </r>
  <r>
    <x v="6"/>
    <x v="2458"/>
    <n v="904.55"/>
  </r>
  <r>
    <x v="6"/>
    <x v="2459"/>
    <n v="860"/>
  </r>
  <r>
    <x v="6"/>
    <x v="2460"/>
    <n v="875.76"/>
  </r>
  <r>
    <x v="6"/>
    <x v="2461"/>
    <n v="922.43"/>
  </r>
  <r>
    <x v="6"/>
    <x v="2462"/>
    <n v="923.39"/>
  </r>
  <r>
    <x v="6"/>
    <x v="2463"/>
    <n v="876.35"/>
  </r>
  <r>
    <x v="6"/>
    <x v="2464"/>
    <n v="856.98"/>
  </r>
  <r>
    <x v="6"/>
    <x v="2465"/>
    <n v="821.53"/>
  </r>
  <r>
    <x v="6"/>
    <x v="2466"/>
    <n v="764.04"/>
  </r>
  <r>
    <x v="6"/>
    <x v="2467"/>
    <n v="800.77"/>
  </r>
  <r>
    <x v="6"/>
    <x v="2468"/>
    <n v="809.87"/>
  </r>
  <r>
    <x v="6"/>
    <x v="2469"/>
    <n v="870.43"/>
  </r>
  <r>
    <x v="6"/>
    <x v="2470"/>
    <n v="864.37"/>
  </r>
  <r>
    <x v="6"/>
    <x v="2471"/>
    <n v="879.89"/>
  </r>
  <r>
    <x v="6"/>
    <x v="2472"/>
    <n v="839.29"/>
  </r>
  <r>
    <x v="6"/>
    <x v="2473"/>
    <n v="838.29"/>
  </r>
  <r>
    <x v="6"/>
    <x v="2474"/>
    <n v="804.58"/>
  </r>
  <r>
    <x v="6"/>
    <x v="2475"/>
    <n v="824.4"/>
  </r>
  <r>
    <x v="6"/>
    <x v="2476"/>
    <n v="858.97"/>
  </r>
  <r>
    <x v="6"/>
    <x v="2477"/>
    <n v="838.3"/>
  </r>
  <r>
    <x v="6"/>
    <x v="2478"/>
    <n v="795.35"/>
  </r>
  <r>
    <x v="6"/>
    <x v="2479"/>
    <n v="766.37"/>
  </r>
  <r>
    <x v="6"/>
    <x v="2480"/>
    <n v="801.89"/>
  </r>
  <r>
    <x v="6"/>
    <x v="2481"/>
    <n v="840.23"/>
  </r>
  <r>
    <x v="6"/>
    <x v="2482"/>
    <n v="871.6"/>
  </r>
  <r>
    <x v="6"/>
    <x v="2483"/>
    <n v="905.39"/>
  </r>
  <r>
    <x v="6"/>
    <x v="2484"/>
    <n v="921.16"/>
  </r>
  <r>
    <x v="6"/>
    <x v="2485"/>
    <n v="993.98"/>
  </r>
  <r>
    <x v="6"/>
    <x v="2486"/>
    <n v="999.11"/>
  </r>
  <r>
    <x v="6"/>
    <x v="2487"/>
    <n v="1013.92"/>
  </r>
  <r>
    <x v="6"/>
    <x v="2488"/>
    <n v="1010.64"/>
  </r>
  <r>
    <x v="6"/>
    <x v="2489"/>
    <n v="1091.8399999999999"/>
  </r>
  <r>
    <x v="6"/>
    <x v="2490"/>
    <n v="1099.5699"/>
  </r>
  <r>
    <x v="6"/>
    <x v="2491"/>
    <n v="1093.99"/>
  </r>
  <r>
    <x v="6"/>
    <x v="2492"/>
    <n v="1077.5999999999999"/>
  </r>
  <r>
    <x v="6"/>
    <x v="2493"/>
    <n v="1084.5899999999999"/>
  </r>
  <r>
    <x v="6"/>
    <x v="2494"/>
    <n v="1145.45"/>
  </r>
  <r>
    <x v="6"/>
    <x v="2495"/>
    <n v="1091.26"/>
  </r>
  <r>
    <x v="6"/>
    <x v="2496"/>
    <n v="1045.76"/>
  </r>
  <r>
    <x v="6"/>
    <x v="2497"/>
    <n v="1057.26"/>
  </r>
  <r>
    <x v="6"/>
    <x v="2498"/>
    <n v="1025.49"/>
  </r>
  <r>
    <x v="6"/>
    <x v="2499"/>
    <n v="975.93"/>
  </r>
  <r>
    <x v="6"/>
    <x v="2500"/>
    <n v="986.95"/>
  </r>
  <r>
    <x v="6"/>
    <x v="2501"/>
    <n v="1022.37"/>
  </r>
  <r>
    <x v="6"/>
    <x v="2502"/>
    <n v="985"/>
  </r>
  <r>
    <x v="6"/>
    <x v="2503"/>
    <n v="1004.29"/>
  </r>
  <r>
    <x v="6"/>
    <x v="2504"/>
    <n v="1028.1500000000001"/>
  </r>
  <r>
    <x v="6"/>
    <x v="2505"/>
    <n v="977.2"/>
  </r>
  <r>
    <x v="6"/>
    <x v="2506"/>
    <n v="1008.78"/>
  </r>
  <r>
    <x v="6"/>
    <x v="2507"/>
    <n v="1005.05"/>
  </r>
  <r>
    <x v="6"/>
    <x v="2508"/>
    <n v="998.02"/>
  </r>
  <r>
    <x v="6"/>
    <x v="2509"/>
    <n v="876.42"/>
  </r>
  <r>
    <x v="6"/>
    <x v="2510"/>
    <n v="881.51"/>
  </r>
  <r>
    <x v="6"/>
    <x v="2511"/>
    <n v="877.51"/>
  </r>
  <r>
    <x v="6"/>
    <x v="2512"/>
    <n v="870.76"/>
  </r>
  <r>
    <x v="6"/>
    <x v="2513"/>
    <n v="902.94"/>
  </r>
  <r>
    <x v="6"/>
    <x v="2514"/>
    <n v="909.25"/>
  </r>
  <r>
    <x v="6"/>
    <x v="2515"/>
    <n v="952.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087474-225C-418B-BDAB-46F58BEA5974}" name="PivotTable1" cacheId="49"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4">
  <location ref="Q8:T74" firstHeaderRow="1" firstDataRow="2" firstDataCol="3"/>
  <pivotFields count="5">
    <pivotField axis="axisCol" compact="0" outline="0" showAll="0" defaultSubtotal="0">
      <items count="7">
        <item h="1" x="0"/>
        <item h="1" x="1"/>
        <item x="2"/>
        <item h="1" x="3"/>
        <item h="1" x="4"/>
        <item h="1" x="5"/>
        <item h="1" x="6"/>
      </items>
    </pivotField>
    <pivotField axis="axisRow" compact="0" numFmtId="14" outline="0" showAll="0" defaultSubtotal="0">
      <items count="14">
        <item x="0"/>
        <item x="1"/>
        <item x="2"/>
        <item x="3"/>
        <item x="4"/>
        <item x="5"/>
        <item x="6"/>
        <item x="7"/>
        <item x="8"/>
        <item x="9"/>
        <item x="10"/>
        <item x="11"/>
        <item x="12"/>
        <item x="13"/>
      </items>
    </pivotField>
    <pivotField dataField="1" compact="0" outline="0" showAll="0" defaultSubtotal="0"/>
    <pivotField axis="axisRow" compact="0" outline="0" showAll="0" defaultSubtotal="0">
      <items count="6">
        <item x="0"/>
        <item x="1"/>
        <item x="2"/>
        <item x="3"/>
        <item x="4"/>
        <item x="5"/>
      </items>
    </pivotField>
    <pivotField axis="axisRow" compact="0" outline="0" showAll="0" defaultSubtotal="0">
      <items count="13">
        <item h="1" x="0"/>
        <item h="1" x="1"/>
        <item h="1" x="2"/>
        <item h="1" x="3"/>
        <item h="1" x="4"/>
        <item h="1" x="5"/>
        <item x="6"/>
        <item x="7"/>
        <item x="8"/>
        <item x="9"/>
        <item x="10"/>
        <item x="11"/>
        <item h="1" x="12"/>
      </items>
    </pivotField>
  </pivotFields>
  <rowFields count="3">
    <field x="4"/>
    <field x="3"/>
    <field x="1"/>
  </rowFields>
  <rowItems count="65">
    <i>
      <x v="6"/>
      <x v="1"/>
      <x v="1"/>
    </i>
    <i r="2">
      <x v="2"/>
    </i>
    <i r="2">
      <x v="3"/>
    </i>
    <i r="1">
      <x v="2"/>
      <x v="4"/>
    </i>
    <i r="2">
      <x v="5"/>
    </i>
    <i r="2">
      <x v="6"/>
    </i>
    <i r="1">
      <x v="3"/>
      <x v="7"/>
    </i>
    <i r="2">
      <x v="8"/>
    </i>
    <i r="2">
      <x v="9"/>
    </i>
    <i r="1">
      <x v="4"/>
      <x v="10"/>
    </i>
    <i r="2">
      <x v="11"/>
    </i>
    <i r="2">
      <x v="12"/>
    </i>
    <i>
      <x v="7"/>
      <x v="1"/>
      <x v="1"/>
    </i>
    <i r="2">
      <x v="2"/>
    </i>
    <i r="2">
      <x v="3"/>
    </i>
    <i r="1">
      <x v="2"/>
      <x v="4"/>
    </i>
    <i r="2">
      <x v="5"/>
    </i>
    <i r="2">
      <x v="6"/>
    </i>
    <i r="1">
      <x v="3"/>
      <x v="7"/>
    </i>
    <i r="2">
      <x v="8"/>
    </i>
    <i r="2">
      <x v="9"/>
    </i>
    <i r="1">
      <x v="4"/>
      <x v="10"/>
    </i>
    <i r="2">
      <x v="11"/>
    </i>
    <i r="2">
      <x v="12"/>
    </i>
    <i>
      <x v="8"/>
      <x v="1"/>
      <x v="1"/>
    </i>
    <i r="2">
      <x v="2"/>
    </i>
    <i r="2">
      <x v="3"/>
    </i>
    <i r="1">
      <x v="2"/>
      <x v="4"/>
    </i>
    <i r="2">
      <x v="5"/>
    </i>
    <i r="2">
      <x v="6"/>
    </i>
    <i r="1">
      <x v="3"/>
      <x v="7"/>
    </i>
    <i r="2">
      <x v="8"/>
    </i>
    <i r="2">
      <x v="9"/>
    </i>
    <i r="1">
      <x v="4"/>
      <x v="10"/>
    </i>
    <i r="2">
      <x v="11"/>
    </i>
    <i r="2">
      <x v="12"/>
    </i>
    <i>
      <x v="9"/>
      <x v="1"/>
      <x v="1"/>
    </i>
    <i r="2">
      <x v="2"/>
    </i>
    <i r="2">
      <x v="3"/>
    </i>
    <i r="1">
      <x v="2"/>
      <x v="4"/>
    </i>
    <i r="2">
      <x v="5"/>
    </i>
    <i r="2">
      <x v="6"/>
    </i>
    <i r="1">
      <x v="3"/>
      <x v="7"/>
    </i>
    <i r="2">
      <x v="8"/>
    </i>
    <i r="2">
      <x v="9"/>
    </i>
    <i r="1">
      <x v="4"/>
      <x v="10"/>
    </i>
    <i r="2">
      <x v="11"/>
    </i>
    <i r="2">
      <x v="12"/>
    </i>
    <i>
      <x v="10"/>
      <x v="1"/>
      <x v="1"/>
    </i>
    <i r="2">
      <x v="2"/>
    </i>
    <i r="2">
      <x v="3"/>
    </i>
    <i r="1">
      <x v="2"/>
      <x v="4"/>
    </i>
    <i r="2">
      <x v="5"/>
    </i>
    <i r="2">
      <x v="6"/>
    </i>
    <i r="1">
      <x v="3"/>
      <x v="7"/>
    </i>
    <i r="2">
      <x v="8"/>
    </i>
    <i r="2">
      <x v="9"/>
    </i>
    <i r="1">
      <x v="4"/>
      <x v="10"/>
    </i>
    <i r="2">
      <x v="11"/>
    </i>
    <i r="2">
      <x v="12"/>
    </i>
    <i>
      <x v="11"/>
      <x v="1"/>
      <x v="1"/>
    </i>
    <i r="2">
      <x v="2"/>
    </i>
    <i r="2">
      <x v="3"/>
    </i>
    <i r="1">
      <x v="2"/>
      <x v="4"/>
    </i>
    <i r="2">
      <x v="5"/>
    </i>
  </rowItems>
  <colFields count="1">
    <field x="0"/>
  </colFields>
  <colItems count="1">
    <i>
      <x v="2"/>
    </i>
  </colItems>
  <dataFields count="1">
    <dataField name="Average of Adj Close" fld="2" subtotal="average" baseField="1" baseItem="5" numFmtId="164"/>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E28077-01B0-4D6B-9A19-EC3D4E443C4D}" name="PivotTable3" cacheId="145" applyNumberFormats="0" applyBorderFormats="0" applyFontFormats="0" applyPatternFormats="0" applyAlignmentFormats="0" applyWidthHeightFormats="1" dataCaption="Values" updatedVersion="7" minRefreshableVersion="3" subtotalHiddenItems="1" itemPrintTitles="1" createdVersion="7" indent="0" compact="0" compactData="0" multipleFieldFilters="0">
  <location ref="A3" firstHeaderRow="0" firstDataRow="0" firstDataCol="0" rowPageCount="1" colPageCount="1"/>
  <pivotFields count="1">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pageFields count="1">
    <pageField fld="0" hier="0" name="[NasdaqGS].[TICKER].&amp;[GOOG]" cap="GOOG"/>
  </pageFields>
  <pivotHierarchies count="11">
    <pivotHierarchy multipleItemSelectionAllowed="1" dragToData="1">
      <members count="1" level="1">
        <member name="[NasdaqGS].[TICKER].&amp;[GOOG]"/>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Stock Forecast.xlsx!NasdaqGS">
        <x15:activeTabTopLevelEntity name="[Nasdaq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60D94F-2F71-41A8-9FA3-31815382C245}" name="PivotTable2" cacheId="142" applyNumberFormats="0" applyBorderFormats="0" applyFontFormats="0" applyPatternFormats="0" applyAlignmentFormats="0" applyWidthHeightFormats="1" dataCaption="Values" updatedVersion="7" minRefreshableVersion="3" itemPrintTitles="1" createdVersion="7" indent="0" compact="0" compactData="0" multipleFieldFilters="0">
  <location ref="A3" firstHeaderRow="0" firstDataRow="0" firstDataCol="0" rowPageCount="1" colPageCount="1"/>
  <pivotFields count="1">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pageFields count="1">
    <pageField fld="0" hier="0" name="[NasdaqGS].[TICKER].&amp;[GOOG]" cap="GOOG"/>
  </pageFields>
  <pivotHierarchies count="11">
    <pivotHierarchy multipleItemSelectionAllowed="1" dragToData="1">
      <members count="1" level="1">
        <member name="[NasdaqGS].[TICKER].&amp;[GOOG]"/>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Stock Forecast.xlsx!NasdaqGS">
        <x15:activeTabTopLevelEntity name="[NasdaqG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9DD1AAA-3FED-4D3C-9C02-EF1722DE264B}" autoFormatId="16" applyNumberFormats="0" applyBorderFormats="0" applyFontFormats="0" applyPatternFormats="0" applyAlignmentFormats="0" applyWidthHeightFormats="0">
  <queryTableRefresh nextId="4">
    <queryTableFields count="3">
      <queryTableField id="1" name="TICKER" tableColumnId="1"/>
      <queryTableField id="2" name="Date" tableColumnId="2"/>
      <queryTableField id="3" name="Adj Clos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R" xr10:uid="{C80851D1-AD3F-4A24-B27C-B141175FE705}" sourceName="[NasdaqGS].[TICKER]">
  <pivotTables>
    <pivotTable tabId="3" name="PivotTable2"/>
    <pivotTable tabId="1" name="PivotTable3"/>
  </pivotTables>
  <data>
    <olap pivotCacheId="1942795948">
      <levels count="2">
        <level uniqueName="[NasdaqGS].[TICKER].[(All)]" sourceCaption="(All)" count="0"/>
        <level uniqueName="[NasdaqGS].[TICKER].[TICKER]" sourceCaption="TICKER" count="7">
          <ranges>
            <range startItem="0">
              <i n="[NasdaqGS].[TICKER].&amp;[AAPL]" c="AAPL"/>
              <i n="[NasdaqGS].[TICKER].&amp;[AMZN]" c="AMZN"/>
              <i n="[NasdaqGS].[TICKER].&amp;[GOOG]" c="GOOG"/>
              <i n="[NasdaqGS].[TICKER].&amp;[KKR]" c="KKR"/>
              <i n="[NasdaqGS].[TICKER].&amp;[MSFT]" c="MSFT"/>
              <i n="[NasdaqGS].[TICKER].&amp;[NVDA]" c="NVDA"/>
              <i n="[NasdaqGS].[TICKER].&amp;[TSLA]" c="TSLA"/>
            </range>
          </ranges>
        </level>
      </levels>
      <selections count="1">
        <selection n="[NasdaqGS].[TICKER].&amp;[GOOG]"/>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R1" xr10:uid="{73F9AD97-A156-4A31-ACA7-7DB5FC5C578B}" sourceName="TICKER">
  <pivotTables>
    <pivotTable tabId="5" name="PivotTable1"/>
  </pivotTables>
  <data>
    <tabular pivotCacheId="1925887974">
      <items count="7">
        <i x="0"/>
        <i x="1"/>
        <i x="2" s="1"/>
        <i x="3"/>
        <i x="4"/>
        <i x="5"/>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31B3DB4-CF25-42E5-B61B-E91D8A87EA09}" sourceName="Years">
  <pivotTables>
    <pivotTable tabId="5" name="PivotTable1"/>
  </pivotTables>
  <data>
    <tabular pivotCacheId="1925887974">
      <items count="13">
        <i x="1"/>
        <i x="2"/>
        <i x="3"/>
        <i x="4"/>
        <i x="5"/>
        <i x="6" s="1"/>
        <i x="7" s="1"/>
        <i x="8" s="1"/>
        <i x="9" s="1"/>
        <i x="10" s="1"/>
        <i x="11" s="1"/>
        <i x="0" nd="1"/>
        <i x="12"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CKER" xr10:uid="{8A73523D-3B7A-4F73-8DAB-C501D91E2042}" cache="Slicer_TICKER" caption="TICKER" level="1" rowHeight="241300"/>
  <slicer name="TICKER 1" xr10:uid="{06B74ED2-0CBE-4C25-8E98-17DC8A08C75C}" cache="Slicer_TICKER1" caption="TICKER" startItem="2" rowHeight="241300"/>
  <slicer name="Years" xr10:uid="{6F8B761B-667B-48D1-A3E7-0BD70F3A28DC}" cache="Slicer_Years" caption="Years" startItem="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50DB0A-5DC9-4568-8E0F-82D374779B1A}" name="NasdaqGS" displayName="NasdaqGS" ref="A1:C17507" tableType="queryTable" totalsRowShown="0">
  <autoFilter ref="A1:C17507" xr:uid="{1950DB0A-5DC9-4568-8E0F-82D374779B1A}"/>
  <tableColumns count="3">
    <tableColumn id="1" xr3:uid="{4BE0480A-90E2-4BD8-AC77-43DD7E4DC6BE}" uniqueName="1" name="TICKER" queryTableFieldId="1" dataDxfId="1"/>
    <tableColumn id="2" xr3:uid="{E5029D05-1F95-4616-AD1D-06322D6E43A1}" uniqueName="2" name="Date" queryTableFieldId="2" dataDxfId="0"/>
    <tableColumn id="3" xr3:uid="{08AF9D9F-69A0-4968-A9BC-5AC365F98F25}" uniqueName="3" name="Adj Close"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2" dT="2022-05-08T16:50:52.00" personId="{7093B96E-64E5-4D88-8A94-23371BC7C284}" id="{2DE040E0-9823-4924-A3F9-29A9E1A09B26}">
    <text>Overall accuracy of the forecasting model.</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ivotTable" Target="../pivotTables/pivotTable1.xml"/><Relationship Id="rId6" Type="http://schemas.microsoft.com/office/2017/10/relationships/threadedComment" Target="../threadedComments/threadedComment1.xml"/><Relationship Id="rId5" Type="http://schemas.openxmlformats.org/officeDocument/2006/relationships/comments" Target="../comments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28319-C514-425A-95BD-8A1D02F4644E}">
  <dimension ref="B7:AA74"/>
  <sheetViews>
    <sheetView showGridLines="0" tabSelected="1" workbookViewId="0">
      <selection activeCell="AA35" sqref="AA35"/>
    </sheetView>
  </sheetViews>
  <sheetFormatPr defaultRowHeight="14.4" outlineLevelCol="1" x14ac:dyDescent="0.55000000000000004"/>
  <cols>
    <col min="2" max="2" width="17.47265625" bestFit="1" customWidth="1"/>
    <col min="3" max="16" width="10.05078125" bestFit="1" customWidth="1"/>
    <col min="17" max="17" width="17.47265625" hidden="1" customWidth="1" outlineLevel="1"/>
    <col min="18" max="18" width="10.05078125" hidden="1" customWidth="1" outlineLevel="1"/>
    <col min="19" max="19" width="6.734375" hidden="1" customWidth="1" outlineLevel="1"/>
    <col min="20" max="20" width="8.5234375" hidden="1" customWidth="1" outlineLevel="1"/>
    <col min="21" max="22" width="6.15625" hidden="1" customWidth="1" outlineLevel="1"/>
    <col min="23" max="23" width="3.89453125" hidden="1" customWidth="1" outlineLevel="1"/>
    <col min="24" max="24" width="5.1015625" hidden="1" customWidth="1" outlineLevel="1"/>
    <col min="25" max="25" width="5.47265625" hidden="1" customWidth="1" outlineLevel="1"/>
    <col min="26" max="26" width="6.15625" hidden="1" customWidth="1" outlineLevel="1"/>
    <col min="27" max="27" width="10.05078125" bestFit="1" customWidth="1" collapsed="1"/>
    <col min="28" max="123" width="10.05078125" bestFit="1" customWidth="1"/>
    <col min="124" max="124" width="10.20703125" bestFit="1" customWidth="1"/>
  </cols>
  <sheetData>
    <row r="7" spans="2:20" ht="14.7" thickBot="1" x14ac:dyDescent="0.6">
      <c r="Q7" s="41" t="s">
        <v>52</v>
      </c>
    </row>
    <row r="8" spans="2:20" ht="14.7" thickTop="1" x14ac:dyDescent="0.55000000000000004">
      <c r="B8" s="38" t="s">
        <v>39</v>
      </c>
      <c r="C8" s="39"/>
      <c r="D8" s="39"/>
      <c r="E8" s="39"/>
      <c r="F8" s="39"/>
      <c r="G8" s="39"/>
      <c r="H8" s="39"/>
      <c r="I8" s="39"/>
      <c r="J8" s="39"/>
      <c r="K8" s="39"/>
      <c r="L8" s="39"/>
      <c r="M8" s="39"/>
      <c r="N8" s="40"/>
      <c r="Q8" s="3" t="s">
        <v>49</v>
      </c>
      <c r="T8" s="3" t="s">
        <v>0</v>
      </c>
    </row>
    <row r="9" spans="2:20" x14ac:dyDescent="0.55000000000000004">
      <c r="B9" s="33" t="s">
        <v>37</v>
      </c>
      <c r="C9" s="37">
        <v>2012</v>
      </c>
      <c r="D9" s="37">
        <v>2013</v>
      </c>
      <c r="E9" s="37">
        <v>2014</v>
      </c>
      <c r="F9" s="37">
        <v>2015</v>
      </c>
      <c r="G9" s="37">
        <v>2016</v>
      </c>
      <c r="H9" s="37">
        <v>2017</v>
      </c>
      <c r="I9" s="37">
        <v>2018</v>
      </c>
      <c r="J9" s="37">
        <v>2019</v>
      </c>
      <c r="K9" s="37">
        <v>2020</v>
      </c>
      <c r="L9" s="37">
        <v>2021</v>
      </c>
      <c r="M9" s="37">
        <v>2022</v>
      </c>
      <c r="N9" s="30" t="s">
        <v>38</v>
      </c>
      <c r="Q9" s="3" t="s">
        <v>50</v>
      </c>
      <c r="R9" s="3" t="s">
        <v>51</v>
      </c>
      <c r="S9" s="3" t="s">
        <v>1</v>
      </c>
      <c r="T9" t="s">
        <v>19</v>
      </c>
    </row>
    <row r="10" spans="2:20" x14ac:dyDescent="0.55000000000000004">
      <c r="B10" s="34" t="s">
        <v>32</v>
      </c>
      <c r="C10" s="28" t="str">
        <f>IFERROR(AVERAGEIFS('PIVOT (M)'!$H$4:$H$124,'PIVOT (M)'!$A$4:$A$124,DASHBOARD!$C$9,'PIVOT (M)'!$B$4:$B$124,DASHBOARD!B10),"")</f>
        <v/>
      </c>
      <c r="D10" s="29">
        <f>IFERROR(AVERAGEIFS('PIVOT (M)'!$H$4:$H$124,'PIVOT (M)'!$A$4:$A$124,DASHBOARD!$D$9,'PIVOT (M)'!$B$4:$B$124,DASHBOARD!B10),"")</f>
        <v>0.43236832611977116</v>
      </c>
      <c r="E10" s="29">
        <f>IFERROR(AVERAGEIFS('PIVOT (M)'!$H$4:$H$124,'PIVOT (M)'!$A$4:$A$124,DASHBOARD!$E$9,'PIVOT (M)'!$B$4:$B$124,DASHBOARD!B10),"")</f>
        <v>0.66895019989497717</v>
      </c>
      <c r="F10" s="29">
        <f>IFERROR(AVERAGEIFS('PIVOT (M)'!$H$4:$H$124,'PIVOT (M)'!$A$4:$A$124,DASHBOARD!$F$9,'PIVOT (M)'!$B$4:$B$124,DASHBOARD!B10),"")</f>
        <v>0.82740681484952328</v>
      </c>
      <c r="G10" s="29">
        <f>IFERROR(AVERAGEIFS('PIVOT (M)'!$H$4:$H$124,'PIVOT (M)'!$A$4:$A$124,DASHBOARD!$G$9,'PIVOT (M)'!$B$4:$B$124,DASHBOARD!B10),"")</f>
        <v>0.8590668036714596</v>
      </c>
      <c r="H10" s="29">
        <f>IFERROR(AVERAGEIFS('PIVOT (M)'!$H$4:$H$124,'PIVOT (M)'!$A$4:$A$124,DASHBOARD!$H$9,'PIVOT (M)'!$B$4:$B$124,DASHBOARD!B10),"")</f>
        <v>0.71234982990761408</v>
      </c>
      <c r="I10" s="29">
        <f>IFERROR(AVERAGEIFS('PIVOT (M)'!$H$4:$H$124,'PIVOT (M)'!$A$4:$A$124,DASHBOARD!$I$9,'PIVOT (M)'!$B$4:$B$124,DASHBOARD!B10),"")</f>
        <v>0.88497116165772627</v>
      </c>
      <c r="J10" s="29">
        <f>IFERROR(AVERAGEIFS('PIVOT (M)'!$H$4:$H$124,'PIVOT (M)'!$A$4:$A$124,DASHBOARD!$J$9,'PIVOT (M)'!$B$4:$B$124,DASHBOARD!B10),"")</f>
        <v>0.61845190230037095</v>
      </c>
      <c r="K10" s="29">
        <f>IFERROR(AVERAGEIFS('PIVOT (M)'!$H$4:$H$124,'PIVOT (M)'!$A$4:$A$124,DASHBOARD!$K$9,'PIVOT (M)'!$B$4:$B$124,DASHBOARD!B10),"")</f>
        <v>0.81535297450018429</v>
      </c>
      <c r="L10" s="29">
        <f>IFERROR(AVERAGEIFS('PIVOT (M)'!$H$4:$H$124,'PIVOT (M)'!$A$4:$A$124,DASHBOARD!$L$9,'PIVOT (M)'!$B$4:$B$124,DASHBOARD!B10),"")</f>
        <v>0.93691218847300228</v>
      </c>
      <c r="M10" s="29">
        <f>IFERROR(AVERAGEIFS('PIVOT (M)'!$H$4:$H$124,'PIVOT (M)'!$A$4:$A$124,DASHBOARD!$M$9,'PIVOT (M)'!$B$4:$B$124,DASHBOARD!B10),"")</f>
        <v>0.7876252216423667</v>
      </c>
      <c r="N10" s="32">
        <f>IFERROR(AVERAGEIF('PIVOT (M)'!$B$4:$B$124,DASHBOARD!B10,'PIVOT (M)'!$H$4:$H$124),"")</f>
        <v>0.75434554230169959</v>
      </c>
      <c r="Q10" t="s">
        <v>43</v>
      </c>
      <c r="R10" t="s">
        <v>42</v>
      </c>
      <c r="S10" s="2" t="s">
        <v>32</v>
      </c>
      <c r="T10" s="4">
        <v>807.90474999999992</v>
      </c>
    </row>
    <row r="11" spans="2:20" x14ac:dyDescent="0.55000000000000004">
      <c r="B11" s="34" t="s">
        <v>33</v>
      </c>
      <c r="C11" s="28" t="str">
        <f>IFERROR(AVERAGEIFS('PIVOT (M)'!$H$4:$H$124,'PIVOT (M)'!$A$4:$A$124,DASHBOARD!$C$9,'PIVOT (M)'!$B$4:$B$124,DASHBOARD!B11),"")</f>
        <v/>
      </c>
      <c r="D11" s="29">
        <f>IFERROR(AVERAGEIFS('PIVOT (M)'!$H$4:$H$124,'PIVOT (M)'!$A$4:$A$124,DASHBOARD!$D$9,'PIVOT (M)'!$B$4:$B$124,DASHBOARD!B11),"")</f>
        <v>0.46576689506671842</v>
      </c>
      <c r="E11" s="29">
        <f>IFERROR(AVERAGEIFS('PIVOT (M)'!$H$4:$H$124,'PIVOT (M)'!$A$4:$A$124,DASHBOARD!$E$9,'PIVOT (M)'!$B$4:$B$124,DASHBOARD!B11),"")</f>
        <v>0.69188747674840434</v>
      </c>
      <c r="F11" s="29">
        <f>IFERROR(AVERAGEIFS('PIVOT (M)'!$H$4:$H$124,'PIVOT (M)'!$A$4:$A$124,DASHBOARD!$F$9,'PIVOT (M)'!$B$4:$B$124,DASHBOARD!B11),"")</f>
        <v>0.81077336195191319</v>
      </c>
      <c r="G11" s="29">
        <f>IFERROR(AVERAGEIFS('PIVOT (M)'!$H$4:$H$124,'PIVOT (M)'!$A$4:$A$124,DASHBOARD!$G$9,'PIVOT (M)'!$B$4:$B$124,DASHBOARD!B11),"")</f>
        <v>0.76774925249670523</v>
      </c>
      <c r="H11" s="29">
        <f>IFERROR(AVERAGEIFS('PIVOT (M)'!$H$4:$H$124,'PIVOT (M)'!$A$4:$A$124,DASHBOARD!$H$9,'PIVOT (M)'!$B$4:$B$124,DASHBOARD!B11),"")</f>
        <v>0.66114199118141626</v>
      </c>
      <c r="I11" s="29">
        <f>IFERROR(AVERAGEIFS('PIVOT (M)'!$H$4:$H$124,'PIVOT (M)'!$A$4:$A$124,DASHBOARD!$I$9,'PIVOT (M)'!$B$4:$B$124,DASHBOARD!B11),"")</f>
        <v>0.7855419408652915</v>
      </c>
      <c r="J11" s="29">
        <f>IFERROR(AVERAGEIFS('PIVOT (M)'!$H$4:$H$124,'PIVOT (M)'!$A$4:$A$124,DASHBOARD!$J$9,'PIVOT (M)'!$B$4:$B$124,DASHBOARD!B11),"")</f>
        <v>0.60943344377304542</v>
      </c>
      <c r="K11" s="29">
        <f>IFERROR(AVERAGEIFS('PIVOT (M)'!$H$4:$H$124,'PIVOT (M)'!$A$4:$A$124,DASHBOARD!$K$9,'PIVOT (M)'!$B$4:$B$124,DASHBOARD!B11),"")</f>
        <v>0.78610661220667843</v>
      </c>
      <c r="L11" s="29">
        <f>IFERROR(AVERAGEIFS('PIVOT (M)'!$H$4:$H$124,'PIVOT (M)'!$A$4:$A$124,DASHBOARD!$L$9,'PIVOT (M)'!$B$4:$B$124,DASHBOARD!B11),"")</f>
        <v>0.96942670076989146</v>
      </c>
      <c r="M11" s="29">
        <f>IFERROR(AVERAGEIFS('PIVOT (M)'!$H$4:$H$124,'PIVOT (M)'!$A$4:$A$124,DASHBOARD!$M$9,'PIVOT (M)'!$B$4:$B$124,DASHBOARD!B11),"")</f>
        <v>0.81747045370550575</v>
      </c>
      <c r="N11" s="32">
        <f>IFERROR(AVERAGEIF('PIVOT (M)'!$B$4:$B$124,DASHBOARD!B11,'PIVOT (M)'!$H$4:$H$124),"")</f>
        <v>0.73652981287655694</v>
      </c>
      <c r="S11" s="2" t="s">
        <v>33</v>
      </c>
      <c r="T11" s="4">
        <v>816.91657894736841</v>
      </c>
    </row>
    <row r="12" spans="2:20" x14ac:dyDescent="0.55000000000000004">
      <c r="B12" s="34" t="s">
        <v>34</v>
      </c>
      <c r="C12" s="28" t="str">
        <f>IFERROR(AVERAGEIFS('PIVOT (M)'!$H$4:$H$124,'PIVOT (M)'!$A$4:$A$124,DASHBOARD!$C$9,'PIVOT (M)'!$B$4:$B$124,DASHBOARD!B12),"")</f>
        <v/>
      </c>
      <c r="D12" s="29">
        <f>IFERROR(AVERAGEIFS('PIVOT (M)'!$H$4:$H$124,'PIVOT (M)'!$A$4:$A$124,DASHBOARD!$D$9,'PIVOT (M)'!$B$4:$B$124,DASHBOARD!B12),"")</f>
        <v>0.48703923684952255</v>
      </c>
      <c r="E12" s="29">
        <f>IFERROR(AVERAGEIFS('PIVOT (M)'!$H$4:$H$124,'PIVOT (M)'!$A$4:$A$124,DASHBOARD!$E$9,'PIVOT (M)'!$B$4:$B$124,DASHBOARD!B12),"")</f>
        <v>0.71804934788422836</v>
      </c>
      <c r="F12" s="29">
        <f>IFERROR(AVERAGEIFS('PIVOT (M)'!$H$4:$H$124,'PIVOT (M)'!$A$4:$A$124,DASHBOARD!$F$9,'PIVOT (M)'!$B$4:$B$124,DASHBOARD!B12),"")</f>
        <v>0.83978890957854269</v>
      </c>
      <c r="G12" s="29">
        <f>IFERROR(AVERAGEIFS('PIVOT (M)'!$H$4:$H$124,'PIVOT (M)'!$A$4:$A$124,DASHBOARD!$G$9,'PIVOT (M)'!$B$4:$B$124,DASHBOARD!B12),"")</f>
        <v>0.80038109816862546</v>
      </c>
      <c r="H12" s="29">
        <f>IFERROR(AVERAGEIFS('PIVOT (M)'!$H$4:$H$124,'PIVOT (M)'!$A$4:$A$124,DASHBOARD!$H$9,'PIVOT (M)'!$B$4:$B$124,DASHBOARD!B12),"")</f>
        <v>0.68510225470429331</v>
      </c>
      <c r="I12" s="29">
        <f>IFERROR(AVERAGEIFS('PIVOT (M)'!$H$4:$H$124,'PIVOT (M)'!$A$4:$A$124,DASHBOARD!$I$9,'PIVOT (M)'!$B$4:$B$124,DASHBOARD!B12),"")</f>
        <v>0.78940671669806672</v>
      </c>
      <c r="J12" s="29">
        <f>IFERROR(AVERAGEIFS('PIVOT (M)'!$H$4:$H$124,'PIVOT (M)'!$A$4:$A$124,DASHBOARD!$J$9,'PIVOT (M)'!$B$4:$B$124,DASHBOARD!B12),"")</f>
        <v>0.68899750311849872</v>
      </c>
      <c r="K12" s="29">
        <f>IFERROR(AVERAGEIFS('PIVOT (M)'!$H$4:$H$124,'PIVOT (M)'!$A$4:$A$124,DASHBOARD!$K$9,'PIVOT (M)'!$B$4:$B$124,DASHBOARD!B12),"")</f>
        <v>0.51016510280085881</v>
      </c>
      <c r="L12" s="29">
        <f>IFERROR(AVERAGEIFS('PIVOT (M)'!$H$4:$H$124,'PIVOT (M)'!$A$4:$A$124,DASHBOARD!$L$9,'PIVOT (M)'!$B$4:$B$124,DASHBOARD!B12),"")</f>
        <v>0.96856373271434681</v>
      </c>
      <c r="M12" s="29">
        <f>IFERROR(AVERAGEIFS('PIVOT (M)'!$H$4:$H$124,'PIVOT (M)'!$A$4:$A$124,DASHBOARD!$M$9,'PIVOT (M)'!$B$4:$B$124,DASHBOARD!B12),"")</f>
        <v>0.81993576475213714</v>
      </c>
      <c r="N12" s="32">
        <f>IFERROR(AVERAGEIF('PIVOT (M)'!$B$4:$B$124,DASHBOARD!B12,'PIVOT (M)'!$H$4:$H$124),"")</f>
        <v>0.73074296672691208</v>
      </c>
      <c r="S12" s="2" t="s">
        <v>34</v>
      </c>
      <c r="T12" s="4">
        <v>834.11130434782649</v>
      </c>
    </row>
    <row r="13" spans="2:20" x14ac:dyDescent="0.55000000000000004">
      <c r="B13" s="34" t="s">
        <v>35</v>
      </c>
      <c r="C13" s="28" t="str">
        <f>IFERROR(AVERAGEIFS('PIVOT (M)'!$H$4:$H$124,'PIVOT (M)'!$A$4:$A$124,DASHBOARD!$C$9,'PIVOT (M)'!$B$4:$B$124,DASHBOARD!B13),"")</f>
        <v/>
      </c>
      <c r="D13" s="29">
        <f>IFERROR(AVERAGEIFS('PIVOT (M)'!$H$4:$H$124,'PIVOT (M)'!$A$4:$A$124,DASHBOARD!$D$9,'PIVOT (M)'!$B$4:$B$124,DASHBOARD!B13),"")</f>
        <v>0.55086409885290677</v>
      </c>
      <c r="E13" s="29">
        <f>IFERROR(AVERAGEIFS('PIVOT (M)'!$H$4:$H$124,'PIVOT (M)'!$A$4:$A$124,DASHBOARD!$E$9,'PIVOT (M)'!$B$4:$B$124,DASHBOARD!B13),"")</f>
        <v>0.8254265969410286</v>
      </c>
      <c r="F13" s="29">
        <f>IFERROR(AVERAGEIFS('PIVOT (M)'!$H$4:$H$124,'PIVOT (M)'!$A$4:$A$124,DASHBOARD!$F$9,'PIVOT (M)'!$B$4:$B$124,DASHBOARD!B13),"")</f>
        <v>0.75667537458310419</v>
      </c>
      <c r="G13" s="29">
        <f>IFERROR(AVERAGEIFS('PIVOT (M)'!$H$4:$H$124,'PIVOT (M)'!$A$4:$A$124,DASHBOARD!$G$9,'PIVOT (M)'!$B$4:$B$124,DASHBOARD!B13),"")</f>
        <v>0.78327034573209309</v>
      </c>
      <c r="H13" s="29">
        <f>IFERROR(AVERAGEIFS('PIVOT (M)'!$H$4:$H$124,'PIVOT (M)'!$A$4:$A$124,DASHBOARD!$H$9,'PIVOT (M)'!$B$4:$B$124,DASHBOARD!B13),"")</f>
        <v>0.67008414771403624</v>
      </c>
      <c r="I13" s="29">
        <f>IFERROR(AVERAGEIFS('PIVOT (M)'!$H$4:$H$124,'PIVOT (M)'!$A$4:$A$124,DASHBOARD!$I$9,'PIVOT (M)'!$B$4:$B$124,DASHBOARD!B13),"")</f>
        <v>0.69795639978418511</v>
      </c>
      <c r="J13" s="29">
        <f>IFERROR(AVERAGEIFS('PIVOT (M)'!$H$4:$H$124,'PIVOT (M)'!$A$4:$A$124,DASHBOARD!$J$9,'PIVOT (M)'!$B$4:$B$124,DASHBOARD!B13),"")</f>
        <v>0.71596396243283511</v>
      </c>
      <c r="K13" s="29">
        <f>IFERROR(AVERAGEIFS('PIVOT (M)'!$H$4:$H$124,'PIVOT (M)'!$A$4:$A$124,DASHBOARD!$K$9,'PIVOT (M)'!$B$4:$B$124,DASHBOARD!B13),"")</f>
        <v>0.54107723299336241</v>
      </c>
      <c r="L13" s="29">
        <f>IFERROR(AVERAGEIFS('PIVOT (M)'!$H$4:$H$124,'PIVOT (M)'!$A$4:$A$124,DASHBOARD!$L$9,'PIVOT (M)'!$B$4:$B$124,DASHBOARD!B13),"")</f>
        <v>0.88500096321684252</v>
      </c>
      <c r="M13" s="29">
        <f>IFERROR(AVERAGEIFS('PIVOT (M)'!$H$4:$H$124,'PIVOT (M)'!$A$4:$A$124,DASHBOARD!$M$9,'PIVOT (M)'!$B$4:$B$124,DASHBOARD!B13),"")</f>
        <v>0.87570970841856732</v>
      </c>
      <c r="N13" s="32">
        <f>IFERROR(AVERAGEIF('PIVOT (M)'!$B$4:$B$124,DASHBOARD!B13,'PIVOT (M)'!$H$4:$H$124),"")</f>
        <v>0.73020288306689607</v>
      </c>
      <c r="R13" t="s">
        <v>40</v>
      </c>
      <c r="S13" s="2" t="s">
        <v>35</v>
      </c>
      <c r="T13" s="4">
        <v>844.05684210526294</v>
      </c>
    </row>
    <row r="14" spans="2:20" x14ac:dyDescent="0.55000000000000004">
      <c r="B14" s="34" t="s">
        <v>24</v>
      </c>
      <c r="C14" s="28">
        <f>IFERROR(AVERAGEIFS('PIVOT (M)'!$H$4:$H$124,'PIVOT (M)'!$A$4:$A$124,DASHBOARD!$C$9,'PIVOT (M)'!$B$4:$B$124,DASHBOARD!B14),"")</f>
        <v>3.5429351213758897E-2</v>
      </c>
      <c r="D14" s="29">
        <f>IFERROR(AVERAGEIFS('PIVOT (M)'!$H$4:$H$124,'PIVOT (M)'!$A$4:$A$124,DASHBOARD!$D$9,'PIVOT (M)'!$B$4:$B$124,DASHBOARD!B14),"")</f>
        <v>0.510763352837038</v>
      </c>
      <c r="E14" s="29">
        <f>IFERROR(AVERAGEIFS('PIVOT (M)'!$H$4:$H$124,'PIVOT (M)'!$A$4:$A$124,DASHBOARD!$E$9,'PIVOT (M)'!$B$4:$B$124,DASHBOARD!B14),"")</f>
        <v>0.81750628624945842</v>
      </c>
      <c r="F14" s="29">
        <f>IFERROR(AVERAGEIFS('PIVOT (M)'!$H$4:$H$124,'PIVOT (M)'!$A$4:$A$124,DASHBOARD!$F$9,'PIVOT (M)'!$B$4:$B$124,DASHBOARD!B14),"")</f>
        <v>0.78978947554311218</v>
      </c>
      <c r="G14" s="29">
        <f>IFERROR(AVERAGEIFS('PIVOT (M)'!$H$4:$H$124,'PIVOT (M)'!$A$4:$A$124,DASHBOARD!$G$9,'PIVOT (M)'!$B$4:$B$124,DASHBOARD!B14),"")</f>
        <v>0.79229451037011622</v>
      </c>
      <c r="H14" s="29">
        <f>IFERROR(AVERAGEIFS('PIVOT (M)'!$H$4:$H$124,'PIVOT (M)'!$A$4:$A$124,DASHBOARD!$H$9,'PIVOT (M)'!$B$4:$B$124,DASHBOARD!B14),"")</f>
        <v>0.85821293912720309</v>
      </c>
      <c r="I14" s="29">
        <f>IFERROR(AVERAGEIFS('PIVOT (M)'!$H$4:$H$124,'PIVOT (M)'!$A$4:$A$124,DASHBOARD!$I$9,'PIVOT (M)'!$B$4:$B$124,DASHBOARD!B14),"")</f>
        <v>0.79842265520469358</v>
      </c>
      <c r="J14" s="29">
        <f>IFERROR(AVERAGEIFS('PIVOT (M)'!$H$4:$H$124,'PIVOT (M)'!$A$4:$A$124,DASHBOARD!$J$9,'PIVOT (M)'!$B$4:$B$124,DASHBOARD!B14),"")</f>
        <v>0.69897386218439084</v>
      </c>
      <c r="K14" s="29">
        <f>IFERROR(AVERAGEIFS('PIVOT (M)'!$H$4:$H$124,'PIVOT (M)'!$A$4:$A$124,DASHBOARD!$K$9,'PIVOT (M)'!$B$4:$B$124,DASHBOARD!B14),"")</f>
        <v>0.76221038741490532</v>
      </c>
      <c r="L14" s="29">
        <f>IFERROR(AVERAGEIFS('PIVOT (M)'!$H$4:$H$124,'PIVOT (M)'!$A$4:$A$124,DASHBOARD!$L$9,'PIVOT (M)'!$B$4:$B$124,DASHBOARD!B14),"")</f>
        <v>0.81692051469793503</v>
      </c>
      <c r="M14" s="29">
        <f>IFERROR(AVERAGEIFS('PIVOT (M)'!$H$4:$H$124,'PIVOT (M)'!$A$4:$A$124,DASHBOARD!$M$9,'PIVOT (M)'!$B$4:$B$124,DASHBOARD!B14),"")</f>
        <v>0.89458022081589683</v>
      </c>
      <c r="N14" s="32">
        <f>IFERROR(AVERAGEIF('PIVOT (M)'!$B$4:$B$124,DASHBOARD!B14,'PIVOT (M)'!$H$4:$H$124),"")</f>
        <v>0.70682759596895517</v>
      </c>
      <c r="S14" s="2" t="s">
        <v>24</v>
      </c>
      <c r="T14" s="4">
        <v>939.28409090909088</v>
      </c>
    </row>
    <row r="15" spans="2:20" x14ac:dyDescent="0.55000000000000004">
      <c r="B15" s="34" t="s">
        <v>25</v>
      </c>
      <c r="C15" s="28">
        <f>IFERROR(AVERAGEIFS('PIVOT (M)'!$H$4:$H$124,'PIVOT (M)'!$A$4:$A$124,DASHBOARD!$C$9,'PIVOT (M)'!$B$4:$B$124,DASHBOARD!B15),"")</f>
        <v>8.9589652134402176E-2</v>
      </c>
      <c r="D15" s="29">
        <f>IFERROR(AVERAGEIFS('PIVOT (M)'!$H$4:$H$124,'PIVOT (M)'!$A$4:$A$124,DASHBOARD!$D$9,'PIVOT (M)'!$B$4:$B$124,DASHBOARD!B15),"")</f>
        <v>0.49428500060324498</v>
      </c>
      <c r="E15" s="29">
        <f>IFERROR(AVERAGEIFS('PIVOT (M)'!$H$4:$H$124,'PIVOT (M)'!$A$4:$A$124,DASHBOARD!$E$9,'PIVOT (M)'!$B$4:$B$124,DASHBOARD!B15),"")</f>
        <v>0.7299861917346272</v>
      </c>
      <c r="F15" s="29">
        <f>IFERROR(AVERAGEIFS('PIVOT (M)'!$H$4:$H$124,'PIVOT (M)'!$A$4:$A$124,DASHBOARD!$F$9,'PIVOT (M)'!$B$4:$B$124,DASHBOARD!B15),"")</f>
        <v>0.87963034175329202</v>
      </c>
      <c r="G15" s="29">
        <f>IFERROR(AVERAGEIFS('PIVOT (M)'!$H$4:$H$124,'PIVOT (M)'!$A$4:$A$124,DASHBOARD!$G$9,'PIVOT (M)'!$B$4:$B$124,DASHBOARD!B15),"")</f>
        <v>0.8851940175112657</v>
      </c>
      <c r="H15" s="29">
        <f>IFERROR(AVERAGEIFS('PIVOT (M)'!$H$4:$H$124,'PIVOT (M)'!$A$4:$A$124,DASHBOARD!$H$9,'PIVOT (M)'!$B$4:$B$124,DASHBOARD!B15),"")</f>
        <v>0.97445831007282813</v>
      </c>
      <c r="I15" s="29">
        <f>IFERROR(AVERAGEIFS('PIVOT (M)'!$H$4:$H$124,'PIVOT (M)'!$A$4:$A$124,DASHBOARD!$I$9,'PIVOT (M)'!$B$4:$B$124,DASHBOARD!B15),"")</f>
        <v>0.97272095173962814</v>
      </c>
      <c r="J15" s="29">
        <f>IFERROR(AVERAGEIFS('PIVOT (M)'!$H$4:$H$124,'PIVOT (M)'!$A$4:$A$124,DASHBOARD!$J$9,'PIVOT (M)'!$B$4:$B$124,DASHBOARD!B15),"")</f>
        <v>0.74279514663058843</v>
      </c>
      <c r="K15" s="29">
        <f>IFERROR(AVERAGEIFS('PIVOT (M)'!$H$4:$H$124,'PIVOT (M)'!$A$4:$A$124,DASHBOARD!$K$9,'PIVOT (M)'!$B$4:$B$124,DASHBOARD!B15),"")</f>
        <v>0.91706975985768036</v>
      </c>
      <c r="L15" s="29">
        <f>IFERROR(AVERAGEIFS('PIVOT (M)'!$H$4:$H$124,'PIVOT (M)'!$A$4:$A$124,DASHBOARD!$L$9,'PIVOT (M)'!$B$4:$B$124,DASHBOARD!B15),"")</f>
        <v>0.6957149522426076</v>
      </c>
      <c r="M15" s="29" t="str">
        <f>IFERROR(AVERAGEIFS('PIVOT (M)'!$H$4:$H$124,'PIVOT (M)'!$A$4:$A$124,DASHBOARD!$M$9,'PIVOT (M)'!$B$4:$B$124,DASHBOARD!B15),"")</f>
        <v/>
      </c>
      <c r="N15" s="32">
        <f>IFERROR(AVERAGEIF('PIVOT (M)'!$B$4:$B$124,DASHBOARD!B15,'PIVOT (M)'!$H$4:$H$124),"")</f>
        <v>0.73814443242801653</v>
      </c>
      <c r="S15" s="2" t="s">
        <v>25</v>
      </c>
      <c r="T15" s="4">
        <v>953.76681818181817</v>
      </c>
    </row>
    <row r="16" spans="2:20" x14ac:dyDescent="0.55000000000000004">
      <c r="B16" s="34" t="s">
        <v>26</v>
      </c>
      <c r="C16" s="28">
        <f>IFERROR(AVERAGEIFS('PIVOT (M)'!$H$4:$H$124,'PIVOT (M)'!$A$4:$A$124,DASHBOARD!$C$9,'PIVOT (M)'!$B$4:$B$124,DASHBOARD!B16),"")</f>
        <v>0.14596668495349985</v>
      </c>
      <c r="D16" s="29">
        <f>IFERROR(AVERAGEIFS('PIVOT (M)'!$H$4:$H$124,'PIVOT (M)'!$A$4:$A$124,DASHBOARD!$D$9,'PIVOT (M)'!$B$4:$B$124,DASHBOARD!B16),"")</f>
        <v>0.54132813248760425</v>
      </c>
      <c r="E16" s="29">
        <f>IFERROR(AVERAGEIFS('PIVOT (M)'!$H$4:$H$124,'PIVOT (M)'!$A$4:$A$124,DASHBOARD!$E$9,'PIVOT (M)'!$B$4:$B$124,DASHBOARD!B16),"")</f>
        <v>0.76028273467430829</v>
      </c>
      <c r="F16" s="29">
        <f>IFERROR(AVERAGEIFS('PIVOT (M)'!$H$4:$H$124,'PIVOT (M)'!$A$4:$A$124,DASHBOARD!$F$9,'PIVOT (M)'!$B$4:$B$124,DASHBOARD!B16),"")</f>
        <v>0.91113493358465381</v>
      </c>
      <c r="G16" s="29">
        <f>IFERROR(AVERAGEIFS('PIVOT (M)'!$H$4:$H$124,'PIVOT (M)'!$A$4:$A$124,DASHBOARD!$G$9,'PIVOT (M)'!$B$4:$B$124,DASHBOARD!B16),"")</f>
        <v>0.83940920738814573</v>
      </c>
      <c r="H16" s="29">
        <f>IFERROR(AVERAGEIFS('PIVOT (M)'!$H$4:$H$124,'PIVOT (M)'!$A$4:$A$124,DASHBOARD!$H$9,'PIVOT (M)'!$B$4:$B$124,DASHBOARD!B16),"")</f>
        <v>0.89486364125575446</v>
      </c>
      <c r="I16" s="29">
        <f>IFERROR(AVERAGEIFS('PIVOT (M)'!$H$4:$H$124,'PIVOT (M)'!$A$4:$A$124,DASHBOARD!$I$9,'PIVOT (M)'!$B$4:$B$124,DASHBOARD!B16),"")</f>
        <v>0.95441615108092237</v>
      </c>
      <c r="J16" s="29">
        <f>IFERROR(AVERAGEIFS('PIVOT (M)'!$H$4:$H$124,'PIVOT (M)'!$A$4:$A$124,DASHBOARD!$J$9,'PIVOT (M)'!$B$4:$B$124,DASHBOARD!B16),"")</f>
        <v>0.74881916657943792</v>
      </c>
      <c r="K16" s="29">
        <f>IFERROR(AVERAGEIFS('PIVOT (M)'!$H$4:$H$124,'PIVOT (M)'!$A$4:$A$124,DASHBOARD!$K$9,'PIVOT (M)'!$B$4:$B$124,DASHBOARD!B16),"")</f>
        <v>0.91568675221632501</v>
      </c>
      <c r="L16" s="29">
        <f>IFERROR(AVERAGEIFS('PIVOT (M)'!$H$4:$H$124,'PIVOT (M)'!$A$4:$A$124,DASHBOARD!$L$9,'PIVOT (M)'!$B$4:$B$124,DASHBOARD!B16),"")</f>
        <v>0.6955298593163215</v>
      </c>
      <c r="M16" s="29" t="str">
        <f>IFERROR(AVERAGEIFS('PIVOT (M)'!$H$4:$H$124,'PIVOT (M)'!$A$4:$A$124,DASHBOARD!$M$9,'PIVOT (M)'!$B$4:$B$124,DASHBOARD!B16),"")</f>
        <v/>
      </c>
      <c r="N16" s="32">
        <f>IFERROR(AVERAGEIF('PIVOT (M)'!$B$4:$B$124,DASHBOARD!B16,'PIVOT (M)'!$H$4:$H$124),"")</f>
        <v>0.74074372635369723</v>
      </c>
      <c r="R16" t="s">
        <v>5</v>
      </c>
      <c r="S16" s="2" t="s">
        <v>26</v>
      </c>
      <c r="T16" s="4">
        <v>942.86500000000001</v>
      </c>
    </row>
    <row r="17" spans="2:20" x14ac:dyDescent="0.55000000000000004">
      <c r="B17" s="34" t="s">
        <v>27</v>
      </c>
      <c r="C17" s="28">
        <f>IFERROR(AVERAGEIFS('PIVOT (M)'!$H$4:$H$124,'PIVOT (M)'!$A$4:$A$124,DASHBOARD!$C$9,'PIVOT (M)'!$B$4:$B$124,DASHBOARD!B17),"")</f>
        <v>0.18759966621210733</v>
      </c>
      <c r="D17" s="29">
        <f>IFERROR(AVERAGEIFS('PIVOT (M)'!$H$4:$H$124,'PIVOT (M)'!$A$4:$A$124,DASHBOARD!$D$9,'PIVOT (M)'!$B$4:$B$124,DASHBOARD!B17),"")</f>
        <v>0.61498130904696868</v>
      </c>
      <c r="E17" s="29">
        <f>IFERROR(AVERAGEIFS('PIVOT (M)'!$H$4:$H$124,'PIVOT (M)'!$A$4:$A$124,DASHBOARD!$E$9,'PIVOT (M)'!$B$4:$B$124,DASHBOARD!B17),"")</f>
        <v>0.82900220080357667</v>
      </c>
      <c r="F17" s="29">
        <f>IFERROR(AVERAGEIFS('PIVOT (M)'!$H$4:$H$124,'PIVOT (M)'!$A$4:$A$124,DASHBOARD!$F$9,'PIVOT (M)'!$B$4:$B$124,DASHBOARD!B17),"")</f>
        <v>0.9316506799212374</v>
      </c>
      <c r="G17" s="29">
        <f>IFERROR(AVERAGEIFS('PIVOT (M)'!$H$4:$H$124,'PIVOT (M)'!$A$4:$A$124,DASHBOARD!$G$9,'PIVOT (M)'!$B$4:$B$124,DASHBOARD!B17),"")</f>
        <v>0.85727727586306135</v>
      </c>
      <c r="H17" s="29">
        <f>IFERROR(AVERAGEIFS('PIVOT (M)'!$H$4:$H$124,'PIVOT (M)'!$A$4:$A$124,DASHBOARD!$H$9,'PIVOT (M)'!$B$4:$B$124,DASHBOARD!B17),"")</f>
        <v>0.81492318942270248</v>
      </c>
      <c r="I17" s="29">
        <f>IFERROR(AVERAGEIFS('PIVOT (M)'!$H$4:$H$124,'PIVOT (M)'!$A$4:$A$124,DASHBOARD!$I$9,'PIVOT (M)'!$B$4:$B$124,DASHBOARD!B17),"")</f>
        <v>0.94032032705745916</v>
      </c>
      <c r="J17" s="29">
        <f>IFERROR(AVERAGEIFS('PIVOT (M)'!$H$4:$H$124,'PIVOT (M)'!$A$4:$A$124,DASHBOARD!$J$9,'PIVOT (M)'!$B$4:$B$124,DASHBOARD!B17),"")</f>
        <v>0.72534299726877938</v>
      </c>
      <c r="K17" s="29">
        <f>IFERROR(AVERAGEIFS('PIVOT (M)'!$H$4:$H$124,'PIVOT (M)'!$A$4:$A$124,DASHBOARD!$K$9,'PIVOT (M)'!$B$4:$B$124,DASHBOARD!B17),"")</f>
        <v>0.89315450189184731</v>
      </c>
      <c r="L17" s="29">
        <f>IFERROR(AVERAGEIFS('PIVOT (M)'!$H$4:$H$124,'PIVOT (M)'!$A$4:$A$124,DASHBOARD!$L$9,'PIVOT (M)'!$B$4:$B$124,DASHBOARD!B17),"")</f>
        <v>0.68808089156185737</v>
      </c>
      <c r="M17" s="29" t="str">
        <f>IFERROR(AVERAGEIFS('PIVOT (M)'!$H$4:$H$124,'PIVOT (M)'!$A$4:$A$124,DASHBOARD!$M$9,'PIVOT (M)'!$B$4:$B$124,DASHBOARD!B17),"")</f>
        <v/>
      </c>
      <c r="N17" s="32">
        <f>IFERROR(AVERAGEIF('PIVOT (M)'!$B$4:$B$124,DASHBOARD!B17,'PIVOT (M)'!$H$4:$H$124),"")</f>
        <v>0.74823330390495968</v>
      </c>
      <c r="S17" s="2" t="s">
        <v>27</v>
      </c>
      <c r="T17" s="4">
        <v>922.023043478261</v>
      </c>
    </row>
    <row r="18" spans="2:20" x14ac:dyDescent="0.55000000000000004">
      <c r="B18" s="34" t="s">
        <v>28</v>
      </c>
      <c r="C18" s="28">
        <f>IFERROR(AVERAGEIFS('PIVOT (M)'!$H$4:$H$124,'PIVOT (M)'!$A$4:$A$124,DASHBOARD!$C$9,'PIVOT (M)'!$B$4:$B$124,DASHBOARD!B18),"")</f>
        <v>0.22196518954007827</v>
      </c>
      <c r="D18" s="29">
        <f>IFERROR(AVERAGEIFS('PIVOT (M)'!$H$4:$H$124,'PIVOT (M)'!$A$4:$A$124,DASHBOARD!$D$9,'PIVOT (M)'!$B$4:$B$124,DASHBOARD!B18),"")</f>
        <v>0.64951704261138332</v>
      </c>
      <c r="E18" s="29">
        <f>IFERROR(AVERAGEIFS('PIVOT (M)'!$H$4:$H$124,'PIVOT (M)'!$A$4:$A$124,DASHBOARD!$E$9,'PIVOT (M)'!$B$4:$B$124,DASHBOARD!B18),"")</f>
        <v>0.8503356892027083</v>
      </c>
      <c r="F18" s="29">
        <f>IFERROR(AVERAGEIFS('PIVOT (M)'!$H$4:$H$124,'PIVOT (M)'!$A$4:$A$124,DASHBOARD!$F$9,'PIVOT (M)'!$B$4:$B$124,DASHBOARD!B18),"")</f>
        <v>0.8664519859427281</v>
      </c>
      <c r="G18" s="29">
        <f>IFERROR(AVERAGEIFS('PIVOT (M)'!$H$4:$H$124,'PIVOT (M)'!$A$4:$A$124,DASHBOARD!$G$9,'PIVOT (M)'!$B$4:$B$124,DASHBOARD!B18),"")</f>
        <v>0.82697998823586227</v>
      </c>
      <c r="H18" s="29">
        <f>IFERROR(AVERAGEIFS('PIVOT (M)'!$H$4:$H$124,'PIVOT (M)'!$A$4:$A$124,DASHBOARD!$H$9,'PIVOT (M)'!$B$4:$B$124,DASHBOARD!B18),"")</f>
        <v>0.80330265004337198</v>
      </c>
      <c r="I18" s="29">
        <f>IFERROR(AVERAGEIFS('PIVOT (M)'!$H$4:$H$124,'PIVOT (M)'!$A$4:$A$124,DASHBOARD!$I$9,'PIVOT (M)'!$B$4:$B$124,DASHBOARD!B18),"")</f>
        <v>0.87609622362539552</v>
      </c>
      <c r="J18" s="29">
        <f>IFERROR(AVERAGEIFS('PIVOT (M)'!$H$4:$H$124,'PIVOT (M)'!$A$4:$A$124,DASHBOARD!$J$9,'PIVOT (M)'!$B$4:$B$124,DASHBOARD!B18),"")</f>
        <v>0.74798567184502596</v>
      </c>
      <c r="K18" s="29">
        <f>IFERROR(AVERAGEIFS('PIVOT (M)'!$H$4:$H$124,'PIVOT (M)'!$A$4:$A$124,DASHBOARD!$K$9,'PIVOT (M)'!$B$4:$B$124,DASHBOARD!B18),"")</f>
        <v>0.85712246713852758</v>
      </c>
      <c r="L18" s="29">
        <f>IFERROR(AVERAGEIFS('PIVOT (M)'!$H$4:$H$124,'PIVOT (M)'!$A$4:$A$124,DASHBOARD!$L$9,'PIVOT (M)'!$B$4:$B$124,DASHBOARD!B18),"")</f>
        <v>0.68455998659196327</v>
      </c>
      <c r="M18" s="29" t="str">
        <f>IFERROR(AVERAGEIFS('PIVOT (M)'!$H$4:$H$124,'PIVOT (M)'!$A$4:$A$124,DASHBOARD!$M$9,'PIVOT (M)'!$B$4:$B$124,DASHBOARD!B18),"")</f>
        <v/>
      </c>
      <c r="N18" s="32">
        <f>IFERROR(AVERAGEIF('PIVOT (M)'!$B$4:$B$124,DASHBOARD!B18,'PIVOT (M)'!$H$4:$H$124),"")</f>
        <v>0.73843168947770443</v>
      </c>
      <c r="S18" s="2" t="s">
        <v>28</v>
      </c>
      <c r="T18" s="4">
        <v>931.29950000000008</v>
      </c>
    </row>
    <row r="19" spans="2:20" x14ac:dyDescent="0.55000000000000004">
      <c r="B19" s="34" t="s">
        <v>29</v>
      </c>
      <c r="C19" s="28">
        <f>IFERROR(AVERAGEIFS('PIVOT (M)'!$H$4:$H$124,'PIVOT (M)'!$A$4:$A$124,DASHBOARD!$C$9,'PIVOT (M)'!$B$4:$B$124,DASHBOARD!B19),"")</f>
        <v>0.26867380443268229</v>
      </c>
      <c r="D19" s="29">
        <f>IFERROR(AVERAGEIFS('PIVOT (M)'!$H$4:$H$124,'PIVOT (M)'!$A$4:$A$124,DASHBOARD!$D$9,'PIVOT (M)'!$B$4:$B$124,DASHBOARD!B19),"")</f>
        <v>0.65281759809253859</v>
      </c>
      <c r="E19" s="29">
        <f>IFERROR(AVERAGEIFS('PIVOT (M)'!$H$4:$H$124,'PIVOT (M)'!$A$4:$A$124,DASHBOARD!$E$9,'PIVOT (M)'!$B$4:$B$124,DASHBOARD!B19),"")</f>
        <v>0.94098239685858565</v>
      </c>
      <c r="F19" s="29">
        <f>IFERROR(AVERAGEIFS('PIVOT (M)'!$H$4:$H$124,'PIVOT (M)'!$A$4:$A$124,DASHBOARD!$F$9,'PIVOT (M)'!$B$4:$B$124,DASHBOARD!B19),"")</f>
        <v>0.91285970482789125</v>
      </c>
      <c r="G19" s="29">
        <f>IFERROR(AVERAGEIFS('PIVOT (M)'!$H$4:$H$124,'PIVOT (M)'!$A$4:$A$124,DASHBOARD!$G$9,'PIVOT (M)'!$B$4:$B$124,DASHBOARD!B19),"")</f>
        <v>0.82110328588816639</v>
      </c>
      <c r="H19" s="29">
        <f>IFERROR(AVERAGEIFS('PIVOT (M)'!$H$4:$H$124,'PIVOT (M)'!$A$4:$A$124,DASHBOARD!$H$9,'PIVOT (M)'!$B$4:$B$124,DASHBOARD!B19),"")</f>
        <v>0.84218124728597765</v>
      </c>
      <c r="I19" s="29">
        <f>IFERROR(AVERAGEIFS('PIVOT (M)'!$H$4:$H$124,'PIVOT (M)'!$A$4:$A$124,DASHBOARD!$I$9,'PIVOT (M)'!$B$4:$B$124,DASHBOARD!B19),"")</f>
        <v>0.78871552786789934</v>
      </c>
      <c r="J19" s="29">
        <f>IFERROR(AVERAGEIFS('PIVOT (M)'!$H$4:$H$124,'PIVOT (M)'!$A$4:$A$124,DASHBOARD!$J$9,'PIVOT (M)'!$B$4:$B$124,DASHBOARD!B19),"")</f>
        <v>0.73956986338084807</v>
      </c>
      <c r="K19" s="29">
        <f>IFERROR(AVERAGEIFS('PIVOT (M)'!$H$4:$H$124,'PIVOT (M)'!$A$4:$A$124,DASHBOARD!$K$9,'PIVOT (M)'!$B$4:$B$124,DASHBOARD!B19),"")</f>
        <v>0.8610052519844571</v>
      </c>
      <c r="L19" s="29">
        <f>IFERROR(AVERAGEIFS('PIVOT (M)'!$H$4:$H$124,'PIVOT (M)'!$A$4:$A$124,DASHBOARD!$L$9,'PIVOT (M)'!$B$4:$B$124,DASHBOARD!B19),"")</f>
        <v>0.70129217301613034</v>
      </c>
      <c r="M19" s="29" t="str">
        <f>IFERROR(AVERAGEIFS('PIVOT (M)'!$H$4:$H$124,'PIVOT (M)'!$A$4:$A$124,DASHBOARD!$M$9,'PIVOT (M)'!$B$4:$B$124,DASHBOARD!B19),"")</f>
        <v/>
      </c>
      <c r="N19" s="32">
        <f>IFERROR(AVERAGEIF('PIVOT (M)'!$B$4:$B$124,DASHBOARD!B19,'PIVOT (M)'!$H$4:$H$124),"")</f>
        <v>0.75292008536351762</v>
      </c>
      <c r="R19" t="s">
        <v>41</v>
      </c>
      <c r="S19" s="2" t="s">
        <v>29</v>
      </c>
      <c r="T19" s="4">
        <v>982.52227272727282</v>
      </c>
    </row>
    <row r="20" spans="2:20" x14ac:dyDescent="0.55000000000000004">
      <c r="B20" s="34" t="s">
        <v>30</v>
      </c>
      <c r="C20" s="28">
        <f>IFERROR(AVERAGEIFS('PIVOT (M)'!$H$4:$H$124,'PIVOT (M)'!$A$4:$A$124,DASHBOARD!$C$9,'PIVOT (M)'!$B$4:$B$124,DASHBOARD!B20),"")</f>
        <v>0.35839124040854364</v>
      </c>
      <c r="D20" s="29">
        <f>IFERROR(AVERAGEIFS('PIVOT (M)'!$H$4:$H$124,'PIVOT (M)'!$A$4:$A$124,DASHBOARD!$D$9,'PIVOT (M)'!$B$4:$B$124,DASHBOARD!B20),"")</f>
        <v>0.65631683893926573</v>
      </c>
      <c r="E20" s="29">
        <f>IFERROR(AVERAGEIFS('PIVOT (M)'!$H$4:$H$124,'PIVOT (M)'!$A$4:$A$124,DASHBOARD!$E$9,'PIVOT (M)'!$B$4:$B$124,DASHBOARD!B20),"")</f>
        <v>0.97614642493922732</v>
      </c>
      <c r="F20" s="29">
        <f>IFERROR(AVERAGEIFS('PIVOT (M)'!$H$4:$H$124,'PIVOT (M)'!$A$4:$A$124,DASHBOARD!$F$9,'PIVOT (M)'!$B$4:$B$124,DASHBOARD!B20),"")</f>
        <v>0.95049336275404428</v>
      </c>
      <c r="G20" s="29">
        <f>IFERROR(AVERAGEIFS('PIVOT (M)'!$H$4:$H$124,'PIVOT (M)'!$A$4:$A$124,DASHBOARD!$G$9,'PIVOT (M)'!$B$4:$B$124,DASHBOARD!B20),"")</f>
        <v>0.70971868589965914</v>
      </c>
      <c r="H20" s="29">
        <f>IFERROR(AVERAGEIFS('PIVOT (M)'!$H$4:$H$124,'PIVOT (M)'!$A$4:$A$124,DASHBOARD!$H$9,'PIVOT (M)'!$B$4:$B$124,DASHBOARD!B20),"")</f>
        <v>0.82913318955067161</v>
      </c>
      <c r="I20" s="29">
        <f>IFERROR(AVERAGEIFS('PIVOT (M)'!$H$4:$H$124,'PIVOT (M)'!$A$4:$A$124,DASHBOARD!$I$9,'PIVOT (M)'!$B$4:$B$124,DASHBOARD!B20),"")</f>
        <v>0.65176295248216221</v>
      </c>
      <c r="J20" s="29">
        <f>IFERROR(AVERAGEIFS('PIVOT (M)'!$H$4:$H$124,'PIVOT (M)'!$A$4:$A$124,DASHBOARD!$J$9,'PIVOT (M)'!$B$4:$B$124,DASHBOARD!B20),"")</f>
        <v>0.74156935793937362</v>
      </c>
      <c r="K20" s="29">
        <f>IFERROR(AVERAGEIFS('PIVOT (M)'!$H$4:$H$124,'PIVOT (M)'!$A$4:$A$124,DASHBOARD!$K$9,'PIVOT (M)'!$B$4:$B$124,DASHBOARD!B20),"")</f>
        <v>0.93686411152899463</v>
      </c>
      <c r="L20" s="29">
        <f>IFERROR(AVERAGEIFS('PIVOT (M)'!$H$4:$H$124,'PIVOT (M)'!$A$4:$A$124,DASHBOARD!$L$9,'PIVOT (M)'!$B$4:$B$124,DASHBOARD!B20),"")</f>
        <v>0.7040913906648939</v>
      </c>
      <c r="M20" s="29" t="str">
        <f>IFERROR(AVERAGEIFS('PIVOT (M)'!$H$4:$H$124,'PIVOT (M)'!$A$4:$A$124,DASHBOARD!$M$9,'PIVOT (M)'!$B$4:$B$124,DASHBOARD!B20),"")</f>
        <v/>
      </c>
      <c r="N20" s="32">
        <f>IFERROR(AVERAGEIF('PIVOT (M)'!$B$4:$B$124,DASHBOARD!B20,'PIVOT (M)'!$H$4:$H$124),"")</f>
        <v>0.75144875551068369</v>
      </c>
      <c r="S20" s="2" t="s">
        <v>30</v>
      </c>
      <c r="T20" s="4">
        <v>1030.4928523809524</v>
      </c>
    </row>
    <row r="21" spans="2:20" x14ac:dyDescent="0.55000000000000004">
      <c r="B21" s="34" t="s">
        <v>31</v>
      </c>
      <c r="C21" s="28">
        <f>IFERROR(AVERAGEIFS('PIVOT (M)'!$H$4:$H$124,'PIVOT (M)'!$A$4:$A$124,DASHBOARD!$C$9,'PIVOT (M)'!$B$4:$B$124,DASHBOARD!B21),"")</f>
        <v>0.39604450754775689</v>
      </c>
      <c r="D21" s="29">
        <f>IFERROR(AVERAGEIFS('PIVOT (M)'!$H$4:$H$124,'PIVOT (M)'!$A$4:$A$124,DASHBOARD!$D$9,'PIVOT (M)'!$B$4:$B$124,DASHBOARD!B21),"")</f>
        <v>0.66224859730475283</v>
      </c>
      <c r="E21" s="29">
        <f>IFERROR(AVERAGEIFS('PIVOT (M)'!$H$4:$H$124,'PIVOT (M)'!$A$4:$A$124,DASHBOARD!$E$9,'PIVOT (M)'!$B$4:$B$124,DASHBOARD!B21),"")</f>
        <v>0.89776317925702387</v>
      </c>
      <c r="F21" s="29">
        <f>IFERROR(AVERAGEIFS('PIVOT (M)'!$H$4:$H$124,'PIVOT (M)'!$A$4:$A$124,DASHBOARD!$F$9,'PIVOT (M)'!$B$4:$B$124,DASHBOARD!B21),"")</f>
        <v>0.94665985612184966</v>
      </c>
      <c r="G21" s="29">
        <f>IFERROR(AVERAGEIFS('PIVOT (M)'!$H$4:$H$124,'PIVOT (M)'!$A$4:$A$124,DASHBOARD!$G$9,'PIVOT (M)'!$B$4:$B$124,DASHBOARD!B21),"")</f>
        <v>0.70282806811216481</v>
      </c>
      <c r="H21" s="29">
        <f>IFERROR(AVERAGEIFS('PIVOT (M)'!$H$4:$H$124,'PIVOT (M)'!$A$4:$A$124,DASHBOARD!$H$9,'PIVOT (M)'!$B$4:$B$124,DASHBOARD!B21),"")</f>
        <v>0.81802057327777256</v>
      </c>
      <c r="I21" s="29">
        <f>IFERROR(AVERAGEIFS('PIVOT (M)'!$H$4:$H$124,'PIVOT (M)'!$A$4:$A$124,DASHBOARD!$I$9,'PIVOT (M)'!$B$4:$B$124,DASHBOARD!B21),"")</f>
        <v>0.59985233199941357</v>
      </c>
      <c r="J21" s="29">
        <f>IFERROR(AVERAGEIFS('PIVOT (M)'!$H$4:$H$124,'PIVOT (M)'!$A$4:$A$124,DASHBOARD!$J$9,'PIVOT (M)'!$B$4:$B$124,DASHBOARD!B21),"")</f>
        <v>0.7534134914671694</v>
      </c>
      <c r="K21" s="29">
        <f>IFERROR(AVERAGEIFS('PIVOT (M)'!$H$4:$H$124,'PIVOT (M)'!$A$4:$A$124,DASHBOARD!$K$9,'PIVOT (M)'!$B$4:$B$124,DASHBOARD!B21),"")</f>
        <v>0.93330907781255734</v>
      </c>
      <c r="L21" s="29">
        <f>IFERROR(AVERAGEIFS('PIVOT (M)'!$H$4:$H$124,'PIVOT (M)'!$A$4:$A$124,DASHBOARD!$L$9,'PIVOT (M)'!$B$4:$B$124,DASHBOARD!B21),"")</f>
        <v>0.72413593868474146</v>
      </c>
      <c r="M21" s="29" t="str">
        <f>IFERROR(AVERAGEIFS('PIVOT (M)'!$H$4:$H$124,'PIVOT (M)'!$A$4:$A$124,DASHBOARD!$M$9,'PIVOT (M)'!$B$4:$B$124,DASHBOARD!B21),"")</f>
        <v/>
      </c>
      <c r="N21" s="32">
        <f>IFERROR(AVERAGEIF('PIVOT (M)'!$B$4:$B$124,DASHBOARD!B21,'PIVOT (M)'!$H$4:$H$124),"")</f>
        <v>0.74342756215852024</v>
      </c>
      <c r="S21" s="2" t="s">
        <v>31</v>
      </c>
      <c r="T21" s="4">
        <v>1043.6530049999999</v>
      </c>
    </row>
    <row r="22" spans="2:20" ht="14.7" thickBot="1" x14ac:dyDescent="0.6">
      <c r="B22" s="35" t="s">
        <v>38</v>
      </c>
      <c r="C22" s="31">
        <f>IFERROR(AVERAGEIF('PIVOT (M)'!$A$4:$A$124,DASHBOARD!C$9,'PIVOT (M)'!$H$4:$H$124),"")</f>
        <v>0.21295751205535368</v>
      </c>
      <c r="D22" s="31">
        <f>IFERROR(AVERAGEIF('PIVOT (M)'!$A$4:$A$124,DASHBOARD!D$9,'PIVOT (M)'!$H$4:$H$124),"")</f>
        <v>0.5598580357343097</v>
      </c>
      <c r="E22" s="31">
        <f>IFERROR(AVERAGEIF('PIVOT (M)'!$A$4:$A$124,DASHBOARD!E$9,'PIVOT (M)'!$H$4:$H$124),"")</f>
        <v>0.80885989376567968</v>
      </c>
      <c r="F22" s="31">
        <f>IFERROR(AVERAGEIF('PIVOT (M)'!$A$4:$A$124,DASHBOARD!F$9,'PIVOT (M)'!$H$4:$H$124),"")</f>
        <v>0.86860956678432422</v>
      </c>
      <c r="G22" s="31">
        <f>IFERROR(AVERAGEIF('PIVOT (M)'!$A$4:$A$124,DASHBOARD!G$9,'PIVOT (M)'!$H$4:$H$124),"")</f>
        <v>0.80377271161144381</v>
      </c>
      <c r="H22" s="31">
        <f>IFERROR(AVERAGEIF('PIVOT (M)'!$A$4:$A$124,DASHBOARD!H$9,'PIVOT (M)'!$H$4:$H$124),"")</f>
        <v>0.79698116362863691</v>
      </c>
      <c r="I22" s="31">
        <f>IFERROR(AVERAGEIF('PIVOT (M)'!$A$4:$A$124,DASHBOARD!I$9,'PIVOT (M)'!$H$4:$H$124),"")</f>
        <v>0.81168194500523683</v>
      </c>
      <c r="J22" s="31">
        <f>IFERROR(AVERAGEIF('PIVOT (M)'!$A$4:$A$124,DASHBOARD!J$9,'PIVOT (M)'!$H$4:$H$124),"")</f>
        <v>0.71094303074336362</v>
      </c>
      <c r="K22" s="31">
        <f>IFERROR(AVERAGEIF('PIVOT (M)'!$A$4:$A$124,DASHBOARD!K$9,'PIVOT (M)'!$H$4:$H$124),"")</f>
        <v>0.81076035269553148</v>
      </c>
      <c r="L22" s="31">
        <f>IFERROR(AVERAGEIF('PIVOT (M)'!$A$4:$A$124,DASHBOARD!L$9,'PIVOT (M)'!$H$4:$H$124),"")</f>
        <v>0.78918577432921111</v>
      </c>
      <c r="M22" s="31">
        <f>IFERROR(AVERAGEIF('PIVOT (M)'!$A$4:$A$124,DASHBOARD!M$9,'PIVOT (M)'!$H$4:$H$124),"")</f>
        <v>0.83906427386689475</v>
      </c>
      <c r="N22" s="36">
        <f>IFERROR(AVERAGE('PIVOT (M)'!H4:H124),"")</f>
        <v>0.7390645550194227</v>
      </c>
      <c r="Q22" t="s">
        <v>44</v>
      </c>
      <c r="R22" t="s">
        <v>42</v>
      </c>
      <c r="S22" s="2" t="s">
        <v>32</v>
      </c>
      <c r="T22" s="4">
        <v>1130.7704666666668</v>
      </c>
    </row>
    <row r="23" spans="2:20" x14ac:dyDescent="0.55000000000000004">
      <c r="S23" s="2" t="s">
        <v>33</v>
      </c>
      <c r="T23" s="4">
        <v>1088.2068368421053</v>
      </c>
    </row>
    <row r="24" spans="2:20" x14ac:dyDescent="0.55000000000000004">
      <c r="S24" s="2" t="s">
        <v>34</v>
      </c>
      <c r="T24" s="4">
        <v>1091.4904809523807</v>
      </c>
    </row>
    <row r="25" spans="2:20" x14ac:dyDescent="0.55000000000000004">
      <c r="R25" t="s">
        <v>40</v>
      </c>
      <c r="S25" s="2" t="s">
        <v>35</v>
      </c>
      <c r="T25" s="4">
        <v>1035.6961952380952</v>
      </c>
    </row>
    <row r="26" spans="2:20" x14ac:dyDescent="0.55000000000000004">
      <c r="S26" s="2" t="s">
        <v>24</v>
      </c>
      <c r="T26" s="4">
        <v>1069.2759000000001</v>
      </c>
    </row>
    <row r="27" spans="2:20" x14ac:dyDescent="0.55000000000000004">
      <c r="S27" s="2" t="s">
        <v>25</v>
      </c>
      <c r="T27" s="4">
        <v>1137.6266714285716</v>
      </c>
    </row>
    <row r="28" spans="2:20" x14ac:dyDescent="0.55000000000000004">
      <c r="R28" t="s">
        <v>5</v>
      </c>
      <c r="S28" s="2" t="s">
        <v>26</v>
      </c>
      <c r="T28" s="4">
        <v>1187.5904714285714</v>
      </c>
    </row>
    <row r="29" spans="2:20" x14ac:dyDescent="0.55000000000000004">
      <c r="S29" s="2" t="s">
        <v>27</v>
      </c>
      <c r="T29" s="4">
        <v>1225.6717304347826</v>
      </c>
    </row>
    <row r="30" spans="2:20" x14ac:dyDescent="0.55000000000000004">
      <c r="S30" s="2" t="s">
        <v>28</v>
      </c>
      <c r="T30" s="4">
        <v>1175.8089368421054</v>
      </c>
    </row>
    <row r="31" spans="2:20" x14ac:dyDescent="0.55000000000000004">
      <c r="R31" t="s">
        <v>41</v>
      </c>
      <c r="S31" s="2" t="s">
        <v>29</v>
      </c>
      <c r="T31" s="4">
        <v>1110.9404130434782</v>
      </c>
    </row>
    <row r="32" spans="2:20" x14ac:dyDescent="0.55000000000000004">
      <c r="S32" s="2" t="s">
        <v>30</v>
      </c>
      <c r="T32" s="4">
        <v>1056.1623904761905</v>
      </c>
    </row>
    <row r="33" spans="17:20" x14ac:dyDescent="0.55000000000000004">
      <c r="S33" s="2" t="s">
        <v>31</v>
      </c>
      <c r="T33" s="4">
        <v>1037.4205315789472</v>
      </c>
    </row>
    <row r="34" spans="17:20" x14ac:dyDescent="0.55000000000000004">
      <c r="Q34" t="s">
        <v>45</v>
      </c>
      <c r="R34" t="s">
        <v>42</v>
      </c>
      <c r="S34" s="2" t="s">
        <v>32</v>
      </c>
      <c r="T34" s="4">
        <v>1072.264276190476</v>
      </c>
    </row>
    <row r="35" spans="17:20" x14ac:dyDescent="0.55000000000000004">
      <c r="S35" s="2" t="s">
        <v>33</v>
      </c>
      <c r="T35" s="4">
        <v>1114.2421157894737</v>
      </c>
    </row>
    <row r="36" spans="17:20" x14ac:dyDescent="0.55000000000000004">
      <c r="S36" s="2" t="s">
        <v>34</v>
      </c>
      <c r="T36" s="4">
        <v>1179.1976142857141</v>
      </c>
    </row>
    <row r="37" spans="17:20" x14ac:dyDescent="0.55000000000000004">
      <c r="R37" t="s">
        <v>40</v>
      </c>
      <c r="S37" s="2" t="s">
        <v>35</v>
      </c>
      <c r="T37" s="4">
        <v>1226.2262000000001</v>
      </c>
    </row>
    <row r="38" spans="17:20" x14ac:dyDescent="0.55000000000000004">
      <c r="S38" s="2" t="s">
        <v>24</v>
      </c>
      <c r="T38" s="4">
        <v>1150.7631772727275</v>
      </c>
    </row>
    <row r="39" spans="17:20" x14ac:dyDescent="0.55000000000000004">
      <c r="S39" s="2" t="s">
        <v>25</v>
      </c>
      <c r="T39" s="4">
        <v>1081.1225000000002</v>
      </c>
    </row>
    <row r="40" spans="17:20" x14ac:dyDescent="0.55000000000000004">
      <c r="R40" t="s">
        <v>5</v>
      </c>
      <c r="S40" s="2" t="s">
        <v>26</v>
      </c>
      <c r="T40" s="4">
        <v>1152.0768227272727</v>
      </c>
    </row>
    <row r="41" spans="17:20" x14ac:dyDescent="0.55000000000000004">
      <c r="S41" s="2" t="s">
        <v>27</v>
      </c>
      <c r="T41" s="4">
        <v>1180.686809090909</v>
      </c>
    </row>
    <row r="42" spans="17:20" x14ac:dyDescent="0.55000000000000004">
      <c r="S42" s="2" t="s">
        <v>28</v>
      </c>
      <c r="T42" s="4">
        <v>1220.8395150000001</v>
      </c>
    </row>
    <row r="43" spans="17:20" x14ac:dyDescent="0.55000000000000004">
      <c r="R43" t="s">
        <v>41</v>
      </c>
      <c r="S43" s="2" t="s">
        <v>29</v>
      </c>
      <c r="T43" s="4">
        <v>1232.7117434782608</v>
      </c>
    </row>
    <row r="44" spans="17:20" x14ac:dyDescent="0.55000000000000004">
      <c r="S44" s="2" t="s">
        <v>30</v>
      </c>
      <c r="T44" s="4">
        <v>1304.2789899999998</v>
      </c>
    </row>
    <row r="45" spans="17:20" x14ac:dyDescent="0.55000000000000004">
      <c r="S45" s="2" t="s">
        <v>31</v>
      </c>
      <c r="T45" s="4">
        <v>1340.8676285714284</v>
      </c>
    </row>
    <row r="46" spans="17:20" x14ac:dyDescent="0.55000000000000004">
      <c r="Q46" t="s">
        <v>46</v>
      </c>
      <c r="R46" t="s">
        <v>42</v>
      </c>
      <c r="S46" s="2" t="s">
        <v>32</v>
      </c>
      <c r="T46" s="4">
        <v>1436.6538095238093</v>
      </c>
    </row>
    <row r="47" spans="17:20" x14ac:dyDescent="0.55000000000000004">
      <c r="S47" s="2" t="s">
        <v>33</v>
      </c>
      <c r="T47" s="4">
        <v>1464.1105210526316</v>
      </c>
    </row>
    <row r="48" spans="17:20" x14ac:dyDescent="0.55000000000000004">
      <c r="S48" s="2" t="s">
        <v>34</v>
      </c>
      <c r="T48" s="4">
        <v>1188.3940909090909</v>
      </c>
    </row>
    <row r="49" spans="17:20" x14ac:dyDescent="0.55000000000000004">
      <c r="R49" t="s">
        <v>40</v>
      </c>
      <c r="S49" s="2" t="s">
        <v>35</v>
      </c>
      <c r="T49" s="4">
        <v>1234.1404904761901</v>
      </c>
    </row>
    <row r="50" spans="17:20" x14ac:dyDescent="0.55000000000000004">
      <c r="S50" s="2" t="s">
        <v>24</v>
      </c>
      <c r="T50" s="4">
        <v>1381.1137449999999</v>
      </c>
    </row>
    <row r="51" spans="17:20" x14ac:dyDescent="0.55000000000000004">
      <c r="S51" s="2" t="s">
        <v>25</v>
      </c>
      <c r="T51" s="4">
        <v>1431.0477318181818</v>
      </c>
    </row>
    <row r="52" spans="17:20" x14ac:dyDescent="0.55000000000000004">
      <c r="R52" t="s">
        <v>5</v>
      </c>
      <c r="S52" s="2" t="s">
        <v>26</v>
      </c>
      <c r="T52" s="4">
        <v>1513.573190909091</v>
      </c>
    </row>
    <row r="53" spans="17:20" x14ac:dyDescent="0.55000000000000004">
      <c r="S53" s="2" t="s">
        <v>27</v>
      </c>
      <c r="T53" s="4">
        <v>1545.9447619047619</v>
      </c>
    </row>
    <row r="54" spans="17:20" x14ac:dyDescent="0.55000000000000004">
      <c r="S54" s="2" t="s">
        <v>28</v>
      </c>
      <c r="T54" s="4">
        <v>1518.5538047619045</v>
      </c>
    </row>
    <row r="55" spans="17:20" x14ac:dyDescent="0.55000000000000004">
      <c r="R55" t="s">
        <v>41</v>
      </c>
      <c r="S55" s="2" t="s">
        <v>29</v>
      </c>
      <c r="T55" s="4">
        <v>1546.8281954545455</v>
      </c>
    </row>
    <row r="56" spans="17:20" x14ac:dyDescent="0.55000000000000004">
      <c r="S56" s="2" t="s">
        <v>30</v>
      </c>
      <c r="T56" s="4">
        <v>1748.3484949999997</v>
      </c>
    </row>
    <row r="57" spans="17:20" x14ac:dyDescent="0.55000000000000004">
      <c r="S57" s="2" t="s">
        <v>31</v>
      </c>
      <c r="T57" s="4">
        <v>1772.278186363636</v>
      </c>
    </row>
    <row r="58" spans="17:20" x14ac:dyDescent="0.55000000000000004">
      <c r="Q58" t="s">
        <v>47</v>
      </c>
      <c r="R58" t="s">
        <v>42</v>
      </c>
      <c r="S58" s="2" t="s">
        <v>32</v>
      </c>
      <c r="T58" s="4">
        <v>1808.3836842105263</v>
      </c>
    </row>
    <row r="59" spans="17:20" x14ac:dyDescent="0.55000000000000004">
      <c r="S59" s="2" t="s">
        <v>33</v>
      </c>
      <c r="T59" s="4">
        <v>2068.3568315789471</v>
      </c>
    </row>
    <row r="60" spans="17:20" x14ac:dyDescent="0.55000000000000004">
      <c r="S60" s="2" t="s">
        <v>34</v>
      </c>
      <c r="T60" s="4">
        <v>2059.8447913043478</v>
      </c>
    </row>
    <row r="61" spans="17:20" x14ac:dyDescent="0.55000000000000004">
      <c r="R61" t="s">
        <v>40</v>
      </c>
      <c r="S61" s="2" t="s">
        <v>35</v>
      </c>
      <c r="T61" s="4">
        <v>2289.8423523809524</v>
      </c>
    </row>
    <row r="62" spans="17:20" x14ac:dyDescent="0.55000000000000004">
      <c r="S62" s="2" t="s">
        <v>24</v>
      </c>
      <c r="T62" s="4">
        <v>2352.595495</v>
      </c>
    </row>
    <row r="63" spans="17:20" x14ac:dyDescent="0.55000000000000004">
      <c r="S63" s="2" t="s">
        <v>25</v>
      </c>
      <c r="T63" s="4">
        <v>2501.3940954545455</v>
      </c>
    </row>
    <row r="64" spans="17:20" x14ac:dyDescent="0.55000000000000004">
      <c r="R64" t="s">
        <v>5</v>
      </c>
      <c r="S64" s="2" t="s">
        <v>26</v>
      </c>
      <c r="T64" s="4">
        <v>2646.7856999999995</v>
      </c>
    </row>
    <row r="65" spans="17:20" x14ac:dyDescent="0.55000000000000004">
      <c r="S65" s="2" t="s">
        <v>27</v>
      </c>
      <c r="T65" s="4">
        <v>2786.4068227272733</v>
      </c>
    </row>
    <row r="66" spans="17:20" x14ac:dyDescent="0.55000000000000004">
      <c r="S66" s="2" t="s">
        <v>28</v>
      </c>
      <c r="T66" s="4">
        <v>2837.6380809523812</v>
      </c>
    </row>
    <row r="67" spans="17:20" x14ac:dyDescent="0.55000000000000004">
      <c r="R67" t="s">
        <v>41</v>
      </c>
      <c r="S67" s="2" t="s">
        <v>29</v>
      </c>
      <c r="T67" s="4">
        <v>2808.9738142857145</v>
      </c>
    </row>
    <row r="68" spans="17:20" x14ac:dyDescent="0.55000000000000004">
      <c r="S68" s="2" t="s">
        <v>30</v>
      </c>
      <c r="T68" s="4">
        <v>2948.6504761904762</v>
      </c>
    </row>
    <row r="69" spans="17:20" x14ac:dyDescent="0.55000000000000004">
      <c r="S69" s="2" t="s">
        <v>31</v>
      </c>
      <c r="T69" s="4">
        <v>2913.0422863636363</v>
      </c>
    </row>
    <row r="70" spans="17:20" x14ac:dyDescent="0.55000000000000004">
      <c r="Q70" t="s">
        <v>48</v>
      </c>
      <c r="R70" t="s">
        <v>42</v>
      </c>
      <c r="S70" s="2" t="s">
        <v>32</v>
      </c>
      <c r="T70" s="4">
        <v>2720.8545199999999</v>
      </c>
    </row>
    <row r="71" spans="17:20" x14ac:dyDescent="0.55000000000000004">
      <c r="S71" s="2" t="s">
        <v>33</v>
      </c>
      <c r="T71" s="4">
        <v>2731.5563368421053</v>
      </c>
    </row>
    <row r="72" spans="17:20" x14ac:dyDescent="0.55000000000000004">
      <c r="S72" s="2" t="s">
        <v>34</v>
      </c>
      <c r="T72" s="4">
        <v>2707.1278347826083</v>
      </c>
    </row>
    <row r="73" spans="17:20" x14ac:dyDescent="0.55000000000000004">
      <c r="R73" t="s">
        <v>40</v>
      </c>
      <c r="S73" s="2" t="s">
        <v>35</v>
      </c>
      <c r="T73" s="4">
        <v>2572.2105100000003</v>
      </c>
    </row>
    <row r="74" spans="17:20" x14ac:dyDescent="0.55000000000000004">
      <c r="S74" s="2" t="s">
        <v>24</v>
      </c>
      <c r="T74" s="4">
        <v>2385.7433333333333</v>
      </c>
    </row>
  </sheetData>
  <sortState xmlns:xlrd2="http://schemas.microsoft.com/office/spreadsheetml/2017/richdata2" ref="B10:B21">
    <sortCondition ref="B10:B21" customList="January,February,March,April,May,June,July,August,September,October,November,December"/>
  </sortState>
  <mergeCells count="1">
    <mergeCell ref="B8:N8"/>
  </mergeCells>
  <conditionalFormatting sqref="C10:M21">
    <cfRule type="colorScale" priority="1">
      <colorScale>
        <cfvo type="min"/>
        <cfvo type="percentile" val="50"/>
        <cfvo type="max"/>
        <color rgb="FFF8696B"/>
        <color rgb="FFFCFCFF"/>
        <color rgb="FF63BE7B"/>
      </colorScale>
    </cfRule>
  </conditionalFormatting>
  <pageMargins left="0.7" right="0.7" top="0.75" bottom="0.75" header="0.3" footer="0.3"/>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5"/>
  <sheetViews>
    <sheetView showGridLines="0" workbookViewId="0">
      <pane ySplit="3" topLeftCell="A4" activePane="bottomLeft" state="frozen"/>
      <selection pane="bottomLeft" activeCell="M10" sqref="M10"/>
    </sheetView>
  </sheetViews>
  <sheetFormatPr defaultRowHeight="14.4" outlineLevelCol="1" x14ac:dyDescent="0.55000000000000004"/>
  <cols>
    <col min="1" max="1" width="12.05078125" bestFit="1" customWidth="1"/>
    <col min="2" max="2" width="14.7890625" bestFit="1" customWidth="1"/>
    <col min="3" max="4" width="17.47265625" bestFit="1" customWidth="1"/>
    <col min="5" max="5" width="17.47265625" customWidth="1"/>
    <col min="6" max="6" width="17.47265625" hidden="1" customWidth="1" outlineLevel="1"/>
    <col min="7" max="7" width="17.47265625" customWidth="1" collapsed="1"/>
    <col min="8" max="8" width="17.47265625" hidden="1" customWidth="1" outlineLevel="1"/>
    <col min="9" max="9" width="17.47265625" customWidth="1" collapsed="1"/>
    <col min="10" max="10" width="12.578125" hidden="1" customWidth="1" outlineLevel="1"/>
    <col min="11" max="11" width="10.20703125" hidden="1" customWidth="1" outlineLevel="1"/>
    <col min="12" max="12" width="17.47265625" bestFit="1" customWidth="1" collapsed="1"/>
    <col min="13" max="15" width="17.47265625" bestFit="1" customWidth="1"/>
  </cols>
  <sheetData>
    <row r="1" spans="1:11" x14ac:dyDescent="0.55000000000000004">
      <c r="A1" s="3" t="s">
        <v>0</v>
      </c>
      <c r="B1" t="s" vm="54">
        <v>19</v>
      </c>
      <c r="F1" s="21" t="s">
        <v>23</v>
      </c>
      <c r="H1" s="19" t="s">
        <v>23</v>
      </c>
    </row>
    <row r="2" spans="1:11" x14ac:dyDescent="0.55000000000000004">
      <c r="F2" s="22">
        <f>AVERAGE(F4:F44)</f>
        <v>0.73291689053290865</v>
      </c>
      <c r="H2" s="20">
        <f>AVERAGE(H4:H44)</f>
        <v>0.73343431439774409</v>
      </c>
    </row>
    <row r="3" spans="1:11" x14ac:dyDescent="0.55000000000000004">
      <c r="A3" s="17" t="s">
        <v>6</v>
      </c>
      <c r="B3" s="17" t="s">
        <v>7</v>
      </c>
      <c r="C3" s="17" t="str" vm="1">
        <f>CUBEMEMBER("ThisWorkbookDataModel","[Measures].[Average of Adj Close]")</f>
        <v>Average of Adj Close</v>
      </c>
      <c r="D3" s="17" t="s">
        <v>8</v>
      </c>
      <c r="E3" s="17" t="s">
        <v>11</v>
      </c>
      <c r="F3" s="17" t="s">
        <v>16</v>
      </c>
      <c r="G3" s="17" t="s">
        <v>15</v>
      </c>
      <c r="H3" s="17" t="s">
        <v>17</v>
      </c>
    </row>
    <row r="4" spans="1:11" x14ac:dyDescent="0.55000000000000004">
      <c r="A4" t="str" vm="2">
        <f>CUBEMEMBER("ThisWorkbookDataModel","[NasdaqGS].[Date (Year)].&amp;[2012]")</f>
        <v>2012</v>
      </c>
      <c r="B4" t="str" vm="3">
        <f>CUBEMEMBER("ThisWorkbookDataModel",{"[NasdaqGS].[Date (Year)].&amp;[2012]","[NasdaqGS].[Date (Quarter)].&amp;[Qtr2]"})</f>
        <v>Qtr2</v>
      </c>
      <c r="C4" s="16" vm="55">
        <f t="shared" ref="C4:C44" si="0">CUBEVALUE("ThisWorkbookDataModel",$B$1,$B4,C$3)</f>
        <v>292.26325128205127</v>
      </c>
      <c r="D4">
        <v>1</v>
      </c>
      <c r="E4" s="4">
        <f t="shared" ref="E4:E45" si="1">$K$4+$K$5*D4</f>
        <v>11.961567380431525</v>
      </c>
      <c r="F4" s="15">
        <f>IFERROR(1-(ABS(C4-E4)/C4),0)</f>
        <v>4.092737396152446E-2</v>
      </c>
      <c r="G4" s="4">
        <f t="shared" ref="G4:G45" si="2">VALUE(VLOOKUP(B4,$J$9:$K$12,2,FALSE)*E4)</f>
        <v>11.983372319564934</v>
      </c>
      <c r="H4" s="15">
        <f>IFERROR(1-(ABS(C4-G4)/C4),0)</f>
        <v>4.1001981148838573E-2</v>
      </c>
      <c r="J4" s="5" t="s">
        <v>9</v>
      </c>
      <c r="K4" s="11">
        <f>INTERCEPT(CLOSE_PRICE,PERIOD)</f>
        <v>-41.629231991273628</v>
      </c>
    </row>
    <row r="5" spans="1:11" x14ac:dyDescent="0.55000000000000004">
      <c r="A5" t="str" vm="2">
        <f>CUBEMEMBER("ThisWorkbookDataModel","[NasdaqGS].[Date (Year)].&amp;[2012]")</f>
        <v>2012</v>
      </c>
      <c r="B5" t="str" vm="4">
        <f>CUBEMEMBER("ThisWorkbookDataModel",{"[NasdaqGS].[Date (Year)].&amp;[2012]","[NasdaqGS].[Date (Quarter)].&amp;[Qtr3]"})</f>
        <v>Qtr3</v>
      </c>
      <c r="C5" s="16" vm="78">
        <f t="shared" si="0"/>
        <v>327.36517777777777</v>
      </c>
      <c r="D5">
        <f>D4+1</f>
        <v>2</v>
      </c>
      <c r="E5" s="4">
        <f t="shared" si="1"/>
        <v>65.552366752136678</v>
      </c>
      <c r="F5" s="15">
        <f t="shared" ref="F5:F44" si="3">IFERROR(1-(ABS(C5-E5)/C5),0)</f>
        <v>0.20024233242252465</v>
      </c>
      <c r="G5" s="4">
        <f t="shared" si="2"/>
        <v>62.407499761290595</v>
      </c>
      <c r="H5" s="15">
        <f t="shared" ref="H5:H44" si="4">IFERROR(1-(ABS(C5-G5)/C5),0)</f>
        <v>0.19063573036364323</v>
      </c>
      <c r="J5" s="12" t="s">
        <v>10</v>
      </c>
      <c r="K5" s="13">
        <f>SLOPE(CLOSE_PRICE,PERIOD)</f>
        <v>53.590799371705153</v>
      </c>
    </row>
    <row r="6" spans="1:11" x14ac:dyDescent="0.55000000000000004">
      <c r="A6" t="str" vm="2">
        <f>CUBEMEMBER("ThisWorkbookDataModel","[NasdaqGS].[Date (Year)].&amp;[2012]")</f>
        <v>2012</v>
      </c>
      <c r="B6" t="str" vm="5">
        <f>CUBEMEMBER("ThisWorkbookDataModel",{"[NasdaqGS].[Date (Year)].&amp;[2012]","[NasdaqGS].[Date (Quarter)].&amp;[Qtr4]"})</f>
        <v>Qtr4</v>
      </c>
      <c r="C6" s="16" vm="95">
        <f t="shared" si="0"/>
        <v>348.57667580645159</v>
      </c>
      <c r="D6">
        <f t="shared" ref="D6:D45" si="5">D5+1</f>
        <v>3</v>
      </c>
      <c r="E6" s="4">
        <f t="shared" si="1"/>
        <v>119.14316612384184</v>
      </c>
      <c r="F6" s="15">
        <f t="shared" si="3"/>
        <v>0.34179901982310623</v>
      </c>
      <c r="G6" s="4">
        <f t="shared" si="2"/>
        <v>119.21720067908066</v>
      </c>
      <c r="H6" s="15">
        <f t="shared" si="4"/>
        <v>0.34201141084171804</v>
      </c>
    </row>
    <row r="7" spans="1:11" x14ac:dyDescent="0.55000000000000004">
      <c r="A7" t="str" vm="6">
        <f>CUBEMEMBER("ThisWorkbookDataModel","[NasdaqGS].[Date (Year)].&amp;[2013]")</f>
        <v>2013</v>
      </c>
      <c r="B7" t="str" vm="7">
        <f>CUBEMEMBER("ThisWorkbookDataModel",{"[NasdaqGS].[Date (Year)].&amp;[2013]","[NasdaqGS].[Date (Quarter)].&amp;[Qtr1]"})</f>
        <v>Qtr1</v>
      </c>
      <c r="C7" s="16" vm="71">
        <f t="shared" si="0"/>
        <v>387.80100500000003</v>
      </c>
      <c r="D7">
        <f t="shared" si="5"/>
        <v>4</v>
      </c>
      <c r="E7" s="4">
        <f t="shared" si="1"/>
        <v>172.73396549554698</v>
      </c>
      <c r="F7" s="15">
        <f t="shared" si="3"/>
        <v>0.44541907645532519</v>
      </c>
      <c r="G7" s="4">
        <f t="shared" si="2"/>
        <v>180.56715393676657</v>
      </c>
      <c r="H7" s="15">
        <f t="shared" si="4"/>
        <v>0.46561806598919608</v>
      </c>
      <c r="J7" s="5" t="s">
        <v>12</v>
      </c>
      <c r="K7" s="6"/>
    </row>
    <row r="8" spans="1:11" x14ac:dyDescent="0.55000000000000004">
      <c r="A8" t="str" vm="6">
        <f>CUBEMEMBER("ThisWorkbookDataModel","[NasdaqGS].[Date (Year)].&amp;[2013]")</f>
        <v>2013</v>
      </c>
      <c r="B8" t="str" vm="8">
        <f>CUBEMEMBER("ThisWorkbookDataModel",{"[NasdaqGS].[Date (Year)].&amp;[2013]","[NasdaqGS].[Date (Quarter)].&amp;[Qtr2]"})</f>
        <v>Qtr2</v>
      </c>
      <c r="C8" s="16" vm="69">
        <f t="shared" si="0"/>
        <v>423.04020468750002</v>
      </c>
      <c r="D8">
        <f t="shared" si="5"/>
        <v>5</v>
      </c>
      <c r="E8" s="4">
        <f t="shared" si="1"/>
        <v>226.32476486725216</v>
      </c>
      <c r="F8" s="15">
        <f t="shared" si="3"/>
        <v>0.5349958759462079</v>
      </c>
      <c r="G8" s="4">
        <f t="shared" si="2"/>
        <v>226.73733602664612</v>
      </c>
      <c r="H8" s="15">
        <f t="shared" si="4"/>
        <v>0.53597112878227993</v>
      </c>
      <c r="J8" s="7" t="s">
        <v>13</v>
      </c>
      <c r="K8" s="8" t="s">
        <v>14</v>
      </c>
    </row>
    <row r="9" spans="1:11" x14ac:dyDescent="0.55000000000000004">
      <c r="A9" t="str" vm="6">
        <f>CUBEMEMBER("ThisWorkbookDataModel","[NasdaqGS].[Date (Year)].&amp;[2013]")</f>
        <v>2013</v>
      </c>
      <c r="B9" t="str" vm="9">
        <f>CUBEMEMBER("ThisWorkbookDataModel",{"[NasdaqGS].[Date (Year)].&amp;[2013]","[NasdaqGS].[Date (Quarter)].&amp;[Qtr3]"})</f>
        <v>Qtr3</v>
      </c>
      <c r="C9" s="16" vm="58">
        <f t="shared" si="0"/>
        <v>442.00006875000003</v>
      </c>
      <c r="D9">
        <f t="shared" si="5"/>
        <v>6</v>
      </c>
      <c r="E9" s="4">
        <f t="shared" si="1"/>
        <v>279.9155642389573</v>
      </c>
      <c r="F9" s="15">
        <f t="shared" si="3"/>
        <v>0.63329303325805708</v>
      </c>
      <c r="G9" s="4">
        <f t="shared" si="2"/>
        <v>266.48664836887605</v>
      </c>
      <c r="H9" s="15">
        <f t="shared" si="4"/>
        <v>0.60291087538179489</v>
      </c>
      <c r="J9" s="9" t="str" cm="1" vm="3">
        <f t="array" ref="J9:J12">_xlfn.UNIQUE(B4:B44)</f>
        <v>Qtr2</v>
      </c>
      <c r="K9" s="14">
        <f>AVERAGEIF($B$4:$B$44,J9,CLOSE_PRICE)/AVERAGE(CLOSE_PRICE)</f>
        <v>1.0018229165493044</v>
      </c>
    </row>
    <row r="10" spans="1:11" x14ac:dyDescent="0.55000000000000004">
      <c r="A10" t="str" vm="6">
        <f>CUBEMEMBER("ThisWorkbookDataModel","[NasdaqGS].[Date (Year)].&amp;[2013]")</f>
        <v>2013</v>
      </c>
      <c r="B10" t="str" vm="10">
        <f>CUBEMEMBER("ThisWorkbookDataModel",{"[NasdaqGS].[Date (Year)].&amp;[2013]","[NasdaqGS].[Date (Quarter)].&amp;[Qtr4]"})</f>
        <v>Qtr4</v>
      </c>
      <c r="C10" s="16" vm="65">
        <f t="shared" si="0"/>
        <v>505.74839531250001</v>
      </c>
      <c r="D10">
        <f t="shared" si="5"/>
        <v>7</v>
      </c>
      <c r="E10" s="4">
        <f t="shared" si="1"/>
        <v>333.50636361066245</v>
      </c>
      <c r="F10" s="15">
        <f t="shared" si="3"/>
        <v>0.65943138268306345</v>
      </c>
      <c r="G10" s="4">
        <f t="shared" si="2"/>
        <v>333.71360164287631</v>
      </c>
      <c r="H10" s="15">
        <f t="shared" si="4"/>
        <v>0.65984114776414859</v>
      </c>
      <c r="J10" s="9" t="str" vm="4">
        <v>Qtr3</v>
      </c>
      <c r="K10" s="14">
        <f>AVERAGEIF($B$4:$B$44,J10,CLOSE_PRICE)/AVERAGE(CLOSE_PRICE)</f>
        <v>0.95202511905119613</v>
      </c>
    </row>
    <row r="11" spans="1:11" x14ac:dyDescent="0.55000000000000004">
      <c r="A11" t="str" vm="11">
        <f>CUBEMEMBER("ThisWorkbookDataModel","[NasdaqGS].[Date (Year)].&amp;[2014]")</f>
        <v>2014</v>
      </c>
      <c r="B11" t="str" vm="12">
        <f>CUBEMEMBER("ThisWorkbookDataModel",{"[NasdaqGS].[Date (Year)].&amp;[2014]","[NasdaqGS].[Date (Quarter)].&amp;[Qtr1]"})</f>
        <v>Qtr1</v>
      </c>
      <c r="C11" s="16" vm="63">
        <f t="shared" si="0"/>
        <v>582.35669836065574</v>
      </c>
      <c r="D11">
        <f t="shared" si="5"/>
        <v>8</v>
      </c>
      <c r="E11" s="4">
        <f t="shared" si="1"/>
        <v>387.09716298236759</v>
      </c>
      <c r="F11" s="15">
        <f t="shared" si="3"/>
        <v>0.66470801155383441</v>
      </c>
      <c r="G11" s="4">
        <f t="shared" si="2"/>
        <v>404.65135398356097</v>
      </c>
      <c r="H11" s="15">
        <f t="shared" si="4"/>
        <v>0.69485137738204372</v>
      </c>
      <c r="J11" s="9" t="str" vm="5">
        <v>Qtr4</v>
      </c>
      <c r="K11" s="14">
        <f>AVERAGEIF($B$4:$B$44,J11,CLOSE_PRICE)/AVERAGE(CLOSE_PRICE)</f>
        <v>1.0006213915379911</v>
      </c>
    </row>
    <row r="12" spans="1:11" x14ac:dyDescent="0.55000000000000004">
      <c r="A12" t="str" vm="11">
        <f>CUBEMEMBER("ThisWorkbookDataModel","[NasdaqGS].[Date (Year)].&amp;[2014]")</f>
        <v>2014</v>
      </c>
      <c r="B12" t="str" vm="13">
        <f>CUBEMEMBER("ThisWorkbookDataModel",{"[NasdaqGS].[Date (Year)].&amp;[2014]","[NasdaqGS].[Date (Quarter)].&amp;[Qtr2]"})</f>
        <v>Qtr2</v>
      </c>
      <c r="C12" s="16" vm="82">
        <f t="shared" si="0"/>
        <v>542.68087460317463</v>
      </c>
      <c r="D12">
        <f t="shared" si="5"/>
        <v>9</v>
      </c>
      <c r="E12" s="4">
        <f t="shared" si="1"/>
        <v>440.68796235407274</v>
      </c>
      <c r="F12" s="15">
        <f t="shared" si="3"/>
        <v>0.81205729366511703</v>
      </c>
      <c r="G12" s="4">
        <f t="shared" si="2"/>
        <v>441.4912997337272</v>
      </c>
      <c r="H12" s="15">
        <f t="shared" si="4"/>
        <v>0.8135376063447225</v>
      </c>
      <c r="J12" s="10" t="str" vm="7">
        <v>Qtr1</v>
      </c>
      <c r="K12" s="13">
        <f>AVERAGEIF($B$4:$B$44,J12,CLOSE_PRICE)/AVERAGE(CLOSE_PRICE)</f>
        <v>1.0453482812065791</v>
      </c>
    </row>
    <row r="13" spans="1:11" x14ac:dyDescent="0.55000000000000004">
      <c r="A13" t="str" vm="11">
        <f>CUBEMEMBER("ThisWorkbookDataModel","[NasdaqGS].[Date (Year)].&amp;[2014]")</f>
        <v>2014</v>
      </c>
      <c r="B13" t="str" vm="14">
        <f>CUBEMEMBER("ThisWorkbookDataModel",{"[NasdaqGS].[Date (Year)].&amp;[2014]","[NasdaqGS].[Date (Quarter)].&amp;[Qtr3]"})</f>
        <v>Qtr3</v>
      </c>
      <c r="C13" s="16" vm="77">
        <f t="shared" si="0"/>
        <v>578.3126890625</v>
      </c>
      <c r="D13">
        <f t="shared" si="5"/>
        <v>10</v>
      </c>
      <c r="E13" s="4">
        <f t="shared" si="1"/>
        <v>494.27876172577794</v>
      </c>
      <c r="F13" s="15">
        <f t="shared" si="3"/>
        <v>0.85469119228051338</v>
      </c>
      <c r="G13" s="4">
        <f t="shared" si="2"/>
        <v>470.56579697646157</v>
      </c>
      <c r="H13" s="15">
        <f t="shared" si="4"/>
        <v>0.81368748408286451</v>
      </c>
    </row>
    <row r="14" spans="1:11" x14ac:dyDescent="0.55000000000000004">
      <c r="A14" t="str" vm="11">
        <f>CUBEMEMBER("ThisWorkbookDataModel","[NasdaqGS].[Date (Year)].&amp;[2014]")</f>
        <v>2014</v>
      </c>
      <c r="B14" t="str" vm="15">
        <f>CUBEMEMBER("ThisWorkbookDataModel",{"[NasdaqGS].[Date (Year)].&amp;[2014]","[NasdaqGS].[Date (Quarter)].&amp;[Qtr4]"})</f>
        <v>Qtr4</v>
      </c>
      <c r="C14" s="16" vm="72">
        <f t="shared" si="0"/>
        <v>536.65255156249998</v>
      </c>
      <c r="D14">
        <f t="shared" si="5"/>
        <v>11</v>
      </c>
      <c r="E14" s="4">
        <f t="shared" si="1"/>
        <v>547.86956109748303</v>
      </c>
      <c r="F14" s="15">
        <f t="shared" si="3"/>
        <v>0.97909819024930755</v>
      </c>
      <c r="G14" s="4">
        <f t="shared" si="2"/>
        <v>548.21000260667188</v>
      </c>
      <c r="H14" s="15">
        <f t="shared" si="4"/>
        <v>0.97846381050360876</v>
      </c>
    </row>
    <row r="15" spans="1:11" x14ac:dyDescent="0.55000000000000004">
      <c r="A15" t="str" vm="16">
        <f>CUBEMEMBER("ThisWorkbookDataModel","[NasdaqGS].[Date (Year)].&amp;[2015]")</f>
        <v>2015</v>
      </c>
      <c r="B15" t="str" vm="17">
        <f>CUBEMEMBER("ThisWorkbookDataModel",{"[NasdaqGS].[Date (Year)].&amp;[2015]","[NasdaqGS].[Date (Quarter)].&amp;[Qtr1]"})</f>
        <v>Qtr1</v>
      </c>
      <c r="C15" s="16" vm="90">
        <f t="shared" si="0"/>
        <v>535.97062295081969</v>
      </c>
      <c r="D15">
        <f t="shared" si="5"/>
        <v>12</v>
      </c>
      <c r="E15" s="4">
        <f t="shared" si="1"/>
        <v>601.46036046918823</v>
      </c>
      <c r="F15" s="15">
        <f t="shared" si="3"/>
        <v>0.87781095695541911</v>
      </c>
      <c r="G15" s="4">
        <f t="shared" si="2"/>
        <v>628.73555403035539</v>
      </c>
      <c r="H15" s="15">
        <f t="shared" si="4"/>
        <v>0.8269216126644916</v>
      </c>
    </row>
    <row r="16" spans="1:11" x14ac:dyDescent="0.55000000000000004">
      <c r="A16" t="str" vm="16">
        <f>CUBEMEMBER("ThisWorkbookDataModel","[NasdaqGS].[Date (Year)].&amp;[2015]")</f>
        <v>2015</v>
      </c>
      <c r="B16" t="str" vm="18">
        <f>CUBEMEMBER("ThisWorkbookDataModel",{"[NasdaqGS].[Date (Year)].&amp;[2015]","[NasdaqGS].[Date (Quarter)].&amp;[Qtr2]"})</f>
        <v>Qtr2</v>
      </c>
      <c r="C16" s="16" vm="59">
        <f t="shared" si="0"/>
        <v>535.7829158730159</v>
      </c>
      <c r="D16">
        <f t="shared" si="5"/>
        <v>13</v>
      </c>
      <c r="E16" s="4">
        <f t="shared" si="1"/>
        <v>655.05115984089332</v>
      </c>
      <c r="F16" s="15">
        <f t="shared" si="3"/>
        <v>0.77739446250625732</v>
      </c>
      <c r="G16" s="4">
        <f t="shared" si="2"/>
        <v>656.24526344080834</v>
      </c>
      <c r="H16" s="15">
        <f t="shared" si="4"/>
        <v>0.77516575463868875</v>
      </c>
    </row>
    <row r="17" spans="1:8" x14ac:dyDescent="0.55000000000000004">
      <c r="A17" t="str" vm="16">
        <f>CUBEMEMBER("ThisWorkbookDataModel","[NasdaqGS].[Date (Year)].&amp;[2015]")</f>
        <v>2015</v>
      </c>
      <c r="B17" t="str" vm="19">
        <f>CUBEMEMBER("ThisWorkbookDataModel",{"[NasdaqGS].[Date (Year)].&amp;[2015]","[NasdaqGS].[Date (Quarter)].&amp;[Qtr3]"})</f>
        <v>Qtr3</v>
      </c>
      <c r="C17" s="16" vm="67">
        <f t="shared" si="0"/>
        <v>614.56703125000001</v>
      </c>
      <c r="D17">
        <f t="shared" si="5"/>
        <v>14</v>
      </c>
      <c r="E17" s="4">
        <f t="shared" si="1"/>
        <v>708.64195921259852</v>
      </c>
      <c r="F17" s="15">
        <f t="shared" si="3"/>
        <v>0.84692487039004583</v>
      </c>
      <c r="G17" s="4">
        <f t="shared" si="2"/>
        <v>674.64494558404704</v>
      </c>
      <c r="H17" s="15">
        <f t="shared" si="4"/>
        <v>0.90224351245810985</v>
      </c>
    </row>
    <row r="18" spans="1:8" x14ac:dyDescent="0.55000000000000004">
      <c r="A18" t="str" vm="16">
        <f>CUBEMEMBER("ThisWorkbookDataModel","[NasdaqGS].[Date (Year)].&amp;[2015]")</f>
        <v>2015</v>
      </c>
      <c r="B18" t="str" vm="20">
        <f>CUBEMEMBER("ThisWorkbookDataModel",{"[NasdaqGS].[Date (Year)].&amp;[2015]","[NasdaqGS].[Date (Quarter)].&amp;[Qtr4]"})</f>
        <v>Qtr4</v>
      </c>
      <c r="C18" s="16" vm="94">
        <f t="shared" si="0"/>
        <v>717.57203125000001</v>
      </c>
      <c r="D18">
        <f t="shared" si="5"/>
        <v>15</v>
      </c>
      <c r="E18" s="4">
        <f t="shared" si="1"/>
        <v>762.23275858430361</v>
      </c>
      <c r="F18" s="15">
        <f t="shared" si="3"/>
        <v>0.93776133211810764</v>
      </c>
      <c r="G18" s="4">
        <f t="shared" si="2"/>
        <v>762.7064035704675</v>
      </c>
      <c r="H18" s="15">
        <f t="shared" si="4"/>
        <v>0.93710126599855892</v>
      </c>
    </row>
    <row r="19" spans="1:8" x14ac:dyDescent="0.55000000000000004">
      <c r="A19" t="str" vm="21">
        <f>CUBEMEMBER("ThisWorkbookDataModel","[NasdaqGS].[Date (Year)].&amp;[2016]")</f>
        <v>2016</v>
      </c>
      <c r="B19" t="str" vm="22">
        <f>CUBEMEMBER("ThisWorkbookDataModel",{"[NasdaqGS].[Date (Year)].&amp;[2016]","[NasdaqGS].[Date (Quarter)].&amp;[Qtr1]"})</f>
        <v>Qtr1</v>
      </c>
      <c r="C19" s="16" vm="62">
        <f t="shared" si="0"/>
        <v>716.40081967213109</v>
      </c>
      <c r="D19">
        <f t="shared" si="5"/>
        <v>16</v>
      </c>
      <c r="E19" s="4">
        <f t="shared" si="1"/>
        <v>815.82355795600881</v>
      </c>
      <c r="F19" s="15">
        <f t="shared" si="3"/>
        <v>0.86121911707278664</v>
      </c>
      <c r="G19" s="4">
        <f t="shared" si="2"/>
        <v>852.81975407714981</v>
      </c>
      <c r="H19" s="15">
        <f t="shared" si="4"/>
        <v>0.8095773613611269</v>
      </c>
    </row>
    <row r="20" spans="1:8" x14ac:dyDescent="0.55000000000000004">
      <c r="A20" t="str" vm="21">
        <f>CUBEMEMBER("ThisWorkbookDataModel","[NasdaqGS].[Date (Year)].&amp;[2016]")</f>
        <v>2016</v>
      </c>
      <c r="B20" t="str" vm="23">
        <f>CUBEMEMBER("ThisWorkbookDataModel",{"[NasdaqGS].[Date (Year)].&amp;[2016]","[NasdaqGS].[Date (Quarter)].&amp;[Qtr2]"})</f>
        <v>Qtr2</v>
      </c>
      <c r="C20" s="16" vm="87">
        <f t="shared" si="0"/>
        <v>718.31328125000005</v>
      </c>
      <c r="D20">
        <f t="shared" si="5"/>
        <v>17</v>
      </c>
      <c r="E20" s="4">
        <f t="shared" si="1"/>
        <v>869.41435732771401</v>
      </c>
      <c r="F20" s="15">
        <f t="shared" si="3"/>
        <v>0.78964460212294874</v>
      </c>
      <c r="G20" s="4">
        <f t="shared" si="2"/>
        <v>870.99922714788954</v>
      </c>
      <c r="H20" s="15">
        <f t="shared" si="4"/>
        <v>0.78743822523761875</v>
      </c>
    </row>
    <row r="21" spans="1:8" x14ac:dyDescent="0.55000000000000004">
      <c r="A21" t="str" vm="21">
        <f>CUBEMEMBER("ThisWorkbookDataModel","[NasdaqGS].[Date (Year)].&amp;[2016]")</f>
        <v>2016</v>
      </c>
      <c r="B21" t="str" vm="24">
        <f>CUBEMEMBER("ThisWorkbookDataModel",{"[NasdaqGS].[Date (Year)].&amp;[2016]","[NasdaqGS].[Date (Quarter)].&amp;[Qtr3]"})</f>
        <v>Qtr3</v>
      </c>
      <c r="C21" s="16" vm="76">
        <f t="shared" si="0"/>
        <v>759.43203125000002</v>
      </c>
      <c r="D21">
        <f t="shared" si="5"/>
        <v>18</v>
      </c>
      <c r="E21" s="4">
        <f t="shared" si="1"/>
        <v>923.0051566994191</v>
      </c>
      <c r="F21" s="15">
        <f t="shared" si="3"/>
        <v>0.78461123745309624</v>
      </c>
      <c r="G21" s="4">
        <f t="shared" si="2"/>
        <v>878.72409419163239</v>
      </c>
      <c r="H21" s="15">
        <f t="shared" si="4"/>
        <v>0.84291936864279804</v>
      </c>
    </row>
    <row r="22" spans="1:8" x14ac:dyDescent="0.55000000000000004">
      <c r="A22" t="str" vm="21">
        <f>CUBEMEMBER("ThisWorkbookDataModel","[NasdaqGS].[Date (Year)].&amp;[2016]")</f>
        <v>2016</v>
      </c>
      <c r="B22" t="str" vm="25">
        <f>CUBEMEMBER("ThisWorkbookDataModel",{"[NasdaqGS].[Date (Year)].&amp;[2016]","[NasdaqGS].[Date (Quarter)].&amp;[Qtr4]"})</f>
        <v>Qtr4</v>
      </c>
      <c r="C22" s="16" vm="85">
        <f t="shared" si="0"/>
        <v>779.08730158730157</v>
      </c>
      <c r="D22">
        <f t="shared" si="5"/>
        <v>19</v>
      </c>
      <c r="E22" s="4">
        <f t="shared" si="1"/>
        <v>976.59595607112431</v>
      </c>
      <c r="F22" s="15">
        <f t="shared" si="3"/>
        <v>0.74648713426413016</v>
      </c>
      <c r="G22" s="4">
        <f t="shared" si="2"/>
        <v>977.20280453426324</v>
      </c>
      <c r="H22" s="15">
        <f t="shared" si="4"/>
        <v>0.74570821197659887</v>
      </c>
    </row>
    <row r="23" spans="1:8" x14ac:dyDescent="0.55000000000000004">
      <c r="A23" t="str" vm="26">
        <f>CUBEMEMBER("ThisWorkbookDataModel","[NasdaqGS].[Date (Year)].&amp;[2017]")</f>
        <v>2017</v>
      </c>
      <c r="B23" t="str" vm="27">
        <f>CUBEMEMBER("ThisWorkbookDataModel",{"[NasdaqGS].[Date (Year)].&amp;[2017]","[NasdaqGS].[Date (Quarter)].&amp;[Qtr1]"})</f>
        <v>Qtr1</v>
      </c>
      <c r="C23" s="16" vm="83">
        <f t="shared" si="0"/>
        <v>820.3882258064516</v>
      </c>
      <c r="D23">
        <f t="shared" si="5"/>
        <v>20</v>
      </c>
      <c r="E23" s="4">
        <f t="shared" si="1"/>
        <v>1030.1867554428295</v>
      </c>
      <c r="F23" s="15">
        <f t="shared" si="3"/>
        <v>0.74426920933666074</v>
      </c>
      <c r="G23" s="4">
        <f t="shared" si="2"/>
        <v>1076.9039541239442</v>
      </c>
      <c r="H23" s="15">
        <f t="shared" si="4"/>
        <v>0.6873239763218999</v>
      </c>
    </row>
    <row r="24" spans="1:8" x14ac:dyDescent="0.55000000000000004">
      <c r="A24" t="str" vm="26">
        <f>CUBEMEMBER("ThisWorkbookDataModel","[NasdaqGS].[Date (Year)].&amp;[2017]")</f>
        <v>2017</v>
      </c>
      <c r="B24" t="str" vm="28">
        <f>CUBEMEMBER("ThisWorkbookDataModel",{"[NasdaqGS].[Date (Year)].&amp;[2017]","[NasdaqGS].[Date (Quarter)].&amp;[Qtr2]"})</f>
        <v>Qtr2</v>
      </c>
      <c r="C24" s="16" vm="81">
        <f t="shared" si="0"/>
        <v>915.62222222222215</v>
      </c>
      <c r="D24">
        <f t="shared" si="5"/>
        <v>21</v>
      </c>
      <c r="E24" s="4">
        <f t="shared" si="1"/>
        <v>1083.7775548145346</v>
      </c>
      <c r="F24" s="15">
        <f t="shared" si="3"/>
        <v>0.81634856766123676</v>
      </c>
      <c r="G24" s="4">
        <f t="shared" si="2"/>
        <v>1085.7531908549706</v>
      </c>
      <c r="H24" s="15">
        <f t="shared" si="4"/>
        <v>0.81419086987661871</v>
      </c>
    </row>
    <row r="25" spans="1:8" x14ac:dyDescent="0.55000000000000004">
      <c r="A25" t="str" vm="26">
        <f>CUBEMEMBER("ThisWorkbookDataModel","[NasdaqGS].[Date (Year)].&amp;[2017]")</f>
        <v>2017</v>
      </c>
      <c r="B25" t="str" vm="29">
        <f>CUBEMEMBER("ThisWorkbookDataModel",{"[NasdaqGS].[Date (Year)].&amp;[2017]","[NasdaqGS].[Date (Quarter)].&amp;[Qtr3]"})</f>
        <v>Qtr3</v>
      </c>
      <c r="C25" s="16" vm="75">
        <f t="shared" si="0"/>
        <v>931.58444444444444</v>
      </c>
      <c r="D25">
        <f t="shared" si="5"/>
        <v>22</v>
      </c>
      <c r="E25" s="4">
        <f t="shared" si="1"/>
        <v>1137.3683541862397</v>
      </c>
      <c r="F25" s="15">
        <f t="shared" si="3"/>
        <v>0.77910332126196502</v>
      </c>
      <c r="G25" s="4">
        <f t="shared" si="2"/>
        <v>1082.8032427992177</v>
      </c>
      <c r="H25" s="15">
        <f t="shared" si="4"/>
        <v>0.83767569407521236</v>
      </c>
    </row>
    <row r="26" spans="1:8" x14ac:dyDescent="0.55000000000000004">
      <c r="A26" t="str" vm="26">
        <f>CUBEMEMBER("ThisWorkbookDataModel","[NasdaqGS].[Date (Year)].&amp;[2017]")</f>
        <v>2017</v>
      </c>
      <c r="B26" t="str" vm="30">
        <f>CUBEMEMBER("ThisWorkbookDataModel",{"[NasdaqGS].[Date (Year)].&amp;[2017]","[NasdaqGS].[Date (Quarter)].&amp;[Qtr4]"})</f>
        <v>Qtr4</v>
      </c>
      <c r="C26" s="16" vm="93">
        <f t="shared" si="0"/>
        <v>1017.9190476190477</v>
      </c>
      <c r="D26">
        <f t="shared" si="5"/>
        <v>23</v>
      </c>
      <c r="E26" s="4">
        <f t="shared" si="1"/>
        <v>1190.9591535579448</v>
      </c>
      <c r="F26" s="15">
        <f t="shared" si="3"/>
        <v>0.83000602420826619</v>
      </c>
      <c r="G26" s="4">
        <f t="shared" si="2"/>
        <v>1191.6992054980587</v>
      </c>
      <c r="H26" s="15">
        <f t="shared" si="4"/>
        <v>0.82927899985220865</v>
      </c>
    </row>
    <row r="27" spans="1:8" x14ac:dyDescent="0.55000000000000004">
      <c r="A27" t="str" vm="31">
        <f>CUBEMEMBER("ThisWorkbookDataModel","[NasdaqGS].[Date (Year)].&amp;[2018]")</f>
        <v>2018</v>
      </c>
      <c r="B27" t="str" vm="32">
        <f>CUBEMEMBER("ThisWorkbookDataModel",{"[NasdaqGS].[Date (Year)].&amp;[2018]","[NasdaqGS].[Date (Quarter)].&amp;[Qtr1]"})</f>
        <v>Qtr1</v>
      </c>
      <c r="C27" s="16" vm="89">
        <f t="shared" si="0"/>
        <v>1103.9903245901639</v>
      </c>
      <c r="D27">
        <f t="shared" si="5"/>
        <v>24</v>
      </c>
      <c r="E27" s="4">
        <f t="shared" si="1"/>
        <v>1244.5499529296501</v>
      </c>
      <c r="F27" s="15">
        <f t="shared" si="3"/>
        <v>0.87268038024548233</v>
      </c>
      <c r="G27" s="4">
        <f t="shared" si="2"/>
        <v>1300.9881541707387</v>
      </c>
      <c r="H27" s="15">
        <f t="shared" si="4"/>
        <v>0.82155837311916069</v>
      </c>
    </row>
    <row r="28" spans="1:8" x14ac:dyDescent="0.55000000000000004">
      <c r="A28" t="str" vm="31">
        <f>CUBEMEMBER("ThisWorkbookDataModel","[NasdaqGS].[Date (Year)].&amp;[2018]")</f>
        <v>2018</v>
      </c>
      <c r="B28" t="str" vm="33">
        <f>CUBEMEMBER("ThisWorkbookDataModel",{"[NasdaqGS].[Date (Year)].&amp;[2018]","[NasdaqGS].[Date (Quarter)].&amp;[Qtr2]"})</f>
        <v>Qtr2</v>
      </c>
      <c r="C28" s="16" vm="56">
        <f t="shared" si="0"/>
        <v>1080.6851562500001</v>
      </c>
      <c r="D28">
        <f t="shared" si="5"/>
        <v>25</v>
      </c>
      <c r="E28" s="4">
        <f t="shared" si="1"/>
        <v>1298.1407523013552</v>
      </c>
      <c r="F28" s="15">
        <f t="shared" si="3"/>
        <v>0.7987798807138885</v>
      </c>
      <c r="G28" s="4">
        <f t="shared" si="2"/>
        <v>1300.5071545620519</v>
      </c>
      <c r="H28" s="15">
        <f t="shared" si="4"/>
        <v>0.79659015667908428</v>
      </c>
    </row>
    <row r="29" spans="1:8" x14ac:dyDescent="0.55000000000000004">
      <c r="A29" t="str" vm="31">
        <f>CUBEMEMBER("ThisWorkbookDataModel","[NasdaqGS].[Date (Year)].&amp;[2018]")</f>
        <v>2018</v>
      </c>
      <c r="B29" t="str" vm="34">
        <f>CUBEMEMBER("ThisWorkbookDataModel",{"[NasdaqGS].[Date (Year)].&amp;[2018]","[NasdaqGS].[Date (Quarter)].&amp;[Qtr3]"})</f>
        <v>Qtr3</v>
      </c>
      <c r="C29" s="16" vm="74">
        <f t="shared" si="0"/>
        <v>1197.9399920634921</v>
      </c>
      <c r="D29">
        <f t="shared" si="5"/>
        <v>26</v>
      </c>
      <c r="E29" s="4">
        <f t="shared" si="1"/>
        <v>1351.7315516730603</v>
      </c>
      <c r="F29" s="15">
        <f t="shared" si="3"/>
        <v>0.87161998044271238</v>
      </c>
      <c r="G29" s="4">
        <f t="shared" si="2"/>
        <v>1286.8823914068032</v>
      </c>
      <c r="H29" s="15">
        <f t="shared" si="4"/>
        <v>0.92575387754598226</v>
      </c>
    </row>
    <row r="30" spans="1:8" x14ac:dyDescent="0.55000000000000004">
      <c r="A30" t="str" vm="31">
        <f>CUBEMEMBER("ThisWorkbookDataModel","[NasdaqGS].[Date (Year)].&amp;[2018]")</f>
        <v>2018</v>
      </c>
      <c r="B30" t="str" vm="35">
        <f>CUBEMEMBER("ThisWorkbookDataModel",{"[NasdaqGS].[Date (Year)].&amp;[2018]","[NasdaqGS].[Date (Quarter)].&amp;[Qtr4]"})</f>
        <v>Qtr4</v>
      </c>
      <c r="C30" s="16" vm="92">
        <f t="shared" si="0"/>
        <v>1070.5084095238096</v>
      </c>
      <c r="D30">
        <f t="shared" si="5"/>
        <v>27</v>
      </c>
      <c r="E30" s="4">
        <f t="shared" si="1"/>
        <v>1405.3223510447656</v>
      </c>
      <c r="F30" s="15">
        <f t="shared" si="3"/>
        <v>0.68723838267661064</v>
      </c>
      <c r="G30" s="4">
        <f t="shared" si="2"/>
        <v>1406.1956064618546</v>
      </c>
      <c r="H30" s="15">
        <f t="shared" si="4"/>
        <v>0.68642264371620632</v>
      </c>
    </row>
    <row r="31" spans="1:8" x14ac:dyDescent="0.55000000000000004">
      <c r="A31" t="str" vm="36">
        <f>CUBEMEMBER("ThisWorkbookDataModel","[NasdaqGS].[Date (Year)].&amp;[2019]")</f>
        <v>2019</v>
      </c>
      <c r="B31" t="str" vm="37">
        <f>CUBEMEMBER("ThisWorkbookDataModel",{"[NasdaqGS].[Date (Year)].&amp;[2019]","[NasdaqGS].[Date (Quarter)].&amp;[Qtr1]"})</f>
        <v>Qtr1</v>
      </c>
      <c r="C31" s="16" vm="70">
        <f t="shared" si="0"/>
        <v>1122.1524573770491</v>
      </c>
      <c r="D31">
        <f t="shared" si="5"/>
        <v>28</v>
      </c>
      <c r="E31" s="4">
        <f t="shared" si="1"/>
        <v>1458.9131504164707</v>
      </c>
      <c r="F31" s="15">
        <f t="shared" si="3"/>
        <v>0.69989755774667595</v>
      </c>
      <c r="G31" s="4">
        <f t="shared" si="2"/>
        <v>1525.0723542175331</v>
      </c>
      <c r="H31" s="15">
        <f t="shared" si="4"/>
        <v>0.64094014659801191</v>
      </c>
    </row>
    <row r="32" spans="1:8" x14ac:dyDescent="0.55000000000000004">
      <c r="A32" t="str" vm="36">
        <f>CUBEMEMBER("ThisWorkbookDataModel","[NasdaqGS].[Date (Year)].&amp;[2019]")</f>
        <v>2019</v>
      </c>
      <c r="B32" t="str" vm="38">
        <f>CUBEMEMBER("ThisWorkbookDataModel",{"[NasdaqGS].[Date (Year)].&amp;[2019]","[NasdaqGS].[Date (Quarter)].&amp;[Qtr2]"})</f>
        <v>Qtr2</v>
      </c>
      <c r="C32" s="16" vm="86">
        <f t="shared" si="0"/>
        <v>1153.8093666666666</v>
      </c>
      <c r="D32">
        <f t="shared" si="5"/>
        <v>29</v>
      </c>
      <c r="E32" s="4">
        <f t="shared" si="1"/>
        <v>1512.5039497881758</v>
      </c>
      <c r="F32" s="15">
        <f t="shared" si="3"/>
        <v>0.68912144979567036</v>
      </c>
      <c r="G32" s="4">
        <f t="shared" si="2"/>
        <v>1515.261118269133</v>
      </c>
      <c r="H32" s="15">
        <f t="shared" si="4"/>
        <v>0.68673182759237461</v>
      </c>
    </row>
    <row r="33" spans="1:8" x14ac:dyDescent="0.55000000000000004">
      <c r="A33" t="str" vm="36">
        <f>CUBEMEMBER("ThisWorkbookDataModel","[NasdaqGS].[Date (Year)].&amp;[2019]")</f>
        <v>2019</v>
      </c>
      <c r="B33" t="str" vm="39">
        <f>CUBEMEMBER("ThisWorkbookDataModel",{"[NasdaqGS].[Date (Year)].&amp;[2019]","[NasdaqGS].[Date (Quarter)].&amp;[Qtr3]"})</f>
        <v>Qtr3</v>
      </c>
      <c r="C33" s="16" vm="57">
        <f t="shared" si="0"/>
        <v>1183.3998468750001</v>
      </c>
      <c r="D33">
        <f t="shared" si="5"/>
        <v>30</v>
      </c>
      <c r="E33" s="4">
        <f t="shared" si="1"/>
        <v>1566.0947491598808</v>
      </c>
      <c r="F33" s="15">
        <f t="shared" si="3"/>
        <v>0.67661403430508982</v>
      </c>
      <c r="G33" s="4">
        <f t="shared" si="2"/>
        <v>1490.9615400143887</v>
      </c>
      <c r="H33" s="15">
        <f t="shared" si="4"/>
        <v>0.74010331845862098</v>
      </c>
    </row>
    <row r="34" spans="1:8" x14ac:dyDescent="0.55000000000000004">
      <c r="A34" t="str" vm="36">
        <f>CUBEMEMBER("ThisWorkbookDataModel","[NasdaqGS].[Date (Year)].&amp;[2019]")</f>
        <v>2019</v>
      </c>
      <c r="B34" t="str" vm="40">
        <f>CUBEMEMBER("ThisWorkbookDataModel",{"[NasdaqGS].[Date (Year)].&amp;[2019]","[NasdaqGS].[Date (Quarter)].&amp;[Qtr4]"})</f>
        <v>Qtr4</v>
      </c>
      <c r="C34" s="16" vm="84">
        <f t="shared" si="0"/>
        <v>1290.5651578125</v>
      </c>
      <c r="D34">
        <f t="shared" si="5"/>
        <v>31</v>
      </c>
      <c r="E34" s="4">
        <f t="shared" si="1"/>
        <v>1619.6855485315862</v>
      </c>
      <c r="F34" s="15">
        <f t="shared" si="3"/>
        <v>0.74497964033296604</v>
      </c>
      <c r="G34" s="4">
        <f t="shared" si="2"/>
        <v>1620.6920074256502</v>
      </c>
      <c r="H34" s="15">
        <f t="shared" si="4"/>
        <v>0.74419978130146247</v>
      </c>
    </row>
    <row r="35" spans="1:8" x14ac:dyDescent="0.55000000000000004">
      <c r="A35" t="str" vm="41">
        <f>CUBEMEMBER("ThisWorkbookDataModel","[NasdaqGS].[Date (Year)].&amp;[2020]")</f>
        <v>2020</v>
      </c>
      <c r="B35" t="str" vm="42">
        <f>CUBEMEMBER("ThisWorkbookDataModel",{"[NasdaqGS].[Date (Year)].&amp;[2020]","[NasdaqGS].[Date (Quarter)].&amp;[Qtr1]"})</f>
        <v>Qtr1</v>
      </c>
      <c r="C35" s="16" vm="61">
        <f t="shared" si="0"/>
        <v>1356.9758048387096</v>
      </c>
      <c r="D35">
        <f t="shared" si="5"/>
        <v>32</v>
      </c>
      <c r="E35" s="4">
        <f t="shared" si="1"/>
        <v>1673.2763479032913</v>
      </c>
      <c r="F35" s="15">
        <f t="shared" si="3"/>
        <v>0.76690775035434233</v>
      </c>
      <c r="G35" s="4">
        <f t="shared" si="2"/>
        <v>1749.1565542643273</v>
      </c>
      <c r="H35" s="15">
        <f t="shared" si="4"/>
        <v>0.71098913626375793</v>
      </c>
    </row>
    <row r="36" spans="1:8" x14ac:dyDescent="0.55000000000000004">
      <c r="A36" t="str" vm="41">
        <f>CUBEMEMBER("ThisWorkbookDataModel","[NasdaqGS].[Date (Year)].&amp;[2020]")</f>
        <v>2020</v>
      </c>
      <c r="B36" t="str" vm="43">
        <f>CUBEMEMBER("ThisWorkbookDataModel",{"[NasdaqGS].[Date (Year)].&amp;[2020]","[NasdaqGS].[Date (Quarter)].&amp;[Qtr2]"})</f>
        <v>Qtr2</v>
      </c>
      <c r="C36" s="16" vm="80">
        <f t="shared" si="0"/>
        <v>1349.5599253968253</v>
      </c>
      <c r="D36">
        <f t="shared" si="5"/>
        <v>33</v>
      </c>
      <c r="E36" s="4">
        <f t="shared" si="1"/>
        <v>1726.8671472749963</v>
      </c>
      <c r="F36" s="15">
        <f t="shared" si="3"/>
        <v>0.72042203182105646</v>
      </c>
      <c r="G36" s="4">
        <f t="shared" si="2"/>
        <v>1730.0150819762141</v>
      </c>
      <c r="H36" s="15">
        <f t="shared" si="4"/>
        <v>0.71808946796673767</v>
      </c>
    </row>
    <row r="37" spans="1:8" x14ac:dyDescent="0.55000000000000004">
      <c r="A37" t="str" vm="41">
        <f>CUBEMEMBER("ThisWorkbookDataModel","[NasdaqGS].[Date (Year)].&amp;[2020]")</f>
        <v>2020</v>
      </c>
      <c r="B37" t="str" vm="44">
        <f>CUBEMEMBER("ThisWorkbookDataModel",{"[NasdaqGS].[Date (Year)].&amp;[2020]","[NasdaqGS].[Date (Quarter)].&amp;[Qtr3]"})</f>
        <v>Qtr3</v>
      </c>
      <c r="C37" s="16" vm="73">
        <f t="shared" si="0"/>
        <v>1525.8293765625001</v>
      </c>
      <c r="D37">
        <f t="shared" si="5"/>
        <v>34</v>
      </c>
      <c r="E37" s="4">
        <f t="shared" si="1"/>
        <v>1780.4579466467017</v>
      </c>
      <c r="F37" s="15">
        <f t="shared" si="3"/>
        <v>0.83312120346126295</v>
      </c>
      <c r="G37" s="4">
        <f t="shared" si="2"/>
        <v>1695.0406886219744</v>
      </c>
      <c r="H37" s="15">
        <f t="shared" si="4"/>
        <v>0.8891020748068923</v>
      </c>
    </row>
    <row r="38" spans="1:8" x14ac:dyDescent="0.55000000000000004">
      <c r="A38" t="str" vm="41">
        <f>CUBEMEMBER("ThisWorkbookDataModel","[NasdaqGS].[Date (Year)].&amp;[2020]")</f>
        <v>2020</v>
      </c>
      <c r="B38" t="str" vm="45">
        <f>CUBEMEMBER("ThisWorkbookDataModel",{"[NasdaqGS].[Date (Year)].&amp;[2020]","[NasdaqGS].[Date (Quarter)].&amp;[Qtr4]"})</f>
        <v>Qtr4</v>
      </c>
      <c r="C38" s="16" vm="91">
        <f t="shared" si="0"/>
        <v>1687.3017234375</v>
      </c>
      <c r="D38">
        <f t="shared" si="5"/>
        <v>35</v>
      </c>
      <c r="E38" s="4">
        <f t="shared" si="1"/>
        <v>1834.0487460184067</v>
      </c>
      <c r="F38" s="15">
        <f t="shared" si="3"/>
        <v>0.91302858253357166</v>
      </c>
      <c r="G38" s="4">
        <f t="shared" si="2"/>
        <v>1835.1884083894458</v>
      </c>
      <c r="H38" s="15">
        <f t="shared" si="4"/>
        <v>0.9123531476927198</v>
      </c>
    </row>
    <row r="39" spans="1:8" x14ac:dyDescent="0.55000000000000004">
      <c r="A39" t="str" vm="46">
        <f>CUBEMEMBER("ThisWorkbookDataModel","[NasdaqGS].[Date (Year)].&amp;[2021]")</f>
        <v>2021</v>
      </c>
      <c r="B39" t="str" vm="47">
        <f>CUBEMEMBER("ThisWorkbookDataModel",{"[NasdaqGS].[Date (Year)].&amp;[2021]","[NasdaqGS].[Date (Quarter)].&amp;[Qtr1]"})</f>
        <v>Qtr1</v>
      </c>
      <c r="C39" s="16" vm="88">
        <f t="shared" si="0"/>
        <v>1984.172131147541</v>
      </c>
      <c r="D39">
        <f t="shared" si="5"/>
        <v>36</v>
      </c>
      <c r="E39" s="4">
        <f t="shared" si="1"/>
        <v>1887.6395453901118</v>
      </c>
      <c r="F39" s="15">
        <f t="shared" si="3"/>
        <v>0.95134868379508997</v>
      </c>
      <c r="G39" s="4">
        <f t="shared" si="2"/>
        <v>1973.2407543111217</v>
      </c>
      <c r="H39" s="15">
        <f t="shared" si="4"/>
        <v>0.99449071143333856</v>
      </c>
    </row>
    <row r="40" spans="1:8" x14ac:dyDescent="0.55000000000000004">
      <c r="A40" t="str" vm="46">
        <f>CUBEMEMBER("ThisWorkbookDataModel","[NasdaqGS].[Date (Year)].&amp;[2021]")</f>
        <v>2021</v>
      </c>
      <c r="B40" t="str" vm="48">
        <f>CUBEMEMBER("ThisWorkbookDataModel",{"[NasdaqGS].[Date (Year)].&amp;[2021]","[NasdaqGS].[Date (Quarter)].&amp;[Qtr2]"})</f>
        <v>Qtr2</v>
      </c>
      <c r="C40" s="16" vm="68">
        <f t="shared" si="0"/>
        <v>2383.6391968253965</v>
      </c>
      <c r="D40">
        <f t="shared" si="5"/>
        <v>37</v>
      </c>
      <c r="E40" s="4">
        <f t="shared" si="1"/>
        <v>1941.2303447618169</v>
      </c>
      <c r="F40" s="15">
        <f t="shared" si="3"/>
        <v>0.81439772736880933</v>
      </c>
      <c r="G40" s="4">
        <f t="shared" si="2"/>
        <v>1944.7690456832952</v>
      </c>
      <c r="H40" s="15">
        <f t="shared" si="4"/>
        <v>0.81588230646374582</v>
      </c>
    </row>
    <row r="41" spans="1:8" x14ac:dyDescent="0.55000000000000004">
      <c r="A41" t="str" vm="46">
        <f>CUBEMEMBER("ThisWorkbookDataModel","[NasdaqGS].[Date (Year)].&amp;[2021]")</f>
        <v>2021</v>
      </c>
      <c r="B41" t="str" vm="49">
        <f>CUBEMEMBER("ThisWorkbookDataModel",{"[NasdaqGS].[Date (Year)].&amp;[2021]","[NasdaqGS].[Date (Quarter)].&amp;[Qtr3]"})</f>
        <v>Qtr3</v>
      </c>
      <c r="C41" s="16" vm="66">
        <f t="shared" si="0"/>
        <v>2757.4038984375002</v>
      </c>
      <c r="D41">
        <f t="shared" si="5"/>
        <v>38</v>
      </c>
      <c r="E41" s="4">
        <f t="shared" si="1"/>
        <v>1994.8211441335222</v>
      </c>
      <c r="F41" s="15">
        <f t="shared" si="3"/>
        <v>0.72344176537354565</v>
      </c>
      <c r="G41" s="4">
        <f t="shared" si="2"/>
        <v>1899.1198372295598</v>
      </c>
      <c r="H41" s="15">
        <f t="shared" si="4"/>
        <v>0.68873473280635733</v>
      </c>
    </row>
    <row r="42" spans="1:8" x14ac:dyDescent="0.55000000000000004">
      <c r="A42" t="str" vm="46">
        <f>CUBEMEMBER("ThisWorkbookDataModel","[NasdaqGS].[Date (Year)].&amp;[2021]")</f>
        <v>2021</v>
      </c>
      <c r="B42" t="str" vm="50">
        <f>CUBEMEMBER("ThisWorkbookDataModel",{"[NasdaqGS].[Date (Year)].&amp;[2021]","[NasdaqGS].[Date (Quarter)].&amp;[Qtr4]"})</f>
        <v>Qtr4</v>
      </c>
      <c r="C42" s="16" vm="64">
        <f t="shared" si="0"/>
        <v>2890.57875625</v>
      </c>
      <c r="D42">
        <f t="shared" si="5"/>
        <v>39</v>
      </c>
      <c r="E42" s="4">
        <f t="shared" si="1"/>
        <v>2048.4119435052271</v>
      </c>
      <c r="F42" s="15">
        <f t="shared" si="3"/>
        <v>0.70865114436898058</v>
      </c>
      <c r="G42" s="4">
        <f t="shared" si="2"/>
        <v>2049.6848093532412</v>
      </c>
      <c r="H42" s="15">
        <f t="shared" si="4"/>
        <v>0.70909149419347917</v>
      </c>
    </row>
    <row r="43" spans="1:8" x14ac:dyDescent="0.55000000000000004">
      <c r="A43" t="str" vm="51">
        <f>CUBEMEMBER("ThisWorkbookDataModel","[NasdaqGS].[Date (Year)].&amp;[2022]")</f>
        <v>2022</v>
      </c>
      <c r="B43" t="str" vm="52">
        <f>CUBEMEMBER("ThisWorkbookDataModel",{"[NasdaqGS].[Date (Year)].&amp;[2022]","[NasdaqGS].[Date (Quarter)].&amp;[Qtr1]"})</f>
        <v>Qtr1</v>
      </c>
      <c r="C43" s="16" vm="60">
        <f t="shared" si="0"/>
        <v>2719.0419516129032</v>
      </c>
      <c r="D43">
        <f t="shared" si="5"/>
        <v>40</v>
      </c>
      <c r="E43" s="4">
        <f t="shared" si="1"/>
        <v>2102.0027428769326</v>
      </c>
      <c r="F43" s="15">
        <f t="shared" si="3"/>
        <v>0.77306741870240359</v>
      </c>
      <c r="G43" s="4">
        <f t="shared" si="2"/>
        <v>2197.3249543579163</v>
      </c>
      <c r="H43" s="15">
        <f t="shared" si="4"/>
        <v>0.80812469739736437</v>
      </c>
    </row>
    <row r="44" spans="1:8" x14ac:dyDescent="0.55000000000000004">
      <c r="A44" t="str" vm="51">
        <f>CUBEMEMBER("ThisWorkbookDataModel","[NasdaqGS].[Date (Year)].&amp;[2022]")</f>
        <v>2022</v>
      </c>
      <c r="B44" t="str" vm="53">
        <f>CUBEMEMBER("ThisWorkbookDataModel",{"[NasdaqGS].[Date (Year)].&amp;[2022]","[NasdaqGS].[Date (Quarter)].&amp;[Qtr2]"})</f>
        <v>Qtr2</v>
      </c>
      <c r="C44" s="16" vm="79">
        <f t="shared" si="0"/>
        <v>2547.8887043478258</v>
      </c>
      <c r="D44">
        <f t="shared" si="5"/>
        <v>41</v>
      </c>
      <c r="E44" s="4">
        <f t="shared" si="1"/>
        <v>2155.5935422486377</v>
      </c>
      <c r="F44" s="15">
        <f t="shared" si="3"/>
        <v>0.8460312801615868</v>
      </c>
      <c r="G44" s="4">
        <f t="shared" si="2"/>
        <v>2159.5230093903765</v>
      </c>
      <c r="H44" s="15">
        <f t="shared" si="4"/>
        <v>0.84757352458342261</v>
      </c>
    </row>
    <row r="45" spans="1:8" x14ac:dyDescent="0.55000000000000004">
      <c r="A45" s="17">
        <v>2022</v>
      </c>
      <c r="B45" s="17" t="s">
        <v>5</v>
      </c>
      <c r="C45" s="17"/>
      <c r="D45" s="17">
        <f t="shared" si="5"/>
        <v>42</v>
      </c>
      <c r="E45" s="18">
        <f t="shared" si="1"/>
        <v>2209.1843416203428</v>
      </c>
      <c r="F45" s="17"/>
      <c r="G45" s="18">
        <f t="shared" si="2"/>
        <v>2103.1989858371453</v>
      </c>
      <c r="H45" s="17"/>
    </row>
  </sheetData>
  <conditionalFormatting sqref="H4:H44">
    <cfRule type="colorScale" priority="2">
      <colorScale>
        <cfvo type="min"/>
        <cfvo type="percentile" val="50"/>
        <cfvo type="max"/>
        <color rgb="FFF8696B"/>
        <color rgb="FFFFEB84"/>
        <color rgb="FF63BE7B"/>
      </colorScale>
    </cfRule>
  </conditionalFormatting>
  <conditionalFormatting sqref="F4:F44">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2A74B-D34E-4010-A6C3-BC28849CF1B7}">
  <dimension ref="A1:M125"/>
  <sheetViews>
    <sheetView workbookViewId="0">
      <pane ySplit="3" topLeftCell="A106" activePane="bottomLeft" state="frozen"/>
      <selection pane="bottomLeft" activeCell="G128" sqref="G128"/>
    </sheetView>
  </sheetViews>
  <sheetFormatPr defaultRowHeight="14.4" outlineLevelCol="1" x14ac:dyDescent="0.55000000000000004"/>
  <cols>
    <col min="1" max="1" width="12.05078125" bestFit="1" customWidth="1"/>
    <col min="2" max="2" width="13.9453125" bestFit="1" customWidth="1"/>
    <col min="3" max="3" width="17.47265625" bestFit="1" customWidth="1"/>
    <col min="4" max="4" width="11.62890625" bestFit="1" customWidth="1"/>
    <col min="6" max="6" width="14.15625" hidden="1" customWidth="1" outlineLevel="1"/>
    <col min="7" max="7" width="8.83984375" collapsed="1"/>
    <col min="8" max="8" width="14.15625" hidden="1" customWidth="1" outlineLevel="1"/>
    <col min="9" max="9" width="8.83984375" collapsed="1"/>
    <col min="11" max="12" width="0" hidden="1" customWidth="1" outlineLevel="1"/>
    <col min="13" max="13" width="8.83984375" collapsed="1"/>
  </cols>
  <sheetData>
    <row r="1" spans="1:12" x14ac:dyDescent="0.55000000000000004">
      <c r="A1" s="3" t="s">
        <v>0</v>
      </c>
      <c r="B1" t="s" vm="54">
        <v>19</v>
      </c>
      <c r="F1" s="21" t="s">
        <v>23</v>
      </c>
      <c r="H1" s="21" t="s">
        <v>23</v>
      </c>
    </row>
    <row r="2" spans="1:12" x14ac:dyDescent="0.55000000000000004">
      <c r="F2" s="22">
        <f>AVERAGE(F4:F124)</f>
        <v>0.73922761594148412</v>
      </c>
      <c r="H2" s="22">
        <f>AVERAGE(H4:H124)</f>
        <v>0.7390645550194227</v>
      </c>
    </row>
    <row r="3" spans="1:12" x14ac:dyDescent="0.55000000000000004">
      <c r="A3" s="23" t="s">
        <v>6</v>
      </c>
      <c r="B3" s="23" t="s">
        <v>36</v>
      </c>
      <c r="C3" s="23" t="str" vm="1">
        <f>CUBEMEMBER("ThisWorkbookDataModel","[Measures].[Average of Adj Close]")</f>
        <v>Average of Adj Close</v>
      </c>
      <c r="D3" s="23" t="s">
        <v>8</v>
      </c>
      <c r="E3" s="23" t="s">
        <v>11</v>
      </c>
      <c r="F3" s="23" t="s">
        <v>16</v>
      </c>
      <c r="G3" s="23" t="s">
        <v>15</v>
      </c>
      <c r="H3" s="23" t="s">
        <v>17</v>
      </c>
    </row>
    <row r="4" spans="1:12" x14ac:dyDescent="0.55000000000000004">
      <c r="A4" t="str" vm="2">
        <f t="shared" ref="A4:A11" si="0">CUBEMEMBER("ThisWorkbookDataModel","[NasdaqGS].[Date (Year)].&amp;[2012]")</f>
        <v>2012</v>
      </c>
      <c r="B4" t="str" vm="185">
        <f>CUBEMEMBER("ThisWorkbookDataModel",{"[NasdaqGS].[Date (Year)].&amp;[2012]","[NasdaqGS].[Date (Month)].&amp;[May]"})</f>
        <v>May</v>
      </c>
      <c r="C4" s="4" vm="282">
        <f t="shared" ref="C4:C35" si="1">CUBEVALUE("ThisWorkbookDataModel",$B$1,$B4,C$3)</f>
        <v>301.61559999999997</v>
      </c>
      <c r="D4">
        <f>ROW()-ROW($D$3)</f>
        <v>1</v>
      </c>
      <c r="E4" s="4">
        <f>$L$4+D4*$L$5</f>
        <v>10.731461283772607</v>
      </c>
      <c r="F4" s="15">
        <f>IFERROR(1-(ABS(C4-E4)/C4),0)</f>
        <v>3.5579927841174697E-2</v>
      </c>
      <c r="G4" s="4">
        <f>E4*VLOOKUP(B4,$K$9:$L$20,2,FALSE)</f>
        <v>10.686045023948626</v>
      </c>
      <c r="H4" s="15">
        <f>IFERROR(1-(ABS(C4-G4)/C4),"")</f>
        <v>3.5429351213758897E-2</v>
      </c>
      <c r="K4" s="25" t="s">
        <v>9</v>
      </c>
      <c r="L4" s="25">
        <f>INTERCEPT(C4:C124,D4:D124)</f>
        <v>-7.0400217586216058</v>
      </c>
    </row>
    <row r="5" spans="1:12" x14ac:dyDescent="0.55000000000000004">
      <c r="A5" t="str" vm="2">
        <f t="shared" si="0"/>
        <v>2012</v>
      </c>
      <c r="B5" t="str" vm="97">
        <f>CUBEMEMBER("ThisWorkbookDataModel",{"[NasdaqGS].[Date (Year)].&amp;[2012]","[NasdaqGS].[Date (Month)].&amp;[Jun]"})</f>
        <v>Jun</v>
      </c>
      <c r="C5" s="4" vm="217">
        <f t="shared" si="1"/>
        <v>284.24695238095239</v>
      </c>
      <c r="D5">
        <f t="shared" ref="D5:D68" si="2">ROW()-ROW($D$3)</f>
        <v>2</v>
      </c>
      <c r="E5" s="4">
        <f t="shared" ref="E5:E68" si="3">$L$4+D5*$L$5</f>
        <v>28.502944326166819</v>
      </c>
      <c r="F5" s="15">
        <f t="shared" ref="F5:F68" si="4">IFERROR(1-(ABS(C5-E5)/C5),0)</f>
        <v>0.10027528558324417</v>
      </c>
      <c r="G5" s="4">
        <f t="shared" ref="G5:G68" si="5">E5*VLOOKUP(B5,$K$9:$L$20,2,FALSE)</f>
        <v>25.465585584073505</v>
      </c>
      <c r="H5" s="15">
        <f t="shared" ref="H5:H68" si="6">IFERROR(1-(ABS(C5-G5)/C5),"")</f>
        <v>8.9589652134402176E-2</v>
      </c>
      <c r="K5" s="25" t="s">
        <v>10</v>
      </c>
      <c r="L5" s="25">
        <f>SLOPE(C4:C124,D4:D124)</f>
        <v>17.771483042394213</v>
      </c>
    </row>
    <row r="6" spans="1:12" x14ac:dyDescent="0.55000000000000004">
      <c r="A6" t="str" vm="2">
        <f t="shared" si="0"/>
        <v>2012</v>
      </c>
      <c r="B6" t="str" vm="202">
        <f>CUBEMEMBER("ThisWorkbookDataModel",{"[NasdaqGS].[Date (Year)].&amp;[2012]","[NasdaqGS].[Date (Month)].&amp;[Jul]"})</f>
        <v>Jul</v>
      </c>
      <c r="C6" s="4" vm="307">
        <f t="shared" si="1"/>
        <v>296.91211428571432</v>
      </c>
      <c r="D6">
        <f t="shared" si="2"/>
        <v>3</v>
      </c>
      <c r="E6" s="4">
        <f t="shared" si="3"/>
        <v>46.274427368561035</v>
      </c>
      <c r="F6" s="15">
        <f t="shared" si="4"/>
        <v>0.15585227123482004</v>
      </c>
      <c r="G6" s="4">
        <f t="shared" si="5"/>
        <v>43.339277044820406</v>
      </c>
      <c r="H6" s="15">
        <f t="shared" si="6"/>
        <v>0.14596668495349985</v>
      </c>
    </row>
    <row r="7" spans="1:12" x14ac:dyDescent="0.55000000000000004">
      <c r="A7" t="str" vm="2">
        <f t="shared" si="0"/>
        <v>2012</v>
      </c>
      <c r="B7" t="str" vm="192">
        <f>CUBEMEMBER("ThisWorkbookDataModel",{"[NasdaqGS].[Date (Year)].&amp;[2012]","[NasdaqGS].[Date (Month)].&amp;[Aug]"})</f>
        <v>Aug</v>
      </c>
      <c r="C7" s="4" vm="296">
        <f t="shared" si="1"/>
        <v>330.02016956521737</v>
      </c>
      <c r="D7">
        <f t="shared" si="2"/>
        <v>4</v>
      </c>
      <c r="E7" s="4">
        <f t="shared" si="3"/>
        <v>64.045910410955244</v>
      </c>
      <c r="F7" s="15">
        <f t="shared" si="4"/>
        <v>0.19406665506333154</v>
      </c>
      <c r="G7" s="4">
        <f t="shared" si="5"/>
        <v>61.911673653697875</v>
      </c>
      <c r="H7" s="15">
        <f t="shared" si="6"/>
        <v>0.18759966621210733</v>
      </c>
      <c r="K7" s="25" t="s">
        <v>12</v>
      </c>
      <c r="L7" s="25"/>
    </row>
    <row r="8" spans="1:12" x14ac:dyDescent="0.55000000000000004">
      <c r="A8" t="str" vm="2">
        <f t="shared" si="0"/>
        <v>2012</v>
      </c>
      <c r="B8" t="str" vm="159">
        <f>CUBEMEMBER("ThisWorkbookDataModel",{"[NasdaqGS].[Date (Year)].&amp;[2012]","[NasdaqGS].[Date (Month)].&amp;[Sep]"})</f>
        <v>Sep</v>
      </c>
      <c r="C8" s="4" vm="322">
        <f t="shared" si="1"/>
        <v>357.80988947368422</v>
      </c>
      <c r="D8">
        <f t="shared" si="2"/>
        <v>5</v>
      </c>
      <c r="E8" s="4">
        <f t="shared" si="3"/>
        <v>81.817393453349453</v>
      </c>
      <c r="F8" s="15">
        <f t="shared" si="4"/>
        <v>0.22866163250461768</v>
      </c>
      <c r="G8" s="4">
        <f t="shared" si="5"/>
        <v>79.421339936340729</v>
      </c>
      <c r="H8" s="15">
        <f t="shared" si="6"/>
        <v>0.22196518954007827</v>
      </c>
      <c r="K8" s="25" t="s">
        <v>37</v>
      </c>
      <c r="L8" s="25" t="s">
        <v>14</v>
      </c>
    </row>
    <row r="9" spans="1:12" x14ac:dyDescent="0.55000000000000004">
      <c r="A9" t="str" vm="2">
        <f t="shared" si="0"/>
        <v>2012</v>
      </c>
      <c r="B9" t="str" vm="148">
        <f>CUBEMEMBER("ThisWorkbookDataModel",{"[NasdaqGS].[Date (Year)].&amp;[2012]","[NasdaqGS].[Date (Month)].&amp;[Oct]"})</f>
        <v>Oct</v>
      </c>
      <c r="C9" s="4" vm="244">
        <f t="shared" si="1"/>
        <v>361.67245714285718</v>
      </c>
      <c r="D9">
        <f t="shared" si="2"/>
        <v>6</v>
      </c>
      <c r="E9" s="4">
        <f t="shared" si="3"/>
        <v>99.588876495743676</v>
      </c>
      <c r="F9" s="15">
        <f t="shared" si="4"/>
        <v>0.27535654023111578</v>
      </c>
      <c r="G9" s="4">
        <f t="shared" si="5"/>
        <v>97.17191501908772</v>
      </c>
      <c r="H9" s="15">
        <f t="shared" si="6"/>
        <v>0.26867380443268229</v>
      </c>
      <c r="K9" s="24" t="str" cm="1" vm="185">
        <f t="array" ref="K9:K20">_xlfn.UNIQUE(B4:B124)</f>
        <v>May</v>
      </c>
      <c r="L9" s="26">
        <f>AVERAGEIF($B$4:$B$124,K9,$C$4:$C$124)/AVERAGE($C$4:$C$124)</f>
        <v>0.99576793331094104</v>
      </c>
    </row>
    <row r="10" spans="1:12" x14ac:dyDescent="0.55000000000000004">
      <c r="A10" t="str" vm="2">
        <f t="shared" si="0"/>
        <v>2012</v>
      </c>
      <c r="B10" t="str" vm="175">
        <f>CUBEMEMBER("ThisWorkbookDataModel",{"[NasdaqGS].[Date (Year)].&amp;[2012]","[NasdaqGS].[Date (Month)].&amp;[Nov]"})</f>
        <v>Nov</v>
      </c>
      <c r="C10" s="4" vm="264">
        <f t="shared" si="1"/>
        <v>333.80548095238095</v>
      </c>
      <c r="D10">
        <f t="shared" si="2"/>
        <v>7</v>
      </c>
      <c r="E10" s="4">
        <f t="shared" si="3"/>
        <v>117.36035953813789</v>
      </c>
      <c r="F10" s="15">
        <f t="shared" si="4"/>
        <v>0.35158308127025617</v>
      </c>
      <c r="G10" s="4">
        <f t="shared" si="5"/>
        <v>119.63296037369427</v>
      </c>
      <c r="H10" s="15">
        <f t="shared" si="6"/>
        <v>0.35839124040854364</v>
      </c>
      <c r="K10" s="24" t="str" vm="97">
        <v>Jun</v>
      </c>
      <c r="L10" s="26">
        <f t="shared" ref="L10:L20" si="7">AVERAGEIF($B$4:$B$124,K10,$C$4:$C$124)/AVERAGE($C$4:$C$124)</f>
        <v>0.89343701803799613</v>
      </c>
    </row>
    <row r="11" spans="1:12" x14ac:dyDescent="0.55000000000000004">
      <c r="A11" t="str" vm="2">
        <f t="shared" si="0"/>
        <v>2012</v>
      </c>
      <c r="B11" t="str" vm="113">
        <f>CUBEMEMBER("ThisWorkbookDataModel",{"[NasdaqGS].[Date (Year)].&amp;[2012]","[NasdaqGS].[Date (Month)].&amp;[Dec]"})</f>
        <v>Dec</v>
      </c>
      <c r="C11" s="4" vm="270">
        <f t="shared" si="1"/>
        <v>350.33586000000003</v>
      </c>
      <c r="D11">
        <f t="shared" si="2"/>
        <v>8</v>
      </c>
      <c r="E11" s="4">
        <f t="shared" si="3"/>
        <v>135.13184258053209</v>
      </c>
      <c r="F11" s="15">
        <f t="shared" si="4"/>
        <v>0.38572084108241755</v>
      </c>
      <c r="G11" s="4">
        <f t="shared" si="5"/>
        <v>138.74859315001993</v>
      </c>
      <c r="H11" s="15">
        <f t="shared" si="6"/>
        <v>0.39604450754775689</v>
      </c>
      <c r="K11" s="24" t="str" vm="202">
        <v>Jul</v>
      </c>
      <c r="L11" s="26">
        <f t="shared" si="7"/>
        <v>0.9365707910253952</v>
      </c>
    </row>
    <row r="12" spans="1:12" x14ac:dyDescent="0.55000000000000004">
      <c r="A12" t="str" vm="6">
        <f t="shared" ref="A12:A23" si="8">CUBEMEMBER("ThisWorkbookDataModel","[NasdaqGS].[Date (Year)].&amp;[2013]")</f>
        <v>2013</v>
      </c>
      <c r="B12" t="str" vm="107">
        <f>CUBEMEMBER("ThisWorkbookDataModel",{"[NasdaqGS].[Date (Year)].&amp;[2013]","[NasdaqGS].[Date (Month)].&amp;[Jan]"})</f>
        <v>Jan</v>
      </c>
      <c r="C12" s="4" vm="227">
        <f t="shared" si="1"/>
        <v>365.72226666666666</v>
      </c>
      <c r="D12">
        <f t="shared" si="2"/>
        <v>9</v>
      </c>
      <c r="E12" s="4">
        <f t="shared" si="3"/>
        <v>152.9033256229263</v>
      </c>
      <c r="F12" s="15">
        <f t="shared" si="4"/>
        <v>0.41808590714627791</v>
      </c>
      <c r="G12" s="4">
        <f t="shared" si="5"/>
        <v>158.12672426339523</v>
      </c>
      <c r="H12" s="15">
        <f t="shared" si="6"/>
        <v>0.43236832611977116</v>
      </c>
      <c r="K12" s="24" t="str" vm="192">
        <v>Aug</v>
      </c>
      <c r="L12" s="26">
        <f t="shared" si="7"/>
        <v>0.96667645531833513</v>
      </c>
    </row>
    <row r="13" spans="1:12" x14ac:dyDescent="0.55000000000000004">
      <c r="A13" t="str" vm="6">
        <f t="shared" si="8"/>
        <v>2013</v>
      </c>
      <c r="B13" t="str" vm="147">
        <f>CUBEMEMBER("ThisWorkbookDataModel",{"[NasdaqGS].[Date (Year)].&amp;[2013]","[NasdaqGS].[Date (Month)].&amp;[Feb]"})</f>
        <v>Feb</v>
      </c>
      <c r="C13" s="4" vm="243">
        <f t="shared" si="1"/>
        <v>391.50543157894737</v>
      </c>
      <c r="D13">
        <f t="shared" si="2"/>
        <v>10</v>
      </c>
      <c r="E13" s="4">
        <f t="shared" si="3"/>
        <v>170.67480866532051</v>
      </c>
      <c r="F13" s="15">
        <f t="shared" si="4"/>
        <v>0.43594493179056648</v>
      </c>
      <c r="G13" s="4">
        <f t="shared" si="5"/>
        <v>182.35026926828189</v>
      </c>
      <c r="H13" s="15">
        <f t="shared" si="6"/>
        <v>0.46576689506671842</v>
      </c>
      <c r="K13" s="24" t="str" vm="159">
        <v>Sep</v>
      </c>
      <c r="L13" s="26">
        <f t="shared" si="7"/>
        <v>0.97071461927744118</v>
      </c>
    </row>
    <row r="14" spans="1:12" x14ac:dyDescent="0.55000000000000004">
      <c r="A14" t="str" vm="6">
        <f t="shared" si="8"/>
        <v>2013</v>
      </c>
      <c r="B14" t="str" vm="120">
        <f>CUBEMEMBER("ThisWorkbookDataModel",{"[NasdaqGS].[Date (Year)].&amp;[2013]","[NasdaqGS].[Date (Month)].&amp;[Mar]"})</f>
        <v>Mar</v>
      </c>
      <c r="C14" s="4" vm="221">
        <f t="shared" si="1"/>
        <v>407.46447499999999</v>
      </c>
      <c r="D14">
        <f t="shared" si="2"/>
        <v>11</v>
      </c>
      <c r="E14" s="4">
        <f t="shared" si="3"/>
        <v>188.44629170771472</v>
      </c>
      <c r="F14" s="15">
        <f t="shared" si="4"/>
        <v>0.46248520612187038</v>
      </c>
      <c r="G14" s="4">
        <f t="shared" si="5"/>
        <v>198.45118694729138</v>
      </c>
      <c r="H14" s="15">
        <f t="shared" si="6"/>
        <v>0.48703923684952255</v>
      </c>
      <c r="K14" s="24" t="str" vm="148">
        <v>Oct</v>
      </c>
      <c r="L14" s="26">
        <f t="shared" si="7"/>
        <v>0.97573060805883016</v>
      </c>
    </row>
    <row r="15" spans="1:12" x14ac:dyDescent="0.55000000000000004">
      <c r="A15" t="str" vm="6">
        <f t="shared" si="8"/>
        <v>2013</v>
      </c>
      <c r="B15" t="str" vm="164">
        <f>CUBEMEMBER("ThisWorkbookDataModel",{"[NasdaqGS].[Date (Year)].&amp;[2013]","[NasdaqGS].[Date (Month)].&amp;[Apr]"})</f>
        <v>Apr</v>
      </c>
      <c r="C15" s="4" vm="255">
        <f t="shared" si="1"/>
        <v>396.71574545454547</v>
      </c>
      <c r="D15">
        <f t="shared" si="2"/>
        <v>12</v>
      </c>
      <c r="E15" s="4">
        <f t="shared" si="3"/>
        <v>206.21777475010896</v>
      </c>
      <c r="F15" s="15">
        <f t="shared" si="4"/>
        <v>0.51981242769638647</v>
      </c>
      <c r="G15" s="4">
        <f t="shared" si="5"/>
        <v>218.53646162057731</v>
      </c>
      <c r="H15" s="15">
        <f t="shared" si="6"/>
        <v>0.55086409885290677</v>
      </c>
      <c r="K15" s="24" t="str" vm="175">
        <v>Nov</v>
      </c>
      <c r="L15" s="26">
        <f t="shared" si="7"/>
        <v>1.0193642968077128</v>
      </c>
    </row>
    <row r="16" spans="1:12" x14ac:dyDescent="0.55000000000000004">
      <c r="A16" t="str" vm="6">
        <f t="shared" si="8"/>
        <v>2013</v>
      </c>
      <c r="B16" t="str" vm="158">
        <f>CUBEMEMBER("ThisWorkbookDataModel",{"[NasdaqGS].[Date (Year)].&amp;[2013]","[NasdaqGS].[Date (Month)].&amp;[May]"})</f>
        <v>May</v>
      </c>
      <c r="C16" s="4" vm="321">
        <f t="shared" si="1"/>
        <v>436.68230909090909</v>
      </c>
      <c r="D16">
        <f t="shared" si="2"/>
        <v>13</v>
      </c>
      <c r="E16" s="4">
        <f t="shared" si="3"/>
        <v>223.98925779250317</v>
      </c>
      <c r="F16" s="15">
        <f t="shared" si="4"/>
        <v>0.5129341242579919</v>
      </c>
      <c r="G16" s="4">
        <f t="shared" si="5"/>
        <v>223.04132031589248</v>
      </c>
      <c r="H16" s="15">
        <f t="shared" si="6"/>
        <v>0.510763352837038</v>
      </c>
      <c r="K16" s="24" t="str" vm="113">
        <v>Dec</v>
      </c>
      <c r="L16" s="26">
        <f t="shared" si="7"/>
        <v>1.0267646063312754</v>
      </c>
    </row>
    <row r="17" spans="1:12" x14ac:dyDescent="0.55000000000000004">
      <c r="A17" t="str" vm="6">
        <f t="shared" si="8"/>
        <v>2013</v>
      </c>
      <c r="B17" t="str" vm="146">
        <f>CUBEMEMBER("ThisWorkbookDataModel",{"[NasdaqGS].[Date (Year)].&amp;[2013]","[NasdaqGS].[Date (Month)].&amp;[Jun]"})</f>
        <v>Jun</v>
      </c>
      <c r="C17" s="4" vm="288">
        <f t="shared" si="1"/>
        <v>436.99079499999999</v>
      </c>
      <c r="D17">
        <f t="shared" si="2"/>
        <v>14</v>
      </c>
      <c r="E17" s="4">
        <f t="shared" si="3"/>
        <v>241.76074083489738</v>
      </c>
      <c r="F17" s="15">
        <f t="shared" si="4"/>
        <v>0.55323989338241641</v>
      </c>
      <c r="G17" s="4">
        <f t="shared" si="5"/>
        <v>215.99799537018751</v>
      </c>
      <c r="H17" s="15">
        <f t="shared" si="6"/>
        <v>0.49428500060324498</v>
      </c>
      <c r="K17" s="24" t="str" vm="107">
        <v>Jan</v>
      </c>
      <c r="L17" s="26">
        <f t="shared" si="7"/>
        <v>1.0341614456009303</v>
      </c>
    </row>
    <row r="18" spans="1:12" x14ac:dyDescent="0.55000000000000004">
      <c r="A18" t="str" vm="6">
        <f t="shared" si="8"/>
        <v>2013</v>
      </c>
      <c r="B18" t="str" vm="201">
        <f>CUBEMEMBER("ThisWorkbookDataModel",{"[NasdaqGS].[Date (Year)].&amp;[2013]","[NasdaqGS].[Date (Month)].&amp;[Jul]"})</f>
        <v>Jul</v>
      </c>
      <c r="C18" s="4" vm="306">
        <f t="shared" si="1"/>
        <v>449.02580454545455</v>
      </c>
      <c r="D18">
        <f t="shared" si="2"/>
        <v>15</v>
      </c>
      <c r="E18" s="4">
        <f t="shared" si="3"/>
        <v>259.53222387729159</v>
      </c>
      <c r="F18" s="15">
        <f t="shared" si="4"/>
        <v>0.57798955260492013</v>
      </c>
      <c r="G18" s="4">
        <f t="shared" si="5"/>
        <v>243.07030021333495</v>
      </c>
      <c r="H18" s="15">
        <f t="shared" si="6"/>
        <v>0.54132813248760425</v>
      </c>
      <c r="K18" s="24" t="str" vm="147">
        <v>Feb</v>
      </c>
      <c r="L18" s="26">
        <f t="shared" si="7"/>
        <v>1.0684076384456713</v>
      </c>
    </row>
    <row r="19" spans="1:12" x14ac:dyDescent="0.55000000000000004">
      <c r="A19" t="str" vm="6">
        <f t="shared" si="8"/>
        <v>2013</v>
      </c>
      <c r="B19" t="str" vm="214">
        <f>CUBEMEMBER("ThisWorkbookDataModel",{"[NasdaqGS].[Date (Year)].&amp;[2013]","[NasdaqGS].[Date (Month)].&amp;[Aug]"})</f>
        <v>Aug</v>
      </c>
      <c r="C19" s="4" vm="334">
        <f t="shared" si="1"/>
        <v>435.8879863636364</v>
      </c>
      <c r="D19">
        <f t="shared" si="2"/>
        <v>16</v>
      </c>
      <c r="E19" s="4">
        <f t="shared" si="3"/>
        <v>277.30370691968579</v>
      </c>
      <c r="F19" s="15">
        <f t="shared" si="4"/>
        <v>0.63618111899130703</v>
      </c>
      <c r="G19" s="4">
        <f t="shared" si="5"/>
        <v>268.06296445175633</v>
      </c>
      <c r="H19" s="15">
        <f t="shared" si="6"/>
        <v>0.61498130904696868</v>
      </c>
      <c r="K19" s="24" t="str" vm="120">
        <v>Mar</v>
      </c>
      <c r="L19" s="26">
        <f t="shared" si="7"/>
        <v>1.0530914943929728</v>
      </c>
    </row>
    <row r="20" spans="1:12" x14ac:dyDescent="0.55000000000000004">
      <c r="A20" t="str" vm="6">
        <f t="shared" si="8"/>
        <v>2013</v>
      </c>
      <c r="B20" t="str" vm="184">
        <f>CUBEMEMBER("ThisWorkbookDataModel",{"[NasdaqGS].[Date (Year)].&amp;[2013]","[NasdaqGS].[Date (Month)].&amp;[Sep]"})</f>
        <v>Sep</v>
      </c>
      <c r="C20" s="4" vm="281">
        <f t="shared" si="1"/>
        <v>440.99504999999999</v>
      </c>
      <c r="D20">
        <f t="shared" si="2"/>
        <v>17</v>
      </c>
      <c r="E20" s="4">
        <f t="shared" si="3"/>
        <v>295.07518996208</v>
      </c>
      <c r="F20" s="15">
        <f t="shared" si="4"/>
        <v>0.66911224958665638</v>
      </c>
      <c r="G20" s="4">
        <f t="shared" si="5"/>
        <v>286.43380068225912</v>
      </c>
      <c r="H20" s="15">
        <f t="shared" si="6"/>
        <v>0.64951704261138332</v>
      </c>
      <c r="K20" s="24" t="str" vm="164">
        <v>Apr</v>
      </c>
      <c r="L20" s="26">
        <f t="shared" si="7"/>
        <v>1.059736300061408</v>
      </c>
    </row>
    <row r="21" spans="1:12" x14ac:dyDescent="0.55000000000000004">
      <c r="A21" t="str" vm="6">
        <f t="shared" si="8"/>
        <v>2013</v>
      </c>
      <c r="B21" t="str" vm="145">
        <f>CUBEMEMBER("ThisWorkbookDataModel",{"[NasdaqGS].[Date (Year)].&amp;[2013]","[NasdaqGS].[Date (Month)].&amp;[Oct]"})</f>
        <v>Oct</v>
      </c>
      <c r="C21" s="4" vm="242">
        <f t="shared" si="1"/>
        <v>467.59473913043479</v>
      </c>
      <c r="D21">
        <f t="shared" si="2"/>
        <v>18</v>
      </c>
      <c r="E21" s="4">
        <f t="shared" si="3"/>
        <v>312.84667300447421</v>
      </c>
      <c r="F21" s="15">
        <f t="shared" si="4"/>
        <v>0.66905516000086163</v>
      </c>
      <c r="G21" s="4">
        <f t="shared" si="5"/>
        <v>305.25407447983764</v>
      </c>
      <c r="H21" s="15">
        <f t="shared" si="6"/>
        <v>0.65281759809253859</v>
      </c>
    </row>
    <row r="22" spans="1:12" x14ac:dyDescent="0.55000000000000004">
      <c r="A22" t="str" vm="6">
        <f t="shared" si="8"/>
        <v>2013</v>
      </c>
      <c r="B22" t="str" vm="174">
        <f>CUBEMEMBER("ThisWorkbookDataModel",{"[NasdaqGS].[Date (Year)].&amp;[2013]","[NasdaqGS].[Date (Month)].&amp;[Nov]"})</f>
        <v>Nov</v>
      </c>
      <c r="C22" s="4" vm="263">
        <f t="shared" si="1"/>
        <v>513.50251000000003</v>
      </c>
      <c r="D22">
        <f t="shared" si="2"/>
        <v>19</v>
      </c>
      <c r="E22" s="4">
        <f t="shared" si="3"/>
        <v>330.61815604686842</v>
      </c>
      <c r="F22" s="15">
        <f t="shared" si="4"/>
        <v>0.6438491528441963</v>
      </c>
      <c r="G22" s="4">
        <f t="shared" si="5"/>
        <v>337.02034415057869</v>
      </c>
      <c r="H22" s="15">
        <f t="shared" si="6"/>
        <v>0.65631683893926573</v>
      </c>
    </row>
    <row r="23" spans="1:12" x14ac:dyDescent="0.55000000000000004">
      <c r="A23" t="str" vm="6">
        <f t="shared" si="8"/>
        <v>2013</v>
      </c>
      <c r="B23" t="str" vm="191">
        <f>CUBEMEMBER("ThisWorkbookDataModel",{"[NasdaqGS].[Date (Year)].&amp;[2013]","[NasdaqGS].[Date (Month)].&amp;[Dec]"})</f>
        <v>Dec</v>
      </c>
      <c r="C23" s="4" vm="291">
        <f t="shared" si="1"/>
        <v>540.150861904762</v>
      </c>
      <c r="D23">
        <f t="shared" si="2"/>
        <v>20</v>
      </c>
      <c r="E23" s="4">
        <f t="shared" si="3"/>
        <v>348.38963908926263</v>
      </c>
      <c r="F23" s="15">
        <f t="shared" si="4"/>
        <v>0.64498580611482903</v>
      </c>
      <c r="G23" s="4">
        <f t="shared" si="5"/>
        <v>357.71415062938189</v>
      </c>
      <c r="H23" s="15">
        <f t="shared" si="6"/>
        <v>0.66224859730475283</v>
      </c>
    </row>
    <row r="24" spans="1:12" x14ac:dyDescent="0.55000000000000004">
      <c r="A24" t="str" vm="11">
        <f t="shared" ref="A24:A35" si="9">CUBEMEMBER("ThisWorkbookDataModel","[NasdaqGS].[Date (Year)].&amp;[2014]")</f>
        <v>2014</v>
      </c>
      <c r="B24" t="str" vm="183">
        <f>CUBEMEMBER("ThisWorkbookDataModel",{"[NasdaqGS].[Date (Year)].&amp;[2014]","[NasdaqGS].[Date (Month)].&amp;[Jan]"})</f>
        <v>Jan</v>
      </c>
      <c r="C24" s="4" vm="320">
        <f t="shared" si="1"/>
        <v>566.06562857142853</v>
      </c>
      <c r="D24">
        <f t="shared" si="2"/>
        <v>21</v>
      </c>
      <c r="E24" s="4">
        <f t="shared" si="3"/>
        <v>366.16112213165684</v>
      </c>
      <c r="F24" s="15">
        <f t="shared" si="4"/>
        <v>0.64685277404270636</v>
      </c>
      <c r="G24" s="4">
        <f t="shared" si="5"/>
        <v>378.66971538653303</v>
      </c>
      <c r="H24" s="15">
        <f t="shared" si="6"/>
        <v>0.66895019989497717</v>
      </c>
    </row>
    <row r="25" spans="1:12" x14ac:dyDescent="0.55000000000000004">
      <c r="A25" t="str" vm="11">
        <f t="shared" si="9"/>
        <v>2014</v>
      </c>
      <c r="B25" t="str" vm="144">
        <f>CUBEMEMBER("ThisWorkbookDataModel",{"[NasdaqGS].[Date (Year)].&amp;[2014]","[NasdaqGS].[Date (Month)].&amp;[Feb]"})</f>
        <v>Feb</v>
      </c>
      <c r="C25" s="4" vm="253">
        <f t="shared" si="1"/>
        <v>592.86595263157903</v>
      </c>
      <c r="D25">
        <f t="shared" si="2"/>
        <v>22</v>
      </c>
      <c r="E25" s="4">
        <f t="shared" si="3"/>
        <v>383.93260517405105</v>
      </c>
      <c r="F25" s="15">
        <f t="shared" si="4"/>
        <v>0.64758754229328441</v>
      </c>
      <c r="G25" s="4">
        <f t="shared" si="5"/>
        <v>410.19652801630224</v>
      </c>
      <c r="H25" s="15">
        <f t="shared" si="6"/>
        <v>0.69188747674840434</v>
      </c>
    </row>
    <row r="26" spans="1:12" x14ac:dyDescent="0.55000000000000004">
      <c r="A26" t="str" vm="11">
        <f t="shared" si="9"/>
        <v>2014</v>
      </c>
      <c r="B26" t="str" vm="200">
        <f>CUBEMEMBER("ThisWorkbookDataModel",{"[NasdaqGS].[Date (Year)].&amp;[2014]","[NasdaqGS].[Date (Month)].&amp;[Mar]"})</f>
        <v>Mar</v>
      </c>
      <c r="C26" s="4" vm="305">
        <f t="shared" si="1"/>
        <v>589.13939523809518</v>
      </c>
      <c r="D26">
        <f t="shared" si="2"/>
        <v>23</v>
      </c>
      <c r="E26" s="4">
        <f t="shared" si="3"/>
        <v>401.70408821644526</v>
      </c>
      <c r="F26" s="15">
        <f t="shared" si="4"/>
        <v>0.68184896726198441</v>
      </c>
      <c r="G26" s="4">
        <f t="shared" si="5"/>
        <v>423.03115856362291</v>
      </c>
      <c r="H26" s="15">
        <f t="shared" si="6"/>
        <v>0.71804934788422836</v>
      </c>
    </row>
    <row r="27" spans="1:12" x14ac:dyDescent="0.55000000000000004">
      <c r="A27" t="str" vm="11">
        <f t="shared" si="9"/>
        <v>2014</v>
      </c>
      <c r="B27" t="str" vm="112">
        <f>CUBEMEMBER("ThisWorkbookDataModel",{"[NasdaqGS].[Date (Year)].&amp;[2014]","[NasdaqGS].[Date (Month)].&amp;[Apr]"})</f>
        <v>Apr</v>
      </c>
      <c r="C27" s="4" vm="269">
        <f t="shared" si="1"/>
        <v>538.54999523809522</v>
      </c>
      <c r="D27">
        <f t="shared" si="2"/>
        <v>24</v>
      </c>
      <c r="E27" s="4">
        <f t="shared" si="3"/>
        <v>419.47557125883952</v>
      </c>
      <c r="F27" s="15">
        <f t="shared" si="4"/>
        <v>0.77889810596579356</v>
      </c>
      <c r="G27" s="4">
        <f t="shared" si="5"/>
        <v>444.53348985198807</v>
      </c>
      <c r="H27" s="15">
        <f t="shared" si="6"/>
        <v>0.8254265969410286</v>
      </c>
    </row>
    <row r="28" spans="1:12" x14ac:dyDescent="0.55000000000000004">
      <c r="A28" t="str" vm="11">
        <f t="shared" si="9"/>
        <v>2014</v>
      </c>
      <c r="B28" t="str" vm="157">
        <f>CUBEMEMBER("ThisWorkbookDataModel",{"[NasdaqGS].[Date (Year)].&amp;[2014]","[NasdaqGS].[Date (Month)].&amp;[May]"})</f>
        <v>May</v>
      </c>
      <c r="C28" s="4" vm="248">
        <f t="shared" si="1"/>
        <v>532.5911285714285</v>
      </c>
      <c r="D28">
        <f t="shared" si="2"/>
        <v>25</v>
      </c>
      <c r="E28" s="4">
        <f t="shared" si="3"/>
        <v>437.24705430123373</v>
      </c>
      <c r="F28" s="15">
        <f t="shared" si="4"/>
        <v>0.82098073145541006</v>
      </c>
      <c r="G28" s="4">
        <f t="shared" si="5"/>
        <v>435.39659560783633</v>
      </c>
      <c r="H28" s="15">
        <f t="shared" si="6"/>
        <v>0.81750628624945842</v>
      </c>
    </row>
    <row r="29" spans="1:12" x14ac:dyDescent="0.55000000000000004">
      <c r="A29" t="str" vm="11">
        <f t="shared" si="9"/>
        <v>2014</v>
      </c>
      <c r="B29" t="str" vm="143">
        <f>CUBEMEMBER("ThisWorkbookDataModel",{"[NasdaqGS].[Date (Year)].&amp;[2014]","[NasdaqGS].[Date (Month)].&amp;[Jun]"})</f>
        <v>Jun</v>
      </c>
      <c r="C29" s="4" vm="241">
        <f t="shared" si="1"/>
        <v>556.90150000000006</v>
      </c>
      <c r="D29">
        <f t="shared" si="2"/>
        <v>26</v>
      </c>
      <c r="E29" s="4">
        <f t="shared" si="3"/>
        <v>455.01853734362794</v>
      </c>
      <c r="F29" s="15">
        <f t="shared" si="4"/>
        <v>0.81705389075739232</v>
      </c>
      <c r="G29" s="4">
        <f t="shared" si="5"/>
        <v>406.53040515630153</v>
      </c>
      <c r="H29" s="15">
        <f t="shared" si="6"/>
        <v>0.7299861917346272</v>
      </c>
    </row>
    <row r="30" spans="1:12" x14ac:dyDescent="0.55000000000000004">
      <c r="A30" t="str" vm="11">
        <f t="shared" si="9"/>
        <v>2014</v>
      </c>
      <c r="B30" t="str" vm="119">
        <f>CUBEMEMBER("ThisWorkbookDataModel",{"[NasdaqGS].[Date (Year)].&amp;[2014]","[NasdaqGS].[Date (Month)].&amp;[Jul]"})</f>
        <v>Jul</v>
      </c>
      <c r="C30" s="4" vm="256">
        <f t="shared" si="1"/>
        <v>582.41665</v>
      </c>
      <c r="D30">
        <f t="shared" si="2"/>
        <v>27</v>
      </c>
      <c r="E30" s="4">
        <f t="shared" si="3"/>
        <v>472.79002038602215</v>
      </c>
      <c r="F30" s="15">
        <f t="shared" si="4"/>
        <v>0.8117728440387515</v>
      </c>
      <c r="G30" s="4">
        <f t="shared" si="5"/>
        <v>442.8013233818495</v>
      </c>
      <c r="H30" s="15">
        <f t="shared" si="6"/>
        <v>0.76028273467430829</v>
      </c>
    </row>
    <row r="31" spans="1:12" x14ac:dyDescent="0.55000000000000004">
      <c r="A31" t="str" vm="11">
        <f t="shared" si="9"/>
        <v>2014</v>
      </c>
      <c r="B31" t="str" vm="163">
        <f>CUBEMEMBER("ThisWorkbookDataModel",{"[NasdaqGS].[Date (Year)].&amp;[2014]","[NasdaqGS].[Date (Month)].&amp;[Aug]"})</f>
        <v>Aug</v>
      </c>
      <c r="C31" s="4" vm="295">
        <f t="shared" si="1"/>
        <v>572.03015238095236</v>
      </c>
      <c r="D31">
        <f t="shared" si="2"/>
        <v>28</v>
      </c>
      <c r="E31" s="4">
        <f t="shared" si="3"/>
        <v>490.56150342841636</v>
      </c>
      <c r="F31" s="15">
        <f t="shared" si="4"/>
        <v>0.85757979957273178</v>
      </c>
      <c r="G31" s="4">
        <f t="shared" si="5"/>
        <v>474.21425524981481</v>
      </c>
      <c r="H31" s="15">
        <f t="shared" si="6"/>
        <v>0.82900220080357667</v>
      </c>
    </row>
    <row r="32" spans="1:12" x14ac:dyDescent="0.55000000000000004">
      <c r="A32" t="str" vm="11">
        <f t="shared" si="9"/>
        <v>2014</v>
      </c>
      <c r="B32" t="str" vm="106">
        <f>CUBEMEMBER("ThisWorkbookDataModel",{"[NasdaqGS].[Date (Year)].&amp;[2014]","[NasdaqGS].[Date (Month)].&amp;[Sep]"})</f>
        <v>Sep</v>
      </c>
      <c r="C32" s="4" vm="319">
        <f t="shared" si="1"/>
        <v>580.29583809523808</v>
      </c>
      <c r="D32">
        <f t="shared" si="2"/>
        <v>29</v>
      </c>
      <c r="E32" s="4">
        <f t="shared" si="3"/>
        <v>508.33298647081051</v>
      </c>
      <c r="F32" s="15">
        <f t="shared" si="4"/>
        <v>0.87598937145467337</v>
      </c>
      <c r="G32" s="4">
        <f t="shared" si="5"/>
        <v>493.44626142817748</v>
      </c>
      <c r="H32" s="15">
        <f t="shared" si="6"/>
        <v>0.8503356892027083</v>
      </c>
    </row>
    <row r="33" spans="1:8" x14ac:dyDescent="0.55000000000000004">
      <c r="A33" t="str" vm="11">
        <f t="shared" si="9"/>
        <v>2014</v>
      </c>
      <c r="B33" t="str" vm="96">
        <f>CUBEMEMBER("ThisWorkbookDataModel",{"[NasdaqGS].[Date (Year)].&amp;[2014]","[NasdaqGS].[Date (Month)].&amp;[Oct]"})</f>
        <v>Oct</v>
      </c>
      <c r="C33" s="4" vm="218">
        <f t="shared" si="1"/>
        <v>545.53223913043473</v>
      </c>
      <c r="D33">
        <f t="shared" si="2"/>
        <v>30</v>
      </c>
      <c r="E33" s="4">
        <f t="shared" si="3"/>
        <v>526.10446951320478</v>
      </c>
      <c r="F33" s="15">
        <f t="shared" si="4"/>
        <v>0.96438749495685649</v>
      </c>
      <c r="G33" s="4">
        <f t="shared" si="5"/>
        <v>513.33623394058759</v>
      </c>
      <c r="H33" s="15">
        <f t="shared" si="6"/>
        <v>0.94098239685858565</v>
      </c>
    </row>
    <row r="34" spans="1:8" x14ac:dyDescent="0.55000000000000004">
      <c r="A34" t="str" vm="11">
        <f t="shared" si="9"/>
        <v>2014</v>
      </c>
      <c r="B34" t="str" vm="173">
        <f>CUBEMEMBER("ThisWorkbookDataModel",{"[NasdaqGS].[Date (Year)].&amp;[2014]","[NasdaqGS].[Date (Month)].&amp;[Nov]"})</f>
        <v>Nov</v>
      </c>
      <c r="C34" s="4" vm="262">
        <f t="shared" si="1"/>
        <v>541.4912263157895</v>
      </c>
      <c r="D34">
        <f t="shared" si="2"/>
        <v>31</v>
      </c>
      <c r="E34" s="4">
        <f t="shared" si="3"/>
        <v>543.87595255559893</v>
      </c>
      <c r="F34" s="15">
        <f t="shared" si="4"/>
        <v>0.99559600206999721</v>
      </c>
      <c r="G34" s="4">
        <f t="shared" si="5"/>
        <v>554.40772792746304</v>
      </c>
      <c r="H34" s="15">
        <f t="shared" si="6"/>
        <v>0.97614642493922732</v>
      </c>
    </row>
    <row r="35" spans="1:8" x14ac:dyDescent="0.55000000000000004">
      <c r="A35" t="str" vm="11">
        <f t="shared" si="9"/>
        <v>2014</v>
      </c>
      <c r="B35" t="str" vm="190">
        <f>CUBEMEMBER("ThisWorkbookDataModel",{"[NasdaqGS].[Date (Year)].&amp;[2014]","[NasdaqGS].[Date (Month)].&amp;[Dec]"})</f>
        <v>Dec</v>
      </c>
      <c r="C35" s="4" vm="290">
        <f t="shared" si="1"/>
        <v>523.19038636363632</v>
      </c>
      <c r="D35">
        <f t="shared" si="2"/>
        <v>32</v>
      </c>
      <c r="E35" s="4">
        <f t="shared" si="3"/>
        <v>561.64743559799319</v>
      </c>
      <c r="F35" s="15">
        <f t="shared" si="4"/>
        <v>0.92649511490138925</v>
      </c>
      <c r="G35" s="4">
        <f t="shared" si="5"/>
        <v>576.67970810874385</v>
      </c>
      <c r="H35" s="15">
        <f t="shared" si="6"/>
        <v>0.89776317925702387</v>
      </c>
    </row>
    <row r="36" spans="1:8" x14ac:dyDescent="0.55000000000000004">
      <c r="A36" t="str" vm="16">
        <f t="shared" ref="A36:A47" si="10">CUBEMEMBER("ThisWorkbookDataModel","[NasdaqGS].[Date (Year)].&amp;[2015]")</f>
        <v>2015</v>
      </c>
      <c r="B36" t="str" vm="182">
        <f>CUBEMEMBER("ThisWorkbookDataModel",{"[NasdaqGS].[Date (Year)].&amp;[2015]","[NasdaqGS].[Date (Month)].&amp;[Jan]"})</f>
        <v>Jan</v>
      </c>
      <c r="C36" s="4" vm="280">
        <f t="shared" ref="C36:C67" si="11">CUBEVALUE("ThisWorkbookDataModel",$B$1,$B36,C$3)</f>
        <v>511.01499999999999</v>
      </c>
      <c r="D36">
        <f t="shared" si="2"/>
        <v>33</v>
      </c>
      <c r="E36" s="4">
        <f t="shared" si="3"/>
        <v>579.41891864038746</v>
      </c>
      <c r="F36" s="15">
        <f t="shared" si="4"/>
        <v>0.86614107484048908</v>
      </c>
      <c r="G36" s="4">
        <f t="shared" si="5"/>
        <v>599.21270650967085</v>
      </c>
      <c r="H36" s="15">
        <f t="shared" si="6"/>
        <v>0.82740681484952328</v>
      </c>
    </row>
    <row r="37" spans="1:8" x14ac:dyDescent="0.55000000000000004">
      <c r="A37" t="str" vm="16">
        <f t="shared" si="10"/>
        <v>2015</v>
      </c>
      <c r="B37" t="str" vm="142">
        <f>CUBEMEMBER("ThisWorkbookDataModel",{"[NasdaqGS].[Date (Year)].&amp;[2015]","[NasdaqGS].[Date (Month)].&amp;[Feb]"})</f>
        <v>Feb</v>
      </c>
      <c r="C37" s="4" vm="240">
        <f t="shared" si="11"/>
        <v>536.51908421052633</v>
      </c>
      <c r="D37">
        <f t="shared" si="2"/>
        <v>34</v>
      </c>
      <c r="E37" s="4">
        <f t="shared" si="3"/>
        <v>597.19040168278161</v>
      </c>
      <c r="F37" s="15">
        <f t="shared" si="4"/>
        <v>0.88691675793502944</v>
      </c>
      <c r="G37" s="4">
        <f t="shared" si="5"/>
        <v>638.04278676432261</v>
      </c>
      <c r="H37" s="15">
        <f t="shared" si="6"/>
        <v>0.81077336195191319</v>
      </c>
    </row>
    <row r="38" spans="1:8" x14ac:dyDescent="0.55000000000000004">
      <c r="A38" t="str" vm="16">
        <f t="shared" si="10"/>
        <v>2015</v>
      </c>
      <c r="B38" t="str" vm="199">
        <f>CUBEMEMBER("ThisWorkbookDataModel",{"[NasdaqGS].[Date (Year)].&amp;[2015]","[NasdaqGS].[Date (Month)].&amp;[Mar]"})</f>
        <v>Mar</v>
      </c>
      <c r="C38" s="4" vm="304">
        <f t="shared" si="11"/>
        <v>558.18388181818182</v>
      </c>
      <c r="D38">
        <f t="shared" si="2"/>
        <v>35</v>
      </c>
      <c r="E38" s="4">
        <f t="shared" si="3"/>
        <v>614.96188472517588</v>
      </c>
      <c r="F38" s="15">
        <f t="shared" si="4"/>
        <v>0.89828082688082977</v>
      </c>
      <c r="G38" s="4">
        <f t="shared" si="5"/>
        <v>647.61113017995456</v>
      </c>
      <c r="H38" s="15">
        <f t="shared" si="6"/>
        <v>0.83978890957854269</v>
      </c>
    </row>
    <row r="39" spans="1:8" x14ac:dyDescent="0.55000000000000004">
      <c r="A39" t="str" vm="16">
        <f t="shared" si="10"/>
        <v>2015</v>
      </c>
      <c r="B39" t="str" vm="162">
        <f>CUBEMEMBER("ThisWorkbookDataModel",{"[NasdaqGS].[Date (Year)].&amp;[2015]","[NasdaqGS].[Date (Month)].&amp;[Apr]"})</f>
        <v>Apr</v>
      </c>
      <c r="C39" s="4" vm="254">
        <f t="shared" si="11"/>
        <v>539.30446190476198</v>
      </c>
      <c r="D39">
        <f t="shared" si="2"/>
        <v>36</v>
      </c>
      <c r="E39" s="4">
        <f t="shared" si="3"/>
        <v>632.73336776757003</v>
      </c>
      <c r="F39" s="15">
        <f t="shared" si="4"/>
        <v>0.82676036921180329</v>
      </c>
      <c r="G39" s="4">
        <f t="shared" si="5"/>
        <v>670.53051808339876</v>
      </c>
      <c r="H39" s="15">
        <f t="shared" si="6"/>
        <v>0.75667537458310419</v>
      </c>
    </row>
    <row r="40" spans="1:8" x14ac:dyDescent="0.55000000000000004">
      <c r="A40" t="str" vm="16">
        <f t="shared" si="10"/>
        <v>2015</v>
      </c>
      <c r="B40" t="str" vm="105">
        <f>CUBEMEMBER("ThisWorkbookDataModel",{"[NasdaqGS].[Date (Year)].&amp;[2015]","[NasdaqGS].[Date (Month)].&amp;[May]"})</f>
        <v>May</v>
      </c>
      <c r="C40" s="4" vm="318">
        <f t="shared" si="11"/>
        <v>535.23900000000003</v>
      </c>
      <c r="D40">
        <f t="shared" si="2"/>
        <v>37</v>
      </c>
      <c r="E40" s="4">
        <f t="shared" si="3"/>
        <v>650.5048508099643</v>
      </c>
      <c r="F40" s="15">
        <f t="shared" si="4"/>
        <v>0.78464601643384679</v>
      </c>
      <c r="G40" s="4">
        <f t="shared" si="5"/>
        <v>647.75187089978022</v>
      </c>
      <c r="H40" s="15">
        <f t="shared" si="6"/>
        <v>0.78978947554311218</v>
      </c>
    </row>
    <row r="41" spans="1:8" x14ac:dyDescent="0.55000000000000004">
      <c r="A41" t="str" vm="16">
        <f t="shared" si="10"/>
        <v>2015</v>
      </c>
      <c r="B41" t="str" vm="141">
        <f>CUBEMEMBER("ThisWorkbookDataModel",{"[NasdaqGS].[Date (Year)].&amp;[2015]","[NasdaqGS].[Date (Month)].&amp;[Jun]"})</f>
        <v>Jun</v>
      </c>
      <c r="C41" s="4" vm="252">
        <f t="shared" si="11"/>
        <v>532.91590909090905</v>
      </c>
      <c r="D41">
        <f t="shared" si="2"/>
        <v>38</v>
      </c>
      <c r="E41" s="4">
        <f t="shared" si="3"/>
        <v>668.27633385235845</v>
      </c>
      <c r="F41" s="15">
        <f t="shared" si="4"/>
        <v>0.7460004055942745</v>
      </c>
      <c r="G41" s="4">
        <f t="shared" si="5"/>
        <v>597.06281494241546</v>
      </c>
      <c r="H41" s="15">
        <f t="shared" si="6"/>
        <v>0.87963034175329202</v>
      </c>
    </row>
    <row r="42" spans="1:8" x14ac:dyDescent="0.55000000000000004">
      <c r="A42" t="str" vm="16">
        <f t="shared" si="10"/>
        <v>2015</v>
      </c>
      <c r="B42" t="str" vm="118">
        <f>CUBEMEMBER("ThisWorkbookDataModel",{"[NasdaqGS].[Date (Year)].&amp;[2015]","[NasdaqGS].[Date (Month)].&amp;[Jul]"})</f>
        <v>Jul</v>
      </c>
      <c r="C42" s="4" vm="275">
        <f t="shared" si="11"/>
        <v>590.09363636363639</v>
      </c>
      <c r="D42">
        <f t="shared" si="2"/>
        <v>39</v>
      </c>
      <c r="E42" s="4">
        <f t="shared" si="3"/>
        <v>686.04781689475271</v>
      </c>
      <c r="F42" s="15">
        <f t="shared" si="4"/>
        <v>0.83739160258968459</v>
      </c>
      <c r="G42" s="4">
        <f t="shared" si="5"/>
        <v>642.53234655036408</v>
      </c>
      <c r="H42" s="15">
        <f t="shared" si="6"/>
        <v>0.91113493358465381</v>
      </c>
    </row>
    <row r="43" spans="1:8" x14ac:dyDescent="0.55000000000000004">
      <c r="A43" t="str" vm="16">
        <f t="shared" si="10"/>
        <v>2015</v>
      </c>
      <c r="B43" t="str" vm="111">
        <f>CUBEMEMBER("ThisWorkbookDataModel",{"[NasdaqGS].[Date (Year)].&amp;[2015]","[NasdaqGS].[Date (Month)].&amp;[Aug]"})</f>
        <v>Aug</v>
      </c>
      <c r="C43" s="4" vm="268">
        <f t="shared" si="11"/>
        <v>636.83809523809521</v>
      </c>
      <c r="D43">
        <f t="shared" si="2"/>
        <v>40</v>
      </c>
      <c r="E43" s="4">
        <f t="shared" si="3"/>
        <v>703.81929993714687</v>
      </c>
      <c r="F43" s="15">
        <f t="shared" si="4"/>
        <v>0.89482223943589723</v>
      </c>
      <c r="G43" s="4">
        <f t="shared" si="5"/>
        <v>680.36554604787329</v>
      </c>
      <c r="H43" s="15">
        <f t="shared" si="6"/>
        <v>0.9316506799212374</v>
      </c>
    </row>
    <row r="44" spans="1:8" x14ac:dyDescent="0.55000000000000004">
      <c r="A44" t="str" vm="16">
        <f t="shared" si="10"/>
        <v>2015</v>
      </c>
      <c r="B44" t="str" vm="156">
        <f>CUBEMEMBER("ThisWorkbookDataModel",{"[NasdaqGS].[Date (Year)].&amp;[2015]","[NasdaqGS].[Date (Month)].&amp;[Sep]"})</f>
        <v>Sep</v>
      </c>
      <c r="C44" s="4" vm="247">
        <f t="shared" si="11"/>
        <v>617.9347619047619</v>
      </c>
      <c r="D44">
        <f t="shared" si="2"/>
        <v>41</v>
      </c>
      <c r="E44" s="4">
        <f t="shared" si="3"/>
        <v>721.59078297954113</v>
      </c>
      <c r="F44" s="15">
        <f t="shared" si="4"/>
        <v>0.83225410275469336</v>
      </c>
      <c r="G44" s="4">
        <f t="shared" si="5"/>
        <v>700.45872217409601</v>
      </c>
      <c r="H44" s="15">
        <f t="shared" si="6"/>
        <v>0.8664519859427281</v>
      </c>
    </row>
    <row r="45" spans="1:8" x14ac:dyDescent="0.55000000000000004">
      <c r="A45" t="str" vm="16">
        <f t="shared" si="10"/>
        <v>2015</v>
      </c>
      <c r="B45" t="str" vm="140">
        <f>CUBEMEMBER("ThisWorkbookDataModel",{"[NasdaqGS].[Date (Year)].&amp;[2015]","[NasdaqGS].[Date (Month)].&amp;[Oct]"})</f>
        <v>Oct</v>
      </c>
      <c r="C45" s="4" vm="239">
        <f t="shared" si="11"/>
        <v>663.5927272727273</v>
      </c>
      <c r="D45">
        <f t="shared" si="2"/>
        <v>42</v>
      </c>
      <c r="E45" s="4">
        <f t="shared" si="3"/>
        <v>739.36226602193528</v>
      </c>
      <c r="F45" s="15">
        <f t="shared" si="4"/>
        <v>0.88581921465503377</v>
      </c>
      <c r="G45" s="4">
        <f t="shared" si="5"/>
        <v>721.41839340133743</v>
      </c>
      <c r="H45" s="15">
        <f t="shared" si="6"/>
        <v>0.91285970482789125</v>
      </c>
    </row>
    <row r="46" spans="1:8" x14ac:dyDescent="0.55000000000000004">
      <c r="A46" t="str" vm="16">
        <f t="shared" si="10"/>
        <v>2015</v>
      </c>
      <c r="B46" t="str" vm="216">
        <f>CUBEMEMBER("ThisWorkbookDataModel",{"[NasdaqGS].[Date (Year)].&amp;[2015]","[NasdaqGS].[Date (Month)].&amp;[Nov]"})</f>
        <v>Nov</v>
      </c>
      <c r="C46" s="4" vm="337">
        <f t="shared" si="11"/>
        <v>735.38850000000002</v>
      </c>
      <c r="D46">
        <f t="shared" si="2"/>
        <v>43</v>
      </c>
      <c r="E46" s="4">
        <f t="shared" si="3"/>
        <v>757.13374906432955</v>
      </c>
      <c r="F46" s="15">
        <f t="shared" si="4"/>
        <v>0.97043025684474327</v>
      </c>
      <c r="G46" s="4">
        <f t="shared" si="5"/>
        <v>771.79511170434751</v>
      </c>
      <c r="H46" s="15">
        <f t="shared" si="6"/>
        <v>0.95049336275404428</v>
      </c>
    </row>
    <row r="47" spans="1:8" x14ac:dyDescent="0.55000000000000004">
      <c r="A47" t="str" vm="16">
        <f t="shared" si="10"/>
        <v>2015</v>
      </c>
      <c r="B47" t="str" vm="189">
        <f>CUBEMEMBER("ThisWorkbookDataModel",{"[NasdaqGS].[Date (Year)].&amp;[2015]","[NasdaqGS].[Date (Month)].&amp;[Dec]"})</f>
        <v>Dec</v>
      </c>
      <c r="C47" s="4" vm="294">
        <f t="shared" si="11"/>
        <v>755.35454545454547</v>
      </c>
      <c r="D47">
        <f t="shared" si="2"/>
        <v>44</v>
      </c>
      <c r="E47" s="4">
        <f t="shared" si="3"/>
        <v>774.9052321067237</v>
      </c>
      <c r="F47" s="15">
        <f t="shared" si="4"/>
        <v>0.97411720526496159</v>
      </c>
      <c r="G47" s="4">
        <f t="shared" si="5"/>
        <v>795.64526558810576</v>
      </c>
      <c r="H47" s="15">
        <f t="shared" si="6"/>
        <v>0.94665985612184966</v>
      </c>
    </row>
    <row r="48" spans="1:8" x14ac:dyDescent="0.55000000000000004">
      <c r="A48" t="str" vm="21">
        <f t="shared" ref="A48:A59" si="12">CUBEMEMBER("ThisWorkbookDataModel","[NasdaqGS].[Date (Year)].&amp;[2016]")</f>
        <v>2016</v>
      </c>
      <c r="B48" t="str" vm="181">
        <f>CUBEMEMBER("ThisWorkbookDataModel",{"[NasdaqGS].[Date (Year)].&amp;[2016]","[NasdaqGS].[Date (Month)].&amp;[Jan]"})</f>
        <v>Jan</v>
      </c>
      <c r="C48" s="4" vm="317">
        <f t="shared" si="11"/>
        <v>718.49578947368423</v>
      </c>
      <c r="D48">
        <f t="shared" si="2"/>
        <v>45</v>
      </c>
      <c r="E48" s="4">
        <f t="shared" si="3"/>
        <v>792.67671514911797</v>
      </c>
      <c r="F48" s="15">
        <f t="shared" si="4"/>
        <v>0.89675523954041114</v>
      </c>
      <c r="G48" s="4">
        <f t="shared" si="5"/>
        <v>819.75569763280862</v>
      </c>
      <c r="H48" s="15">
        <f t="shared" si="6"/>
        <v>0.8590668036714596</v>
      </c>
    </row>
    <row r="49" spans="1:8" x14ac:dyDescent="0.55000000000000004">
      <c r="A49" t="str" vm="21">
        <f t="shared" si="12"/>
        <v>2016</v>
      </c>
      <c r="B49" t="str" vm="139">
        <f>CUBEMEMBER("ThisWorkbookDataModel",{"[NasdaqGS].[Date (Year)].&amp;[2016]","[NasdaqGS].[Date (Month)].&amp;[Feb]"})</f>
        <v>Feb</v>
      </c>
      <c r="C49" s="4" vm="287">
        <f t="shared" si="11"/>
        <v>702.68900000000008</v>
      </c>
      <c r="D49">
        <f t="shared" si="2"/>
        <v>46</v>
      </c>
      <c r="E49" s="4">
        <f t="shared" si="3"/>
        <v>810.44819819151212</v>
      </c>
      <c r="F49" s="15">
        <f t="shared" si="4"/>
        <v>0.84664738142832463</v>
      </c>
      <c r="G49" s="4">
        <f t="shared" si="5"/>
        <v>865.88904551234282</v>
      </c>
      <c r="H49" s="15">
        <f t="shared" si="6"/>
        <v>0.76774925249670523</v>
      </c>
    </row>
    <row r="50" spans="1:8" x14ac:dyDescent="0.55000000000000004">
      <c r="A50" t="str" vm="21">
        <f t="shared" si="12"/>
        <v>2016</v>
      </c>
      <c r="B50" t="str" vm="172">
        <f>CUBEMEMBER("ThisWorkbookDataModel",{"[NasdaqGS].[Date (Year)].&amp;[2016]","[NasdaqGS].[Date (Month)].&amp;[Mar]"})</f>
        <v>Mar</v>
      </c>
      <c r="C50" s="4" vm="274">
        <f t="shared" si="11"/>
        <v>727.05681818181813</v>
      </c>
      <c r="D50">
        <f t="shared" si="2"/>
        <v>47</v>
      </c>
      <c r="E50" s="4">
        <f t="shared" si="3"/>
        <v>828.21968123390639</v>
      </c>
      <c r="F50" s="15">
        <f t="shared" si="4"/>
        <v>0.86085975604345411</v>
      </c>
      <c r="G50" s="4">
        <f t="shared" si="5"/>
        <v>872.19110179628603</v>
      </c>
      <c r="H50" s="15">
        <f t="shared" si="6"/>
        <v>0.80038109816862546</v>
      </c>
    </row>
    <row r="51" spans="1:8" x14ac:dyDescent="0.55000000000000004">
      <c r="A51" t="str" vm="21">
        <f t="shared" si="12"/>
        <v>2016</v>
      </c>
      <c r="B51" t="str" vm="213">
        <f>CUBEMEMBER("ThisWorkbookDataModel",{"[NasdaqGS].[Date (Year)].&amp;[2016]","[NasdaqGS].[Date (Month)].&amp;[Apr]"})</f>
        <v>Apr</v>
      </c>
      <c r="C51" s="4" vm="333">
        <f t="shared" si="11"/>
        <v>736.83380952380958</v>
      </c>
      <c r="D51">
        <f t="shared" si="2"/>
        <v>48</v>
      </c>
      <c r="E51" s="4">
        <f t="shared" si="3"/>
        <v>845.99116427630065</v>
      </c>
      <c r="F51" s="15">
        <f t="shared" si="4"/>
        <v>0.85185620781565963</v>
      </c>
      <c r="G51" s="4">
        <f t="shared" si="5"/>
        <v>896.52754631480957</v>
      </c>
      <c r="H51" s="15">
        <f t="shared" si="6"/>
        <v>0.78327034573209309</v>
      </c>
    </row>
    <row r="52" spans="1:8" x14ac:dyDescent="0.55000000000000004">
      <c r="A52" t="str" vm="21">
        <f t="shared" si="12"/>
        <v>2016</v>
      </c>
      <c r="B52" t="str" vm="104">
        <f>CUBEMEMBER("ThisWorkbookDataModel",{"[NasdaqGS].[Date (Year)].&amp;[2016]","[NasdaqGS].[Date (Month)].&amp;[May]"})</f>
        <v>May</v>
      </c>
      <c r="C52" s="4" vm="226">
        <f t="shared" si="11"/>
        <v>712.18285714285719</v>
      </c>
      <c r="D52">
        <f t="shared" si="2"/>
        <v>49</v>
      </c>
      <c r="E52" s="4">
        <f t="shared" si="3"/>
        <v>863.7626473186948</v>
      </c>
      <c r="F52" s="15">
        <f t="shared" si="4"/>
        <v>0.78716169779212741</v>
      </c>
      <c r="G52" s="4">
        <f t="shared" si="5"/>
        <v>860.10714619172393</v>
      </c>
      <c r="H52" s="15">
        <f t="shared" si="6"/>
        <v>0.79229451037011622</v>
      </c>
    </row>
    <row r="53" spans="1:8" x14ac:dyDescent="0.55000000000000004">
      <c r="A53" t="str" vm="21">
        <f t="shared" si="12"/>
        <v>2016</v>
      </c>
      <c r="B53" t="str" vm="138">
        <f>CUBEMEMBER("ThisWorkbookDataModel",{"[NasdaqGS].[Date (Year)].&amp;[2016]","[NasdaqGS].[Date (Month)].&amp;[Jun]"})</f>
        <v>Jun</v>
      </c>
      <c r="C53" s="4" vm="238">
        <f t="shared" si="11"/>
        <v>706.48636363636365</v>
      </c>
      <c r="D53">
        <f t="shared" si="2"/>
        <v>50</v>
      </c>
      <c r="E53" s="4">
        <f t="shared" si="3"/>
        <v>881.53413036108907</v>
      </c>
      <c r="F53" s="15">
        <f t="shared" si="4"/>
        <v>0.75222767807755675</v>
      </c>
      <c r="G53" s="4">
        <f t="shared" si="5"/>
        <v>787.59522472852962</v>
      </c>
      <c r="H53" s="15">
        <f t="shared" si="6"/>
        <v>0.8851940175112657</v>
      </c>
    </row>
    <row r="54" spans="1:8" x14ac:dyDescent="0.55000000000000004">
      <c r="A54" t="str" vm="21">
        <f t="shared" si="12"/>
        <v>2016</v>
      </c>
      <c r="B54" t="str" vm="198">
        <f>CUBEMEMBER("ThisWorkbookDataModel",{"[NasdaqGS].[Date (Year)].&amp;[2016]","[NasdaqGS].[Date (Month)].&amp;[Jul]"})</f>
        <v>Jul</v>
      </c>
      <c r="C54" s="4" vm="303">
        <f t="shared" si="11"/>
        <v>725.71949999999993</v>
      </c>
      <c r="D54">
        <f t="shared" si="2"/>
        <v>51</v>
      </c>
      <c r="E54" s="4">
        <f t="shared" si="3"/>
        <v>899.30561340348322</v>
      </c>
      <c r="F54" s="15">
        <f t="shared" si="4"/>
        <v>0.7608082552508465</v>
      </c>
      <c r="G54" s="4">
        <f t="shared" si="5"/>
        <v>842.26336971887849</v>
      </c>
      <c r="H54" s="15">
        <f t="shared" si="6"/>
        <v>0.83940920738814573</v>
      </c>
    </row>
    <row r="55" spans="1:8" x14ac:dyDescent="0.55000000000000004">
      <c r="A55" t="str" vm="21">
        <f t="shared" si="12"/>
        <v>2016</v>
      </c>
      <c r="B55" t="str" vm="110">
        <f>CUBEMEMBER("ThisWorkbookDataModel",{"[NasdaqGS].[Date (Year)].&amp;[2016]","[NasdaqGS].[Date (Month)].&amp;[Aug]"})</f>
        <v>Aug</v>
      </c>
      <c r="C55" s="4" vm="219">
        <f t="shared" si="11"/>
        <v>775.79347826086962</v>
      </c>
      <c r="D55">
        <f t="shared" si="2"/>
        <v>52</v>
      </c>
      <c r="E55" s="4">
        <f t="shared" si="3"/>
        <v>917.07709644587749</v>
      </c>
      <c r="F55" s="15">
        <f t="shared" si="4"/>
        <v>0.81788501431884997</v>
      </c>
      <c r="G55" s="4">
        <f t="shared" si="5"/>
        <v>886.51683684593183</v>
      </c>
      <c r="H55" s="15">
        <f t="shared" si="6"/>
        <v>0.85727727586306135</v>
      </c>
    </row>
    <row r="56" spans="1:8" x14ac:dyDescent="0.55000000000000004">
      <c r="A56" t="str" vm="21">
        <f t="shared" si="12"/>
        <v>2016</v>
      </c>
      <c r="B56" t="str" vm="155">
        <f>CUBEMEMBER("ThisWorkbookDataModel",{"[NasdaqGS].[Date (Year)].&amp;[2016]","[NasdaqGS].[Date (Month)].&amp;[Sep]"})</f>
        <v>Sep</v>
      </c>
      <c r="C56" s="4" vm="316">
        <f t="shared" si="11"/>
        <v>773.6195238095238</v>
      </c>
      <c r="D56">
        <f t="shared" si="2"/>
        <v>53</v>
      </c>
      <c r="E56" s="4">
        <f t="shared" si="3"/>
        <v>934.84857948827164</v>
      </c>
      <c r="F56" s="15">
        <f t="shared" si="4"/>
        <v>0.79159127876606594</v>
      </c>
      <c r="G56" s="4">
        <f t="shared" si="5"/>
        <v>907.47118292001426</v>
      </c>
      <c r="H56" s="15">
        <f t="shared" si="6"/>
        <v>0.82697998823586227</v>
      </c>
    </row>
    <row r="57" spans="1:8" x14ac:dyDescent="0.55000000000000004">
      <c r="A57" t="str" vm="21">
        <f t="shared" si="12"/>
        <v>2016</v>
      </c>
      <c r="B57" t="str" vm="137">
        <f>CUBEMEMBER("ThisWorkbookDataModel",{"[NasdaqGS].[Date (Year)].&amp;[2016]","[NasdaqGS].[Date (Month)].&amp;[Oct]"})</f>
        <v>Oct</v>
      </c>
      <c r="C57" s="4" vm="251">
        <f t="shared" si="11"/>
        <v>788.44952380952373</v>
      </c>
      <c r="D57">
        <f t="shared" si="2"/>
        <v>54</v>
      </c>
      <c r="E57" s="4">
        <f t="shared" si="3"/>
        <v>952.6200625306659</v>
      </c>
      <c r="F57" s="15">
        <f t="shared" si="4"/>
        <v>0.79178053411976812</v>
      </c>
      <c r="G57" s="4">
        <f t="shared" si="5"/>
        <v>929.50055286208749</v>
      </c>
      <c r="H57" s="15">
        <f t="shared" si="6"/>
        <v>0.82110328588816639</v>
      </c>
    </row>
    <row r="58" spans="1:8" x14ac:dyDescent="0.55000000000000004">
      <c r="A58" t="str" vm="21">
        <f t="shared" si="12"/>
        <v>2016</v>
      </c>
      <c r="B58" t="str" vm="117">
        <f>CUBEMEMBER("ThisWorkbookDataModel",{"[NasdaqGS].[Date (Year)].&amp;[2016]","[NasdaqGS].[Date (Month)].&amp;[Nov]"})</f>
        <v>Nov</v>
      </c>
      <c r="C58" s="4" vm="220">
        <f t="shared" si="11"/>
        <v>766.64095238095229</v>
      </c>
      <c r="D58">
        <f t="shared" si="2"/>
        <v>55</v>
      </c>
      <c r="E58" s="4">
        <f t="shared" si="3"/>
        <v>970.39154557306006</v>
      </c>
      <c r="F58" s="15">
        <f t="shared" si="4"/>
        <v>0.7342294426624083</v>
      </c>
      <c r="G58" s="4">
        <f t="shared" si="5"/>
        <v>989.18249548123197</v>
      </c>
      <c r="H58" s="15">
        <f t="shared" si="6"/>
        <v>0.70971868589965914</v>
      </c>
    </row>
    <row r="59" spans="1:8" x14ac:dyDescent="0.55000000000000004">
      <c r="A59" t="str" vm="21">
        <f t="shared" si="12"/>
        <v>2016</v>
      </c>
      <c r="B59" t="str" vm="161">
        <f>CUBEMEMBER("ThisWorkbookDataModel",{"[NasdaqGS].[Date (Year)].&amp;[2016]","[NasdaqGS].[Date (Month)].&amp;[Dec]"})</f>
        <v>Dec</v>
      </c>
      <c r="C59" s="4" vm="267">
        <f t="shared" si="11"/>
        <v>782.17142857142846</v>
      </c>
      <c r="D59">
        <f t="shared" si="2"/>
        <v>56</v>
      </c>
      <c r="E59" s="4">
        <f t="shared" si="3"/>
        <v>988.16302861545432</v>
      </c>
      <c r="F59" s="15">
        <f t="shared" si="4"/>
        <v>0.73664136464271968</v>
      </c>
      <c r="G59" s="4">
        <f t="shared" si="5"/>
        <v>1014.6108230674678</v>
      </c>
      <c r="H59" s="15">
        <f t="shared" si="6"/>
        <v>0.70282806811216481</v>
      </c>
    </row>
    <row r="60" spans="1:8" x14ac:dyDescent="0.55000000000000004">
      <c r="A60" t="str" vm="26">
        <f t="shared" ref="A60:A71" si="13">CUBEMEMBER("ThisWorkbookDataModel","[NasdaqGS].[Date (Year)].&amp;[2017]")</f>
        <v>2017</v>
      </c>
      <c r="B60" t="str" vm="103">
        <f>CUBEMEMBER("ThisWorkbookDataModel",{"[NasdaqGS].[Date (Year)].&amp;[2017]","[NasdaqGS].[Date (Month)].&amp;[Jan]"})</f>
        <v>Jan</v>
      </c>
      <c r="C60" s="4" vm="225">
        <f t="shared" si="11"/>
        <v>807.90474999999992</v>
      </c>
      <c r="D60">
        <f t="shared" si="2"/>
        <v>57</v>
      </c>
      <c r="E60" s="4">
        <f t="shared" si="3"/>
        <v>1005.9345116578485</v>
      </c>
      <c r="F60" s="15">
        <f t="shared" si="4"/>
        <v>0.75488476623284051</v>
      </c>
      <c r="G60" s="4">
        <f t="shared" si="5"/>
        <v>1040.2986887559464</v>
      </c>
      <c r="H60" s="15">
        <f t="shared" si="6"/>
        <v>0.71234982990761408</v>
      </c>
    </row>
    <row r="61" spans="1:8" x14ac:dyDescent="0.55000000000000004">
      <c r="A61" t="str" vm="26">
        <f t="shared" si="13"/>
        <v>2017</v>
      </c>
      <c r="B61" t="str" vm="136">
        <f>CUBEMEMBER("ThisWorkbookDataModel",{"[NasdaqGS].[Date (Year)].&amp;[2017]","[NasdaqGS].[Date (Month)].&amp;[Feb]"})</f>
        <v>Feb</v>
      </c>
      <c r="C61" s="4" vm="237">
        <f t="shared" si="11"/>
        <v>816.91657894736852</v>
      </c>
      <c r="D61">
        <f t="shared" si="2"/>
        <v>58</v>
      </c>
      <c r="E61" s="4">
        <f t="shared" si="3"/>
        <v>1023.7059947002426</v>
      </c>
      <c r="F61" s="15">
        <f t="shared" si="4"/>
        <v>0.74686593333761087</v>
      </c>
      <c r="G61" s="4">
        <f t="shared" si="5"/>
        <v>1093.7353042603631</v>
      </c>
      <c r="H61" s="15">
        <f t="shared" si="6"/>
        <v>0.66114199118141626</v>
      </c>
    </row>
    <row r="62" spans="1:8" x14ac:dyDescent="0.55000000000000004">
      <c r="A62" t="str" vm="26">
        <f t="shared" si="13"/>
        <v>2017</v>
      </c>
      <c r="B62" t="str" vm="171">
        <f>CUBEMEMBER("ThisWorkbookDataModel",{"[NasdaqGS].[Date (Year)].&amp;[2017]","[NasdaqGS].[Date (Month)].&amp;[Mar]"})</f>
        <v>Mar</v>
      </c>
      <c r="C62" s="4" vm="261">
        <f t="shared" si="11"/>
        <v>834.11130434782615</v>
      </c>
      <c r="D62">
        <f t="shared" si="2"/>
        <v>59</v>
      </c>
      <c r="E62" s="4">
        <f t="shared" si="3"/>
        <v>1041.4774777426369</v>
      </c>
      <c r="F62" s="15">
        <f t="shared" si="4"/>
        <v>0.75139268307010187</v>
      </c>
      <c r="G62" s="4">
        <f t="shared" si="5"/>
        <v>1096.7710734126176</v>
      </c>
      <c r="H62" s="15">
        <f t="shared" si="6"/>
        <v>0.68510225470429331</v>
      </c>
    </row>
    <row r="63" spans="1:8" x14ac:dyDescent="0.55000000000000004">
      <c r="A63" t="str" vm="26">
        <f t="shared" si="13"/>
        <v>2017</v>
      </c>
      <c r="B63" t="str" vm="188">
        <f>CUBEMEMBER("ThisWorkbookDataModel",{"[NasdaqGS].[Date (Year)].&amp;[2017]","[NasdaqGS].[Date (Month)].&amp;[Apr]"})</f>
        <v>Apr</v>
      </c>
      <c r="C63" s="4" vm="289">
        <f t="shared" si="11"/>
        <v>844.05684210526317</v>
      </c>
      <c r="D63">
        <f t="shared" si="2"/>
        <v>60</v>
      </c>
      <c r="E63" s="4">
        <f t="shared" si="3"/>
        <v>1059.2489607850312</v>
      </c>
      <c r="F63" s="15">
        <f t="shared" si="4"/>
        <v>0.74505020521718468</v>
      </c>
      <c r="G63" s="4">
        <f t="shared" si="5"/>
        <v>1122.5245745462203</v>
      </c>
      <c r="H63" s="15">
        <f t="shared" si="6"/>
        <v>0.67008414771403624</v>
      </c>
    </row>
    <row r="64" spans="1:8" x14ac:dyDescent="0.55000000000000004">
      <c r="A64" t="str" vm="26">
        <f t="shared" si="13"/>
        <v>2017</v>
      </c>
      <c r="B64" t="str" vm="154">
        <f>CUBEMEMBER("ThisWorkbookDataModel",{"[NasdaqGS].[Date (Year)].&amp;[2017]","[NasdaqGS].[Date (Month)].&amp;[May]"})</f>
        <v>May</v>
      </c>
      <c r="C64" s="4" vm="315">
        <f t="shared" si="11"/>
        <v>939.28409090909088</v>
      </c>
      <c r="D64">
        <f t="shared" si="2"/>
        <v>61</v>
      </c>
      <c r="E64" s="4">
        <f t="shared" si="3"/>
        <v>1077.0204438274254</v>
      </c>
      <c r="F64" s="15">
        <f t="shared" si="4"/>
        <v>0.85336028337813563</v>
      </c>
      <c r="G64" s="4">
        <f t="shared" si="5"/>
        <v>1072.4624214836679</v>
      </c>
      <c r="H64" s="15">
        <f t="shared" si="6"/>
        <v>0.85821293912720309</v>
      </c>
    </row>
    <row r="65" spans="1:8" x14ac:dyDescent="0.55000000000000004">
      <c r="A65" t="str" vm="26">
        <f t="shared" si="13"/>
        <v>2017</v>
      </c>
      <c r="B65" t="str" vm="135">
        <f>CUBEMEMBER("ThisWorkbookDataModel",{"[NasdaqGS].[Date (Year)].&amp;[2017]","[NasdaqGS].[Date (Month)].&amp;[Jun]"})</f>
        <v>Jun</v>
      </c>
      <c r="C65" s="4" vm="286">
        <f t="shared" si="11"/>
        <v>953.76681818181817</v>
      </c>
      <c r="D65">
        <f t="shared" si="2"/>
        <v>62</v>
      </c>
      <c r="E65" s="4">
        <f t="shared" si="3"/>
        <v>1094.7919268698195</v>
      </c>
      <c r="F65" s="15">
        <f t="shared" si="4"/>
        <v>0.852138797450681</v>
      </c>
      <c r="G65" s="4">
        <f t="shared" si="5"/>
        <v>978.12763451464343</v>
      </c>
      <c r="H65" s="15">
        <f t="shared" si="6"/>
        <v>0.97445831007282813</v>
      </c>
    </row>
    <row r="66" spans="1:8" x14ac:dyDescent="0.55000000000000004">
      <c r="A66" t="str" vm="26">
        <f t="shared" si="13"/>
        <v>2017</v>
      </c>
      <c r="B66" t="str" vm="197">
        <f>CUBEMEMBER("ThisWorkbookDataModel",{"[NasdaqGS].[Date (Year)].&amp;[2017]","[NasdaqGS].[Date (Month)].&amp;[Jul]"})</f>
        <v>Jul</v>
      </c>
      <c r="C66" s="4" vm="302">
        <f t="shared" si="11"/>
        <v>942.86500000000001</v>
      </c>
      <c r="D66">
        <f t="shared" si="2"/>
        <v>63</v>
      </c>
      <c r="E66" s="4">
        <f t="shared" si="3"/>
        <v>1112.5634099122137</v>
      </c>
      <c r="F66" s="15">
        <f t="shared" si="4"/>
        <v>0.8200183378190794</v>
      </c>
      <c r="G66" s="4">
        <f t="shared" si="5"/>
        <v>1041.9943928873931</v>
      </c>
      <c r="H66" s="15">
        <f t="shared" si="6"/>
        <v>0.89486364125575446</v>
      </c>
    </row>
    <row r="67" spans="1:8" x14ac:dyDescent="0.55000000000000004">
      <c r="A67" t="str" vm="26">
        <f t="shared" si="13"/>
        <v>2017</v>
      </c>
      <c r="B67" t="str" vm="109">
        <f>CUBEMEMBER("ThisWorkbookDataModel",{"[NasdaqGS].[Date (Year)].&amp;[2017]","[NasdaqGS].[Date (Month)].&amp;[Aug]"})</f>
        <v>Aug</v>
      </c>
      <c r="C67" s="4" vm="266">
        <f t="shared" si="11"/>
        <v>922.02304347826077</v>
      </c>
      <c r="D67">
        <f t="shared" si="2"/>
        <v>64</v>
      </c>
      <c r="E67" s="4">
        <f t="shared" si="3"/>
        <v>1130.334892954608</v>
      </c>
      <c r="F67" s="15">
        <f t="shared" si="4"/>
        <v>0.77407088580941874</v>
      </c>
      <c r="G67" s="4">
        <f t="shared" si="5"/>
        <v>1092.6681276439901</v>
      </c>
      <c r="H67" s="15">
        <f t="shared" si="6"/>
        <v>0.81492318942270248</v>
      </c>
    </row>
    <row r="68" spans="1:8" x14ac:dyDescent="0.55000000000000004">
      <c r="A68" t="str" vm="26">
        <f t="shared" si="13"/>
        <v>2017</v>
      </c>
      <c r="B68" t="str" vm="180">
        <f>CUBEMEMBER("ThisWorkbookDataModel",{"[NasdaqGS].[Date (Year)].&amp;[2017]","[NasdaqGS].[Date (Month)].&amp;[Sep]"})</f>
        <v>Sep</v>
      </c>
      <c r="C68" s="4" vm="279">
        <f t="shared" ref="C68:C99" si="14">CUBEVALUE("ThisWorkbookDataModel",$B$1,$B68,C$3)</f>
        <v>931.29950000000008</v>
      </c>
      <c r="D68">
        <f t="shared" si="2"/>
        <v>65</v>
      </c>
      <c r="E68" s="4">
        <f t="shared" si="3"/>
        <v>1148.1063759970023</v>
      </c>
      <c r="F68" s="15">
        <f t="shared" si="4"/>
        <v>0.76719962160722499</v>
      </c>
      <c r="G68" s="4">
        <f t="shared" si="5"/>
        <v>1114.4836436659327</v>
      </c>
      <c r="H68" s="15">
        <f t="shared" si="6"/>
        <v>0.80330265004337198</v>
      </c>
    </row>
    <row r="69" spans="1:8" x14ac:dyDescent="0.55000000000000004">
      <c r="A69" t="str" vm="26">
        <f t="shared" si="13"/>
        <v>2017</v>
      </c>
      <c r="B69" t="str" vm="134">
        <f>CUBEMEMBER("ThisWorkbookDataModel",{"[NasdaqGS].[Date (Year)].&amp;[2017]","[NasdaqGS].[Date (Month)].&amp;[Oct]"})</f>
        <v>Oct</v>
      </c>
      <c r="C69" s="4" vm="236">
        <f t="shared" si="14"/>
        <v>982.52227272727282</v>
      </c>
      <c r="D69">
        <f t="shared" ref="D69:D125" si="15">ROW()-ROW($D$3)</f>
        <v>66</v>
      </c>
      <c r="E69" s="4">
        <f t="shared" ref="E69:E100" si="16">$L$4+D69*$L$5</f>
        <v>1165.8778590393965</v>
      </c>
      <c r="F69" s="15">
        <f t="shared" ref="F69:F124" si="17">IFERROR(1-(ABS(C69-E69)/C69),0)</f>
        <v>0.81338276861330827</v>
      </c>
      <c r="G69" s="4">
        <f t="shared" ref="G69:G100" si="18">E69*VLOOKUP(B69,$K$9:$L$20,2,FALSE)</f>
        <v>1137.5827123228376</v>
      </c>
      <c r="H69" s="15">
        <f t="shared" ref="H69:H124" si="19">IFERROR(1-(ABS(C69-G69)/C69),"")</f>
        <v>0.84218124728597765</v>
      </c>
    </row>
    <row r="70" spans="1:8" x14ac:dyDescent="0.55000000000000004">
      <c r="A70" t="str" vm="26">
        <f t="shared" si="13"/>
        <v>2017</v>
      </c>
      <c r="B70" t="str" vm="170">
        <f>CUBEMEMBER("ThisWorkbookDataModel",{"[NasdaqGS].[Date (Year)].&amp;[2017]","[NasdaqGS].[Date (Month)].&amp;[Nov]"})</f>
        <v>Nov</v>
      </c>
      <c r="C70" s="4" vm="260">
        <f t="shared" si="14"/>
        <v>1030.4928523809524</v>
      </c>
      <c r="D70">
        <f t="shared" si="15"/>
        <v>67</v>
      </c>
      <c r="E70" s="4">
        <f t="shared" si="16"/>
        <v>1183.6493420817906</v>
      </c>
      <c r="F70" s="15">
        <f t="shared" si="17"/>
        <v>0.85137549537876922</v>
      </c>
      <c r="G70" s="4">
        <f t="shared" si="18"/>
        <v>1206.5698792581163</v>
      </c>
      <c r="H70" s="15">
        <f t="shared" si="19"/>
        <v>0.82913318955067161</v>
      </c>
    </row>
    <row r="71" spans="1:8" x14ac:dyDescent="0.55000000000000004">
      <c r="A71" t="str" vm="26">
        <f t="shared" si="13"/>
        <v>2017</v>
      </c>
      <c r="B71" t="str" vm="187">
        <f>CUBEMEMBER("ThisWorkbookDataModel",{"[NasdaqGS].[Date (Year)].&amp;[2017]","[NasdaqGS].[Date (Month)].&amp;[Dec]"})</f>
        <v>Dec</v>
      </c>
      <c r="C71" s="4" vm="293">
        <f t="shared" si="14"/>
        <v>1043.6530049999999</v>
      </c>
      <c r="D71">
        <f t="shared" si="15"/>
        <v>68</v>
      </c>
      <c r="E71" s="4">
        <f t="shared" si="16"/>
        <v>1201.4208251241848</v>
      </c>
      <c r="F71" s="15">
        <f t="shared" si="17"/>
        <v>0.84883115425496714</v>
      </c>
      <c r="G71" s="4">
        <f t="shared" si="18"/>
        <v>1233.5763805468298</v>
      </c>
      <c r="H71" s="15">
        <f t="shared" si="19"/>
        <v>0.81802057327777256</v>
      </c>
    </row>
    <row r="72" spans="1:8" x14ac:dyDescent="0.55000000000000004">
      <c r="A72" t="str" vm="31">
        <f t="shared" ref="A72:A83" si="20">CUBEMEMBER("ThisWorkbookDataModel","[NasdaqGS].[Date (Year)].&amp;[2018]")</f>
        <v>2018</v>
      </c>
      <c r="B72" t="str" vm="102">
        <f>CUBEMEMBER("ThisWorkbookDataModel",{"[NasdaqGS].[Date (Year)].&amp;[2018]","[NasdaqGS].[Date (Month)].&amp;[Jan]"})</f>
        <v>Jan</v>
      </c>
      <c r="C72" s="4" vm="314">
        <f t="shared" si="14"/>
        <v>1130.7704666666668</v>
      </c>
      <c r="D72">
        <f t="shared" si="15"/>
        <v>69</v>
      </c>
      <c r="E72" s="4">
        <f t="shared" si="16"/>
        <v>1219.1923081665791</v>
      </c>
      <c r="F72" s="15">
        <f t="shared" si="17"/>
        <v>0.92180389910556659</v>
      </c>
      <c r="G72" s="4">
        <f t="shared" si="18"/>
        <v>1260.8416798790843</v>
      </c>
      <c r="H72" s="15">
        <f t="shared" si="19"/>
        <v>0.88497116165772627</v>
      </c>
    </row>
    <row r="73" spans="1:8" x14ac:dyDescent="0.55000000000000004">
      <c r="A73" t="str" vm="31">
        <f t="shared" si="20"/>
        <v>2018</v>
      </c>
      <c r="B73" t="str" vm="133">
        <f>CUBEMEMBER("ThisWorkbookDataModel",{"[NasdaqGS].[Date (Year)].&amp;[2018]","[NasdaqGS].[Date (Month)].&amp;[Feb]"})</f>
        <v>Feb</v>
      </c>
      <c r="C73" s="4" vm="235">
        <f t="shared" si="14"/>
        <v>1088.2068368421053</v>
      </c>
      <c r="D73">
        <f t="shared" si="15"/>
        <v>70</v>
      </c>
      <c r="E73" s="4">
        <f t="shared" si="16"/>
        <v>1236.9637912089734</v>
      </c>
      <c r="F73" s="15">
        <f t="shared" si="17"/>
        <v>0.86330084563836262</v>
      </c>
      <c r="G73" s="4">
        <f t="shared" si="18"/>
        <v>1321.5815630083837</v>
      </c>
      <c r="H73" s="15">
        <f t="shared" si="19"/>
        <v>0.7855419408652915</v>
      </c>
    </row>
    <row r="74" spans="1:8" x14ac:dyDescent="0.55000000000000004">
      <c r="A74" t="str" vm="31">
        <f t="shared" si="20"/>
        <v>2018</v>
      </c>
      <c r="B74" t="str" vm="116">
        <f>CUBEMEMBER("ThisWorkbookDataModel",{"[NasdaqGS].[Date (Year)].&amp;[2018]","[NasdaqGS].[Date (Month)].&amp;[Mar]"})</f>
        <v>Mar</v>
      </c>
      <c r="C74" s="4" vm="245">
        <f t="shared" si="14"/>
        <v>1091.4904809523809</v>
      </c>
      <c r="D74">
        <f t="shared" si="15"/>
        <v>71</v>
      </c>
      <c r="E74" s="4">
        <f t="shared" si="16"/>
        <v>1254.7352742513674</v>
      </c>
      <c r="F74" s="15">
        <f t="shared" si="17"/>
        <v>0.85043864683405479</v>
      </c>
      <c r="G74" s="4">
        <f t="shared" si="18"/>
        <v>1321.3510450289491</v>
      </c>
      <c r="H74" s="15">
        <f t="shared" si="19"/>
        <v>0.78940671669806672</v>
      </c>
    </row>
    <row r="75" spans="1:8" x14ac:dyDescent="0.55000000000000004">
      <c r="A75" t="str" vm="31">
        <f t="shared" si="20"/>
        <v>2018</v>
      </c>
      <c r="B75" t="str" vm="212">
        <f>CUBEMEMBER("ThisWorkbookDataModel",{"[NasdaqGS].[Date (Year)].&amp;[2018]","[NasdaqGS].[Date (Month)].&amp;[Apr]"})</f>
        <v>Apr</v>
      </c>
      <c r="C75" s="4" vm="332">
        <f t="shared" si="14"/>
        <v>1035.6961952380952</v>
      </c>
      <c r="D75">
        <f t="shared" si="15"/>
        <v>72</v>
      </c>
      <c r="E75" s="4">
        <f t="shared" si="16"/>
        <v>1272.5067572937617</v>
      </c>
      <c r="F75" s="15">
        <f t="shared" si="17"/>
        <v>0.77135132566435061</v>
      </c>
      <c r="G75" s="4">
        <f t="shared" si="18"/>
        <v>1348.521602777631</v>
      </c>
      <c r="H75" s="15">
        <f t="shared" si="19"/>
        <v>0.69795639978418511</v>
      </c>
    </row>
    <row r="76" spans="1:8" x14ac:dyDescent="0.55000000000000004">
      <c r="A76" t="str" vm="31">
        <f t="shared" si="20"/>
        <v>2018</v>
      </c>
      <c r="B76" t="str" vm="179">
        <f>CUBEMEMBER("ThisWorkbookDataModel",{"[NasdaqGS].[Date (Year)].&amp;[2018]","[NasdaqGS].[Date (Month)].&amp;[May]"})</f>
        <v>May</v>
      </c>
      <c r="C76" s="4" vm="278">
        <f t="shared" si="14"/>
        <v>1069.2759000000001</v>
      </c>
      <c r="D76">
        <f t="shared" si="15"/>
        <v>73</v>
      </c>
      <c r="E76" s="4">
        <f t="shared" si="16"/>
        <v>1290.2782403361559</v>
      </c>
      <c r="F76" s="15">
        <f t="shared" si="17"/>
        <v>0.79331588756825455</v>
      </c>
      <c r="G76" s="4">
        <f t="shared" si="18"/>
        <v>1284.8176967756117</v>
      </c>
      <c r="H76" s="15">
        <f t="shared" si="19"/>
        <v>0.79842265520469358</v>
      </c>
    </row>
    <row r="77" spans="1:8" x14ac:dyDescent="0.55000000000000004">
      <c r="A77" t="str" vm="31">
        <f t="shared" si="20"/>
        <v>2018</v>
      </c>
      <c r="B77" t="str" vm="132">
        <f>CUBEMEMBER("ThisWorkbookDataModel",{"[NasdaqGS].[Date (Year)].&amp;[2018]","[NasdaqGS].[Date (Month)].&amp;[Jun]"})</f>
        <v>Jun</v>
      </c>
      <c r="C77" s="4" vm="234">
        <f t="shared" si="14"/>
        <v>1137.6266714285714</v>
      </c>
      <c r="D77">
        <f t="shared" si="15"/>
        <v>74</v>
      </c>
      <c r="E77" s="4">
        <f t="shared" si="16"/>
        <v>1308.0497233785502</v>
      </c>
      <c r="F77" s="15">
        <f t="shared" si="17"/>
        <v>0.85019421904378301</v>
      </c>
      <c r="G77" s="4">
        <f t="shared" si="18"/>
        <v>1168.6600443007576</v>
      </c>
      <c r="H77" s="15">
        <f t="shared" si="19"/>
        <v>0.97272095173962814</v>
      </c>
    </row>
    <row r="78" spans="1:8" x14ac:dyDescent="0.55000000000000004">
      <c r="A78" t="str" vm="31">
        <f t="shared" si="20"/>
        <v>2018</v>
      </c>
      <c r="B78" t="str" vm="169">
        <f>CUBEMEMBER("ThisWorkbookDataModel",{"[NasdaqGS].[Date (Year)].&amp;[2018]","[NasdaqGS].[Date (Month)].&amp;[Jul]"})</f>
        <v>Jul</v>
      </c>
      <c r="C78" s="4" vm="297">
        <f t="shared" si="14"/>
        <v>1187.5904714285714</v>
      </c>
      <c r="D78">
        <f t="shared" si="15"/>
        <v>75</v>
      </c>
      <c r="E78" s="4">
        <f t="shared" si="16"/>
        <v>1325.8212064209442</v>
      </c>
      <c r="F78" s="15">
        <f t="shared" si="17"/>
        <v>0.88360403832973422</v>
      </c>
      <c r="G78" s="4">
        <f t="shared" si="18"/>
        <v>1241.7254160559075</v>
      </c>
      <c r="H78" s="15">
        <f t="shared" si="19"/>
        <v>0.95441615108092237</v>
      </c>
    </row>
    <row r="79" spans="1:8" x14ac:dyDescent="0.55000000000000004">
      <c r="A79" t="str" vm="31">
        <f t="shared" si="20"/>
        <v>2018</v>
      </c>
      <c r="B79" t="str" vm="160">
        <f>CUBEMEMBER("ThisWorkbookDataModel",{"[NasdaqGS].[Date (Year)].&amp;[2018]","[NasdaqGS].[Date (Month)].&amp;[Aug]"})</f>
        <v>Aug</v>
      </c>
      <c r="C79" s="4" vm="335">
        <f t="shared" si="14"/>
        <v>1225.6717304347826</v>
      </c>
      <c r="D79">
        <f t="shared" si="15"/>
        <v>76</v>
      </c>
      <c r="E79" s="4">
        <f t="shared" si="16"/>
        <v>1343.5926894633385</v>
      </c>
      <c r="F79" s="15">
        <f t="shared" si="17"/>
        <v>0.9037907491047984</v>
      </c>
      <c r="G79" s="4">
        <f t="shared" si="18"/>
        <v>1298.8194184420486</v>
      </c>
      <c r="H79" s="15">
        <f t="shared" si="19"/>
        <v>0.94032032705745916</v>
      </c>
    </row>
    <row r="80" spans="1:8" x14ac:dyDescent="0.55000000000000004">
      <c r="A80" t="str" vm="31">
        <f t="shared" si="20"/>
        <v>2018</v>
      </c>
      <c r="B80" t="str" vm="153">
        <f>CUBEMEMBER("ThisWorkbookDataModel",{"[NasdaqGS].[Date (Year)].&amp;[2018]","[NasdaqGS].[Date (Month)].&amp;[Sep]"})</f>
        <v>Sep</v>
      </c>
      <c r="C80" s="4" vm="313">
        <f t="shared" si="14"/>
        <v>1175.8089368421054</v>
      </c>
      <c r="D80">
        <f t="shared" si="15"/>
        <v>77</v>
      </c>
      <c r="E80" s="4">
        <f t="shared" si="16"/>
        <v>1361.3641725057328</v>
      </c>
      <c r="F80" s="15">
        <f t="shared" si="17"/>
        <v>0.84218929636478446</v>
      </c>
      <c r="G80" s="4">
        <f t="shared" si="18"/>
        <v>1321.4961044118511</v>
      </c>
      <c r="H80" s="15">
        <f t="shared" si="19"/>
        <v>0.87609622362539552</v>
      </c>
    </row>
    <row r="81" spans="1:8" x14ac:dyDescent="0.55000000000000004">
      <c r="A81" t="str" vm="31">
        <f t="shared" si="20"/>
        <v>2018</v>
      </c>
      <c r="B81" t="str" vm="131">
        <f>CUBEMEMBER("ThisWorkbookDataModel",{"[NasdaqGS].[Date (Year)].&amp;[2018]","[NasdaqGS].[Date (Month)].&amp;[Oct]"})</f>
        <v>Oct</v>
      </c>
      <c r="C81" s="4" vm="285">
        <f t="shared" si="14"/>
        <v>1110.9404130434782</v>
      </c>
      <c r="D81">
        <f t="shared" si="15"/>
        <v>78</v>
      </c>
      <c r="E81" s="4">
        <f t="shared" si="16"/>
        <v>1379.135655548127</v>
      </c>
      <c r="F81" s="15">
        <f t="shared" si="17"/>
        <v>0.75858719391626572</v>
      </c>
      <c r="G81" s="4">
        <f t="shared" si="18"/>
        <v>1345.6648717835874</v>
      </c>
      <c r="H81" s="15">
        <f t="shared" si="19"/>
        <v>0.78871552786789934</v>
      </c>
    </row>
    <row r="82" spans="1:8" x14ac:dyDescent="0.55000000000000004">
      <c r="A82" t="str" vm="31">
        <f t="shared" si="20"/>
        <v>2018</v>
      </c>
      <c r="B82" t="str" vm="196">
        <f>CUBEMEMBER("ThisWorkbookDataModel",{"[NasdaqGS].[Date (Year)].&amp;[2018]","[NasdaqGS].[Date (Month)].&amp;[Nov]"})</f>
        <v>Nov</v>
      </c>
      <c r="C82" s="4" vm="301">
        <f t="shared" si="14"/>
        <v>1056.1623904761905</v>
      </c>
      <c r="D82">
        <f t="shared" si="15"/>
        <v>79</v>
      </c>
      <c r="E82" s="4">
        <f t="shared" si="16"/>
        <v>1396.9071385905211</v>
      </c>
      <c r="F82" s="15">
        <f t="shared" si="17"/>
        <v>0.67737466209083674</v>
      </c>
      <c r="G82" s="4">
        <f t="shared" si="18"/>
        <v>1423.9572630350008</v>
      </c>
      <c r="H82" s="15">
        <f t="shared" si="19"/>
        <v>0.65176295248216221</v>
      </c>
    </row>
    <row r="83" spans="1:8" x14ac:dyDescent="0.55000000000000004">
      <c r="A83" t="str" vm="31">
        <f t="shared" si="20"/>
        <v>2018</v>
      </c>
      <c r="B83" t="str" vm="108">
        <f>CUBEMEMBER("ThisWorkbookDataModel",{"[NasdaqGS].[Date (Year)].&amp;[2018]","[NasdaqGS].[Date (Month)].&amp;[Dec]"})</f>
        <v>Dec</v>
      </c>
      <c r="C83" s="4" vm="265">
        <f t="shared" si="14"/>
        <v>1037.4205315789472</v>
      </c>
      <c r="D83">
        <f t="shared" si="15"/>
        <v>80</v>
      </c>
      <c r="E83" s="4">
        <f t="shared" si="16"/>
        <v>1414.6786216329153</v>
      </c>
      <c r="F83" s="15">
        <f t="shared" si="17"/>
        <v>0.63634989035759326</v>
      </c>
      <c r="G83" s="4">
        <f t="shared" si="18"/>
        <v>1452.5419380261917</v>
      </c>
      <c r="H83" s="15">
        <f t="shared" si="19"/>
        <v>0.59985233199941357</v>
      </c>
    </row>
    <row r="84" spans="1:8" x14ac:dyDescent="0.55000000000000004">
      <c r="A84" t="str" vm="36">
        <f t="shared" ref="A84:A95" si="21">CUBEMEMBER("ThisWorkbookDataModel","[NasdaqGS].[Date (Year)].&amp;[2019]")</f>
        <v>2019</v>
      </c>
      <c r="B84" t="str" vm="101">
        <f>CUBEMEMBER("ThisWorkbookDataModel",{"[NasdaqGS].[Date (Year)].&amp;[2019]","[NasdaqGS].[Date (Month)].&amp;[Jan]"})</f>
        <v>Jan</v>
      </c>
      <c r="C84" s="4" vm="224">
        <f t="shared" si="14"/>
        <v>1072.2642761904763</v>
      </c>
      <c r="D84">
        <f t="shared" si="15"/>
        <v>81</v>
      </c>
      <c r="E84" s="4">
        <f t="shared" si="16"/>
        <v>1432.4501046753096</v>
      </c>
      <c r="F84" s="15">
        <f t="shared" si="17"/>
        <v>0.66408856801189353</v>
      </c>
      <c r="G84" s="4">
        <f t="shared" si="18"/>
        <v>1481.3846710022221</v>
      </c>
      <c r="H84" s="15">
        <f t="shared" si="19"/>
        <v>0.61845190230037095</v>
      </c>
    </row>
    <row r="85" spans="1:8" x14ac:dyDescent="0.55000000000000004">
      <c r="A85" t="str" vm="36">
        <f t="shared" si="21"/>
        <v>2019</v>
      </c>
      <c r="B85" t="str" vm="130">
        <f>CUBEMEMBER("ThisWorkbookDataModel",{"[NasdaqGS].[Date (Year)].&amp;[2019]","[NasdaqGS].[Date (Month)].&amp;[Feb]"})</f>
        <v>Feb</v>
      </c>
      <c r="C85" s="4" vm="233">
        <f t="shared" si="14"/>
        <v>1114.2421157894737</v>
      </c>
      <c r="D85">
        <f t="shared" si="15"/>
        <v>82</v>
      </c>
      <c r="E85" s="4">
        <f t="shared" si="16"/>
        <v>1450.2215877177039</v>
      </c>
      <c r="F85" s="15">
        <f t="shared" si="17"/>
        <v>0.69846816309740833</v>
      </c>
      <c r="G85" s="4">
        <f t="shared" si="18"/>
        <v>1549.427821756404</v>
      </c>
      <c r="H85" s="15">
        <f t="shared" si="19"/>
        <v>0.60943344377304542</v>
      </c>
    </row>
    <row r="86" spans="1:8" x14ac:dyDescent="0.55000000000000004">
      <c r="A86" t="str" vm="36">
        <f t="shared" si="21"/>
        <v>2019</v>
      </c>
      <c r="B86" t="str" vm="168">
        <f>CUBEMEMBER("ThisWorkbookDataModel",{"[NasdaqGS].[Date (Year)].&amp;[2019]","[NasdaqGS].[Date (Month)].&amp;[Mar]"})</f>
        <v>Mar</v>
      </c>
      <c r="C86" s="4" vm="259">
        <f t="shared" si="14"/>
        <v>1179.1976142857143</v>
      </c>
      <c r="D86">
        <f t="shared" si="15"/>
        <v>83</v>
      </c>
      <c r="E86" s="4">
        <f t="shared" si="16"/>
        <v>1467.9930707600981</v>
      </c>
      <c r="F86" s="15">
        <f t="shared" si="17"/>
        <v>0.75509155295457542</v>
      </c>
      <c r="G86" s="4">
        <f t="shared" si="18"/>
        <v>1545.9310166452808</v>
      </c>
      <c r="H86" s="15">
        <f t="shared" si="19"/>
        <v>0.68899750311849872</v>
      </c>
    </row>
    <row r="87" spans="1:8" x14ac:dyDescent="0.55000000000000004">
      <c r="A87" t="str" vm="36">
        <f t="shared" si="21"/>
        <v>2019</v>
      </c>
      <c r="B87" t="str" vm="186">
        <f>CUBEMEMBER("ThisWorkbookDataModel",{"[NasdaqGS].[Date (Year)].&amp;[2019]","[NasdaqGS].[Date (Month)].&amp;[Apr]"})</f>
        <v>Apr</v>
      </c>
      <c r="C87" s="4" vm="292">
        <f t="shared" si="14"/>
        <v>1226.2261999999998</v>
      </c>
      <c r="D87">
        <f t="shared" si="15"/>
        <v>84</v>
      </c>
      <c r="E87" s="4">
        <f t="shared" si="16"/>
        <v>1485.7645538024922</v>
      </c>
      <c r="F87" s="15">
        <f t="shared" si="17"/>
        <v>0.78834381959666788</v>
      </c>
      <c r="G87" s="4">
        <f t="shared" si="18"/>
        <v>1574.5186310090417</v>
      </c>
      <c r="H87" s="15">
        <f t="shared" si="19"/>
        <v>0.71596396243283511</v>
      </c>
    </row>
    <row r="88" spans="1:8" x14ac:dyDescent="0.55000000000000004">
      <c r="A88" t="str" vm="36">
        <f t="shared" si="21"/>
        <v>2019</v>
      </c>
      <c r="B88" t="str" vm="178">
        <f>CUBEMEMBER("ThisWorkbookDataModel",{"[NasdaqGS].[Date (Year)].&amp;[2019]","[NasdaqGS].[Date (Month)].&amp;[May]"})</f>
        <v>May</v>
      </c>
      <c r="C88" s="4" vm="312">
        <f t="shared" si="14"/>
        <v>1150.7631772727273</v>
      </c>
      <c r="D88">
        <f t="shared" si="15"/>
        <v>85</v>
      </c>
      <c r="E88" s="4">
        <f t="shared" si="16"/>
        <v>1503.5360368448864</v>
      </c>
      <c r="F88" s="15">
        <f t="shared" si="17"/>
        <v>0.69344443188717608</v>
      </c>
      <c r="G88" s="4">
        <f t="shared" si="18"/>
        <v>1497.1729720675555</v>
      </c>
      <c r="H88" s="15">
        <f t="shared" si="19"/>
        <v>0.69897386218439084</v>
      </c>
    </row>
    <row r="89" spans="1:8" x14ac:dyDescent="0.55000000000000004">
      <c r="A89" t="str" vm="36">
        <f t="shared" si="21"/>
        <v>2019</v>
      </c>
      <c r="B89" t="str" vm="129">
        <f>CUBEMEMBER("ThisWorkbookDataModel",{"[NasdaqGS].[Date (Year)].&amp;[2019]","[NasdaqGS].[Date (Month)].&amp;[Jun]"})</f>
        <v>Jun</v>
      </c>
      <c r="C89" s="4" vm="250">
        <f t="shared" si="14"/>
        <v>1081.1224999999999</v>
      </c>
      <c r="D89">
        <f t="shared" si="15"/>
        <v>86</v>
      </c>
      <c r="E89" s="4">
        <f t="shared" si="16"/>
        <v>1521.3075198872807</v>
      </c>
      <c r="F89" s="15">
        <f t="shared" si="17"/>
        <v>0.59284445575105438</v>
      </c>
      <c r="G89" s="4">
        <f t="shared" si="18"/>
        <v>1359.1924540868715</v>
      </c>
      <c r="H89" s="15">
        <f t="shared" si="19"/>
        <v>0.74279514663058843</v>
      </c>
    </row>
    <row r="90" spans="1:8" x14ac:dyDescent="0.55000000000000004">
      <c r="A90" t="str" vm="36">
        <f t="shared" si="21"/>
        <v>2019</v>
      </c>
      <c r="B90" t="str" vm="195">
        <f>CUBEMEMBER("ThisWorkbookDataModel",{"[NasdaqGS].[Date (Year)].&amp;[2019]","[NasdaqGS].[Date (Month)].&amp;[Jul]"})</f>
        <v>Jul</v>
      </c>
      <c r="C90" s="4" vm="300">
        <f t="shared" si="14"/>
        <v>1152.0768227272727</v>
      </c>
      <c r="D90">
        <f t="shared" si="15"/>
        <v>87</v>
      </c>
      <c r="E90" s="4">
        <f t="shared" si="16"/>
        <v>1539.079002929675</v>
      </c>
      <c r="F90" s="15">
        <f t="shared" si="17"/>
        <v>0.66408300855643887</v>
      </c>
      <c r="G90" s="4">
        <f t="shared" si="18"/>
        <v>1441.4564392244222</v>
      </c>
      <c r="H90" s="15">
        <f t="shared" si="19"/>
        <v>0.74881916657943792</v>
      </c>
    </row>
    <row r="91" spans="1:8" x14ac:dyDescent="0.55000000000000004">
      <c r="A91" t="str" vm="36">
        <f t="shared" si="21"/>
        <v>2019</v>
      </c>
      <c r="B91" t="str" vm="211">
        <f>CUBEMEMBER("ThisWorkbookDataModel",{"[NasdaqGS].[Date (Year)].&amp;[2019]","[NasdaqGS].[Date (Month)].&amp;[Aug]"})</f>
        <v>Aug</v>
      </c>
      <c r="C91" s="4" vm="331">
        <f t="shared" si="14"/>
        <v>1180.686809090909</v>
      </c>
      <c r="D91">
        <f t="shared" si="15"/>
        <v>88</v>
      </c>
      <c r="E91" s="4">
        <f t="shared" si="16"/>
        <v>1556.850485972069</v>
      </c>
      <c r="F91" s="15">
        <f t="shared" si="17"/>
        <v>0.6814026598884475</v>
      </c>
      <c r="G91" s="4">
        <f t="shared" si="18"/>
        <v>1504.970709240107</v>
      </c>
      <c r="H91" s="15">
        <f t="shared" si="19"/>
        <v>0.72534299726877938</v>
      </c>
    </row>
    <row r="92" spans="1:8" x14ac:dyDescent="0.55000000000000004">
      <c r="A92" t="str" vm="36">
        <f t="shared" si="21"/>
        <v>2019</v>
      </c>
      <c r="B92" t="str" vm="152">
        <f>CUBEMEMBER("ThisWorkbookDataModel",{"[NasdaqGS].[Date (Year)].&amp;[2019]","[NasdaqGS].[Date (Month)].&amp;[Sep]"})</f>
        <v>Sep</v>
      </c>
      <c r="C92" s="4" vm="246">
        <f t="shared" si="14"/>
        <v>1220.8395150000001</v>
      </c>
      <c r="D92">
        <f t="shared" si="15"/>
        <v>89</v>
      </c>
      <c r="E92" s="4">
        <f t="shared" si="16"/>
        <v>1574.6219690144633</v>
      </c>
      <c r="F92" s="15">
        <f t="shared" si="17"/>
        <v>0.71021379168377985</v>
      </c>
      <c r="G92" s="4">
        <f t="shared" si="18"/>
        <v>1528.5085651577695</v>
      </c>
      <c r="H92" s="15">
        <f t="shared" si="19"/>
        <v>0.74798567184502596</v>
      </c>
    </row>
    <row r="93" spans="1:8" x14ac:dyDescent="0.55000000000000004">
      <c r="A93" t="str" vm="36">
        <f t="shared" si="21"/>
        <v>2019</v>
      </c>
      <c r="B93" t="str" vm="128">
        <f>CUBEMEMBER("ThisWorkbookDataModel",{"[NasdaqGS].[Date (Year)].&amp;[2019]","[NasdaqGS].[Date (Month)].&amp;[Oct]"})</f>
        <v>Oct</v>
      </c>
      <c r="C93" s="4" vm="232">
        <f t="shared" si="14"/>
        <v>1232.7117434782608</v>
      </c>
      <c r="D93">
        <f t="shared" si="15"/>
        <v>90</v>
      </c>
      <c r="E93" s="4">
        <f t="shared" si="16"/>
        <v>1592.3934520568575</v>
      </c>
      <c r="F93" s="15">
        <f t="shared" si="17"/>
        <v>0.70821912707369306</v>
      </c>
      <c r="G93" s="4">
        <f t="shared" si="18"/>
        <v>1553.7470312443372</v>
      </c>
      <c r="H93" s="15">
        <f t="shared" si="19"/>
        <v>0.73956986338084807</v>
      </c>
    </row>
    <row r="94" spans="1:8" x14ac:dyDescent="0.55000000000000004">
      <c r="A94" t="str" vm="36">
        <f t="shared" si="21"/>
        <v>2019</v>
      </c>
      <c r="B94" t="str" vm="215">
        <f>CUBEMEMBER("ThisWorkbookDataModel",{"[NasdaqGS].[Date (Year)].&amp;[2019]","[NasdaqGS].[Date (Month)].&amp;[Nov]"})</f>
        <v>Nov</v>
      </c>
      <c r="C94" s="4" vm="336">
        <f t="shared" si="14"/>
        <v>1304.27899</v>
      </c>
      <c r="D94">
        <f t="shared" si="15"/>
        <v>91</v>
      </c>
      <c r="E94" s="4">
        <f t="shared" si="16"/>
        <v>1610.1649350992518</v>
      </c>
      <c r="F94" s="15">
        <f t="shared" si="17"/>
        <v>0.76547506519348918</v>
      </c>
      <c r="G94" s="4">
        <f t="shared" si="18"/>
        <v>1641.3446468118852</v>
      </c>
      <c r="H94" s="15">
        <f t="shared" si="19"/>
        <v>0.74156935793937362</v>
      </c>
    </row>
    <row r="95" spans="1:8" x14ac:dyDescent="0.55000000000000004">
      <c r="A95" t="str" vm="36">
        <f t="shared" si="21"/>
        <v>2019</v>
      </c>
      <c r="B95" t="str" vm="210">
        <f>CUBEMEMBER("ThisWorkbookDataModel",{"[NasdaqGS].[Date (Year)].&amp;[2019]","[NasdaqGS].[Date (Month)].&amp;[Dec]"})</f>
        <v>Dec</v>
      </c>
      <c r="C95" s="4" vm="330">
        <f t="shared" si="14"/>
        <v>1340.8676285714287</v>
      </c>
      <c r="D95">
        <f t="shared" si="15"/>
        <v>92</v>
      </c>
      <c r="E95" s="4">
        <f t="shared" si="16"/>
        <v>1627.9364181416458</v>
      </c>
      <c r="F95" s="15">
        <f t="shared" si="17"/>
        <v>0.78590818105135207</v>
      </c>
      <c r="G95" s="4">
        <f t="shared" si="18"/>
        <v>1671.5074955055536</v>
      </c>
      <c r="H95" s="15">
        <f t="shared" si="19"/>
        <v>0.7534134914671694</v>
      </c>
    </row>
    <row r="96" spans="1:8" x14ac:dyDescent="0.55000000000000004">
      <c r="A96" t="str" vm="41">
        <f t="shared" ref="A96:A107" si="22">CUBEMEMBER("ThisWorkbookDataModel","[NasdaqGS].[Date (Year)].&amp;[2020]")</f>
        <v>2020</v>
      </c>
      <c r="B96" t="str" vm="100">
        <f>CUBEMEMBER("ThisWorkbookDataModel",{"[NasdaqGS].[Date (Year)].&amp;[2020]","[NasdaqGS].[Date (Month)].&amp;[Jan]"})</f>
        <v>Jan</v>
      </c>
      <c r="C96" s="4" vm="311">
        <f t="shared" si="14"/>
        <v>1436.6538095238095</v>
      </c>
      <c r="D96">
        <f t="shared" si="15"/>
        <v>93</v>
      </c>
      <c r="E96" s="4">
        <f t="shared" si="16"/>
        <v>1645.7079011840401</v>
      </c>
      <c r="F96" s="15">
        <f t="shared" si="17"/>
        <v>0.85448540888947822</v>
      </c>
      <c r="G96" s="4">
        <f t="shared" si="18"/>
        <v>1701.9276621253598</v>
      </c>
      <c r="H96" s="15">
        <f t="shared" si="19"/>
        <v>0.81535297450018429</v>
      </c>
    </row>
    <row r="97" spans="1:8" x14ac:dyDescent="0.55000000000000004">
      <c r="A97" t="str" vm="41">
        <f t="shared" si="22"/>
        <v>2020</v>
      </c>
      <c r="B97" t="str" vm="127">
        <f>CUBEMEMBER("ThisWorkbookDataModel",{"[NasdaqGS].[Date (Year)].&amp;[2020]","[NasdaqGS].[Date (Month)].&amp;[Feb]"})</f>
        <v>Feb</v>
      </c>
      <c r="C97" s="4" vm="284">
        <f t="shared" si="14"/>
        <v>1464.1105210526316</v>
      </c>
      <c r="D97">
        <f t="shared" si="15"/>
        <v>94</v>
      </c>
      <c r="E97" s="4">
        <f t="shared" si="16"/>
        <v>1663.4793842264344</v>
      </c>
      <c r="F97" s="15">
        <f t="shared" si="17"/>
        <v>0.86382936239644992</v>
      </c>
      <c r="G97" s="4">
        <f t="shared" si="18"/>
        <v>1777.2740805044243</v>
      </c>
      <c r="H97" s="15">
        <f t="shared" si="19"/>
        <v>0.78610661220667843</v>
      </c>
    </row>
    <row r="98" spans="1:8" x14ac:dyDescent="0.55000000000000004">
      <c r="A98" t="str" vm="41">
        <f t="shared" si="22"/>
        <v>2020</v>
      </c>
      <c r="B98" t="str" vm="115">
        <f>CUBEMEMBER("ThisWorkbookDataModel",{"[NasdaqGS].[Date (Year)].&amp;[2020]","[NasdaqGS].[Date (Month)].&amp;[Mar]"})</f>
        <v>Mar</v>
      </c>
      <c r="C98" s="4" vm="273">
        <f t="shared" si="14"/>
        <v>1188.3940909090909</v>
      </c>
      <c r="D98">
        <f t="shared" si="15"/>
        <v>95</v>
      </c>
      <c r="E98" s="4">
        <f t="shared" si="16"/>
        <v>1681.2508672688286</v>
      </c>
      <c r="F98" s="15">
        <f t="shared" si="17"/>
        <v>0.58527496885926533</v>
      </c>
      <c r="G98" s="4">
        <f t="shared" si="18"/>
        <v>1770.5109882616123</v>
      </c>
      <c r="H98" s="15">
        <f t="shared" si="19"/>
        <v>0.51016510280085881</v>
      </c>
    </row>
    <row r="99" spans="1:8" x14ac:dyDescent="0.55000000000000004">
      <c r="A99" t="str" vm="41">
        <f t="shared" si="22"/>
        <v>2020</v>
      </c>
      <c r="B99" t="str" vm="209">
        <f>CUBEMEMBER("ThisWorkbookDataModel",{"[NasdaqGS].[Date (Year)].&amp;[2020]","[NasdaqGS].[Date (Month)].&amp;[Apr]"})</f>
        <v>Apr</v>
      </c>
      <c r="C99" s="4" vm="329">
        <f t="shared" si="14"/>
        <v>1234.1404904761905</v>
      </c>
      <c r="D99">
        <f t="shared" si="15"/>
        <v>96</v>
      </c>
      <c r="E99" s="4">
        <f t="shared" si="16"/>
        <v>1699.0223503112229</v>
      </c>
      <c r="F99" s="15">
        <f t="shared" si="17"/>
        <v>0.62331528426260552</v>
      </c>
      <c r="G99" s="4">
        <f t="shared" si="18"/>
        <v>1800.5156592404528</v>
      </c>
      <c r="H99" s="15">
        <f t="shared" si="19"/>
        <v>0.54107723299336241</v>
      </c>
    </row>
    <row r="100" spans="1:8" x14ac:dyDescent="0.55000000000000004">
      <c r="A100" t="str" vm="41">
        <f t="shared" si="22"/>
        <v>2020</v>
      </c>
      <c r="B100" t="str" vm="177">
        <f>CUBEMEMBER("ThisWorkbookDataModel",{"[NasdaqGS].[Date (Year)].&amp;[2020]","[NasdaqGS].[Date (Month)].&amp;[May]"})</f>
        <v>May</v>
      </c>
      <c r="C100" s="4" vm="277">
        <f t="shared" ref="C100:C124" si="23">CUBEVALUE("ThisWorkbookDataModel",$B$1,$B100,C$3)</f>
        <v>1381.1137450000001</v>
      </c>
      <c r="D100">
        <f t="shared" si="15"/>
        <v>97</v>
      </c>
      <c r="E100" s="4">
        <f t="shared" si="16"/>
        <v>1716.7938333536169</v>
      </c>
      <c r="F100" s="15">
        <f t="shared" si="17"/>
        <v>0.75694971571395309</v>
      </c>
      <c r="G100" s="4">
        <f t="shared" si="18"/>
        <v>1709.5282473594993</v>
      </c>
      <c r="H100" s="15">
        <f t="shared" si="19"/>
        <v>0.76221038741490532</v>
      </c>
    </row>
    <row r="101" spans="1:8" x14ac:dyDescent="0.55000000000000004">
      <c r="A101" t="str" vm="41">
        <f t="shared" si="22"/>
        <v>2020</v>
      </c>
      <c r="B101" t="str" vm="126">
        <f>CUBEMEMBER("ThisWorkbookDataModel",{"[NasdaqGS].[Date (Year)].&amp;[2020]","[NasdaqGS].[Date (Month)].&amp;[Jun]"})</f>
        <v>Jun</v>
      </c>
      <c r="C101" s="4" vm="231">
        <f t="shared" si="23"/>
        <v>1431.0477318181818</v>
      </c>
      <c r="D101">
        <f t="shared" si="15"/>
        <v>98</v>
      </c>
      <c r="E101" s="4">
        <f t="shared" ref="E101:E132" si="24">$L$4+D101*$L$5</f>
        <v>1734.5653163960112</v>
      </c>
      <c r="F101" s="15">
        <f t="shared" si="17"/>
        <v>0.78790533828511589</v>
      </c>
      <c r="G101" s="4">
        <f t="shared" ref="G101:G125" si="25">E101*VLOOKUP(B101,$K$9:$L$20,2,FALSE)</f>
        <v>1549.7248638729855</v>
      </c>
      <c r="H101" s="15">
        <f t="shared" si="19"/>
        <v>0.91706975985768036</v>
      </c>
    </row>
    <row r="102" spans="1:8" x14ac:dyDescent="0.55000000000000004">
      <c r="A102" t="str" vm="41">
        <f t="shared" si="22"/>
        <v>2020</v>
      </c>
      <c r="B102" t="str" vm="167">
        <f>CUBEMEMBER("ThisWorkbookDataModel",{"[NasdaqGS].[Date (Year)].&amp;[2020]","[NasdaqGS].[Date (Month)].&amp;[Jul]"})</f>
        <v>Jul</v>
      </c>
      <c r="C102" s="4" vm="258">
        <f t="shared" si="23"/>
        <v>1513.573190909091</v>
      </c>
      <c r="D102">
        <f t="shared" si="15"/>
        <v>99</v>
      </c>
      <c r="E102" s="4">
        <f t="shared" si="24"/>
        <v>1752.3367994384055</v>
      </c>
      <c r="F102" s="15">
        <f t="shared" si="17"/>
        <v>0.84225169290564206</v>
      </c>
      <c r="G102" s="4">
        <f t="shared" si="25"/>
        <v>1641.1874623929368</v>
      </c>
      <c r="H102" s="15">
        <f t="shared" si="19"/>
        <v>0.91568675221632501</v>
      </c>
    </row>
    <row r="103" spans="1:8" x14ac:dyDescent="0.55000000000000004">
      <c r="A103" t="str" vm="41">
        <f t="shared" si="22"/>
        <v>2020</v>
      </c>
      <c r="B103" t="str" vm="208">
        <f>CUBEMEMBER("ThisWorkbookDataModel",{"[NasdaqGS].[Date (Year)].&amp;[2020]","[NasdaqGS].[Date (Month)].&amp;[Aug]"})</f>
        <v>Aug</v>
      </c>
      <c r="C103" s="4" vm="328">
        <f t="shared" si="23"/>
        <v>1545.9447619047619</v>
      </c>
      <c r="D103">
        <f t="shared" si="15"/>
        <v>100</v>
      </c>
      <c r="E103" s="4">
        <f t="shared" si="24"/>
        <v>1770.1082824807997</v>
      </c>
      <c r="F103" s="15">
        <f t="shared" si="17"/>
        <v>0.85499901024934066</v>
      </c>
      <c r="G103" s="4">
        <f t="shared" si="25"/>
        <v>1711.1220000381657</v>
      </c>
      <c r="H103" s="15">
        <f t="shared" si="19"/>
        <v>0.89315450189184731</v>
      </c>
    </row>
    <row r="104" spans="1:8" x14ac:dyDescent="0.55000000000000004">
      <c r="A104" t="str" vm="41">
        <f t="shared" si="22"/>
        <v>2020</v>
      </c>
      <c r="B104" t="str" vm="151">
        <f>CUBEMEMBER("ThisWorkbookDataModel",{"[NasdaqGS].[Date (Year)].&amp;[2020]","[NasdaqGS].[Date (Month)].&amp;[Sep]"})</f>
        <v>Sep</v>
      </c>
      <c r="C104" s="4" vm="310">
        <f t="shared" si="23"/>
        <v>1518.5538047619048</v>
      </c>
      <c r="D104">
        <f t="shared" si="15"/>
        <v>101</v>
      </c>
      <c r="E104" s="4">
        <f t="shared" si="24"/>
        <v>1787.8797655231938</v>
      </c>
      <c r="F104" s="15">
        <f t="shared" si="17"/>
        <v>0.82264312274169515</v>
      </c>
      <c r="G104" s="4">
        <f t="shared" si="25"/>
        <v>1735.5210259036878</v>
      </c>
      <c r="H104" s="15">
        <f t="shared" si="19"/>
        <v>0.85712246713852758</v>
      </c>
    </row>
    <row r="105" spans="1:8" x14ac:dyDescent="0.55000000000000004">
      <c r="A105" t="str" vm="41">
        <f t="shared" si="22"/>
        <v>2020</v>
      </c>
      <c r="B105" t="str" vm="125">
        <f>CUBEMEMBER("ThisWorkbookDataModel",{"[NasdaqGS].[Date (Year)].&amp;[2020]","[NasdaqGS].[Date (Month)].&amp;[Oct]"})</f>
        <v>Oct</v>
      </c>
      <c r="C105" s="4" vm="283">
        <f t="shared" si="23"/>
        <v>1546.8281954545455</v>
      </c>
      <c r="D105">
        <f t="shared" si="15"/>
        <v>102</v>
      </c>
      <c r="E105" s="4">
        <f t="shared" si="24"/>
        <v>1805.651248565588</v>
      </c>
      <c r="F105" s="15">
        <f t="shared" si="17"/>
        <v>0.83267498363967585</v>
      </c>
      <c r="G105" s="4">
        <f t="shared" si="25"/>
        <v>1761.8291907050871</v>
      </c>
      <c r="H105" s="15">
        <f t="shared" si="19"/>
        <v>0.8610052519844571</v>
      </c>
    </row>
    <row r="106" spans="1:8" x14ac:dyDescent="0.55000000000000004">
      <c r="A106" t="str" vm="41">
        <f t="shared" si="22"/>
        <v>2020</v>
      </c>
      <c r="B106" t="str" vm="194">
        <f>CUBEMEMBER("ThisWorkbookDataModel",{"[NasdaqGS].[Date (Year)].&amp;[2020]","[NasdaqGS].[Date (Month)].&amp;[Nov]"})</f>
        <v>Nov</v>
      </c>
      <c r="C106" s="4" vm="299">
        <f t="shared" si="23"/>
        <v>1748.3484949999997</v>
      </c>
      <c r="D106">
        <f t="shared" si="15"/>
        <v>103</v>
      </c>
      <c r="E106" s="4">
        <f t="shared" si="24"/>
        <v>1823.4227316079823</v>
      </c>
      <c r="F106" s="15">
        <f t="shared" si="17"/>
        <v>0.95705991292772408</v>
      </c>
      <c r="G106" s="4">
        <f t="shared" si="25"/>
        <v>1858.7320305887697</v>
      </c>
      <c r="H106" s="15">
        <f t="shared" si="19"/>
        <v>0.93686411152899463</v>
      </c>
    </row>
    <row r="107" spans="1:8" x14ac:dyDescent="0.55000000000000004">
      <c r="A107" t="str" vm="41">
        <f t="shared" si="22"/>
        <v>2020</v>
      </c>
      <c r="B107" t="str" vm="207">
        <f>CUBEMEMBER("ThisWorkbookDataModel",{"[NasdaqGS].[Date (Year)].&amp;[2020]","[NasdaqGS].[Date (Month)].&amp;[Dec]"})</f>
        <v>Dec</v>
      </c>
      <c r="C107" s="4" vm="327">
        <f t="shared" si="23"/>
        <v>1772.2781863636365</v>
      </c>
      <c r="D107">
        <f t="shared" si="15"/>
        <v>104</v>
      </c>
      <c r="E107" s="4">
        <f t="shared" si="24"/>
        <v>1841.1942146503766</v>
      </c>
      <c r="F107" s="15">
        <f t="shared" si="17"/>
        <v>0.96111444082706776</v>
      </c>
      <c r="G107" s="4">
        <f t="shared" si="25"/>
        <v>1890.4730529849157</v>
      </c>
      <c r="H107" s="15">
        <f t="shared" si="19"/>
        <v>0.93330907781255734</v>
      </c>
    </row>
    <row r="108" spans="1:8" x14ac:dyDescent="0.55000000000000004">
      <c r="A108" t="str" vm="46">
        <f t="shared" ref="A108:A119" si="26">CUBEMEMBER("ThisWorkbookDataModel","[NasdaqGS].[Date (Year)].&amp;[2021]")</f>
        <v>2021</v>
      </c>
      <c r="B108" t="str" vm="99">
        <f>CUBEMEMBER("ThisWorkbookDataModel",{"[NasdaqGS].[Date (Year)].&amp;[2021]","[NasdaqGS].[Date (Month)].&amp;[Jan]"})</f>
        <v>Jan</v>
      </c>
      <c r="C108" s="4" vm="223">
        <f t="shared" si="23"/>
        <v>1808.3836842105263</v>
      </c>
      <c r="D108">
        <f t="shared" si="15"/>
        <v>105</v>
      </c>
      <c r="E108" s="4">
        <f t="shared" si="24"/>
        <v>1858.9656976927706</v>
      </c>
      <c r="F108" s="15">
        <f t="shared" si="17"/>
        <v>0.97202915845575855</v>
      </c>
      <c r="G108" s="4">
        <f t="shared" si="25"/>
        <v>1922.4706532484977</v>
      </c>
      <c r="H108" s="15">
        <f t="shared" si="19"/>
        <v>0.93691218847300228</v>
      </c>
    </row>
    <row r="109" spans="1:8" x14ac:dyDescent="0.55000000000000004">
      <c r="A109" t="str" vm="46">
        <f t="shared" si="26"/>
        <v>2021</v>
      </c>
      <c r="B109" t="str" vm="124">
        <f>CUBEMEMBER("ThisWorkbookDataModel",{"[NasdaqGS].[Date (Year)].&amp;[2021]","[NasdaqGS].[Date (Month)].&amp;[Feb]"})</f>
        <v>Feb</v>
      </c>
      <c r="C109" s="4" vm="230">
        <f t="shared" si="23"/>
        <v>2068.3568315789471</v>
      </c>
      <c r="D109">
        <f t="shared" si="15"/>
        <v>106</v>
      </c>
      <c r="E109" s="4">
        <f t="shared" si="24"/>
        <v>1876.7371807351649</v>
      </c>
      <c r="F109" s="15">
        <f t="shared" si="17"/>
        <v>0.90735657991010032</v>
      </c>
      <c r="G109" s="4">
        <f t="shared" si="25"/>
        <v>2005.1203392524446</v>
      </c>
      <c r="H109" s="15">
        <f t="shared" si="19"/>
        <v>0.96942670076989146</v>
      </c>
    </row>
    <row r="110" spans="1:8" x14ac:dyDescent="0.55000000000000004">
      <c r="A110" t="str" vm="46">
        <f t="shared" si="26"/>
        <v>2021</v>
      </c>
      <c r="B110" t="str" vm="166">
        <f>CUBEMEMBER("ThisWorkbookDataModel",{"[NasdaqGS].[Date (Year)].&amp;[2021]","[NasdaqGS].[Date (Month)].&amp;[Mar]"})</f>
        <v>Mar</v>
      </c>
      <c r="C110" s="4" vm="257">
        <f t="shared" si="23"/>
        <v>2059.8447913043478</v>
      </c>
      <c r="D110">
        <f t="shared" si="15"/>
        <v>107</v>
      </c>
      <c r="E110" s="4">
        <f t="shared" si="24"/>
        <v>1894.5086637775591</v>
      </c>
      <c r="F110" s="15">
        <f t="shared" si="17"/>
        <v>0.9197336963324827</v>
      </c>
      <c r="G110" s="4">
        <f t="shared" si="25"/>
        <v>1995.0909598779438</v>
      </c>
      <c r="H110" s="15">
        <f t="shared" si="19"/>
        <v>0.96856373271434681</v>
      </c>
    </row>
    <row r="111" spans="1:8" x14ac:dyDescent="0.55000000000000004">
      <c r="A111" t="str" vm="46">
        <f t="shared" si="26"/>
        <v>2021</v>
      </c>
      <c r="B111" t="str" vm="206">
        <f>CUBEMEMBER("ThisWorkbookDataModel",{"[NasdaqGS].[Date (Year)].&amp;[2021]","[NasdaqGS].[Date (Month)].&amp;[Apr]"})</f>
        <v>Apr</v>
      </c>
      <c r="C111" s="4" vm="326">
        <f t="shared" si="23"/>
        <v>2289.8423523809524</v>
      </c>
      <c r="D111">
        <f t="shared" si="15"/>
        <v>108</v>
      </c>
      <c r="E111" s="4">
        <f t="shared" si="24"/>
        <v>1912.2801468199534</v>
      </c>
      <c r="F111" s="15">
        <f t="shared" si="17"/>
        <v>0.83511432340815339</v>
      </c>
      <c r="G111" s="4">
        <f t="shared" si="25"/>
        <v>2026.5126874718635</v>
      </c>
      <c r="H111" s="15">
        <f t="shared" si="19"/>
        <v>0.88500096321684252</v>
      </c>
    </row>
    <row r="112" spans="1:8" x14ac:dyDescent="0.55000000000000004">
      <c r="A112" t="str" vm="46">
        <f t="shared" si="26"/>
        <v>2021</v>
      </c>
      <c r="B112" t="str" vm="150">
        <f>CUBEMEMBER("ThisWorkbookDataModel",{"[NasdaqGS].[Date (Year)].&amp;[2021]","[NasdaqGS].[Date (Month)].&amp;[May]"})</f>
        <v>May</v>
      </c>
      <c r="C112" s="4" vm="309">
        <f t="shared" si="23"/>
        <v>2352.595495</v>
      </c>
      <c r="D112">
        <f t="shared" si="15"/>
        <v>109</v>
      </c>
      <c r="E112" s="4">
        <f t="shared" si="24"/>
        <v>1930.0516298623475</v>
      </c>
      <c r="F112" s="15">
        <f t="shared" si="17"/>
        <v>0.82039247034363105</v>
      </c>
      <c r="G112" s="4">
        <f t="shared" si="25"/>
        <v>1921.8835226514432</v>
      </c>
      <c r="H112" s="15">
        <f t="shared" si="19"/>
        <v>0.81692051469793503</v>
      </c>
    </row>
    <row r="113" spans="1:8" x14ac:dyDescent="0.55000000000000004">
      <c r="A113" t="str" vm="46">
        <f t="shared" si="26"/>
        <v>2021</v>
      </c>
      <c r="B113" t="str" vm="123">
        <f>CUBEMEMBER("ThisWorkbookDataModel",{"[NasdaqGS].[Date (Year)].&amp;[2021]","[NasdaqGS].[Date (Month)].&amp;[Jun]"})</f>
        <v>Jun</v>
      </c>
      <c r="C113" s="4" vm="249">
        <f t="shared" si="23"/>
        <v>2501.3940954545455</v>
      </c>
      <c r="D113">
        <f t="shared" si="15"/>
        <v>110</v>
      </c>
      <c r="E113" s="4">
        <f t="shared" si="24"/>
        <v>1947.8231129047417</v>
      </c>
      <c r="F113" s="15">
        <f t="shared" si="17"/>
        <v>0.77869501508949124</v>
      </c>
      <c r="G113" s="4">
        <f t="shared" si="25"/>
        <v>1740.2572736590996</v>
      </c>
      <c r="H113" s="15">
        <f t="shared" si="19"/>
        <v>0.6957149522426076</v>
      </c>
    </row>
    <row r="114" spans="1:8" x14ac:dyDescent="0.55000000000000004">
      <c r="A114" t="str" vm="46">
        <f t="shared" si="26"/>
        <v>2021</v>
      </c>
      <c r="B114" t="str" vm="114">
        <f>CUBEMEMBER("ThisWorkbookDataModel",{"[NasdaqGS].[Date (Year)].&amp;[2021]","[NasdaqGS].[Date (Month)].&amp;[Jul]"})</f>
        <v>Jul</v>
      </c>
      <c r="C114" s="4" vm="272">
        <f t="shared" si="23"/>
        <v>2646.7856999999999</v>
      </c>
      <c r="D114">
        <f t="shared" si="15"/>
        <v>111</v>
      </c>
      <c r="E114" s="4">
        <f t="shared" si="24"/>
        <v>1965.594595947136</v>
      </c>
      <c r="F114" s="15">
        <f t="shared" si="17"/>
        <v>0.74263458350524414</v>
      </c>
      <c r="G114" s="4">
        <f t="shared" si="25"/>
        <v>1840.9184855614512</v>
      </c>
      <c r="H114" s="15">
        <f t="shared" si="19"/>
        <v>0.6955298593163215</v>
      </c>
    </row>
    <row r="115" spans="1:8" x14ac:dyDescent="0.55000000000000004">
      <c r="A115" t="str" vm="46">
        <f t="shared" si="26"/>
        <v>2021</v>
      </c>
      <c r="B115" t="str" vm="205">
        <f>CUBEMEMBER("ThisWorkbookDataModel",{"[NasdaqGS].[Date (Year)].&amp;[2021]","[NasdaqGS].[Date (Month)].&amp;[Aug]"})</f>
        <v>Aug</v>
      </c>
      <c r="C115" s="4" vm="325">
        <f t="shared" si="23"/>
        <v>2786.4068227272728</v>
      </c>
      <c r="D115">
        <f t="shared" si="15"/>
        <v>112</v>
      </c>
      <c r="E115" s="4">
        <f t="shared" si="24"/>
        <v>1983.3660789895303</v>
      </c>
      <c r="F115" s="15">
        <f t="shared" si="17"/>
        <v>0.71180061102788139</v>
      </c>
      <c r="G115" s="4">
        <f t="shared" si="25"/>
        <v>1917.2732908362241</v>
      </c>
      <c r="H115" s="15">
        <f t="shared" si="19"/>
        <v>0.68808089156185737</v>
      </c>
    </row>
    <row r="116" spans="1:8" x14ac:dyDescent="0.55000000000000004">
      <c r="A116" t="str" vm="46">
        <f t="shared" si="26"/>
        <v>2021</v>
      </c>
      <c r="B116" t="str" vm="176">
        <f>CUBEMEMBER("ThisWorkbookDataModel",{"[NasdaqGS].[Date (Year)].&amp;[2021]","[NasdaqGS].[Date (Month)].&amp;[Sep]"})</f>
        <v>Sep</v>
      </c>
      <c r="C116" s="4" vm="276">
        <f t="shared" si="23"/>
        <v>2837.6380809523812</v>
      </c>
      <c r="D116">
        <f t="shared" si="15"/>
        <v>113</v>
      </c>
      <c r="E116" s="4">
        <f t="shared" si="24"/>
        <v>2001.1375620319245</v>
      </c>
      <c r="F116" s="15">
        <f t="shared" si="17"/>
        <v>0.70521240022275622</v>
      </c>
      <c r="G116" s="4">
        <f t="shared" si="25"/>
        <v>1942.5334866496064</v>
      </c>
      <c r="H116" s="15">
        <f t="shared" si="19"/>
        <v>0.68455998659196327</v>
      </c>
    </row>
    <row r="117" spans="1:8" x14ac:dyDescent="0.55000000000000004">
      <c r="A117" t="str" vm="46">
        <f t="shared" si="26"/>
        <v>2021</v>
      </c>
      <c r="B117" t="str" vm="122">
        <f>CUBEMEMBER("ThisWorkbookDataModel",{"[NasdaqGS].[Date (Year)].&amp;[2021]","[NasdaqGS].[Date (Month)].&amp;[Oct]"})</f>
        <v>Oct</v>
      </c>
      <c r="C117" s="4" vm="229">
        <f t="shared" si="23"/>
        <v>2808.9738142857145</v>
      </c>
      <c r="D117">
        <f t="shared" si="15"/>
        <v>114</v>
      </c>
      <c r="E117" s="4">
        <f t="shared" si="24"/>
        <v>2018.9090450743186</v>
      </c>
      <c r="F117" s="15">
        <f t="shared" si="17"/>
        <v>0.71873544523863808</v>
      </c>
      <c r="G117" s="4">
        <f t="shared" si="25"/>
        <v>1969.9113501658369</v>
      </c>
      <c r="H117" s="15">
        <f t="shared" si="19"/>
        <v>0.70129217301613034</v>
      </c>
    </row>
    <row r="118" spans="1:8" x14ac:dyDescent="0.55000000000000004">
      <c r="A118" t="str" vm="46">
        <f t="shared" si="26"/>
        <v>2021</v>
      </c>
      <c r="B118" t="str" vm="193">
        <f>CUBEMEMBER("ThisWorkbookDataModel",{"[NasdaqGS].[Date (Year)].&amp;[2021]","[NasdaqGS].[Date (Month)].&amp;[Nov]"})</f>
        <v>Nov</v>
      </c>
      <c r="C118" s="4" vm="298">
        <f t="shared" si="23"/>
        <v>2948.6504761904762</v>
      </c>
      <c r="D118">
        <f t="shared" si="15"/>
        <v>115</v>
      </c>
      <c r="E118" s="4">
        <f t="shared" si="24"/>
        <v>2036.6805281167128</v>
      </c>
      <c r="F118" s="15">
        <f t="shared" si="17"/>
        <v>0.69071615797204022</v>
      </c>
      <c r="G118" s="4">
        <f t="shared" si="25"/>
        <v>2076.1194143656539</v>
      </c>
      <c r="H118" s="15">
        <f t="shared" si="19"/>
        <v>0.7040913906648939</v>
      </c>
    </row>
    <row r="119" spans="1:8" x14ac:dyDescent="0.55000000000000004">
      <c r="A119" t="str" vm="46">
        <f t="shared" si="26"/>
        <v>2021</v>
      </c>
      <c r="B119" t="str" vm="204">
        <f>CUBEMEMBER("ThisWorkbookDataModel",{"[NasdaqGS].[Date (Year)].&amp;[2021]","[NasdaqGS].[Date (Month)].&amp;[Dec]"})</f>
        <v>Dec</v>
      </c>
      <c r="C119" s="4" vm="324">
        <f t="shared" si="23"/>
        <v>2913.0422863636363</v>
      </c>
      <c r="D119">
        <f t="shared" si="15"/>
        <v>116</v>
      </c>
      <c r="E119" s="4">
        <f t="shared" si="24"/>
        <v>2054.4520111591069</v>
      </c>
      <c r="F119" s="15">
        <f t="shared" si="17"/>
        <v>0.70525993418505728</v>
      </c>
      <c r="G119" s="4">
        <f t="shared" si="25"/>
        <v>2109.4386104642772</v>
      </c>
      <c r="H119" s="15">
        <f t="shared" si="19"/>
        <v>0.72413593868474146</v>
      </c>
    </row>
    <row r="120" spans="1:8" x14ac:dyDescent="0.55000000000000004">
      <c r="A120" t="str" vm="51">
        <f>CUBEMEMBER("ThisWorkbookDataModel","[NasdaqGS].[Date (Year)].&amp;[2022]")</f>
        <v>2022</v>
      </c>
      <c r="B120" t="str" vm="149">
        <f>CUBEMEMBER("ThisWorkbookDataModel",{"[NasdaqGS].[Date (Year)].&amp;[2022]","[NasdaqGS].[Date (Month)].&amp;[Jan]"})</f>
        <v>Jan</v>
      </c>
      <c r="C120" s="4" vm="308">
        <f t="shared" si="23"/>
        <v>2720.8545199999999</v>
      </c>
      <c r="D120">
        <f t="shared" si="15"/>
        <v>117</v>
      </c>
      <c r="E120" s="4">
        <f t="shared" si="24"/>
        <v>2072.2234942015011</v>
      </c>
      <c r="F120" s="15">
        <f t="shared" si="17"/>
        <v>0.76160760487903678</v>
      </c>
      <c r="G120" s="4">
        <f t="shared" si="25"/>
        <v>2143.0136443716351</v>
      </c>
      <c r="H120" s="15">
        <f t="shared" si="19"/>
        <v>0.7876252216423667</v>
      </c>
    </row>
    <row r="121" spans="1:8" x14ac:dyDescent="0.55000000000000004">
      <c r="A121" t="str" vm="51">
        <f>CUBEMEMBER("ThisWorkbookDataModel","[NasdaqGS].[Date (Year)].&amp;[2022]")</f>
        <v>2022</v>
      </c>
      <c r="B121" t="str" vm="121">
        <f>CUBEMEMBER("ThisWorkbookDataModel",{"[NasdaqGS].[Date (Year)].&amp;[2022]","[NasdaqGS].[Date (Month)].&amp;[Feb]"})</f>
        <v>Feb</v>
      </c>
      <c r="C121" s="4" vm="228">
        <f t="shared" si="23"/>
        <v>2731.5563368421049</v>
      </c>
      <c r="D121">
        <f t="shared" si="15"/>
        <v>118</v>
      </c>
      <c r="E121" s="4">
        <f t="shared" si="24"/>
        <v>2089.9949772438954</v>
      </c>
      <c r="F121" s="15">
        <f t="shared" si="17"/>
        <v>0.76512973540208762</v>
      </c>
      <c r="G121" s="4">
        <f t="shared" si="25"/>
        <v>2232.9665980004647</v>
      </c>
      <c r="H121" s="15">
        <f t="shared" si="19"/>
        <v>0.81747045370550575</v>
      </c>
    </row>
    <row r="122" spans="1:8" x14ac:dyDescent="0.55000000000000004">
      <c r="A122" t="str" vm="51">
        <f>CUBEMEMBER("ThisWorkbookDataModel","[NasdaqGS].[Date (Year)].&amp;[2022]")</f>
        <v>2022</v>
      </c>
      <c r="B122" t="str" vm="165">
        <f>CUBEMEMBER("ThisWorkbookDataModel",{"[NasdaqGS].[Date (Year)].&amp;[2022]","[NasdaqGS].[Date (Month)].&amp;[Mar]"})</f>
        <v>Mar</v>
      </c>
      <c r="C122" s="4" vm="271">
        <f t="shared" si="23"/>
        <v>2707.1278347826087</v>
      </c>
      <c r="D122">
        <f t="shared" si="15"/>
        <v>119</v>
      </c>
      <c r="E122" s="4">
        <f t="shared" si="24"/>
        <v>2107.7664602862897</v>
      </c>
      <c r="F122" s="15">
        <f t="shared" si="17"/>
        <v>0.7785987913849477</v>
      </c>
      <c r="G122" s="4">
        <f t="shared" si="25"/>
        <v>2219.6709314942755</v>
      </c>
      <c r="H122" s="15">
        <f t="shared" si="19"/>
        <v>0.81993576475213714</v>
      </c>
    </row>
    <row r="123" spans="1:8" x14ac:dyDescent="0.55000000000000004">
      <c r="A123" t="str" vm="51">
        <f>CUBEMEMBER("ThisWorkbookDataModel","[NasdaqGS].[Date (Year)].&amp;[2022]")</f>
        <v>2022</v>
      </c>
      <c r="B123" t="str" vm="203">
        <f>CUBEMEMBER("ThisWorkbookDataModel",{"[NasdaqGS].[Date (Year)].&amp;[2022]","[NasdaqGS].[Date (Month)].&amp;[Apr]"})</f>
        <v>Apr</v>
      </c>
      <c r="C123" s="4" vm="323">
        <f t="shared" si="23"/>
        <v>2572.2105099999999</v>
      </c>
      <c r="D123">
        <f t="shared" si="15"/>
        <v>120</v>
      </c>
      <c r="E123" s="4">
        <f t="shared" si="24"/>
        <v>2125.5379433286839</v>
      </c>
      <c r="F123" s="15">
        <f t="shared" si="17"/>
        <v>0.82634680756696077</v>
      </c>
      <c r="G123" s="4">
        <f t="shared" si="25"/>
        <v>2252.5097157032742</v>
      </c>
      <c r="H123" s="15">
        <f t="shared" si="19"/>
        <v>0.87570970841856732</v>
      </c>
    </row>
    <row r="124" spans="1:8" x14ac:dyDescent="0.55000000000000004">
      <c r="A124" t="str" vm="51">
        <f>CUBEMEMBER("ThisWorkbookDataModel","[NasdaqGS].[Date (Year)].&amp;[2022]")</f>
        <v>2022</v>
      </c>
      <c r="B124" t="str" vm="98">
        <f>CUBEMEMBER("ThisWorkbookDataModel",{"[NasdaqGS].[Date (Year)].&amp;[2022]","[NasdaqGS].[Date (Month)].&amp;[May]"})</f>
        <v>May</v>
      </c>
      <c r="C124" s="4" vm="222">
        <f t="shared" si="23"/>
        <v>2385.7433333333333</v>
      </c>
      <c r="D124">
        <f t="shared" si="15"/>
        <v>121</v>
      </c>
      <c r="E124" s="4">
        <f t="shared" si="24"/>
        <v>2143.3094263710782</v>
      </c>
      <c r="F124" s="15">
        <f t="shared" si="17"/>
        <v>0.89838223434390607</v>
      </c>
      <c r="G124" s="4">
        <f t="shared" si="25"/>
        <v>2134.238797943387</v>
      </c>
      <c r="H124" s="15">
        <f t="shared" si="19"/>
        <v>0.89458022081589683</v>
      </c>
    </row>
    <row r="125" spans="1:8" x14ac:dyDescent="0.55000000000000004">
      <c r="A125" s="23">
        <v>2022</v>
      </c>
      <c r="B125" s="23" t="s">
        <v>25</v>
      </c>
      <c r="C125" s="23"/>
      <c r="D125" s="23">
        <f t="shared" si="15"/>
        <v>122</v>
      </c>
      <c r="E125" s="27">
        <f t="shared" si="24"/>
        <v>2161.0809094134725</v>
      </c>
      <c r="F125" s="23"/>
      <c r="G125" s="27">
        <f t="shared" si="25"/>
        <v>1930.7896834452138</v>
      </c>
      <c r="H125" s="23"/>
    </row>
  </sheetData>
  <conditionalFormatting sqref="F4:F124">
    <cfRule type="colorScale" priority="2">
      <colorScale>
        <cfvo type="min"/>
        <cfvo type="percentile" val="50"/>
        <cfvo type="max"/>
        <color rgb="FFF8696B"/>
        <color rgb="FFFFEB84"/>
        <color rgb="FF63BE7B"/>
      </colorScale>
    </cfRule>
  </conditionalFormatting>
  <conditionalFormatting sqref="H4:H12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94CF1-62E1-4C38-9409-C2DC2B06C83D}">
  <dimension ref="A1:C17507"/>
  <sheetViews>
    <sheetView topLeftCell="A2" workbookViewId="0">
      <selection activeCell="B3" sqref="B3"/>
    </sheetView>
  </sheetViews>
  <sheetFormatPr defaultRowHeight="14.4" x14ac:dyDescent="0.55000000000000004"/>
  <cols>
    <col min="1" max="1" width="8.5234375" bestFit="1" customWidth="1"/>
    <col min="2" max="2" width="10.15625" bestFit="1" customWidth="1"/>
    <col min="3" max="3" width="10.3671875" bestFit="1" customWidth="1"/>
  </cols>
  <sheetData>
    <row r="1" spans="1:3" x14ac:dyDescent="0.55000000000000004">
      <c r="A1" t="s">
        <v>0</v>
      </c>
      <c r="B1" t="s">
        <v>1</v>
      </c>
      <c r="C1" t="s">
        <v>2</v>
      </c>
    </row>
    <row r="2" spans="1:3" x14ac:dyDescent="0.55000000000000004">
      <c r="A2" s="1" t="s">
        <v>3</v>
      </c>
      <c r="B2" s="2">
        <v>41036</v>
      </c>
      <c r="C2">
        <v>17.415400000000002</v>
      </c>
    </row>
    <row r="3" spans="1:3" x14ac:dyDescent="0.55000000000000004">
      <c r="A3" s="1" t="s">
        <v>3</v>
      </c>
      <c r="B3" s="2">
        <v>41037</v>
      </c>
      <c r="C3">
        <v>17.375599999999999</v>
      </c>
    </row>
    <row r="4" spans="1:3" x14ac:dyDescent="0.55000000000000004">
      <c r="A4" s="1" t="s">
        <v>3</v>
      </c>
      <c r="B4" s="2">
        <v>41038</v>
      </c>
      <c r="C4">
        <v>17.406199999999998</v>
      </c>
    </row>
    <row r="5" spans="1:3" x14ac:dyDescent="0.55000000000000004">
      <c r="A5" s="1" t="s">
        <v>3</v>
      </c>
      <c r="B5" s="2">
        <v>41039</v>
      </c>
      <c r="C5">
        <v>17.447199999999999</v>
      </c>
    </row>
    <row r="6" spans="1:3" x14ac:dyDescent="0.55000000000000004">
      <c r="A6" s="1" t="s">
        <v>3</v>
      </c>
      <c r="B6" s="2">
        <v>41040</v>
      </c>
      <c r="C6">
        <v>17.3307</v>
      </c>
    </row>
    <row r="7" spans="1:3" x14ac:dyDescent="0.55000000000000004">
      <c r="A7" s="1" t="s">
        <v>3</v>
      </c>
      <c r="B7" s="2">
        <v>41043</v>
      </c>
      <c r="C7">
        <v>17.071100000000001</v>
      </c>
    </row>
    <row r="8" spans="1:3" x14ac:dyDescent="0.55000000000000004">
      <c r="A8" s="1" t="s">
        <v>3</v>
      </c>
      <c r="B8" s="2">
        <v>41044</v>
      </c>
      <c r="C8">
        <v>16.916599999999999</v>
      </c>
    </row>
    <row r="9" spans="1:3" x14ac:dyDescent="0.55000000000000004">
      <c r="A9" s="1" t="s">
        <v>3</v>
      </c>
      <c r="B9" s="2">
        <v>41045</v>
      </c>
      <c r="C9">
        <v>16.6998</v>
      </c>
    </row>
    <row r="10" spans="1:3" x14ac:dyDescent="0.55000000000000004">
      <c r="A10" s="1" t="s">
        <v>3</v>
      </c>
      <c r="B10" s="2">
        <v>41046</v>
      </c>
      <c r="C10">
        <v>16.2117</v>
      </c>
    </row>
    <row r="11" spans="1:3" x14ac:dyDescent="0.55000000000000004">
      <c r="A11" s="1" t="s">
        <v>3</v>
      </c>
      <c r="B11" s="2">
        <v>41047</v>
      </c>
      <c r="C11">
        <v>16.2197</v>
      </c>
    </row>
    <row r="12" spans="1:3" x14ac:dyDescent="0.55000000000000004">
      <c r="A12" s="1" t="s">
        <v>3</v>
      </c>
      <c r="B12" s="2">
        <v>41050</v>
      </c>
      <c r="C12">
        <v>17.1646</v>
      </c>
    </row>
    <row r="13" spans="1:3" x14ac:dyDescent="0.55000000000000004">
      <c r="A13" s="1" t="s">
        <v>3</v>
      </c>
      <c r="B13" s="2">
        <v>41051</v>
      </c>
      <c r="C13">
        <v>17.032800000000002</v>
      </c>
    </row>
    <row r="14" spans="1:3" x14ac:dyDescent="0.55000000000000004">
      <c r="A14" s="1" t="s">
        <v>3</v>
      </c>
      <c r="B14" s="2">
        <v>41052</v>
      </c>
      <c r="C14">
        <v>17.448399999999999</v>
      </c>
    </row>
    <row r="15" spans="1:3" x14ac:dyDescent="0.55000000000000004">
      <c r="A15" s="1" t="s">
        <v>3</v>
      </c>
      <c r="B15" s="2">
        <v>41053</v>
      </c>
      <c r="C15">
        <v>17.2882</v>
      </c>
    </row>
    <row r="16" spans="1:3" x14ac:dyDescent="0.55000000000000004">
      <c r="A16" s="1" t="s">
        <v>3</v>
      </c>
      <c r="B16" s="2">
        <v>41054</v>
      </c>
      <c r="C16">
        <v>17.195499999999999</v>
      </c>
    </row>
    <row r="17" spans="1:3" x14ac:dyDescent="0.55000000000000004">
      <c r="A17" s="1" t="s">
        <v>3</v>
      </c>
      <c r="B17" s="2">
        <v>41058</v>
      </c>
      <c r="C17">
        <v>17.500699999999998</v>
      </c>
    </row>
    <row r="18" spans="1:3" x14ac:dyDescent="0.55000000000000004">
      <c r="A18" s="1" t="s">
        <v>3</v>
      </c>
      <c r="B18" s="2">
        <v>41059</v>
      </c>
      <c r="C18">
        <v>17.7117</v>
      </c>
    </row>
    <row r="19" spans="1:3" x14ac:dyDescent="0.55000000000000004">
      <c r="A19" s="1" t="s">
        <v>3</v>
      </c>
      <c r="B19" s="2">
        <v>41060</v>
      </c>
      <c r="C19">
        <v>17.6677</v>
      </c>
    </row>
    <row r="20" spans="1:3" x14ac:dyDescent="0.55000000000000004">
      <c r="A20" s="1" t="s">
        <v>3</v>
      </c>
      <c r="B20" s="2">
        <v>41061</v>
      </c>
      <c r="C20">
        <v>17.155799999999999</v>
      </c>
    </row>
    <row r="21" spans="1:3" x14ac:dyDescent="0.55000000000000004">
      <c r="A21" s="1" t="s">
        <v>3</v>
      </c>
      <c r="B21" s="2">
        <v>41064</v>
      </c>
      <c r="C21">
        <v>17.256699999999999</v>
      </c>
    </row>
    <row r="22" spans="1:3" x14ac:dyDescent="0.55000000000000004">
      <c r="A22" s="1" t="s">
        <v>3</v>
      </c>
      <c r="B22" s="2">
        <v>41065</v>
      </c>
      <c r="C22">
        <v>17.212</v>
      </c>
    </row>
    <row r="23" spans="1:3" x14ac:dyDescent="0.55000000000000004">
      <c r="A23" s="1" t="s">
        <v>3</v>
      </c>
      <c r="B23" s="2">
        <v>41066</v>
      </c>
      <c r="C23">
        <v>17.475899999999999</v>
      </c>
    </row>
    <row r="24" spans="1:3" x14ac:dyDescent="0.55000000000000004">
      <c r="A24" s="1" t="s">
        <v>3</v>
      </c>
      <c r="B24" s="2">
        <v>41067</v>
      </c>
      <c r="C24">
        <v>17.483899999999998</v>
      </c>
    </row>
    <row r="25" spans="1:3" x14ac:dyDescent="0.55000000000000004">
      <c r="A25" s="1" t="s">
        <v>3</v>
      </c>
      <c r="B25" s="2">
        <v>41068</v>
      </c>
      <c r="C25">
        <v>17.7469</v>
      </c>
    </row>
    <row r="26" spans="1:3" x14ac:dyDescent="0.55000000000000004">
      <c r="A26" s="1" t="s">
        <v>3</v>
      </c>
      <c r="B26" s="2">
        <v>41071</v>
      </c>
      <c r="C26">
        <v>17.467099999999999</v>
      </c>
    </row>
    <row r="27" spans="1:3" x14ac:dyDescent="0.55000000000000004">
      <c r="A27" s="1" t="s">
        <v>3</v>
      </c>
      <c r="B27" s="2">
        <v>41072</v>
      </c>
      <c r="C27">
        <v>17.619700000000002</v>
      </c>
    </row>
    <row r="28" spans="1:3" x14ac:dyDescent="0.55000000000000004">
      <c r="A28" s="1" t="s">
        <v>3</v>
      </c>
      <c r="B28" s="2">
        <v>41073</v>
      </c>
      <c r="C28">
        <v>17.497399999999999</v>
      </c>
    </row>
    <row r="29" spans="1:3" x14ac:dyDescent="0.55000000000000004">
      <c r="A29" s="1" t="s">
        <v>3</v>
      </c>
      <c r="B29" s="2">
        <v>41074</v>
      </c>
      <c r="C29">
        <v>17.478100000000001</v>
      </c>
    </row>
    <row r="30" spans="1:3" x14ac:dyDescent="0.55000000000000004">
      <c r="A30" s="1" t="s">
        <v>3</v>
      </c>
      <c r="B30" s="2">
        <v>41075</v>
      </c>
      <c r="C30">
        <v>17.557600000000001</v>
      </c>
    </row>
    <row r="31" spans="1:3" x14ac:dyDescent="0.55000000000000004">
      <c r="A31" s="1" t="s">
        <v>3</v>
      </c>
      <c r="B31" s="2">
        <v>41078</v>
      </c>
      <c r="C31">
        <v>17.913900000000002</v>
      </c>
    </row>
    <row r="32" spans="1:3" x14ac:dyDescent="0.55000000000000004">
      <c r="A32" s="1" t="s">
        <v>3</v>
      </c>
      <c r="B32" s="2">
        <v>41079</v>
      </c>
      <c r="C32">
        <v>17.963699999999999</v>
      </c>
    </row>
    <row r="33" spans="1:3" x14ac:dyDescent="0.55000000000000004">
      <c r="A33" s="1" t="s">
        <v>3</v>
      </c>
      <c r="B33" s="2">
        <v>41080</v>
      </c>
      <c r="C33">
        <v>17.912600000000001</v>
      </c>
    </row>
    <row r="34" spans="1:3" x14ac:dyDescent="0.55000000000000004">
      <c r="A34" s="1" t="s">
        <v>3</v>
      </c>
      <c r="B34" s="2">
        <v>41081</v>
      </c>
      <c r="C34">
        <v>17.665900000000001</v>
      </c>
    </row>
    <row r="35" spans="1:3" x14ac:dyDescent="0.55000000000000004">
      <c r="A35" s="1" t="s">
        <v>3</v>
      </c>
      <c r="B35" s="2">
        <v>41082</v>
      </c>
      <c r="C35">
        <v>17.801300000000001</v>
      </c>
    </row>
    <row r="36" spans="1:3" x14ac:dyDescent="0.55000000000000004">
      <c r="A36" s="1" t="s">
        <v>3</v>
      </c>
      <c r="B36" s="2">
        <v>41085</v>
      </c>
      <c r="C36">
        <v>17.454799999999999</v>
      </c>
    </row>
    <row r="37" spans="1:3" x14ac:dyDescent="0.55000000000000004">
      <c r="A37" s="1" t="s">
        <v>3</v>
      </c>
      <c r="B37" s="2">
        <v>41086</v>
      </c>
      <c r="C37">
        <v>17.493400000000001</v>
      </c>
    </row>
    <row r="38" spans="1:3" x14ac:dyDescent="0.55000000000000004">
      <c r="A38" s="1" t="s">
        <v>3</v>
      </c>
      <c r="B38" s="2">
        <v>41087</v>
      </c>
      <c r="C38">
        <v>17.568899999999999</v>
      </c>
    </row>
    <row r="39" spans="1:3" x14ac:dyDescent="0.55000000000000004">
      <c r="A39" s="1" t="s">
        <v>3</v>
      </c>
      <c r="B39" s="2">
        <v>41088</v>
      </c>
      <c r="C39">
        <v>17.402200000000001</v>
      </c>
    </row>
    <row r="40" spans="1:3" x14ac:dyDescent="0.55000000000000004">
      <c r="A40" s="1" t="s">
        <v>3</v>
      </c>
      <c r="B40" s="2">
        <v>41089</v>
      </c>
      <c r="C40">
        <v>17.859400000000001</v>
      </c>
    </row>
    <row r="41" spans="1:3" x14ac:dyDescent="0.55000000000000004">
      <c r="A41" s="1" t="s">
        <v>3</v>
      </c>
      <c r="B41" s="2">
        <v>41092</v>
      </c>
      <c r="C41">
        <v>18.12</v>
      </c>
    </row>
    <row r="42" spans="1:3" x14ac:dyDescent="0.55000000000000004">
      <c r="A42" s="1" t="s">
        <v>3</v>
      </c>
      <c r="B42" s="2">
        <v>41093</v>
      </c>
      <c r="C42">
        <v>18.3307</v>
      </c>
    </row>
    <row r="43" spans="1:3" x14ac:dyDescent="0.55000000000000004">
      <c r="A43" s="1" t="s">
        <v>3</v>
      </c>
      <c r="B43" s="2">
        <v>41095</v>
      </c>
      <c r="C43">
        <v>18.652699999999999</v>
      </c>
    </row>
    <row r="44" spans="1:3" x14ac:dyDescent="0.55000000000000004">
      <c r="A44" s="1" t="s">
        <v>3</v>
      </c>
      <c r="B44" s="2">
        <v>41096</v>
      </c>
      <c r="C44">
        <v>18.528600000000001</v>
      </c>
    </row>
    <row r="45" spans="1:3" x14ac:dyDescent="0.55000000000000004">
      <c r="A45" s="1" t="s">
        <v>3</v>
      </c>
      <c r="B45" s="2">
        <v>41099</v>
      </c>
      <c r="C45">
        <v>18.773499999999999</v>
      </c>
    </row>
    <row r="46" spans="1:3" x14ac:dyDescent="0.55000000000000004">
      <c r="A46" s="1" t="s">
        <v>3</v>
      </c>
      <c r="B46" s="2">
        <v>41100</v>
      </c>
      <c r="C46">
        <v>18.599799999999998</v>
      </c>
    </row>
    <row r="47" spans="1:3" x14ac:dyDescent="0.55000000000000004">
      <c r="A47" s="1" t="s">
        <v>3</v>
      </c>
      <c r="B47" s="2">
        <v>41101</v>
      </c>
      <c r="C47">
        <v>18.484200000000001</v>
      </c>
    </row>
    <row r="48" spans="1:3" x14ac:dyDescent="0.55000000000000004">
      <c r="A48" s="1" t="s">
        <v>3</v>
      </c>
      <c r="B48" s="2">
        <v>41102</v>
      </c>
      <c r="C48">
        <v>18.315100000000001</v>
      </c>
    </row>
    <row r="49" spans="1:3" x14ac:dyDescent="0.55000000000000004">
      <c r="A49" s="1" t="s">
        <v>3</v>
      </c>
      <c r="B49" s="2">
        <v>41103</v>
      </c>
      <c r="C49">
        <v>18.500699999999998</v>
      </c>
    </row>
    <row r="50" spans="1:3" x14ac:dyDescent="0.55000000000000004">
      <c r="A50" s="1" t="s">
        <v>3</v>
      </c>
      <c r="B50" s="2">
        <v>41106</v>
      </c>
      <c r="C50">
        <v>18.560099999999998</v>
      </c>
    </row>
    <row r="51" spans="1:3" x14ac:dyDescent="0.55000000000000004">
      <c r="A51" s="1" t="s">
        <v>3</v>
      </c>
      <c r="B51" s="2">
        <v>41107</v>
      </c>
      <c r="C51">
        <v>18.561</v>
      </c>
    </row>
    <row r="52" spans="1:3" x14ac:dyDescent="0.55000000000000004">
      <c r="A52" s="1" t="s">
        <v>3</v>
      </c>
      <c r="B52" s="2">
        <v>41108</v>
      </c>
      <c r="C52">
        <v>18.540199999999999</v>
      </c>
    </row>
    <row r="53" spans="1:3" x14ac:dyDescent="0.55000000000000004">
      <c r="A53" s="1" t="s">
        <v>3</v>
      </c>
      <c r="B53" s="2">
        <v>41109</v>
      </c>
      <c r="C53">
        <v>18.7867</v>
      </c>
    </row>
    <row r="54" spans="1:3" x14ac:dyDescent="0.55000000000000004">
      <c r="A54" s="1" t="s">
        <v>3</v>
      </c>
      <c r="B54" s="2">
        <v>41110</v>
      </c>
      <c r="C54">
        <v>18.4802</v>
      </c>
    </row>
    <row r="55" spans="1:3" x14ac:dyDescent="0.55000000000000004">
      <c r="A55" s="1" t="s">
        <v>3</v>
      </c>
      <c r="B55" s="2">
        <v>41113</v>
      </c>
      <c r="C55">
        <v>18.465900000000001</v>
      </c>
    </row>
    <row r="56" spans="1:3" x14ac:dyDescent="0.55000000000000004">
      <c r="A56" s="1" t="s">
        <v>3</v>
      </c>
      <c r="B56" s="2">
        <v>41114</v>
      </c>
      <c r="C56">
        <v>18.376899999999999</v>
      </c>
    </row>
    <row r="57" spans="1:3" x14ac:dyDescent="0.55000000000000004">
      <c r="A57" s="1" t="s">
        <v>3</v>
      </c>
      <c r="B57" s="2">
        <v>41115</v>
      </c>
      <c r="C57">
        <v>17.583300000000001</v>
      </c>
    </row>
    <row r="58" spans="1:3" x14ac:dyDescent="0.55000000000000004">
      <c r="A58" s="1" t="s">
        <v>3</v>
      </c>
      <c r="B58" s="2">
        <v>41116</v>
      </c>
      <c r="C58">
        <v>17.580500000000001</v>
      </c>
    </row>
    <row r="59" spans="1:3" x14ac:dyDescent="0.55000000000000004">
      <c r="A59" s="1" t="s">
        <v>3</v>
      </c>
      <c r="B59" s="2">
        <v>41117</v>
      </c>
      <c r="C59">
        <v>17.8949</v>
      </c>
    </row>
    <row r="60" spans="1:3" x14ac:dyDescent="0.55000000000000004">
      <c r="A60" s="1" t="s">
        <v>3</v>
      </c>
      <c r="B60" s="2">
        <v>41120</v>
      </c>
      <c r="C60">
        <v>18.1967</v>
      </c>
    </row>
    <row r="61" spans="1:3" x14ac:dyDescent="0.55000000000000004">
      <c r="A61" s="1" t="s">
        <v>3</v>
      </c>
      <c r="B61" s="2">
        <v>41121</v>
      </c>
      <c r="C61">
        <v>18.677800000000001</v>
      </c>
    </row>
    <row r="62" spans="1:3" x14ac:dyDescent="0.55000000000000004">
      <c r="A62" s="1" t="s">
        <v>3</v>
      </c>
      <c r="B62" s="2">
        <v>41122</v>
      </c>
      <c r="C62">
        <v>18.556999999999999</v>
      </c>
    </row>
    <row r="63" spans="1:3" x14ac:dyDescent="0.55000000000000004">
      <c r="A63" s="1" t="s">
        <v>3</v>
      </c>
      <c r="B63" s="2">
        <v>41123</v>
      </c>
      <c r="C63">
        <v>18.587</v>
      </c>
    </row>
    <row r="64" spans="1:3" x14ac:dyDescent="0.55000000000000004">
      <c r="A64" s="1" t="s">
        <v>3</v>
      </c>
      <c r="B64" s="2">
        <v>41124</v>
      </c>
      <c r="C64">
        <v>18.828900000000001</v>
      </c>
    </row>
    <row r="65" spans="1:3" x14ac:dyDescent="0.55000000000000004">
      <c r="A65" s="1" t="s">
        <v>3</v>
      </c>
      <c r="B65" s="2">
        <v>41127</v>
      </c>
      <c r="C65">
        <v>19.0383</v>
      </c>
    </row>
    <row r="66" spans="1:3" x14ac:dyDescent="0.55000000000000004">
      <c r="A66" s="1" t="s">
        <v>3</v>
      </c>
      <c r="B66" s="2">
        <v>41128</v>
      </c>
      <c r="C66">
        <v>18.988199999999999</v>
      </c>
    </row>
    <row r="67" spans="1:3" x14ac:dyDescent="0.55000000000000004">
      <c r="A67" s="1" t="s">
        <v>3</v>
      </c>
      <c r="B67" s="2">
        <v>41129</v>
      </c>
      <c r="C67">
        <v>18.956099999999999</v>
      </c>
    </row>
    <row r="68" spans="1:3" x14ac:dyDescent="0.55000000000000004">
      <c r="A68" s="1" t="s">
        <v>3</v>
      </c>
      <c r="B68" s="2">
        <v>41130</v>
      </c>
      <c r="C68">
        <v>19.0642</v>
      </c>
    </row>
    <row r="69" spans="1:3" x14ac:dyDescent="0.55000000000000004">
      <c r="A69" s="1" t="s">
        <v>3</v>
      </c>
      <c r="B69" s="2">
        <v>41131</v>
      </c>
      <c r="C69">
        <v>19.094000000000001</v>
      </c>
    </row>
    <row r="70" spans="1:3" x14ac:dyDescent="0.55000000000000004">
      <c r="A70" s="1" t="s">
        <v>3</v>
      </c>
      <c r="B70" s="2">
        <v>41134</v>
      </c>
      <c r="C70">
        <v>19.3489</v>
      </c>
    </row>
    <row r="71" spans="1:3" x14ac:dyDescent="0.55000000000000004">
      <c r="A71" s="1" t="s">
        <v>3</v>
      </c>
      <c r="B71" s="2">
        <v>41135</v>
      </c>
      <c r="C71">
        <v>19.4008</v>
      </c>
    </row>
    <row r="72" spans="1:3" x14ac:dyDescent="0.55000000000000004">
      <c r="A72" s="1" t="s">
        <v>3</v>
      </c>
      <c r="B72" s="2">
        <v>41136</v>
      </c>
      <c r="C72">
        <v>19.374400000000001</v>
      </c>
    </row>
    <row r="73" spans="1:3" x14ac:dyDescent="0.55000000000000004">
      <c r="A73" s="1" t="s">
        <v>3</v>
      </c>
      <c r="B73" s="2">
        <v>41137</v>
      </c>
      <c r="C73">
        <v>19.543600000000001</v>
      </c>
    </row>
    <row r="74" spans="1:3" x14ac:dyDescent="0.55000000000000004">
      <c r="A74" s="1" t="s">
        <v>3</v>
      </c>
      <c r="B74" s="2">
        <v>41138</v>
      </c>
      <c r="C74">
        <v>19.905100000000001</v>
      </c>
    </row>
    <row r="75" spans="1:3" x14ac:dyDescent="0.55000000000000004">
      <c r="A75" s="1" t="s">
        <v>3</v>
      </c>
      <c r="B75" s="2">
        <v>41141</v>
      </c>
      <c r="C75">
        <v>20.4284</v>
      </c>
    </row>
    <row r="76" spans="1:3" x14ac:dyDescent="0.55000000000000004">
      <c r="A76" s="1" t="s">
        <v>3</v>
      </c>
      <c r="B76" s="2">
        <v>41142</v>
      </c>
      <c r="C76">
        <v>20.1493</v>
      </c>
    </row>
    <row r="77" spans="1:3" x14ac:dyDescent="0.55000000000000004">
      <c r="A77" s="1" t="s">
        <v>3</v>
      </c>
      <c r="B77" s="2">
        <v>41143</v>
      </c>
      <c r="C77">
        <v>20.5427</v>
      </c>
    </row>
    <row r="78" spans="1:3" x14ac:dyDescent="0.55000000000000004">
      <c r="A78" s="1" t="s">
        <v>3</v>
      </c>
      <c r="B78" s="2">
        <v>41144</v>
      </c>
      <c r="C78">
        <v>20.350999999999999</v>
      </c>
    </row>
    <row r="79" spans="1:3" x14ac:dyDescent="0.55000000000000004">
      <c r="A79" s="1" t="s">
        <v>3</v>
      </c>
      <c r="B79" s="2">
        <v>41145</v>
      </c>
      <c r="C79">
        <v>20.369199999999999</v>
      </c>
    </row>
    <row r="80" spans="1:3" x14ac:dyDescent="0.55000000000000004">
      <c r="A80" s="1" t="s">
        <v>3</v>
      </c>
      <c r="B80" s="2">
        <v>41148</v>
      </c>
      <c r="C80">
        <v>20.751799999999999</v>
      </c>
    </row>
    <row r="81" spans="1:3" x14ac:dyDescent="0.55000000000000004">
      <c r="A81" s="1" t="s">
        <v>3</v>
      </c>
      <c r="B81" s="2">
        <v>41149</v>
      </c>
      <c r="C81">
        <v>20.724799999999998</v>
      </c>
    </row>
    <row r="82" spans="1:3" x14ac:dyDescent="0.55000000000000004">
      <c r="A82" s="1" t="s">
        <v>3</v>
      </c>
      <c r="B82" s="2">
        <v>41150</v>
      </c>
      <c r="C82">
        <v>20.684000000000001</v>
      </c>
    </row>
    <row r="83" spans="1:3" x14ac:dyDescent="0.55000000000000004">
      <c r="A83" s="1" t="s">
        <v>3</v>
      </c>
      <c r="B83" s="2">
        <v>41151</v>
      </c>
      <c r="C83">
        <v>20.389099999999999</v>
      </c>
    </row>
    <row r="84" spans="1:3" x14ac:dyDescent="0.55000000000000004">
      <c r="A84" s="1" t="s">
        <v>3</v>
      </c>
      <c r="B84" s="2">
        <v>41152</v>
      </c>
      <c r="C84">
        <v>20.4312</v>
      </c>
    </row>
    <row r="85" spans="1:3" x14ac:dyDescent="0.55000000000000004">
      <c r="A85" s="1" t="s">
        <v>3</v>
      </c>
      <c r="B85" s="2">
        <v>41156</v>
      </c>
      <c r="C85">
        <v>20.73</v>
      </c>
    </row>
    <row r="86" spans="1:3" x14ac:dyDescent="0.55000000000000004">
      <c r="A86" s="1" t="s">
        <v>3</v>
      </c>
      <c r="B86" s="2">
        <v>41157</v>
      </c>
      <c r="C86">
        <v>20.584399999999999</v>
      </c>
    </row>
    <row r="87" spans="1:3" x14ac:dyDescent="0.55000000000000004">
      <c r="A87" s="1" t="s">
        <v>3</v>
      </c>
      <c r="B87" s="2">
        <v>41158</v>
      </c>
      <c r="C87">
        <v>20.77</v>
      </c>
    </row>
    <row r="88" spans="1:3" x14ac:dyDescent="0.55000000000000004">
      <c r="A88" s="1" t="s">
        <v>3</v>
      </c>
      <c r="B88" s="2">
        <v>41159</v>
      </c>
      <c r="C88">
        <v>20.898</v>
      </c>
    </row>
    <row r="89" spans="1:3" x14ac:dyDescent="0.55000000000000004">
      <c r="A89" s="1" t="s">
        <v>3</v>
      </c>
      <c r="B89" s="2">
        <v>41162</v>
      </c>
      <c r="C89">
        <v>20.354399999999998</v>
      </c>
    </row>
    <row r="90" spans="1:3" x14ac:dyDescent="0.55000000000000004">
      <c r="A90" s="1" t="s">
        <v>3</v>
      </c>
      <c r="B90" s="2">
        <v>41163</v>
      </c>
      <c r="C90">
        <v>20.288399999999999</v>
      </c>
    </row>
    <row r="91" spans="1:3" x14ac:dyDescent="0.55000000000000004">
      <c r="A91" s="1" t="s">
        <v>3</v>
      </c>
      <c r="B91" s="2">
        <v>41164</v>
      </c>
      <c r="C91">
        <v>20.570900000000002</v>
      </c>
    </row>
    <row r="92" spans="1:3" x14ac:dyDescent="0.55000000000000004">
      <c r="A92" s="1" t="s">
        <v>3</v>
      </c>
      <c r="B92" s="2">
        <v>41165</v>
      </c>
      <c r="C92">
        <v>20.975999999999999</v>
      </c>
    </row>
    <row r="93" spans="1:3" x14ac:dyDescent="0.55000000000000004">
      <c r="A93" s="1" t="s">
        <v>3</v>
      </c>
      <c r="B93" s="2">
        <v>41166</v>
      </c>
      <c r="C93">
        <v>21.231000000000002</v>
      </c>
    </row>
    <row r="94" spans="1:3" x14ac:dyDescent="0.55000000000000004">
      <c r="A94" s="1" t="s">
        <v>3</v>
      </c>
      <c r="B94" s="2">
        <v>41169</v>
      </c>
      <c r="C94">
        <v>21.492000000000001</v>
      </c>
    </row>
    <row r="95" spans="1:3" x14ac:dyDescent="0.55000000000000004">
      <c r="A95" s="1" t="s">
        <v>3</v>
      </c>
      <c r="B95" s="2">
        <v>41170</v>
      </c>
      <c r="C95">
        <v>21.557400000000001</v>
      </c>
    </row>
    <row r="96" spans="1:3" x14ac:dyDescent="0.55000000000000004">
      <c r="A96" s="1" t="s">
        <v>3</v>
      </c>
      <c r="B96" s="2">
        <v>41171</v>
      </c>
      <c r="C96">
        <v>21.563300000000002</v>
      </c>
    </row>
    <row r="97" spans="1:3" x14ac:dyDescent="0.55000000000000004">
      <c r="A97" s="1" t="s">
        <v>3</v>
      </c>
      <c r="B97" s="2">
        <v>41172</v>
      </c>
      <c r="C97">
        <v>21.4588</v>
      </c>
    </row>
    <row r="98" spans="1:3" x14ac:dyDescent="0.55000000000000004">
      <c r="A98" s="1" t="s">
        <v>3</v>
      </c>
      <c r="B98" s="2">
        <v>41173</v>
      </c>
      <c r="C98">
        <v>21.5015</v>
      </c>
    </row>
    <row r="99" spans="1:3" x14ac:dyDescent="0.55000000000000004">
      <c r="A99" s="1" t="s">
        <v>3</v>
      </c>
      <c r="B99" s="2">
        <v>41176</v>
      </c>
      <c r="C99">
        <v>21.215900000000001</v>
      </c>
    </row>
    <row r="100" spans="1:3" x14ac:dyDescent="0.55000000000000004">
      <c r="A100" s="1" t="s">
        <v>3</v>
      </c>
      <c r="B100" s="2">
        <v>41177</v>
      </c>
      <c r="C100">
        <v>20.6861</v>
      </c>
    </row>
    <row r="101" spans="1:3" x14ac:dyDescent="0.55000000000000004">
      <c r="A101" s="1" t="s">
        <v>3</v>
      </c>
      <c r="B101" s="2">
        <v>41178</v>
      </c>
      <c r="C101">
        <v>20.429400000000001</v>
      </c>
    </row>
    <row r="102" spans="1:3" x14ac:dyDescent="0.55000000000000004">
      <c r="A102" s="1" t="s">
        <v>3</v>
      </c>
      <c r="B102" s="2">
        <v>41179</v>
      </c>
      <c r="C102">
        <v>20.9251</v>
      </c>
    </row>
    <row r="103" spans="1:3" x14ac:dyDescent="0.55000000000000004">
      <c r="A103" s="1" t="s">
        <v>3</v>
      </c>
      <c r="B103" s="2">
        <v>41180</v>
      </c>
      <c r="C103">
        <v>20.488299999999999</v>
      </c>
    </row>
    <row r="104" spans="1:3" x14ac:dyDescent="0.55000000000000004">
      <c r="A104" s="1" t="s">
        <v>3</v>
      </c>
      <c r="B104" s="2">
        <v>41183</v>
      </c>
      <c r="C104">
        <v>20.2515</v>
      </c>
    </row>
    <row r="105" spans="1:3" x14ac:dyDescent="0.55000000000000004">
      <c r="A105" s="1" t="s">
        <v>3</v>
      </c>
      <c r="B105" s="2">
        <v>41184</v>
      </c>
      <c r="C105">
        <v>20.310500000000001</v>
      </c>
    </row>
    <row r="106" spans="1:3" x14ac:dyDescent="0.55000000000000004">
      <c r="A106" s="1" t="s">
        <v>3</v>
      </c>
      <c r="B106" s="2">
        <v>41185</v>
      </c>
      <c r="C106">
        <v>20.6219</v>
      </c>
    </row>
    <row r="107" spans="1:3" x14ac:dyDescent="0.55000000000000004">
      <c r="A107" s="1" t="s">
        <v>3</v>
      </c>
      <c r="B107" s="2">
        <v>41186</v>
      </c>
      <c r="C107">
        <v>20.479099999999999</v>
      </c>
    </row>
    <row r="108" spans="1:3" x14ac:dyDescent="0.55000000000000004">
      <c r="A108" s="1" t="s">
        <v>3</v>
      </c>
      <c r="B108" s="2">
        <v>41187</v>
      </c>
      <c r="C108">
        <v>20.0427</v>
      </c>
    </row>
    <row r="109" spans="1:3" x14ac:dyDescent="0.55000000000000004">
      <c r="A109" s="1" t="s">
        <v>3</v>
      </c>
      <c r="B109" s="2">
        <v>41190</v>
      </c>
      <c r="C109">
        <v>19.599799999999998</v>
      </c>
    </row>
    <row r="110" spans="1:3" x14ac:dyDescent="0.55000000000000004">
      <c r="A110" s="1" t="s">
        <v>3</v>
      </c>
      <c r="B110" s="2">
        <v>41191</v>
      </c>
      <c r="C110">
        <v>19.528600000000001</v>
      </c>
    </row>
    <row r="111" spans="1:3" x14ac:dyDescent="0.55000000000000004">
      <c r="A111" s="1" t="s">
        <v>3</v>
      </c>
      <c r="B111" s="2">
        <v>41192</v>
      </c>
      <c r="C111">
        <v>19.684000000000001</v>
      </c>
    </row>
    <row r="112" spans="1:3" x14ac:dyDescent="0.55000000000000004">
      <c r="A112" s="1" t="s">
        <v>3</v>
      </c>
      <c r="B112" s="2">
        <v>41193</v>
      </c>
      <c r="C112">
        <v>19.290500000000002</v>
      </c>
    </row>
    <row r="113" spans="1:3" x14ac:dyDescent="0.55000000000000004">
      <c r="A113" s="1" t="s">
        <v>3</v>
      </c>
      <c r="B113" s="2">
        <v>41194</v>
      </c>
      <c r="C113">
        <v>19.34</v>
      </c>
    </row>
    <row r="114" spans="1:3" x14ac:dyDescent="0.55000000000000004">
      <c r="A114" s="1" t="s">
        <v>3</v>
      </c>
      <c r="B114" s="2">
        <v>41197</v>
      </c>
      <c r="C114">
        <v>19.495100000000001</v>
      </c>
    </row>
    <row r="115" spans="1:3" x14ac:dyDescent="0.55000000000000004">
      <c r="A115" s="1" t="s">
        <v>3</v>
      </c>
      <c r="B115" s="2">
        <v>41198</v>
      </c>
      <c r="C115">
        <v>19.956700000000001</v>
      </c>
    </row>
    <row r="116" spans="1:3" x14ac:dyDescent="0.55000000000000004">
      <c r="A116" s="1" t="s">
        <v>3</v>
      </c>
      <c r="B116" s="2">
        <v>41199</v>
      </c>
      <c r="C116">
        <v>19.797599999999999</v>
      </c>
    </row>
    <row r="117" spans="1:3" x14ac:dyDescent="0.55000000000000004">
      <c r="A117" s="1" t="s">
        <v>3</v>
      </c>
      <c r="B117" s="2">
        <v>41200</v>
      </c>
      <c r="C117">
        <v>19.43</v>
      </c>
    </row>
    <row r="118" spans="1:3" x14ac:dyDescent="0.55000000000000004">
      <c r="A118" s="1" t="s">
        <v>3</v>
      </c>
      <c r="B118" s="2">
        <v>41201</v>
      </c>
      <c r="C118">
        <v>18.729700000000001</v>
      </c>
    </row>
    <row r="119" spans="1:3" x14ac:dyDescent="0.55000000000000004">
      <c r="A119" s="1" t="s">
        <v>3</v>
      </c>
      <c r="B119" s="2">
        <v>41204</v>
      </c>
      <c r="C119">
        <v>19.4727</v>
      </c>
    </row>
    <row r="120" spans="1:3" x14ac:dyDescent="0.55000000000000004">
      <c r="A120" s="1" t="s">
        <v>3</v>
      </c>
      <c r="B120" s="2">
        <v>41205</v>
      </c>
      <c r="C120">
        <v>18.837800000000001</v>
      </c>
    </row>
    <row r="121" spans="1:3" x14ac:dyDescent="0.55000000000000004">
      <c r="A121" s="1" t="s">
        <v>3</v>
      </c>
      <c r="B121" s="2">
        <v>41206</v>
      </c>
      <c r="C121">
        <v>18.944400000000002</v>
      </c>
    </row>
    <row r="122" spans="1:3" x14ac:dyDescent="0.55000000000000004">
      <c r="A122" s="1" t="s">
        <v>3</v>
      </c>
      <c r="B122" s="2">
        <v>41207</v>
      </c>
      <c r="C122">
        <v>18.720500000000001</v>
      </c>
    </row>
    <row r="123" spans="1:3" x14ac:dyDescent="0.55000000000000004">
      <c r="A123" s="1" t="s">
        <v>3</v>
      </c>
      <c r="B123" s="2">
        <v>41208</v>
      </c>
      <c r="C123">
        <v>18.5504</v>
      </c>
    </row>
    <row r="124" spans="1:3" x14ac:dyDescent="0.55000000000000004">
      <c r="A124" s="1" t="s">
        <v>3</v>
      </c>
      <c r="B124" s="2">
        <v>41213</v>
      </c>
      <c r="C124">
        <v>18.283799999999999</v>
      </c>
    </row>
    <row r="125" spans="1:3" x14ac:dyDescent="0.55000000000000004">
      <c r="A125" s="1" t="s">
        <v>3</v>
      </c>
      <c r="B125" s="2">
        <v>41214</v>
      </c>
      <c r="C125">
        <v>18.321200000000001</v>
      </c>
    </row>
    <row r="126" spans="1:3" x14ac:dyDescent="0.55000000000000004">
      <c r="A126" s="1" t="s">
        <v>3</v>
      </c>
      <c r="B126" s="2">
        <v>41215</v>
      </c>
      <c r="C126">
        <v>17.715</v>
      </c>
    </row>
    <row r="127" spans="1:3" x14ac:dyDescent="0.55000000000000004">
      <c r="A127" s="1" t="s">
        <v>3</v>
      </c>
      <c r="B127" s="2">
        <v>41218</v>
      </c>
      <c r="C127">
        <v>17.955200000000001</v>
      </c>
    </row>
    <row r="128" spans="1:3" x14ac:dyDescent="0.55000000000000004">
      <c r="A128" s="1" t="s">
        <v>3</v>
      </c>
      <c r="B128" s="2">
        <v>41219</v>
      </c>
      <c r="C128">
        <v>17.9008</v>
      </c>
    </row>
    <row r="129" spans="1:3" x14ac:dyDescent="0.55000000000000004">
      <c r="A129" s="1" t="s">
        <v>3</v>
      </c>
      <c r="B129" s="2">
        <v>41220</v>
      </c>
      <c r="C129">
        <v>17.215900000000001</v>
      </c>
    </row>
    <row r="130" spans="1:3" x14ac:dyDescent="0.55000000000000004">
      <c r="A130" s="1" t="s">
        <v>3</v>
      </c>
      <c r="B130" s="2">
        <v>41221</v>
      </c>
      <c r="C130">
        <v>16.591100000000001</v>
      </c>
    </row>
    <row r="131" spans="1:3" x14ac:dyDescent="0.55000000000000004">
      <c r="A131" s="1" t="s">
        <v>3</v>
      </c>
      <c r="B131" s="2">
        <v>41222</v>
      </c>
      <c r="C131">
        <v>16.878299999999999</v>
      </c>
    </row>
    <row r="132" spans="1:3" x14ac:dyDescent="0.55000000000000004">
      <c r="A132" s="1" t="s">
        <v>3</v>
      </c>
      <c r="B132" s="2">
        <v>41225</v>
      </c>
      <c r="C132">
        <v>16.747800000000002</v>
      </c>
    </row>
    <row r="133" spans="1:3" x14ac:dyDescent="0.55000000000000004">
      <c r="A133" s="1" t="s">
        <v>3</v>
      </c>
      <c r="B133" s="2">
        <v>41226</v>
      </c>
      <c r="C133">
        <v>16.75</v>
      </c>
    </row>
    <row r="134" spans="1:3" x14ac:dyDescent="0.55000000000000004">
      <c r="A134" s="1" t="s">
        <v>3</v>
      </c>
      <c r="B134" s="2">
        <v>41227</v>
      </c>
      <c r="C134">
        <v>16.5642</v>
      </c>
    </row>
    <row r="135" spans="1:3" x14ac:dyDescent="0.55000000000000004">
      <c r="A135" s="1" t="s">
        <v>3</v>
      </c>
      <c r="B135" s="2">
        <v>41228</v>
      </c>
      <c r="C135">
        <v>16.216799999999999</v>
      </c>
    </row>
    <row r="136" spans="1:3" x14ac:dyDescent="0.55000000000000004">
      <c r="A136" s="1" t="s">
        <v>3</v>
      </c>
      <c r="B136" s="2">
        <v>41229</v>
      </c>
      <c r="C136">
        <v>16.2804</v>
      </c>
    </row>
    <row r="137" spans="1:3" x14ac:dyDescent="0.55000000000000004">
      <c r="A137" s="1" t="s">
        <v>3</v>
      </c>
      <c r="B137" s="2">
        <v>41232</v>
      </c>
      <c r="C137">
        <v>17.4544</v>
      </c>
    </row>
    <row r="138" spans="1:3" x14ac:dyDescent="0.55000000000000004">
      <c r="A138" s="1" t="s">
        <v>3</v>
      </c>
      <c r="B138" s="2">
        <v>41233</v>
      </c>
      <c r="C138">
        <v>17.305599999999998</v>
      </c>
    </row>
    <row r="139" spans="1:3" x14ac:dyDescent="0.55000000000000004">
      <c r="A139" s="1" t="s">
        <v>3</v>
      </c>
      <c r="B139" s="2">
        <v>41234</v>
      </c>
      <c r="C139">
        <v>17.329999999999998</v>
      </c>
    </row>
    <row r="140" spans="1:3" x14ac:dyDescent="0.55000000000000004">
      <c r="A140" s="1" t="s">
        <v>3</v>
      </c>
      <c r="B140" s="2">
        <v>41236</v>
      </c>
      <c r="C140">
        <v>17.632400000000001</v>
      </c>
    </row>
    <row r="141" spans="1:3" x14ac:dyDescent="0.55000000000000004">
      <c r="A141" s="1" t="s">
        <v>3</v>
      </c>
      <c r="B141" s="2">
        <v>41239</v>
      </c>
      <c r="C141">
        <v>18.188600000000001</v>
      </c>
    </row>
    <row r="142" spans="1:3" x14ac:dyDescent="0.55000000000000004">
      <c r="A142" s="1" t="s">
        <v>3</v>
      </c>
      <c r="B142" s="2">
        <v>41240</v>
      </c>
      <c r="C142">
        <v>18.042100000000001</v>
      </c>
    </row>
    <row r="143" spans="1:3" x14ac:dyDescent="0.55000000000000004">
      <c r="A143" s="1" t="s">
        <v>3</v>
      </c>
      <c r="B143" s="2">
        <v>41241</v>
      </c>
      <c r="C143">
        <v>17.985299999999999</v>
      </c>
    </row>
    <row r="144" spans="1:3" x14ac:dyDescent="0.55000000000000004">
      <c r="A144" s="1" t="s">
        <v>3</v>
      </c>
      <c r="B144" s="2">
        <v>41242</v>
      </c>
      <c r="C144">
        <v>18.183399999999999</v>
      </c>
    </row>
    <row r="145" spans="1:3" x14ac:dyDescent="0.55000000000000004">
      <c r="A145" s="1" t="s">
        <v>3</v>
      </c>
      <c r="B145" s="2">
        <v>41243</v>
      </c>
      <c r="C145">
        <v>18.057500000000001</v>
      </c>
    </row>
    <row r="146" spans="1:3" x14ac:dyDescent="0.55000000000000004">
      <c r="A146" s="1" t="s">
        <v>3</v>
      </c>
      <c r="B146" s="2">
        <v>41246</v>
      </c>
      <c r="C146">
        <v>18.085599999999999</v>
      </c>
    </row>
    <row r="147" spans="1:3" x14ac:dyDescent="0.55000000000000004">
      <c r="A147" s="1" t="s">
        <v>3</v>
      </c>
      <c r="B147" s="2">
        <v>41247</v>
      </c>
      <c r="C147">
        <v>17.7666</v>
      </c>
    </row>
    <row r="148" spans="1:3" x14ac:dyDescent="0.55000000000000004">
      <c r="A148" s="1" t="s">
        <v>3</v>
      </c>
      <c r="B148" s="2">
        <v>41248</v>
      </c>
      <c r="C148">
        <v>16.623200000000001</v>
      </c>
    </row>
    <row r="149" spans="1:3" x14ac:dyDescent="0.55000000000000004">
      <c r="A149" s="1" t="s">
        <v>3</v>
      </c>
      <c r="B149" s="2">
        <v>41249</v>
      </c>
      <c r="C149">
        <v>16.883900000000001</v>
      </c>
    </row>
    <row r="150" spans="1:3" x14ac:dyDescent="0.55000000000000004">
      <c r="A150" s="1" t="s">
        <v>3</v>
      </c>
      <c r="B150" s="2">
        <v>41250</v>
      </c>
      <c r="C150">
        <v>16.452300000000001</v>
      </c>
    </row>
    <row r="151" spans="1:3" x14ac:dyDescent="0.55000000000000004">
      <c r="A151" s="1" t="s">
        <v>3</v>
      </c>
      <c r="B151" s="2">
        <v>41253</v>
      </c>
      <c r="C151">
        <v>16.346399999999999</v>
      </c>
    </row>
    <row r="152" spans="1:3" x14ac:dyDescent="0.55000000000000004">
      <c r="A152" s="1" t="s">
        <v>3</v>
      </c>
      <c r="B152" s="2">
        <v>41254</v>
      </c>
      <c r="C152">
        <v>16.703399999999998</v>
      </c>
    </row>
    <row r="153" spans="1:3" x14ac:dyDescent="0.55000000000000004">
      <c r="A153" s="1" t="s">
        <v>3</v>
      </c>
      <c r="B153" s="2">
        <v>41255</v>
      </c>
      <c r="C153">
        <v>16.6297</v>
      </c>
    </row>
    <row r="154" spans="1:3" x14ac:dyDescent="0.55000000000000004">
      <c r="A154" s="1" t="s">
        <v>3</v>
      </c>
      <c r="B154" s="2">
        <v>41256</v>
      </c>
      <c r="C154">
        <v>16.342400000000001</v>
      </c>
    </row>
    <row r="155" spans="1:3" x14ac:dyDescent="0.55000000000000004">
      <c r="A155" s="1" t="s">
        <v>3</v>
      </c>
      <c r="B155" s="2">
        <v>41257</v>
      </c>
      <c r="C155">
        <v>15.728400000000001</v>
      </c>
    </row>
    <row r="156" spans="1:3" x14ac:dyDescent="0.55000000000000004">
      <c r="A156" s="1" t="s">
        <v>3</v>
      </c>
      <c r="B156" s="2">
        <v>41260</v>
      </c>
      <c r="C156">
        <v>16.007400000000001</v>
      </c>
    </row>
    <row r="157" spans="1:3" x14ac:dyDescent="0.55000000000000004">
      <c r="A157" s="1" t="s">
        <v>3</v>
      </c>
      <c r="B157" s="2">
        <v>41261</v>
      </c>
      <c r="C157">
        <v>16.472300000000001</v>
      </c>
    </row>
    <row r="158" spans="1:3" x14ac:dyDescent="0.55000000000000004">
      <c r="A158" s="1" t="s">
        <v>3</v>
      </c>
      <c r="B158" s="2">
        <v>41262</v>
      </c>
      <c r="C158">
        <v>16.238099999999999</v>
      </c>
    </row>
    <row r="159" spans="1:3" x14ac:dyDescent="0.55000000000000004">
      <c r="A159" s="1" t="s">
        <v>3</v>
      </c>
      <c r="B159" s="2">
        <v>41263</v>
      </c>
      <c r="C159">
        <v>16.096800000000002</v>
      </c>
    </row>
    <row r="160" spans="1:3" x14ac:dyDescent="0.55000000000000004">
      <c r="A160" s="1" t="s">
        <v>3</v>
      </c>
      <c r="B160" s="2">
        <v>41264</v>
      </c>
      <c r="C160">
        <v>16.0228</v>
      </c>
    </row>
    <row r="161" spans="1:3" x14ac:dyDescent="0.55000000000000004">
      <c r="A161" s="1" t="s">
        <v>3</v>
      </c>
      <c r="B161" s="2">
        <v>41267</v>
      </c>
      <c r="C161">
        <v>16.0487</v>
      </c>
    </row>
    <row r="162" spans="1:3" x14ac:dyDescent="0.55000000000000004">
      <c r="A162" s="1" t="s">
        <v>3</v>
      </c>
      <c r="B162" s="2">
        <v>41269</v>
      </c>
      <c r="C162">
        <v>15.827500000000001</v>
      </c>
    </row>
    <row r="163" spans="1:3" x14ac:dyDescent="0.55000000000000004">
      <c r="A163" s="1" t="s">
        <v>3</v>
      </c>
      <c r="B163" s="2">
        <v>41270</v>
      </c>
      <c r="C163">
        <v>15.891</v>
      </c>
    </row>
    <row r="164" spans="1:3" x14ac:dyDescent="0.55000000000000004">
      <c r="A164" s="1" t="s">
        <v>3</v>
      </c>
      <c r="B164" s="2">
        <v>41271</v>
      </c>
      <c r="C164">
        <v>15.722300000000001</v>
      </c>
    </row>
    <row r="165" spans="1:3" x14ac:dyDescent="0.55000000000000004">
      <c r="A165" s="1" t="s">
        <v>3</v>
      </c>
      <c r="B165" s="2">
        <v>41274</v>
      </c>
      <c r="C165">
        <v>16.418900000000001</v>
      </c>
    </row>
    <row r="166" spans="1:3" x14ac:dyDescent="0.55000000000000004">
      <c r="A166" s="1" t="s">
        <v>3</v>
      </c>
      <c r="B166" s="2">
        <v>41276</v>
      </c>
      <c r="C166">
        <v>16.9391</v>
      </c>
    </row>
    <row r="167" spans="1:3" x14ac:dyDescent="0.55000000000000004">
      <c r="A167" s="1" t="s">
        <v>3</v>
      </c>
      <c r="B167" s="2">
        <v>41277</v>
      </c>
      <c r="C167">
        <v>16.725300000000001</v>
      </c>
    </row>
    <row r="168" spans="1:3" x14ac:dyDescent="0.55000000000000004">
      <c r="A168" s="1" t="s">
        <v>3</v>
      </c>
      <c r="B168" s="2">
        <v>41278</v>
      </c>
      <c r="C168">
        <v>16.259399999999999</v>
      </c>
    </row>
    <row r="169" spans="1:3" x14ac:dyDescent="0.55000000000000004">
      <c r="A169" s="1" t="s">
        <v>3</v>
      </c>
      <c r="B169" s="2">
        <v>41281</v>
      </c>
      <c r="C169">
        <v>16.163799999999998</v>
      </c>
    </row>
    <row r="170" spans="1:3" x14ac:dyDescent="0.55000000000000004">
      <c r="A170" s="1" t="s">
        <v>3</v>
      </c>
      <c r="B170" s="2">
        <v>41282</v>
      </c>
      <c r="C170">
        <v>16.2073</v>
      </c>
    </row>
    <row r="171" spans="1:3" x14ac:dyDescent="0.55000000000000004">
      <c r="A171" s="1" t="s">
        <v>3</v>
      </c>
      <c r="B171" s="2">
        <v>41283</v>
      </c>
      <c r="C171">
        <v>15.954000000000001</v>
      </c>
    </row>
    <row r="172" spans="1:3" x14ac:dyDescent="0.55000000000000004">
      <c r="A172" s="1" t="s">
        <v>3</v>
      </c>
      <c r="B172" s="2">
        <v>41284</v>
      </c>
      <c r="C172">
        <v>16.151700000000002</v>
      </c>
    </row>
    <row r="173" spans="1:3" x14ac:dyDescent="0.55000000000000004">
      <c r="A173" s="1" t="s">
        <v>3</v>
      </c>
      <c r="B173" s="2">
        <v>41285</v>
      </c>
      <c r="C173">
        <v>16.052700000000002</v>
      </c>
    </row>
    <row r="174" spans="1:3" x14ac:dyDescent="0.55000000000000004">
      <c r="A174" s="1" t="s">
        <v>3</v>
      </c>
      <c r="B174" s="2">
        <v>41288</v>
      </c>
      <c r="C174">
        <v>15.480399999999999</v>
      </c>
    </row>
    <row r="175" spans="1:3" x14ac:dyDescent="0.55000000000000004">
      <c r="A175" s="1" t="s">
        <v>3</v>
      </c>
      <c r="B175" s="2">
        <v>41289</v>
      </c>
      <c r="C175">
        <v>14.992000000000001</v>
      </c>
    </row>
    <row r="176" spans="1:3" x14ac:dyDescent="0.55000000000000004">
      <c r="A176" s="1" t="s">
        <v>3</v>
      </c>
      <c r="B176" s="2">
        <v>41290</v>
      </c>
      <c r="C176">
        <v>15.6143</v>
      </c>
    </row>
    <row r="177" spans="1:3" x14ac:dyDescent="0.55000000000000004">
      <c r="A177" s="1" t="s">
        <v>3</v>
      </c>
      <c r="B177" s="2">
        <v>41291</v>
      </c>
      <c r="C177">
        <v>15.5091</v>
      </c>
    </row>
    <row r="178" spans="1:3" x14ac:dyDescent="0.55000000000000004">
      <c r="A178" s="1" t="s">
        <v>3</v>
      </c>
      <c r="B178" s="2">
        <v>41292</v>
      </c>
      <c r="C178">
        <v>15.426399999999999</v>
      </c>
    </row>
    <row r="179" spans="1:3" x14ac:dyDescent="0.55000000000000004">
      <c r="A179" s="1" t="s">
        <v>3</v>
      </c>
      <c r="B179" s="2">
        <v>41296</v>
      </c>
      <c r="C179">
        <v>15.573600000000001</v>
      </c>
    </row>
    <row r="180" spans="1:3" x14ac:dyDescent="0.55000000000000004">
      <c r="A180" s="1" t="s">
        <v>3</v>
      </c>
      <c r="B180" s="2">
        <v>41297</v>
      </c>
      <c r="C180">
        <v>15.858599999999999</v>
      </c>
    </row>
    <row r="181" spans="1:3" x14ac:dyDescent="0.55000000000000004">
      <c r="A181" s="1" t="s">
        <v>3</v>
      </c>
      <c r="B181" s="2">
        <v>41298</v>
      </c>
      <c r="C181">
        <v>13.8992</v>
      </c>
    </row>
    <row r="182" spans="1:3" x14ac:dyDescent="0.55000000000000004">
      <c r="A182" s="1" t="s">
        <v>3</v>
      </c>
      <c r="B182" s="2">
        <v>41299</v>
      </c>
      <c r="C182">
        <v>13.5715</v>
      </c>
    </row>
    <row r="183" spans="1:3" x14ac:dyDescent="0.55000000000000004">
      <c r="A183" s="1" t="s">
        <v>3</v>
      </c>
      <c r="B183" s="2">
        <v>41302</v>
      </c>
      <c r="C183">
        <v>13.878500000000001</v>
      </c>
    </row>
    <row r="184" spans="1:3" x14ac:dyDescent="0.55000000000000004">
      <c r="A184" s="1" t="s">
        <v>3</v>
      </c>
      <c r="B184" s="2">
        <v>41303</v>
      </c>
      <c r="C184">
        <v>14.1389</v>
      </c>
    </row>
    <row r="185" spans="1:3" x14ac:dyDescent="0.55000000000000004">
      <c r="A185" s="1" t="s">
        <v>3</v>
      </c>
      <c r="B185" s="2">
        <v>41304</v>
      </c>
      <c r="C185">
        <v>14.0945</v>
      </c>
    </row>
    <row r="186" spans="1:3" x14ac:dyDescent="0.55000000000000004">
      <c r="A186" s="1" t="s">
        <v>3</v>
      </c>
      <c r="B186" s="2">
        <v>41305</v>
      </c>
      <c r="C186">
        <v>14.053100000000001</v>
      </c>
    </row>
    <row r="187" spans="1:3" x14ac:dyDescent="0.55000000000000004">
      <c r="A187" s="1" t="s">
        <v>3</v>
      </c>
      <c r="B187" s="2">
        <v>41306</v>
      </c>
      <c r="C187">
        <v>13.9954</v>
      </c>
    </row>
    <row r="188" spans="1:3" x14ac:dyDescent="0.55000000000000004">
      <c r="A188" s="1" t="s">
        <v>3</v>
      </c>
      <c r="B188" s="2">
        <v>41309</v>
      </c>
      <c r="C188">
        <v>13.646800000000001</v>
      </c>
    </row>
    <row r="189" spans="1:3" x14ac:dyDescent="0.55000000000000004">
      <c r="A189" s="1" t="s">
        <v>3</v>
      </c>
      <c r="B189" s="2">
        <v>41310</v>
      </c>
      <c r="C189">
        <v>14.1256</v>
      </c>
    </row>
    <row r="190" spans="1:3" x14ac:dyDescent="0.55000000000000004">
      <c r="A190" s="1" t="s">
        <v>3</v>
      </c>
      <c r="B190" s="2">
        <v>41311</v>
      </c>
      <c r="C190">
        <v>14.1105</v>
      </c>
    </row>
    <row r="191" spans="1:3" x14ac:dyDescent="0.55000000000000004">
      <c r="A191" s="1" t="s">
        <v>3</v>
      </c>
      <c r="B191" s="2">
        <v>41312</v>
      </c>
      <c r="C191">
        <v>14.530099999999999</v>
      </c>
    </row>
    <row r="192" spans="1:3" x14ac:dyDescent="0.55000000000000004">
      <c r="A192" s="1" t="s">
        <v>3</v>
      </c>
      <c r="B192" s="2">
        <v>41313</v>
      </c>
      <c r="C192">
        <v>14.7399</v>
      </c>
    </row>
    <row r="193" spans="1:3" x14ac:dyDescent="0.55000000000000004">
      <c r="A193" s="1" t="s">
        <v>3</v>
      </c>
      <c r="B193" s="2">
        <v>41316</v>
      </c>
      <c r="C193">
        <v>14.8935</v>
      </c>
    </row>
    <row r="194" spans="1:3" x14ac:dyDescent="0.55000000000000004">
      <c r="A194" s="1" t="s">
        <v>3</v>
      </c>
      <c r="B194" s="2">
        <v>41317</v>
      </c>
      <c r="C194">
        <v>14.520200000000001</v>
      </c>
    </row>
    <row r="195" spans="1:3" x14ac:dyDescent="0.55000000000000004">
      <c r="A195" s="1" t="s">
        <v>3</v>
      </c>
      <c r="B195" s="2">
        <v>41318</v>
      </c>
      <c r="C195">
        <v>14.4925</v>
      </c>
    </row>
    <row r="196" spans="1:3" x14ac:dyDescent="0.55000000000000004">
      <c r="A196" s="1" t="s">
        <v>3</v>
      </c>
      <c r="B196" s="2">
        <v>41319</v>
      </c>
      <c r="C196">
        <v>14.4795</v>
      </c>
    </row>
    <row r="197" spans="1:3" x14ac:dyDescent="0.55000000000000004">
      <c r="A197" s="1" t="s">
        <v>3</v>
      </c>
      <c r="B197" s="2">
        <v>41320</v>
      </c>
      <c r="C197">
        <v>14.28</v>
      </c>
    </row>
    <row r="198" spans="1:3" x14ac:dyDescent="0.55000000000000004">
      <c r="A198" s="1" t="s">
        <v>3</v>
      </c>
      <c r="B198" s="2">
        <v>41324</v>
      </c>
      <c r="C198">
        <v>14.274699999999999</v>
      </c>
    </row>
    <row r="199" spans="1:3" x14ac:dyDescent="0.55000000000000004">
      <c r="A199" s="1" t="s">
        <v>3</v>
      </c>
      <c r="B199" s="2">
        <v>41325</v>
      </c>
      <c r="C199">
        <v>13.929</v>
      </c>
    </row>
    <row r="200" spans="1:3" x14ac:dyDescent="0.55000000000000004">
      <c r="A200" s="1" t="s">
        <v>3</v>
      </c>
      <c r="B200" s="2">
        <v>41326</v>
      </c>
      <c r="C200">
        <v>13.8424</v>
      </c>
    </row>
    <row r="201" spans="1:3" x14ac:dyDescent="0.55000000000000004">
      <c r="A201" s="1" t="s">
        <v>3</v>
      </c>
      <c r="B201" s="2">
        <v>41327</v>
      </c>
      <c r="C201">
        <v>13.989800000000001</v>
      </c>
    </row>
    <row r="202" spans="1:3" x14ac:dyDescent="0.55000000000000004">
      <c r="A202" s="1" t="s">
        <v>3</v>
      </c>
      <c r="B202" s="2">
        <v>41330</v>
      </c>
      <c r="C202">
        <v>13.741199999999999</v>
      </c>
    </row>
    <row r="203" spans="1:3" x14ac:dyDescent="0.55000000000000004">
      <c r="A203" s="1" t="s">
        <v>3</v>
      </c>
      <c r="B203" s="2">
        <v>41331</v>
      </c>
      <c r="C203">
        <v>13.932700000000001</v>
      </c>
    </row>
    <row r="204" spans="1:3" x14ac:dyDescent="0.55000000000000004">
      <c r="A204" s="1" t="s">
        <v>3</v>
      </c>
      <c r="B204" s="2">
        <v>41332</v>
      </c>
      <c r="C204">
        <v>13.796200000000001</v>
      </c>
    </row>
    <row r="205" spans="1:3" x14ac:dyDescent="0.55000000000000004">
      <c r="A205" s="1" t="s">
        <v>3</v>
      </c>
      <c r="B205" s="2">
        <v>41333</v>
      </c>
      <c r="C205">
        <v>13.697800000000001</v>
      </c>
    </row>
    <row r="206" spans="1:3" x14ac:dyDescent="0.55000000000000004">
      <c r="A206" s="1" t="s">
        <v>3</v>
      </c>
      <c r="B206" s="2">
        <v>41334</v>
      </c>
      <c r="C206">
        <v>13.358599999999999</v>
      </c>
    </row>
    <row r="207" spans="1:3" x14ac:dyDescent="0.55000000000000004">
      <c r="A207" s="1" t="s">
        <v>3</v>
      </c>
      <c r="B207" s="2">
        <v>41337</v>
      </c>
      <c r="C207">
        <v>13.035299999999999</v>
      </c>
    </row>
    <row r="208" spans="1:3" x14ac:dyDescent="0.55000000000000004">
      <c r="A208" s="1" t="s">
        <v>3</v>
      </c>
      <c r="B208" s="2">
        <v>41338</v>
      </c>
      <c r="C208">
        <v>13.3794</v>
      </c>
    </row>
    <row r="209" spans="1:3" x14ac:dyDescent="0.55000000000000004">
      <c r="A209" s="1" t="s">
        <v>3</v>
      </c>
      <c r="B209" s="2">
        <v>41339</v>
      </c>
      <c r="C209">
        <v>13.209300000000001</v>
      </c>
    </row>
    <row r="210" spans="1:3" x14ac:dyDescent="0.55000000000000004">
      <c r="A210" s="1" t="s">
        <v>3</v>
      </c>
      <c r="B210" s="2">
        <v>41340</v>
      </c>
      <c r="C210">
        <v>13.362</v>
      </c>
    </row>
    <row r="211" spans="1:3" x14ac:dyDescent="0.55000000000000004">
      <c r="A211" s="1" t="s">
        <v>3</v>
      </c>
      <c r="B211" s="2">
        <v>41341</v>
      </c>
      <c r="C211">
        <v>13.397399999999999</v>
      </c>
    </row>
    <row r="212" spans="1:3" x14ac:dyDescent="0.55000000000000004">
      <c r="A212" s="1" t="s">
        <v>3</v>
      </c>
      <c r="B212" s="2">
        <v>41344</v>
      </c>
      <c r="C212">
        <v>13.588200000000001</v>
      </c>
    </row>
    <row r="213" spans="1:3" x14ac:dyDescent="0.55000000000000004">
      <c r="A213" s="1" t="s">
        <v>3</v>
      </c>
      <c r="B213" s="2">
        <v>41345</v>
      </c>
      <c r="C213">
        <v>13.295299999999999</v>
      </c>
    </row>
    <row r="214" spans="1:3" x14ac:dyDescent="0.55000000000000004">
      <c r="A214" s="1" t="s">
        <v>3</v>
      </c>
      <c r="B214" s="2">
        <v>41346</v>
      </c>
      <c r="C214">
        <v>13.2928</v>
      </c>
    </row>
    <row r="215" spans="1:3" x14ac:dyDescent="0.55000000000000004">
      <c r="A215" s="1" t="s">
        <v>3</v>
      </c>
      <c r="B215" s="2">
        <v>41347</v>
      </c>
      <c r="C215">
        <v>13.4216</v>
      </c>
    </row>
    <row r="216" spans="1:3" x14ac:dyDescent="0.55000000000000004">
      <c r="A216" s="1" t="s">
        <v>3</v>
      </c>
      <c r="B216" s="2">
        <v>41348</v>
      </c>
      <c r="C216">
        <v>13.767899999999999</v>
      </c>
    </row>
    <row r="217" spans="1:3" x14ac:dyDescent="0.55000000000000004">
      <c r="A217" s="1" t="s">
        <v>3</v>
      </c>
      <c r="B217" s="2">
        <v>41351</v>
      </c>
      <c r="C217">
        <v>14.142200000000001</v>
      </c>
    </row>
    <row r="218" spans="1:3" x14ac:dyDescent="0.55000000000000004">
      <c r="A218" s="1" t="s">
        <v>3</v>
      </c>
      <c r="B218" s="2">
        <v>41352</v>
      </c>
      <c r="C218">
        <v>14.103999999999999</v>
      </c>
    </row>
    <row r="219" spans="1:3" x14ac:dyDescent="0.55000000000000004">
      <c r="A219" s="1" t="s">
        <v>3</v>
      </c>
      <c r="B219" s="2">
        <v>41353</v>
      </c>
      <c r="C219">
        <v>14.029199999999999</v>
      </c>
    </row>
    <row r="220" spans="1:3" x14ac:dyDescent="0.55000000000000004">
      <c r="A220" s="1" t="s">
        <v>3</v>
      </c>
      <c r="B220" s="2">
        <v>41354</v>
      </c>
      <c r="C220">
        <v>14.0494</v>
      </c>
    </row>
    <row r="221" spans="1:3" x14ac:dyDescent="0.55000000000000004">
      <c r="A221" s="1" t="s">
        <v>3</v>
      </c>
      <c r="B221" s="2">
        <v>41355</v>
      </c>
      <c r="C221">
        <v>14.334300000000001</v>
      </c>
    </row>
    <row r="222" spans="1:3" x14ac:dyDescent="0.55000000000000004">
      <c r="A222" s="1" t="s">
        <v>3</v>
      </c>
      <c r="B222" s="2">
        <v>41358</v>
      </c>
      <c r="C222">
        <v>14.386100000000001</v>
      </c>
    </row>
    <row r="223" spans="1:3" x14ac:dyDescent="0.55000000000000004">
      <c r="A223" s="1" t="s">
        <v>3</v>
      </c>
      <c r="B223" s="2">
        <v>41359</v>
      </c>
      <c r="C223">
        <v>14.3104</v>
      </c>
    </row>
    <row r="224" spans="1:3" x14ac:dyDescent="0.55000000000000004">
      <c r="A224" s="1" t="s">
        <v>3</v>
      </c>
      <c r="B224" s="2">
        <v>41360</v>
      </c>
      <c r="C224">
        <v>14.029199999999999</v>
      </c>
    </row>
    <row r="225" spans="1:3" x14ac:dyDescent="0.55000000000000004">
      <c r="A225" s="1" t="s">
        <v>3</v>
      </c>
      <c r="B225" s="2">
        <v>41361</v>
      </c>
      <c r="C225">
        <v>13.7369</v>
      </c>
    </row>
    <row r="226" spans="1:3" x14ac:dyDescent="0.55000000000000004">
      <c r="A226" s="1" t="s">
        <v>3</v>
      </c>
      <c r="B226" s="2">
        <v>41365</v>
      </c>
      <c r="C226">
        <v>13.3102</v>
      </c>
    </row>
    <row r="227" spans="1:3" x14ac:dyDescent="0.55000000000000004">
      <c r="A227" s="1" t="s">
        <v>3</v>
      </c>
      <c r="B227" s="2">
        <v>41366</v>
      </c>
      <c r="C227">
        <v>13.3375</v>
      </c>
    </row>
    <row r="228" spans="1:3" x14ac:dyDescent="0.55000000000000004">
      <c r="A228" s="1" t="s">
        <v>3</v>
      </c>
      <c r="B228" s="2">
        <v>41367</v>
      </c>
      <c r="C228">
        <v>13.405799999999999</v>
      </c>
    </row>
    <row r="229" spans="1:3" x14ac:dyDescent="0.55000000000000004">
      <c r="A229" s="1" t="s">
        <v>3</v>
      </c>
      <c r="B229" s="2">
        <v>41368</v>
      </c>
      <c r="C229">
        <v>13.273300000000001</v>
      </c>
    </row>
    <row r="230" spans="1:3" x14ac:dyDescent="0.55000000000000004">
      <c r="A230" s="1" t="s">
        <v>3</v>
      </c>
      <c r="B230" s="2">
        <v>41369</v>
      </c>
      <c r="C230">
        <v>13.132999999999999</v>
      </c>
    </row>
    <row r="231" spans="1:3" x14ac:dyDescent="0.55000000000000004">
      <c r="A231" s="1" t="s">
        <v>3</v>
      </c>
      <c r="B231" s="2">
        <v>41372</v>
      </c>
      <c r="C231">
        <v>13.2264</v>
      </c>
    </row>
    <row r="232" spans="1:3" x14ac:dyDescent="0.55000000000000004">
      <c r="A232" s="1" t="s">
        <v>3</v>
      </c>
      <c r="B232" s="2">
        <v>41373</v>
      </c>
      <c r="C232">
        <v>13.250299999999999</v>
      </c>
    </row>
    <row r="233" spans="1:3" x14ac:dyDescent="0.55000000000000004">
      <c r="A233" s="1" t="s">
        <v>3</v>
      </c>
      <c r="B233" s="2">
        <v>41374</v>
      </c>
      <c r="C233">
        <v>13.5206</v>
      </c>
    </row>
    <row r="234" spans="1:3" x14ac:dyDescent="0.55000000000000004">
      <c r="A234" s="1" t="s">
        <v>3</v>
      </c>
      <c r="B234" s="2">
        <v>41375</v>
      </c>
      <c r="C234">
        <v>13.478400000000001</v>
      </c>
    </row>
    <row r="235" spans="1:3" x14ac:dyDescent="0.55000000000000004">
      <c r="A235" s="1" t="s">
        <v>3</v>
      </c>
      <c r="B235" s="2">
        <v>41376</v>
      </c>
      <c r="C235">
        <v>13.3378</v>
      </c>
    </row>
    <row r="236" spans="1:3" x14ac:dyDescent="0.55000000000000004">
      <c r="A236" s="1" t="s">
        <v>3</v>
      </c>
      <c r="B236" s="2">
        <v>41379</v>
      </c>
      <c r="C236">
        <v>13.029</v>
      </c>
    </row>
    <row r="237" spans="1:3" x14ac:dyDescent="0.55000000000000004">
      <c r="A237" s="1" t="s">
        <v>3</v>
      </c>
      <c r="B237" s="2">
        <v>41380</v>
      </c>
      <c r="C237">
        <v>13.2273</v>
      </c>
    </row>
    <row r="238" spans="1:3" x14ac:dyDescent="0.55000000000000004">
      <c r="A238" s="1" t="s">
        <v>3</v>
      </c>
      <c r="B238" s="2">
        <v>41381</v>
      </c>
      <c r="C238">
        <v>12.4999</v>
      </c>
    </row>
    <row r="239" spans="1:3" x14ac:dyDescent="0.55000000000000004">
      <c r="A239" s="1" t="s">
        <v>3</v>
      </c>
      <c r="B239" s="2">
        <v>41382</v>
      </c>
      <c r="C239">
        <v>12.1663</v>
      </c>
    </row>
    <row r="240" spans="1:3" x14ac:dyDescent="0.55000000000000004">
      <c r="A240" s="1" t="s">
        <v>3</v>
      </c>
      <c r="B240" s="2">
        <v>41383</v>
      </c>
      <c r="C240">
        <v>12.119199999999999</v>
      </c>
    </row>
    <row r="241" spans="1:3" x14ac:dyDescent="0.55000000000000004">
      <c r="A241" s="1" t="s">
        <v>3</v>
      </c>
      <c r="B241" s="2">
        <v>41386</v>
      </c>
      <c r="C241">
        <v>12.3718</v>
      </c>
    </row>
    <row r="242" spans="1:3" x14ac:dyDescent="0.55000000000000004">
      <c r="A242" s="1" t="s">
        <v>3</v>
      </c>
      <c r="B242" s="2">
        <v>41387</v>
      </c>
      <c r="C242">
        <v>12.603300000000001</v>
      </c>
    </row>
    <row r="243" spans="1:3" x14ac:dyDescent="0.55000000000000004">
      <c r="A243" s="1" t="s">
        <v>3</v>
      </c>
      <c r="B243" s="2">
        <v>41388</v>
      </c>
      <c r="C243">
        <v>12.5825</v>
      </c>
    </row>
    <row r="244" spans="1:3" x14ac:dyDescent="0.55000000000000004">
      <c r="A244" s="1" t="s">
        <v>3</v>
      </c>
      <c r="B244" s="2">
        <v>41389</v>
      </c>
      <c r="C244">
        <v>12.6731</v>
      </c>
    </row>
    <row r="245" spans="1:3" x14ac:dyDescent="0.55000000000000004">
      <c r="A245" s="1" t="s">
        <v>3</v>
      </c>
      <c r="B245" s="2">
        <v>41390</v>
      </c>
      <c r="C245">
        <v>12.9468</v>
      </c>
    </row>
    <row r="246" spans="1:3" x14ac:dyDescent="0.55000000000000004">
      <c r="A246" s="1" t="s">
        <v>3</v>
      </c>
      <c r="B246" s="2">
        <v>41393</v>
      </c>
      <c r="C246">
        <v>13.3477</v>
      </c>
    </row>
    <row r="247" spans="1:3" x14ac:dyDescent="0.55000000000000004">
      <c r="A247" s="1" t="s">
        <v>3</v>
      </c>
      <c r="B247" s="2">
        <v>41394</v>
      </c>
      <c r="C247">
        <v>13.740600000000001</v>
      </c>
    </row>
    <row r="248" spans="1:3" x14ac:dyDescent="0.55000000000000004">
      <c r="A248" s="1" t="s">
        <v>3</v>
      </c>
      <c r="B248" s="2">
        <v>41395</v>
      </c>
      <c r="C248">
        <v>13.632300000000001</v>
      </c>
    </row>
    <row r="249" spans="1:3" x14ac:dyDescent="0.55000000000000004">
      <c r="A249" s="1" t="s">
        <v>3</v>
      </c>
      <c r="B249" s="2">
        <v>41396</v>
      </c>
      <c r="C249">
        <v>13.8256</v>
      </c>
    </row>
    <row r="250" spans="1:3" x14ac:dyDescent="0.55000000000000004">
      <c r="A250" s="1" t="s">
        <v>3</v>
      </c>
      <c r="B250" s="2">
        <v>41397</v>
      </c>
      <c r="C250">
        <v>13.9641</v>
      </c>
    </row>
    <row r="251" spans="1:3" x14ac:dyDescent="0.55000000000000004">
      <c r="A251" s="1" t="s">
        <v>3</v>
      </c>
      <c r="B251" s="2">
        <v>41400</v>
      </c>
      <c r="C251">
        <v>14.297000000000001</v>
      </c>
    </row>
    <row r="252" spans="1:3" x14ac:dyDescent="0.55000000000000004">
      <c r="A252" s="1" t="s">
        <v>3</v>
      </c>
      <c r="B252" s="2">
        <v>41401</v>
      </c>
      <c r="C252">
        <v>14.2334</v>
      </c>
    </row>
    <row r="253" spans="1:3" x14ac:dyDescent="0.55000000000000004">
      <c r="A253" s="1" t="s">
        <v>3</v>
      </c>
      <c r="B253" s="2">
        <v>41402</v>
      </c>
      <c r="C253">
        <v>14.3942</v>
      </c>
    </row>
    <row r="254" spans="1:3" x14ac:dyDescent="0.55000000000000004">
      <c r="A254" s="1" t="s">
        <v>3</v>
      </c>
      <c r="B254" s="2">
        <v>41403</v>
      </c>
      <c r="C254">
        <v>14.268599999999999</v>
      </c>
    </row>
    <row r="255" spans="1:3" x14ac:dyDescent="0.55000000000000004">
      <c r="A255" s="1" t="s">
        <v>3</v>
      </c>
      <c r="B255" s="2">
        <v>41404</v>
      </c>
      <c r="C255">
        <v>14.149900000000001</v>
      </c>
    </row>
    <row r="256" spans="1:3" x14ac:dyDescent="0.55000000000000004">
      <c r="A256" s="1" t="s">
        <v>3</v>
      </c>
      <c r="B256" s="2">
        <v>41407</v>
      </c>
      <c r="C256">
        <v>14.2052</v>
      </c>
    </row>
    <row r="257" spans="1:3" x14ac:dyDescent="0.55000000000000004">
      <c r="A257" s="1" t="s">
        <v>3</v>
      </c>
      <c r="B257" s="2">
        <v>41408</v>
      </c>
      <c r="C257">
        <v>13.8653</v>
      </c>
    </row>
    <row r="258" spans="1:3" x14ac:dyDescent="0.55000000000000004">
      <c r="A258" s="1" t="s">
        <v>3</v>
      </c>
      <c r="B258" s="2">
        <v>41409</v>
      </c>
      <c r="C258">
        <v>13.3964</v>
      </c>
    </row>
    <row r="259" spans="1:3" x14ac:dyDescent="0.55000000000000004">
      <c r="A259" s="1" t="s">
        <v>3</v>
      </c>
      <c r="B259" s="2">
        <v>41410</v>
      </c>
      <c r="C259">
        <v>13.5754</v>
      </c>
    </row>
    <row r="260" spans="1:3" x14ac:dyDescent="0.55000000000000004">
      <c r="A260" s="1" t="s">
        <v>3</v>
      </c>
      <c r="B260" s="2">
        <v>41411</v>
      </c>
      <c r="C260">
        <v>13.5342</v>
      </c>
    </row>
    <row r="261" spans="1:3" x14ac:dyDescent="0.55000000000000004">
      <c r="A261" s="1" t="s">
        <v>3</v>
      </c>
      <c r="B261" s="2">
        <v>41414</v>
      </c>
      <c r="C261">
        <v>13.8363</v>
      </c>
    </row>
    <row r="262" spans="1:3" x14ac:dyDescent="0.55000000000000004">
      <c r="A262" s="1" t="s">
        <v>3</v>
      </c>
      <c r="B262" s="2">
        <v>41415</v>
      </c>
      <c r="C262">
        <v>13.7341</v>
      </c>
    </row>
    <row r="263" spans="1:3" x14ac:dyDescent="0.55000000000000004">
      <c r="A263" s="1" t="s">
        <v>3</v>
      </c>
      <c r="B263" s="2">
        <v>41416</v>
      </c>
      <c r="C263">
        <v>13.786899999999999</v>
      </c>
    </row>
    <row r="264" spans="1:3" x14ac:dyDescent="0.55000000000000004">
      <c r="A264" s="1" t="s">
        <v>3</v>
      </c>
      <c r="B264" s="2">
        <v>41417</v>
      </c>
      <c r="C264">
        <v>13.8116</v>
      </c>
    </row>
    <row r="265" spans="1:3" x14ac:dyDescent="0.55000000000000004">
      <c r="A265" s="1" t="s">
        <v>3</v>
      </c>
      <c r="B265" s="2">
        <v>41418</v>
      </c>
      <c r="C265">
        <v>13.9056</v>
      </c>
    </row>
    <row r="266" spans="1:3" x14ac:dyDescent="0.55000000000000004">
      <c r="A266" s="1" t="s">
        <v>3</v>
      </c>
      <c r="B266" s="2">
        <v>41422</v>
      </c>
      <c r="C266">
        <v>13.7897</v>
      </c>
    </row>
    <row r="267" spans="1:3" x14ac:dyDescent="0.55000000000000004">
      <c r="A267" s="1" t="s">
        <v>3</v>
      </c>
      <c r="B267" s="2">
        <v>41423</v>
      </c>
      <c r="C267">
        <v>13.8994</v>
      </c>
    </row>
    <row r="268" spans="1:3" x14ac:dyDescent="0.55000000000000004">
      <c r="A268" s="1" t="s">
        <v>3</v>
      </c>
      <c r="B268" s="2">
        <v>41424</v>
      </c>
      <c r="C268">
        <v>14.1065</v>
      </c>
    </row>
    <row r="269" spans="1:3" x14ac:dyDescent="0.55000000000000004">
      <c r="A269" s="1" t="s">
        <v>3</v>
      </c>
      <c r="B269" s="2">
        <v>41425</v>
      </c>
      <c r="C269">
        <v>14.0487</v>
      </c>
    </row>
    <row r="270" spans="1:3" x14ac:dyDescent="0.55000000000000004">
      <c r="A270" s="1" t="s">
        <v>3</v>
      </c>
      <c r="B270" s="2">
        <v>41428</v>
      </c>
      <c r="C270">
        <v>14.079599999999999</v>
      </c>
    </row>
    <row r="271" spans="1:3" x14ac:dyDescent="0.55000000000000004">
      <c r="A271" s="1" t="s">
        <v>3</v>
      </c>
      <c r="B271" s="2">
        <v>41429</v>
      </c>
      <c r="C271">
        <v>14.035600000000001</v>
      </c>
    </row>
    <row r="272" spans="1:3" x14ac:dyDescent="0.55000000000000004">
      <c r="A272" s="1" t="s">
        <v>3</v>
      </c>
      <c r="B272" s="2">
        <v>41430</v>
      </c>
      <c r="C272">
        <v>13.904400000000001</v>
      </c>
    </row>
    <row r="273" spans="1:3" x14ac:dyDescent="0.55000000000000004">
      <c r="A273" s="1" t="s">
        <v>3</v>
      </c>
      <c r="B273" s="2">
        <v>41431</v>
      </c>
      <c r="C273">
        <v>13.6966</v>
      </c>
    </row>
    <row r="274" spans="1:3" x14ac:dyDescent="0.55000000000000004">
      <c r="A274" s="1" t="s">
        <v>3</v>
      </c>
      <c r="B274" s="2">
        <v>41432</v>
      </c>
      <c r="C274">
        <v>13.801299999999999</v>
      </c>
    </row>
    <row r="275" spans="1:3" x14ac:dyDescent="0.55000000000000004">
      <c r="A275" s="1" t="s">
        <v>3</v>
      </c>
      <c r="B275" s="2">
        <v>41435</v>
      </c>
      <c r="C275">
        <v>13.710100000000001</v>
      </c>
    </row>
    <row r="276" spans="1:3" x14ac:dyDescent="0.55000000000000004">
      <c r="A276" s="1" t="s">
        <v>3</v>
      </c>
      <c r="B276" s="2">
        <v>41436</v>
      </c>
      <c r="C276">
        <v>13.6698</v>
      </c>
    </row>
    <row r="277" spans="1:3" x14ac:dyDescent="0.55000000000000004">
      <c r="A277" s="1" t="s">
        <v>3</v>
      </c>
      <c r="B277" s="2">
        <v>41437</v>
      </c>
      <c r="C277">
        <v>13.5008</v>
      </c>
    </row>
    <row r="278" spans="1:3" x14ac:dyDescent="0.55000000000000004">
      <c r="A278" s="1" t="s">
        <v>3</v>
      </c>
      <c r="B278" s="2">
        <v>41438</v>
      </c>
      <c r="C278">
        <v>13.618499999999999</v>
      </c>
    </row>
    <row r="279" spans="1:3" x14ac:dyDescent="0.55000000000000004">
      <c r="A279" s="1" t="s">
        <v>3</v>
      </c>
      <c r="B279" s="2">
        <v>41439</v>
      </c>
      <c r="C279">
        <v>13.4339</v>
      </c>
    </row>
    <row r="280" spans="1:3" x14ac:dyDescent="0.55000000000000004">
      <c r="A280" s="1" t="s">
        <v>3</v>
      </c>
      <c r="B280" s="2">
        <v>41442</v>
      </c>
      <c r="C280">
        <v>13.4948</v>
      </c>
    </row>
    <row r="281" spans="1:3" x14ac:dyDescent="0.55000000000000004">
      <c r="A281" s="1" t="s">
        <v>3</v>
      </c>
      <c r="B281" s="2">
        <v>41443</v>
      </c>
      <c r="C281">
        <v>13.4876</v>
      </c>
    </row>
    <row r="282" spans="1:3" x14ac:dyDescent="0.55000000000000004">
      <c r="A282" s="1" t="s">
        <v>3</v>
      </c>
      <c r="B282" s="2">
        <v>41444</v>
      </c>
      <c r="C282">
        <v>13.213699999999999</v>
      </c>
    </row>
    <row r="283" spans="1:3" x14ac:dyDescent="0.55000000000000004">
      <c r="A283" s="1" t="s">
        <v>3</v>
      </c>
      <c r="B283" s="2">
        <v>41445</v>
      </c>
      <c r="C283">
        <v>13.0213</v>
      </c>
    </row>
    <row r="284" spans="1:3" x14ac:dyDescent="0.55000000000000004">
      <c r="A284" s="1" t="s">
        <v>3</v>
      </c>
      <c r="B284" s="2">
        <v>41446</v>
      </c>
      <c r="C284">
        <v>12.9169</v>
      </c>
    </row>
    <row r="285" spans="1:3" x14ac:dyDescent="0.55000000000000004">
      <c r="A285" s="1" t="s">
        <v>3</v>
      </c>
      <c r="B285" s="2">
        <v>41449</v>
      </c>
      <c r="C285">
        <v>12.5746</v>
      </c>
    </row>
    <row r="286" spans="1:3" x14ac:dyDescent="0.55000000000000004">
      <c r="A286" s="1" t="s">
        <v>3</v>
      </c>
      <c r="B286" s="2">
        <v>41450</v>
      </c>
      <c r="C286">
        <v>12.577400000000001</v>
      </c>
    </row>
    <row r="287" spans="1:3" x14ac:dyDescent="0.55000000000000004">
      <c r="A287" s="1" t="s">
        <v>3</v>
      </c>
      <c r="B287" s="2">
        <v>41451</v>
      </c>
      <c r="C287">
        <v>12.434900000000001</v>
      </c>
    </row>
    <row r="288" spans="1:3" x14ac:dyDescent="0.55000000000000004">
      <c r="A288" s="1" t="s">
        <v>3</v>
      </c>
      <c r="B288" s="2">
        <v>41452</v>
      </c>
      <c r="C288">
        <v>12.3009</v>
      </c>
    </row>
    <row r="289" spans="1:3" x14ac:dyDescent="0.55000000000000004">
      <c r="A289" s="1" t="s">
        <v>3</v>
      </c>
      <c r="B289" s="2">
        <v>41453</v>
      </c>
      <c r="C289">
        <v>12.386799999999999</v>
      </c>
    </row>
    <row r="290" spans="1:3" x14ac:dyDescent="0.55000000000000004">
      <c r="A290" s="1" t="s">
        <v>3</v>
      </c>
      <c r="B290" s="2">
        <v>41456</v>
      </c>
      <c r="C290">
        <v>12.783200000000001</v>
      </c>
    </row>
    <row r="291" spans="1:3" x14ac:dyDescent="0.55000000000000004">
      <c r="A291" s="1" t="s">
        <v>3</v>
      </c>
      <c r="B291" s="2">
        <v>41457</v>
      </c>
      <c r="C291">
        <v>13.072800000000001</v>
      </c>
    </row>
    <row r="292" spans="1:3" x14ac:dyDescent="0.55000000000000004">
      <c r="A292" s="1" t="s">
        <v>3</v>
      </c>
      <c r="B292" s="2">
        <v>41458</v>
      </c>
      <c r="C292">
        <v>13.145</v>
      </c>
    </row>
    <row r="293" spans="1:3" x14ac:dyDescent="0.55000000000000004">
      <c r="A293" s="1" t="s">
        <v>3</v>
      </c>
      <c r="B293" s="2">
        <v>41460</v>
      </c>
      <c r="C293">
        <v>13.039400000000001</v>
      </c>
    </row>
    <row r="294" spans="1:3" x14ac:dyDescent="0.55000000000000004">
      <c r="A294" s="1" t="s">
        <v>3</v>
      </c>
      <c r="B294" s="2">
        <v>41463</v>
      </c>
      <c r="C294">
        <v>12.965299999999999</v>
      </c>
    </row>
    <row r="295" spans="1:3" x14ac:dyDescent="0.55000000000000004">
      <c r="A295" s="1" t="s">
        <v>3</v>
      </c>
      <c r="B295" s="2">
        <v>41464</v>
      </c>
      <c r="C295">
        <v>13.1934</v>
      </c>
    </row>
    <row r="296" spans="1:3" x14ac:dyDescent="0.55000000000000004">
      <c r="A296" s="1" t="s">
        <v>3</v>
      </c>
      <c r="B296" s="2">
        <v>41465</v>
      </c>
      <c r="C296">
        <v>13.142799999999999</v>
      </c>
    </row>
    <row r="297" spans="1:3" x14ac:dyDescent="0.55000000000000004">
      <c r="A297" s="1" t="s">
        <v>3</v>
      </c>
      <c r="B297" s="2">
        <v>41466</v>
      </c>
      <c r="C297">
        <v>13.3477</v>
      </c>
    </row>
    <row r="298" spans="1:3" x14ac:dyDescent="0.55000000000000004">
      <c r="A298" s="1" t="s">
        <v>3</v>
      </c>
      <c r="B298" s="2">
        <v>41467</v>
      </c>
      <c r="C298">
        <v>13.3233</v>
      </c>
    </row>
    <row r="299" spans="1:3" x14ac:dyDescent="0.55000000000000004">
      <c r="A299" s="1" t="s">
        <v>3</v>
      </c>
      <c r="B299" s="2">
        <v>41470</v>
      </c>
      <c r="C299">
        <v>13.352399999999999</v>
      </c>
    </row>
    <row r="300" spans="1:3" x14ac:dyDescent="0.55000000000000004">
      <c r="A300" s="1" t="s">
        <v>3</v>
      </c>
      <c r="B300" s="2">
        <v>41471</v>
      </c>
      <c r="C300">
        <v>13.438599999999999</v>
      </c>
    </row>
    <row r="301" spans="1:3" x14ac:dyDescent="0.55000000000000004">
      <c r="A301" s="1" t="s">
        <v>3</v>
      </c>
      <c r="B301" s="2">
        <v>41472</v>
      </c>
      <c r="C301">
        <v>13.442</v>
      </c>
    </row>
    <row r="302" spans="1:3" x14ac:dyDescent="0.55000000000000004">
      <c r="A302" s="1" t="s">
        <v>3</v>
      </c>
      <c r="B302" s="2">
        <v>41473</v>
      </c>
      <c r="C302">
        <v>13.487299999999999</v>
      </c>
    </row>
    <row r="303" spans="1:3" x14ac:dyDescent="0.55000000000000004">
      <c r="A303" s="1" t="s">
        <v>3</v>
      </c>
      <c r="B303" s="2">
        <v>41474</v>
      </c>
      <c r="C303">
        <v>13.2746</v>
      </c>
    </row>
    <row r="304" spans="1:3" x14ac:dyDescent="0.55000000000000004">
      <c r="A304" s="1" t="s">
        <v>3</v>
      </c>
      <c r="B304" s="2">
        <v>41477</v>
      </c>
      <c r="C304">
        <v>13.3171</v>
      </c>
    </row>
    <row r="305" spans="1:3" x14ac:dyDescent="0.55000000000000004">
      <c r="A305" s="1" t="s">
        <v>3</v>
      </c>
      <c r="B305" s="2">
        <v>41478</v>
      </c>
      <c r="C305">
        <v>13.0884</v>
      </c>
    </row>
    <row r="306" spans="1:3" x14ac:dyDescent="0.55000000000000004">
      <c r="A306" s="1" t="s">
        <v>3</v>
      </c>
      <c r="B306" s="2">
        <v>41479</v>
      </c>
      <c r="C306">
        <v>13.7607</v>
      </c>
    </row>
    <row r="307" spans="1:3" x14ac:dyDescent="0.55000000000000004">
      <c r="A307" s="1" t="s">
        <v>3</v>
      </c>
      <c r="B307" s="2">
        <v>41480</v>
      </c>
      <c r="C307">
        <v>13.697900000000001</v>
      </c>
    </row>
    <row r="308" spans="1:3" x14ac:dyDescent="0.55000000000000004">
      <c r="A308" s="1" t="s">
        <v>3</v>
      </c>
      <c r="B308" s="2">
        <v>41481</v>
      </c>
      <c r="C308">
        <v>13.775700000000001</v>
      </c>
    </row>
    <row r="309" spans="1:3" x14ac:dyDescent="0.55000000000000004">
      <c r="A309" s="1" t="s">
        <v>3</v>
      </c>
      <c r="B309" s="2">
        <v>41484</v>
      </c>
      <c r="C309">
        <v>13.988099999999999</v>
      </c>
    </row>
    <row r="310" spans="1:3" x14ac:dyDescent="0.55000000000000004">
      <c r="A310" s="1" t="s">
        <v>3</v>
      </c>
      <c r="B310" s="2">
        <v>41485</v>
      </c>
      <c r="C310">
        <v>14.1608</v>
      </c>
    </row>
    <row r="311" spans="1:3" x14ac:dyDescent="0.55000000000000004">
      <c r="A311" s="1" t="s">
        <v>3</v>
      </c>
      <c r="B311" s="2">
        <v>41486</v>
      </c>
      <c r="C311">
        <v>14.136100000000001</v>
      </c>
    </row>
    <row r="312" spans="1:3" x14ac:dyDescent="0.55000000000000004">
      <c r="A312" s="1" t="s">
        <v>3</v>
      </c>
      <c r="B312" s="2">
        <v>41487</v>
      </c>
      <c r="C312">
        <v>14.2658</v>
      </c>
    </row>
    <row r="313" spans="1:3" x14ac:dyDescent="0.55000000000000004">
      <c r="A313" s="1" t="s">
        <v>3</v>
      </c>
      <c r="B313" s="2">
        <v>41488</v>
      </c>
      <c r="C313">
        <v>14.4488</v>
      </c>
    </row>
    <row r="314" spans="1:3" x14ac:dyDescent="0.55000000000000004">
      <c r="A314" s="1" t="s">
        <v>3</v>
      </c>
      <c r="B314" s="2">
        <v>41491</v>
      </c>
      <c r="C314">
        <v>14.6647</v>
      </c>
    </row>
    <row r="315" spans="1:3" x14ac:dyDescent="0.55000000000000004">
      <c r="A315" s="1" t="s">
        <v>3</v>
      </c>
      <c r="B315" s="2">
        <v>41492</v>
      </c>
      <c r="C315">
        <v>14.5335</v>
      </c>
    </row>
    <row r="316" spans="1:3" x14ac:dyDescent="0.55000000000000004">
      <c r="A316" s="1" t="s">
        <v>3</v>
      </c>
      <c r="B316" s="2">
        <v>41493</v>
      </c>
      <c r="C316">
        <v>14.5251</v>
      </c>
    </row>
    <row r="317" spans="1:3" x14ac:dyDescent="0.55000000000000004">
      <c r="A317" s="1" t="s">
        <v>3</v>
      </c>
      <c r="B317" s="2">
        <v>41494</v>
      </c>
      <c r="C317">
        <v>14.4961</v>
      </c>
    </row>
    <row r="318" spans="1:3" x14ac:dyDescent="0.55000000000000004">
      <c r="A318" s="1" t="s">
        <v>3</v>
      </c>
      <c r="B318" s="2">
        <v>41495</v>
      </c>
      <c r="C318">
        <v>14.2898</v>
      </c>
    </row>
    <row r="319" spans="1:3" x14ac:dyDescent="0.55000000000000004">
      <c r="A319" s="1" t="s">
        <v>3</v>
      </c>
      <c r="B319" s="2">
        <v>41498</v>
      </c>
      <c r="C319">
        <v>14.6958</v>
      </c>
    </row>
    <row r="320" spans="1:3" x14ac:dyDescent="0.55000000000000004">
      <c r="A320" s="1" t="s">
        <v>3</v>
      </c>
      <c r="B320" s="2">
        <v>41499</v>
      </c>
      <c r="C320">
        <v>15.3942</v>
      </c>
    </row>
    <row r="321" spans="1:3" x14ac:dyDescent="0.55000000000000004">
      <c r="A321" s="1" t="s">
        <v>3</v>
      </c>
      <c r="B321" s="2">
        <v>41500</v>
      </c>
      <c r="C321">
        <v>15.675000000000001</v>
      </c>
    </row>
    <row r="322" spans="1:3" x14ac:dyDescent="0.55000000000000004">
      <c r="A322" s="1" t="s">
        <v>3</v>
      </c>
      <c r="B322" s="2">
        <v>41501</v>
      </c>
      <c r="C322">
        <v>15.6564</v>
      </c>
    </row>
    <row r="323" spans="1:3" x14ac:dyDescent="0.55000000000000004">
      <c r="A323" s="1" t="s">
        <v>3</v>
      </c>
      <c r="B323" s="2">
        <v>41502</v>
      </c>
      <c r="C323">
        <v>15.795400000000001</v>
      </c>
    </row>
    <row r="324" spans="1:3" x14ac:dyDescent="0.55000000000000004">
      <c r="A324" s="1" t="s">
        <v>3</v>
      </c>
      <c r="B324" s="2">
        <v>41505</v>
      </c>
      <c r="C324">
        <v>15.9655</v>
      </c>
    </row>
    <row r="325" spans="1:3" x14ac:dyDescent="0.55000000000000004">
      <c r="A325" s="1" t="s">
        <v>3</v>
      </c>
      <c r="B325" s="2">
        <v>41506</v>
      </c>
      <c r="C325">
        <v>15.755800000000001</v>
      </c>
    </row>
    <row r="326" spans="1:3" x14ac:dyDescent="0.55000000000000004">
      <c r="A326" s="1" t="s">
        <v>3</v>
      </c>
      <c r="B326" s="2">
        <v>41507</v>
      </c>
      <c r="C326">
        <v>15.7964</v>
      </c>
    </row>
    <row r="327" spans="1:3" x14ac:dyDescent="0.55000000000000004">
      <c r="A327" s="1" t="s">
        <v>3</v>
      </c>
      <c r="B327" s="2">
        <v>41508</v>
      </c>
      <c r="C327">
        <v>15.815200000000001</v>
      </c>
    </row>
    <row r="328" spans="1:3" x14ac:dyDescent="0.55000000000000004">
      <c r="A328" s="1" t="s">
        <v>3</v>
      </c>
      <c r="B328" s="2">
        <v>41509</v>
      </c>
      <c r="C328">
        <v>15.754200000000001</v>
      </c>
    </row>
    <row r="329" spans="1:3" x14ac:dyDescent="0.55000000000000004">
      <c r="A329" s="1" t="s">
        <v>3</v>
      </c>
      <c r="B329" s="2">
        <v>41512</v>
      </c>
      <c r="C329">
        <v>15.8155</v>
      </c>
    </row>
    <row r="330" spans="1:3" x14ac:dyDescent="0.55000000000000004">
      <c r="A330" s="1" t="s">
        <v>3</v>
      </c>
      <c r="B330" s="2">
        <v>41513</v>
      </c>
      <c r="C330">
        <v>15.3634</v>
      </c>
    </row>
    <row r="331" spans="1:3" x14ac:dyDescent="0.55000000000000004">
      <c r="A331" s="1" t="s">
        <v>3</v>
      </c>
      <c r="B331" s="2">
        <v>41514</v>
      </c>
      <c r="C331">
        <v>15.436</v>
      </c>
    </row>
    <row r="332" spans="1:3" x14ac:dyDescent="0.55000000000000004">
      <c r="A332" s="1" t="s">
        <v>3</v>
      </c>
      <c r="B332" s="2">
        <v>41515</v>
      </c>
      <c r="C332">
        <v>15.4611</v>
      </c>
    </row>
    <row r="333" spans="1:3" x14ac:dyDescent="0.55000000000000004">
      <c r="A333" s="1" t="s">
        <v>3</v>
      </c>
      <c r="B333" s="2">
        <v>41516</v>
      </c>
      <c r="C333">
        <v>15.3203</v>
      </c>
    </row>
    <row r="334" spans="1:3" x14ac:dyDescent="0.55000000000000004">
      <c r="A334" s="1" t="s">
        <v>3</v>
      </c>
      <c r="B334" s="2">
        <v>41520</v>
      </c>
      <c r="C334">
        <v>15.363</v>
      </c>
    </row>
    <row r="335" spans="1:3" x14ac:dyDescent="0.55000000000000004">
      <c r="A335" s="1" t="s">
        <v>3</v>
      </c>
      <c r="B335" s="2">
        <v>41521</v>
      </c>
      <c r="C335">
        <v>15.680899999999999</v>
      </c>
    </row>
    <row r="336" spans="1:3" x14ac:dyDescent="0.55000000000000004">
      <c r="A336" s="1" t="s">
        <v>3</v>
      </c>
      <c r="B336" s="2">
        <v>41522</v>
      </c>
      <c r="C336">
        <v>15.573399999999999</v>
      </c>
    </row>
    <row r="337" spans="1:3" x14ac:dyDescent="0.55000000000000004">
      <c r="A337" s="1" t="s">
        <v>3</v>
      </c>
      <c r="B337" s="2">
        <v>41523</v>
      </c>
      <c r="C337">
        <v>15.6662</v>
      </c>
    </row>
    <row r="338" spans="1:3" x14ac:dyDescent="0.55000000000000004">
      <c r="A338" s="1" t="s">
        <v>3</v>
      </c>
      <c r="B338" s="2">
        <v>41526</v>
      </c>
      <c r="C338">
        <v>15.9161</v>
      </c>
    </row>
    <row r="339" spans="1:3" x14ac:dyDescent="0.55000000000000004">
      <c r="A339" s="1" t="s">
        <v>3</v>
      </c>
      <c r="B339" s="2">
        <v>41527</v>
      </c>
      <c r="C339">
        <v>15.553599999999999</v>
      </c>
    </row>
    <row r="340" spans="1:3" x14ac:dyDescent="0.55000000000000004">
      <c r="A340" s="1" t="s">
        <v>3</v>
      </c>
      <c r="B340" s="2">
        <v>41528</v>
      </c>
      <c r="C340">
        <v>14.706799999999999</v>
      </c>
    </row>
    <row r="341" spans="1:3" x14ac:dyDescent="0.55000000000000004">
      <c r="A341" s="1" t="s">
        <v>3</v>
      </c>
      <c r="B341" s="2">
        <v>41529</v>
      </c>
      <c r="C341">
        <v>14.8634</v>
      </c>
    </row>
    <row r="342" spans="1:3" x14ac:dyDescent="0.55000000000000004">
      <c r="A342" s="1" t="s">
        <v>3</v>
      </c>
      <c r="B342" s="2">
        <v>41530</v>
      </c>
      <c r="C342">
        <v>14.618399999999999</v>
      </c>
    </row>
    <row r="343" spans="1:3" x14ac:dyDescent="0.55000000000000004">
      <c r="A343" s="1" t="s">
        <v>3</v>
      </c>
      <c r="B343" s="2">
        <v>41533</v>
      </c>
      <c r="C343">
        <v>14.153700000000001</v>
      </c>
    </row>
    <row r="344" spans="1:3" x14ac:dyDescent="0.55000000000000004">
      <c r="A344" s="1" t="s">
        <v>3</v>
      </c>
      <c r="B344" s="2">
        <v>41534</v>
      </c>
      <c r="C344">
        <v>14.3172</v>
      </c>
    </row>
    <row r="345" spans="1:3" x14ac:dyDescent="0.55000000000000004">
      <c r="A345" s="1" t="s">
        <v>3</v>
      </c>
      <c r="B345" s="2">
        <v>41535</v>
      </c>
      <c r="C345">
        <v>14.611499999999999</v>
      </c>
    </row>
    <row r="346" spans="1:3" x14ac:dyDescent="0.55000000000000004">
      <c r="A346" s="1" t="s">
        <v>3</v>
      </c>
      <c r="B346" s="2">
        <v>41536</v>
      </c>
      <c r="C346">
        <v>14.851100000000001</v>
      </c>
    </row>
    <row r="347" spans="1:3" x14ac:dyDescent="0.55000000000000004">
      <c r="A347" s="1" t="s">
        <v>3</v>
      </c>
      <c r="B347" s="2">
        <v>41537</v>
      </c>
      <c r="C347">
        <v>14.6974</v>
      </c>
    </row>
    <row r="348" spans="1:3" x14ac:dyDescent="0.55000000000000004">
      <c r="A348" s="1" t="s">
        <v>3</v>
      </c>
      <c r="B348" s="2">
        <v>41540</v>
      </c>
      <c r="C348">
        <v>15.4278</v>
      </c>
    </row>
    <row r="349" spans="1:3" x14ac:dyDescent="0.55000000000000004">
      <c r="A349" s="1" t="s">
        <v>3</v>
      </c>
      <c r="B349" s="2">
        <v>41541</v>
      </c>
      <c r="C349">
        <v>15.3794</v>
      </c>
    </row>
    <row r="350" spans="1:3" x14ac:dyDescent="0.55000000000000004">
      <c r="A350" s="1" t="s">
        <v>3</v>
      </c>
      <c r="B350" s="2">
        <v>41542</v>
      </c>
      <c r="C350">
        <v>15.141400000000001</v>
      </c>
    </row>
    <row r="351" spans="1:3" x14ac:dyDescent="0.55000000000000004">
      <c r="A351" s="1" t="s">
        <v>3</v>
      </c>
      <c r="B351" s="2">
        <v>41543</v>
      </c>
      <c r="C351">
        <v>15.2888</v>
      </c>
    </row>
    <row r="352" spans="1:3" x14ac:dyDescent="0.55000000000000004">
      <c r="A352" s="1" t="s">
        <v>3</v>
      </c>
      <c r="B352" s="2">
        <v>41544</v>
      </c>
      <c r="C352">
        <v>15.1797</v>
      </c>
    </row>
    <row r="353" spans="1:3" x14ac:dyDescent="0.55000000000000004">
      <c r="A353" s="1" t="s">
        <v>3</v>
      </c>
      <c r="B353" s="2">
        <v>41547</v>
      </c>
      <c r="C353">
        <v>14.991099999999999</v>
      </c>
    </row>
    <row r="354" spans="1:3" x14ac:dyDescent="0.55000000000000004">
      <c r="A354" s="1" t="s">
        <v>3</v>
      </c>
      <c r="B354" s="2">
        <v>41548</v>
      </c>
      <c r="C354">
        <v>15.3436</v>
      </c>
    </row>
    <row r="355" spans="1:3" x14ac:dyDescent="0.55000000000000004">
      <c r="A355" s="1" t="s">
        <v>3</v>
      </c>
      <c r="B355" s="2">
        <v>41549</v>
      </c>
      <c r="C355">
        <v>15.3939</v>
      </c>
    </row>
    <row r="356" spans="1:3" x14ac:dyDescent="0.55000000000000004">
      <c r="A356" s="1" t="s">
        <v>3</v>
      </c>
      <c r="B356" s="2">
        <v>41550</v>
      </c>
      <c r="C356">
        <v>15.2005</v>
      </c>
    </row>
    <row r="357" spans="1:3" x14ac:dyDescent="0.55000000000000004">
      <c r="A357" s="1" t="s">
        <v>3</v>
      </c>
      <c r="B357" s="2">
        <v>41551</v>
      </c>
      <c r="C357">
        <v>15.188499999999999</v>
      </c>
    </row>
    <row r="358" spans="1:3" x14ac:dyDescent="0.55000000000000004">
      <c r="A358" s="1" t="s">
        <v>3</v>
      </c>
      <c r="B358" s="2">
        <v>41554</v>
      </c>
      <c r="C358">
        <v>15.3369</v>
      </c>
    </row>
    <row r="359" spans="1:3" x14ac:dyDescent="0.55000000000000004">
      <c r="A359" s="1" t="s">
        <v>3</v>
      </c>
      <c r="B359" s="2">
        <v>41555</v>
      </c>
      <c r="C359">
        <v>15.1228</v>
      </c>
    </row>
    <row r="360" spans="1:3" x14ac:dyDescent="0.55000000000000004">
      <c r="A360" s="1" t="s">
        <v>3</v>
      </c>
      <c r="B360" s="2">
        <v>41556</v>
      </c>
      <c r="C360">
        <v>15.3005</v>
      </c>
    </row>
    <row r="361" spans="1:3" x14ac:dyDescent="0.55000000000000004">
      <c r="A361" s="1" t="s">
        <v>3</v>
      </c>
      <c r="B361" s="2">
        <v>41557</v>
      </c>
      <c r="C361">
        <v>15.3964</v>
      </c>
    </row>
    <row r="362" spans="1:3" x14ac:dyDescent="0.55000000000000004">
      <c r="A362" s="1" t="s">
        <v>3</v>
      </c>
      <c r="B362" s="2">
        <v>41558</v>
      </c>
      <c r="C362">
        <v>15.4961</v>
      </c>
    </row>
    <row r="363" spans="1:3" x14ac:dyDescent="0.55000000000000004">
      <c r="A363" s="1" t="s">
        <v>3</v>
      </c>
      <c r="B363" s="2">
        <v>41561</v>
      </c>
      <c r="C363">
        <v>15.5976</v>
      </c>
    </row>
    <row r="364" spans="1:3" x14ac:dyDescent="0.55000000000000004">
      <c r="A364" s="1" t="s">
        <v>3</v>
      </c>
      <c r="B364" s="2">
        <v>41562</v>
      </c>
      <c r="C364">
        <v>15.6806</v>
      </c>
    </row>
    <row r="365" spans="1:3" x14ac:dyDescent="0.55000000000000004">
      <c r="A365" s="1" t="s">
        <v>3</v>
      </c>
      <c r="B365" s="2">
        <v>41563</v>
      </c>
      <c r="C365">
        <v>15.757</v>
      </c>
    </row>
    <row r="366" spans="1:3" x14ac:dyDescent="0.55000000000000004">
      <c r="A366" s="1" t="s">
        <v>3</v>
      </c>
      <c r="B366" s="2">
        <v>41564</v>
      </c>
      <c r="C366">
        <v>15.8636</v>
      </c>
    </row>
    <row r="367" spans="1:3" x14ac:dyDescent="0.55000000000000004">
      <c r="A367" s="1" t="s">
        <v>3</v>
      </c>
      <c r="B367" s="2">
        <v>41565</v>
      </c>
      <c r="C367">
        <v>16.0017</v>
      </c>
    </row>
    <row r="368" spans="1:3" x14ac:dyDescent="0.55000000000000004">
      <c r="A368" s="1" t="s">
        <v>3</v>
      </c>
      <c r="B368" s="2">
        <v>41568</v>
      </c>
      <c r="C368">
        <v>16.393799999999999</v>
      </c>
    </row>
    <row r="369" spans="1:3" x14ac:dyDescent="0.55000000000000004">
      <c r="A369" s="1" t="s">
        <v>3</v>
      </c>
      <c r="B369" s="2">
        <v>41569</v>
      </c>
      <c r="C369">
        <v>16.346900000000002</v>
      </c>
    </row>
    <row r="370" spans="1:3" x14ac:dyDescent="0.55000000000000004">
      <c r="A370" s="1" t="s">
        <v>3</v>
      </c>
      <c r="B370" s="2">
        <v>41570</v>
      </c>
      <c r="C370">
        <v>16.507000000000001</v>
      </c>
    </row>
    <row r="371" spans="1:3" x14ac:dyDescent="0.55000000000000004">
      <c r="A371" s="1" t="s">
        <v>3</v>
      </c>
      <c r="B371" s="2">
        <v>41571</v>
      </c>
      <c r="C371">
        <v>16.7255</v>
      </c>
    </row>
    <row r="372" spans="1:3" x14ac:dyDescent="0.55000000000000004">
      <c r="A372" s="1" t="s">
        <v>3</v>
      </c>
      <c r="B372" s="2">
        <v>41572</v>
      </c>
      <c r="C372">
        <v>16.538399999999999</v>
      </c>
    </row>
    <row r="373" spans="1:3" x14ac:dyDescent="0.55000000000000004">
      <c r="A373" s="1" t="s">
        <v>3</v>
      </c>
      <c r="B373" s="2">
        <v>41575</v>
      </c>
      <c r="C373">
        <v>16.6617</v>
      </c>
    </row>
    <row r="374" spans="1:3" x14ac:dyDescent="0.55000000000000004">
      <c r="A374" s="1" t="s">
        <v>3</v>
      </c>
      <c r="B374" s="2">
        <v>41576</v>
      </c>
      <c r="C374">
        <v>16.246600000000001</v>
      </c>
    </row>
    <row r="375" spans="1:3" x14ac:dyDescent="0.55000000000000004">
      <c r="A375" s="1" t="s">
        <v>3</v>
      </c>
      <c r="B375" s="2">
        <v>41577</v>
      </c>
      <c r="C375">
        <v>16.505099999999999</v>
      </c>
    </row>
    <row r="376" spans="1:3" x14ac:dyDescent="0.55000000000000004">
      <c r="A376" s="1" t="s">
        <v>3</v>
      </c>
      <c r="B376" s="2">
        <v>41578</v>
      </c>
      <c r="C376">
        <v>16.4359</v>
      </c>
    </row>
    <row r="377" spans="1:3" x14ac:dyDescent="0.55000000000000004">
      <c r="A377" s="1" t="s">
        <v>3</v>
      </c>
      <c r="B377" s="2">
        <v>41579</v>
      </c>
      <c r="C377">
        <v>16.352</v>
      </c>
    </row>
    <row r="378" spans="1:3" x14ac:dyDescent="0.55000000000000004">
      <c r="A378" s="1" t="s">
        <v>3</v>
      </c>
      <c r="B378" s="2">
        <v>41582</v>
      </c>
      <c r="C378">
        <v>16.563300000000002</v>
      </c>
    </row>
    <row r="379" spans="1:3" x14ac:dyDescent="0.55000000000000004">
      <c r="A379" s="1" t="s">
        <v>3</v>
      </c>
      <c r="B379" s="2">
        <v>41583</v>
      </c>
      <c r="C379">
        <v>16.522400000000001</v>
      </c>
    </row>
    <row r="380" spans="1:3" x14ac:dyDescent="0.55000000000000004">
      <c r="A380" s="1" t="s">
        <v>3</v>
      </c>
      <c r="B380" s="2">
        <v>41584</v>
      </c>
      <c r="C380">
        <v>16.4756</v>
      </c>
    </row>
    <row r="381" spans="1:3" x14ac:dyDescent="0.55000000000000004">
      <c r="A381" s="1" t="s">
        <v>3</v>
      </c>
      <c r="B381" s="2">
        <v>41585</v>
      </c>
      <c r="C381">
        <v>16.209</v>
      </c>
    </row>
    <row r="382" spans="1:3" x14ac:dyDescent="0.55000000000000004">
      <c r="A382" s="1" t="s">
        <v>3</v>
      </c>
      <c r="B382" s="2">
        <v>41586</v>
      </c>
      <c r="C382">
        <v>16.464200000000002</v>
      </c>
    </row>
    <row r="383" spans="1:3" x14ac:dyDescent="0.55000000000000004">
      <c r="A383" s="1" t="s">
        <v>3</v>
      </c>
      <c r="B383" s="2">
        <v>41589</v>
      </c>
      <c r="C383">
        <v>16.416399999999999</v>
      </c>
    </row>
    <row r="384" spans="1:3" x14ac:dyDescent="0.55000000000000004">
      <c r="A384" s="1" t="s">
        <v>3</v>
      </c>
      <c r="B384" s="2">
        <v>41590</v>
      </c>
      <c r="C384">
        <v>16.4468</v>
      </c>
    </row>
    <row r="385" spans="1:3" x14ac:dyDescent="0.55000000000000004">
      <c r="A385" s="1" t="s">
        <v>3</v>
      </c>
      <c r="B385" s="2">
        <v>41591</v>
      </c>
      <c r="C385">
        <v>16.4664</v>
      </c>
    </row>
    <row r="386" spans="1:3" x14ac:dyDescent="0.55000000000000004">
      <c r="A386" s="1" t="s">
        <v>3</v>
      </c>
      <c r="B386" s="2">
        <v>41592</v>
      </c>
      <c r="C386">
        <v>16.704599999999999</v>
      </c>
    </row>
    <row r="387" spans="1:3" x14ac:dyDescent="0.55000000000000004">
      <c r="A387" s="1" t="s">
        <v>3</v>
      </c>
      <c r="B387" s="2">
        <v>41593</v>
      </c>
      <c r="C387">
        <v>16.604299999999999</v>
      </c>
    </row>
    <row r="388" spans="1:3" x14ac:dyDescent="0.55000000000000004">
      <c r="A388" s="1" t="s">
        <v>3</v>
      </c>
      <c r="B388" s="2">
        <v>41596</v>
      </c>
      <c r="C388">
        <v>16.403199999999998</v>
      </c>
    </row>
    <row r="389" spans="1:3" x14ac:dyDescent="0.55000000000000004">
      <c r="A389" s="1" t="s">
        <v>3</v>
      </c>
      <c r="B389" s="2">
        <v>41597</v>
      </c>
      <c r="C389">
        <v>16.432300000000001</v>
      </c>
    </row>
    <row r="390" spans="1:3" x14ac:dyDescent="0.55000000000000004">
      <c r="A390" s="1" t="s">
        <v>3</v>
      </c>
      <c r="B390" s="2">
        <v>41598</v>
      </c>
      <c r="C390">
        <v>16.2883</v>
      </c>
    </row>
    <row r="391" spans="1:3" x14ac:dyDescent="0.55000000000000004">
      <c r="A391" s="1" t="s">
        <v>3</v>
      </c>
      <c r="B391" s="2">
        <v>41599</v>
      </c>
      <c r="C391">
        <v>16.482500000000002</v>
      </c>
    </row>
    <row r="392" spans="1:3" x14ac:dyDescent="0.55000000000000004">
      <c r="A392" s="1" t="s">
        <v>3</v>
      </c>
      <c r="B392" s="2">
        <v>41600</v>
      </c>
      <c r="C392">
        <v>16.440200000000001</v>
      </c>
    </row>
    <row r="393" spans="1:3" x14ac:dyDescent="0.55000000000000004">
      <c r="A393" s="1" t="s">
        <v>3</v>
      </c>
      <c r="B393" s="2">
        <v>41603</v>
      </c>
      <c r="C393">
        <v>16.564800000000002</v>
      </c>
    </row>
    <row r="394" spans="1:3" x14ac:dyDescent="0.55000000000000004">
      <c r="A394" s="1" t="s">
        <v>3</v>
      </c>
      <c r="B394" s="2">
        <v>41604</v>
      </c>
      <c r="C394">
        <v>16.8703</v>
      </c>
    </row>
    <row r="395" spans="1:3" x14ac:dyDescent="0.55000000000000004">
      <c r="A395" s="1" t="s">
        <v>3</v>
      </c>
      <c r="B395" s="2">
        <v>41605</v>
      </c>
      <c r="C395">
        <v>17.267499999999998</v>
      </c>
    </row>
    <row r="396" spans="1:3" x14ac:dyDescent="0.55000000000000004">
      <c r="A396" s="1" t="s">
        <v>3</v>
      </c>
      <c r="B396" s="2">
        <v>41607</v>
      </c>
      <c r="C396">
        <v>17.587299999999999</v>
      </c>
    </row>
    <row r="397" spans="1:3" x14ac:dyDescent="0.55000000000000004">
      <c r="A397" s="1" t="s">
        <v>3</v>
      </c>
      <c r="B397" s="2">
        <v>41610</v>
      </c>
      <c r="C397">
        <v>17.434200000000001</v>
      </c>
    </row>
    <row r="398" spans="1:3" x14ac:dyDescent="0.55000000000000004">
      <c r="A398" s="1" t="s">
        <v>3</v>
      </c>
      <c r="B398" s="2">
        <v>41611</v>
      </c>
      <c r="C398">
        <v>17.9115</v>
      </c>
    </row>
    <row r="399" spans="1:3" x14ac:dyDescent="0.55000000000000004">
      <c r="A399" s="1" t="s">
        <v>3</v>
      </c>
      <c r="B399" s="2">
        <v>41612</v>
      </c>
      <c r="C399">
        <v>17.869700000000002</v>
      </c>
    </row>
    <row r="400" spans="1:3" x14ac:dyDescent="0.55000000000000004">
      <c r="A400" s="1" t="s">
        <v>3</v>
      </c>
      <c r="B400" s="2">
        <v>41613</v>
      </c>
      <c r="C400">
        <v>17.961500000000001</v>
      </c>
    </row>
    <row r="401" spans="1:3" x14ac:dyDescent="0.55000000000000004">
      <c r="A401" s="1" t="s">
        <v>3</v>
      </c>
      <c r="B401" s="2">
        <v>41614</v>
      </c>
      <c r="C401">
        <v>17.712199999999999</v>
      </c>
    </row>
    <row r="402" spans="1:3" x14ac:dyDescent="0.55000000000000004">
      <c r="A402" s="1" t="s">
        <v>3</v>
      </c>
      <c r="B402" s="2">
        <v>41617</v>
      </c>
      <c r="C402">
        <v>17.914999999999999</v>
      </c>
    </row>
    <row r="403" spans="1:3" x14ac:dyDescent="0.55000000000000004">
      <c r="A403" s="1" t="s">
        <v>3</v>
      </c>
      <c r="B403" s="2">
        <v>41618</v>
      </c>
      <c r="C403">
        <v>17.8871</v>
      </c>
    </row>
    <row r="404" spans="1:3" x14ac:dyDescent="0.55000000000000004">
      <c r="A404" s="1" t="s">
        <v>3</v>
      </c>
      <c r="B404" s="2">
        <v>41619</v>
      </c>
      <c r="C404">
        <v>17.7546</v>
      </c>
    </row>
    <row r="405" spans="1:3" x14ac:dyDescent="0.55000000000000004">
      <c r="A405" s="1" t="s">
        <v>3</v>
      </c>
      <c r="B405" s="2">
        <v>41620</v>
      </c>
      <c r="C405">
        <v>17.7287</v>
      </c>
    </row>
    <row r="406" spans="1:3" x14ac:dyDescent="0.55000000000000004">
      <c r="A406" s="1" t="s">
        <v>3</v>
      </c>
      <c r="B406" s="2">
        <v>41621</v>
      </c>
      <c r="C406">
        <v>17.535399999999999</v>
      </c>
    </row>
    <row r="407" spans="1:3" x14ac:dyDescent="0.55000000000000004">
      <c r="A407" s="1" t="s">
        <v>3</v>
      </c>
      <c r="B407" s="2">
        <v>41624</v>
      </c>
      <c r="C407">
        <v>17.6325</v>
      </c>
    </row>
    <row r="408" spans="1:3" x14ac:dyDescent="0.55000000000000004">
      <c r="A408" s="1" t="s">
        <v>3</v>
      </c>
      <c r="B408" s="2">
        <v>41625</v>
      </c>
      <c r="C408">
        <v>17.5532</v>
      </c>
    </row>
    <row r="409" spans="1:3" x14ac:dyDescent="0.55000000000000004">
      <c r="A409" s="1" t="s">
        <v>3</v>
      </c>
      <c r="B409" s="2">
        <v>41626</v>
      </c>
      <c r="C409">
        <v>17.419699999999999</v>
      </c>
    </row>
    <row r="410" spans="1:3" x14ac:dyDescent="0.55000000000000004">
      <c r="A410" s="1" t="s">
        <v>3</v>
      </c>
      <c r="B410" s="2">
        <v>41627</v>
      </c>
      <c r="C410">
        <v>17.220099999999999</v>
      </c>
    </row>
    <row r="411" spans="1:3" x14ac:dyDescent="0.55000000000000004">
      <c r="A411" s="1" t="s">
        <v>3</v>
      </c>
      <c r="B411" s="2">
        <v>41628</v>
      </c>
      <c r="C411">
        <v>17.3643</v>
      </c>
    </row>
    <row r="412" spans="1:3" x14ac:dyDescent="0.55000000000000004">
      <c r="A412" s="1" t="s">
        <v>3</v>
      </c>
      <c r="B412" s="2">
        <v>41631</v>
      </c>
      <c r="C412">
        <v>18.0307</v>
      </c>
    </row>
    <row r="413" spans="1:3" x14ac:dyDescent="0.55000000000000004">
      <c r="A413" s="1" t="s">
        <v>3</v>
      </c>
      <c r="B413" s="2">
        <v>41632</v>
      </c>
      <c r="C413">
        <v>17.9542</v>
      </c>
    </row>
    <row r="414" spans="1:3" x14ac:dyDescent="0.55000000000000004">
      <c r="A414" s="1" t="s">
        <v>3</v>
      </c>
      <c r="B414" s="2">
        <v>41634</v>
      </c>
      <c r="C414">
        <v>17.835000000000001</v>
      </c>
    </row>
    <row r="415" spans="1:3" x14ac:dyDescent="0.55000000000000004">
      <c r="A415" s="1" t="s">
        <v>3</v>
      </c>
      <c r="B415" s="2">
        <v>41635</v>
      </c>
      <c r="C415">
        <v>17.714400000000001</v>
      </c>
    </row>
    <row r="416" spans="1:3" x14ac:dyDescent="0.55000000000000004">
      <c r="A416" s="1" t="s">
        <v>3</v>
      </c>
      <c r="B416" s="2">
        <v>41638</v>
      </c>
      <c r="C416">
        <v>17.5383</v>
      </c>
    </row>
    <row r="417" spans="1:3" x14ac:dyDescent="0.55000000000000004">
      <c r="A417" s="1" t="s">
        <v>3</v>
      </c>
      <c r="B417" s="2">
        <v>41639</v>
      </c>
      <c r="C417">
        <v>17.7439</v>
      </c>
    </row>
    <row r="418" spans="1:3" x14ac:dyDescent="0.55000000000000004">
      <c r="A418" s="1" t="s">
        <v>3</v>
      </c>
      <c r="B418" s="2">
        <v>41641</v>
      </c>
      <c r="C418">
        <v>17.494299999999999</v>
      </c>
    </row>
    <row r="419" spans="1:3" x14ac:dyDescent="0.55000000000000004">
      <c r="A419" s="1" t="s">
        <v>3</v>
      </c>
      <c r="B419" s="2">
        <v>41642</v>
      </c>
      <c r="C419">
        <v>17.11</v>
      </c>
    </row>
    <row r="420" spans="1:3" x14ac:dyDescent="0.55000000000000004">
      <c r="A420" s="1" t="s">
        <v>3</v>
      </c>
      <c r="B420" s="2">
        <v>41645</v>
      </c>
      <c r="C420">
        <v>17.203299999999999</v>
      </c>
    </row>
    <row r="421" spans="1:3" x14ac:dyDescent="0.55000000000000004">
      <c r="A421" s="1" t="s">
        <v>3</v>
      </c>
      <c r="B421" s="2">
        <v>41646</v>
      </c>
      <c r="C421">
        <v>17.080300000000001</v>
      </c>
    </row>
    <row r="422" spans="1:3" x14ac:dyDescent="0.55000000000000004">
      <c r="A422" s="1" t="s">
        <v>3</v>
      </c>
      <c r="B422" s="2">
        <v>41647</v>
      </c>
      <c r="C422">
        <v>17.188500000000001</v>
      </c>
    </row>
    <row r="423" spans="1:3" x14ac:dyDescent="0.55000000000000004">
      <c r="A423" s="1" t="s">
        <v>3</v>
      </c>
      <c r="B423" s="2">
        <v>41648</v>
      </c>
      <c r="C423">
        <v>16.969000000000001</v>
      </c>
    </row>
    <row r="424" spans="1:3" x14ac:dyDescent="0.55000000000000004">
      <c r="A424" s="1" t="s">
        <v>3</v>
      </c>
      <c r="B424" s="2">
        <v>41649</v>
      </c>
      <c r="C424">
        <v>16.855799999999999</v>
      </c>
    </row>
    <row r="425" spans="1:3" x14ac:dyDescent="0.55000000000000004">
      <c r="A425" s="1" t="s">
        <v>3</v>
      </c>
      <c r="B425" s="2">
        <v>41652</v>
      </c>
      <c r="C425">
        <v>16.943999999999999</v>
      </c>
    </row>
    <row r="426" spans="1:3" x14ac:dyDescent="0.55000000000000004">
      <c r="A426" s="1" t="s">
        <v>3</v>
      </c>
      <c r="B426" s="2">
        <v>41653</v>
      </c>
      <c r="C426">
        <v>17.281099999999999</v>
      </c>
    </row>
    <row r="427" spans="1:3" x14ac:dyDescent="0.55000000000000004">
      <c r="A427" s="1" t="s">
        <v>3</v>
      </c>
      <c r="B427" s="2">
        <v>41654</v>
      </c>
      <c r="C427">
        <v>17.6281</v>
      </c>
    </row>
    <row r="428" spans="1:3" x14ac:dyDescent="0.55000000000000004">
      <c r="A428" s="1" t="s">
        <v>3</v>
      </c>
      <c r="B428" s="2">
        <v>41655</v>
      </c>
      <c r="C428">
        <v>17.529699999999998</v>
      </c>
    </row>
    <row r="429" spans="1:3" x14ac:dyDescent="0.55000000000000004">
      <c r="A429" s="1" t="s">
        <v>3</v>
      </c>
      <c r="B429" s="2">
        <v>41656</v>
      </c>
      <c r="C429">
        <v>17.100200000000001</v>
      </c>
    </row>
    <row r="430" spans="1:3" x14ac:dyDescent="0.55000000000000004">
      <c r="A430" s="1" t="s">
        <v>3</v>
      </c>
      <c r="B430" s="2">
        <v>41660</v>
      </c>
      <c r="C430">
        <v>17.3659</v>
      </c>
    </row>
    <row r="431" spans="1:3" x14ac:dyDescent="0.55000000000000004">
      <c r="A431" s="1" t="s">
        <v>3</v>
      </c>
      <c r="B431" s="2">
        <v>41661</v>
      </c>
      <c r="C431">
        <v>17.443100000000001</v>
      </c>
    </row>
    <row r="432" spans="1:3" x14ac:dyDescent="0.55000000000000004">
      <c r="A432" s="1" t="s">
        <v>3</v>
      </c>
      <c r="B432" s="2">
        <v>41662</v>
      </c>
      <c r="C432">
        <v>17.590800000000002</v>
      </c>
    </row>
    <row r="433" spans="1:3" x14ac:dyDescent="0.55000000000000004">
      <c r="A433" s="1" t="s">
        <v>3</v>
      </c>
      <c r="B433" s="2">
        <v>41663</v>
      </c>
      <c r="C433">
        <v>17.271000000000001</v>
      </c>
    </row>
    <row r="434" spans="1:3" x14ac:dyDescent="0.55000000000000004">
      <c r="A434" s="1" t="s">
        <v>3</v>
      </c>
      <c r="B434" s="2">
        <v>41666</v>
      </c>
      <c r="C434">
        <v>17.411100000000001</v>
      </c>
    </row>
    <row r="435" spans="1:3" x14ac:dyDescent="0.55000000000000004">
      <c r="A435" s="1" t="s">
        <v>3</v>
      </c>
      <c r="B435" s="2">
        <v>41667</v>
      </c>
      <c r="C435">
        <v>16.019500000000001</v>
      </c>
    </row>
    <row r="436" spans="1:3" x14ac:dyDescent="0.55000000000000004">
      <c r="A436" s="1" t="s">
        <v>3</v>
      </c>
      <c r="B436" s="2">
        <v>41668</v>
      </c>
      <c r="C436">
        <v>15.8377</v>
      </c>
    </row>
    <row r="437" spans="1:3" x14ac:dyDescent="0.55000000000000004">
      <c r="A437" s="1" t="s">
        <v>3</v>
      </c>
      <c r="B437" s="2">
        <v>41669</v>
      </c>
      <c r="C437">
        <v>15.807</v>
      </c>
    </row>
    <row r="438" spans="1:3" x14ac:dyDescent="0.55000000000000004">
      <c r="A438" s="1" t="s">
        <v>3</v>
      </c>
      <c r="B438" s="2">
        <v>41670</v>
      </c>
      <c r="C438">
        <v>15.8329</v>
      </c>
    </row>
    <row r="439" spans="1:3" x14ac:dyDescent="0.55000000000000004">
      <c r="A439" s="1" t="s">
        <v>3</v>
      </c>
      <c r="B439" s="2">
        <v>41673</v>
      </c>
      <c r="C439">
        <v>15.862299999999999</v>
      </c>
    </row>
    <row r="440" spans="1:3" x14ac:dyDescent="0.55000000000000004">
      <c r="A440" s="1" t="s">
        <v>3</v>
      </c>
      <c r="B440" s="2">
        <v>41674</v>
      </c>
      <c r="C440">
        <v>16.091899999999999</v>
      </c>
    </row>
    <row r="441" spans="1:3" x14ac:dyDescent="0.55000000000000004">
      <c r="A441" s="1" t="s">
        <v>3</v>
      </c>
      <c r="B441" s="2">
        <v>41675</v>
      </c>
      <c r="C441">
        <v>16.2121</v>
      </c>
    </row>
    <row r="442" spans="1:3" x14ac:dyDescent="0.55000000000000004">
      <c r="A442" s="1" t="s">
        <v>3</v>
      </c>
      <c r="B442" s="2">
        <v>41676</v>
      </c>
      <c r="C442">
        <v>16.3066</v>
      </c>
    </row>
    <row r="443" spans="1:3" x14ac:dyDescent="0.55000000000000004">
      <c r="A443" s="1" t="s">
        <v>3</v>
      </c>
      <c r="B443" s="2">
        <v>41677</v>
      </c>
      <c r="C443">
        <v>16.534800000000001</v>
      </c>
    </row>
    <row r="444" spans="1:3" x14ac:dyDescent="0.55000000000000004">
      <c r="A444" s="1" t="s">
        <v>3</v>
      </c>
      <c r="B444" s="2">
        <v>41680</v>
      </c>
      <c r="C444">
        <v>16.831</v>
      </c>
    </row>
    <row r="445" spans="1:3" x14ac:dyDescent="0.55000000000000004">
      <c r="A445" s="1" t="s">
        <v>3</v>
      </c>
      <c r="B445" s="2">
        <v>41681</v>
      </c>
      <c r="C445">
        <v>17.052700000000002</v>
      </c>
    </row>
    <row r="446" spans="1:3" x14ac:dyDescent="0.55000000000000004">
      <c r="A446" s="1" t="s">
        <v>3</v>
      </c>
      <c r="B446" s="2">
        <v>41682</v>
      </c>
      <c r="C446">
        <v>17.051500000000001</v>
      </c>
    </row>
    <row r="447" spans="1:3" x14ac:dyDescent="0.55000000000000004">
      <c r="A447" s="1" t="s">
        <v>3</v>
      </c>
      <c r="B447" s="2">
        <v>41683</v>
      </c>
      <c r="C447">
        <v>17.322199999999999</v>
      </c>
    </row>
    <row r="448" spans="1:3" x14ac:dyDescent="0.55000000000000004">
      <c r="A448" s="1" t="s">
        <v>3</v>
      </c>
      <c r="B448" s="2">
        <v>41684</v>
      </c>
      <c r="C448">
        <v>17.308199999999999</v>
      </c>
    </row>
    <row r="449" spans="1:3" x14ac:dyDescent="0.55000000000000004">
      <c r="A449" s="1" t="s">
        <v>3</v>
      </c>
      <c r="B449" s="2">
        <v>41688</v>
      </c>
      <c r="C449">
        <v>17.3719</v>
      </c>
    </row>
    <row r="450" spans="1:3" x14ac:dyDescent="0.55000000000000004">
      <c r="A450" s="1" t="s">
        <v>3</v>
      </c>
      <c r="B450" s="2">
        <v>41689</v>
      </c>
      <c r="C450">
        <v>17.0976</v>
      </c>
    </row>
    <row r="451" spans="1:3" x14ac:dyDescent="0.55000000000000004">
      <c r="A451" s="1" t="s">
        <v>3</v>
      </c>
      <c r="B451" s="2">
        <v>41690</v>
      </c>
      <c r="C451">
        <v>16.899699999999999</v>
      </c>
    </row>
    <row r="452" spans="1:3" x14ac:dyDescent="0.55000000000000004">
      <c r="A452" s="1" t="s">
        <v>3</v>
      </c>
      <c r="B452" s="2">
        <v>41691</v>
      </c>
      <c r="C452">
        <v>16.712</v>
      </c>
    </row>
    <row r="453" spans="1:3" x14ac:dyDescent="0.55000000000000004">
      <c r="A453" s="1" t="s">
        <v>3</v>
      </c>
      <c r="B453" s="2">
        <v>41694</v>
      </c>
      <c r="C453">
        <v>16.7852</v>
      </c>
    </row>
    <row r="454" spans="1:3" x14ac:dyDescent="0.55000000000000004">
      <c r="A454" s="1" t="s">
        <v>3</v>
      </c>
      <c r="B454" s="2">
        <v>41695</v>
      </c>
      <c r="C454">
        <v>16.610499999999998</v>
      </c>
    </row>
    <row r="455" spans="1:3" x14ac:dyDescent="0.55000000000000004">
      <c r="A455" s="1" t="s">
        <v>3</v>
      </c>
      <c r="B455" s="2">
        <v>41696</v>
      </c>
      <c r="C455">
        <v>16.460599999999999</v>
      </c>
    </row>
    <row r="456" spans="1:3" x14ac:dyDescent="0.55000000000000004">
      <c r="A456" s="1" t="s">
        <v>3</v>
      </c>
      <c r="B456" s="2">
        <v>41697</v>
      </c>
      <c r="C456">
        <v>16.789000000000001</v>
      </c>
    </row>
    <row r="457" spans="1:3" x14ac:dyDescent="0.55000000000000004">
      <c r="A457" s="1" t="s">
        <v>3</v>
      </c>
      <c r="B457" s="2">
        <v>41698</v>
      </c>
      <c r="C457">
        <v>16.743500000000001</v>
      </c>
    </row>
    <row r="458" spans="1:3" x14ac:dyDescent="0.55000000000000004">
      <c r="A458" s="1" t="s">
        <v>3</v>
      </c>
      <c r="B458" s="2">
        <v>41701</v>
      </c>
      <c r="C458">
        <v>16.791799999999999</v>
      </c>
    </row>
    <row r="459" spans="1:3" x14ac:dyDescent="0.55000000000000004">
      <c r="A459" s="1" t="s">
        <v>3</v>
      </c>
      <c r="B459" s="2">
        <v>41702</v>
      </c>
      <c r="C459">
        <v>16.9026</v>
      </c>
    </row>
    <row r="460" spans="1:3" x14ac:dyDescent="0.55000000000000004">
      <c r="A460" s="1" t="s">
        <v>3</v>
      </c>
      <c r="B460" s="2">
        <v>41703</v>
      </c>
      <c r="C460">
        <v>16.938199999999998</v>
      </c>
    </row>
    <row r="461" spans="1:3" x14ac:dyDescent="0.55000000000000004">
      <c r="A461" s="1" t="s">
        <v>3</v>
      </c>
      <c r="B461" s="2">
        <v>41704</v>
      </c>
      <c r="C461">
        <v>16.887</v>
      </c>
    </row>
    <row r="462" spans="1:3" x14ac:dyDescent="0.55000000000000004">
      <c r="A462" s="1" t="s">
        <v>3</v>
      </c>
      <c r="B462" s="2">
        <v>41705</v>
      </c>
      <c r="C462">
        <v>16.877099999999999</v>
      </c>
    </row>
    <row r="463" spans="1:3" x14ac:dyDescent="0.55000000000000004">
      <c r="A463" s="1" t="s">
        <v>3</v>
      </c>
      <c r="B463" s="2">
        <v>41708</v>
      </c>
      <c r="C463">
        <v>16.892399999999999</v>
      </c>
    </row>
    <row r="464" spans="1:3" x14ac:dyDescent="0.55000000000000004">
      <c r="A464" s="1" t="s">
        <v>3</v>
      </c>
      <c r="B464" s="2">
        <v>41709</v>
      </c>
      <c r="C464">
        <v>17.056899999999999</v>
      </c>
    </row>
    <row r="465" spans="1:3" x14ac:dyDescent="0.55000000000000004">
      <c r="A465" s="1" t="s">
        <v>3</v>
      </c>
      <c r="B465" s="2">
        <v>41710</v>
      </c>
      <c r="C465">
        <v>17.073399999999999</v>
      </c>
    </row>
    <row r="466" spans="1:3" x14ac:dyDescent="0.55000000000000004">
      <c r="A466" s="1" t="s">
        <v>3</v>
      </c>
      <c r="B466" s="2">
        <v>41711</v>
      </c>
      <c r="C466">
        <v>16.883800000000001</v>
      </c>
    </row>
    <row r="467" spans="1:3" x14ac:dyDescent="0.55000000000000004">
      <c r="A467" s="1" t="s">
        <v>3</v>
      </c>
      <c r="B467" s="2">
        <v>41712</v>
      </c>
      <c r="C467">
        <v>16.694199999999999</v>
      </c>
    </row>
    <row r="468" spans="1:3" x14ac:dyDescent="0.55000000000000004">
      <c r="A468" s="1" t="s">
        <v>3</v>
      </c>
      <c r="B468" s="2">
        <v>41715</v>
      </c>
      <c r="C468">
        <v>16.759399999999999</v>
      </c>
    </row>
    <row r="469" spans="1:3" x14ac:dyDescent="0.55000000000000004">
      <c r="A469" s="1" t="s">
        <v>3</v>
      </c>
      <c r="B469" s="2">
        <v>41716</v>
      </c>
      <c r="C469">
        <v>16.907699999999998</v>
      </c>
    </row>
    <row r="470" spans="1:3" x14ac:dyDescent="0.55000000000000004">
      <c r="A470" s="1" t="s">
        <v>3</v>
      </c>
      <c r="B470" s="2">
        <v>41717</v>
      </c>
      <c r="C470">
        <v>16.903199999999998</v>
      </c>
    </row>
    <row r="471" spans="1:3" x14ac:dyDescent="0.55000000000000004">
      <c r="A471" s="1" t="s">
        <v>3</v>
      </c>
      <c r="B471" s="2">
        <v>41718</v>
      </c>
      <c r="C471">
        <v>16.8217</v>
      </c>
    </row>
    <row r="472" spans="1:3" x14ac:dyDescent="0.55000000000000004">
      <c r="A472" s="1" t="s">
        <v>3</v>
      </c>
      <c r="B472" s="2">
        <v>41719</v>
      </c>
      <c r="C472">
        <v>16.9544</v>
      </c>
    </row>
    <row r="473" spans="1:3" x14ac:dyDescent="0.55000000000000004">
      <c r="A473" s="1" t="s">
        <v>3</v>
      </c>
      <c r="B473" s="2">
        <v>41722</v>
      </c>
      <c r="C473">
        <v>17.1555</v>
      </c>
    </row>
    <row r="474" spans="1:3" x14ac:dyDescent="0.55000000000000004">
      <c r="A474" s="1" t="s">
        <v>3</v>
      </c>
      <c r="B474" s="2">
        <v>41723</v>
      </c>
      <c r="C474">
        <v>17.34</v>
      </c>
    </row>
    <row r="475" spans="1:3" x14ac:dyDescent="0.55000000000000004">
      <c r="A475" s="1" t="s">
        <v>3</v>
      </c>
      <c r="B475" s="2">
        <v>41724</v>
      </c>
      <c r="C475">
        <v>17.174299999999999</v>
      </c>
    </row>
    <row r="476" spans="1:3" x14ac:dyDescent="0.55000000000000004">
      <c r="A476" s="1" t="s">
        <v>3</v>
      </c>
      <c r="B476" s="2">
        <v>41725</v>
      </c>
      <c r="C476">
        <v>17.1005</v>
      </c>
    </row>
    <row r="477" spans="1:3" x14ac:dyDescent="0.55000000000000004">
      <c r="A477" s="1" t="s">
        <v>3</v>
      </c>
      <c r="B477" s="2">
        <v>41726</v>
      </c>
      <c r="C477">
        <v>17.081399999999999</v>
      </c>
    </row>
    <row r="478" spans="1:3" x14ac:dyDescent="0.55000000000000004">
      <c r="A478" s="1" t="s">
        <v>3</v>
      </c>
      <c r="B478" s="2">
        <v>41729</v>
      </c>
      <c r="C478">
        <v>17.0776</v>
      </c>
    </row>
    <row r="479" spans="1:3" x14ac:dyDescent="0.55000000000000004">
      <c r="A479" s="1" t="s">
        <v>3</v>
      </c>
      <c r="B479" s="2">
        <v>41730</v>
      </c>
      <c r="C479">
        <v>17.233799999999999</v>
      </c>
    </row>
    <row r="480" spans="1:3" x14ac:dyDescent="0.55000000000000004">
      <c r="A480" s="1" t="s">
        <v>3</v>
      </c>
      <c r="B480" s="2">
        <v>41731</v>
      </c>
      <c r="C480">
        <v>17.2624</v>
      </c>
    </row>
    <row r="481" spans="1:3" x14ac:dyDescent="0.55000000000000004">
      <c r="A481" s="1" t="s">
        <v>3</v>
      </c>
      <c r="B481" s="2">
        <v>41732</v>
      </c>
      <c r="C481">
        <v>17.142800000000001</v>
      </c>
    </row>
    <row r="482" spans="1:3" x14ac:dyDescent="0.55000000000000004">
      <c r="A482" s="1" t="s">
        <v>3</v>
      </c>
      <c r="B482" s="2">
        <v>41733</v>
      </c>
      <c r="C482">
        <v>16.920999999999999</v>
      </c>
    </row>
    <row r="483" spans="1:3" x14ac:dyDescent="0.55000000000000004">
      <c r="A483" s="1" t="s">
        <v>3</v>
      </c>
      <c r="B483" s="2">
        <v>41736</v>
      </c>
      <c r="C483">
        <v>16.6553</v>
      </c>
    </row>
    <row r="484" spans="1:3" x14ac:dyDescent="0.55000000000000004">
      <c r="A484" s="1" t="s">
        <v>3</v>
      </c>
      <c r="B484" s="2">
        <v>41737</v>
      </c>
      <c r="C484">
        <v>16.654399999999999</v>
      </c>
    </row>
    <row r="485" spans="1:3" x14ac:dyDescent="0.55000000000000004">
      <c r="A485" s="1" t="s">
        <v>3</v>
      </c>
      <c r="B485" s="2">
        <v>41738</v>
      </c>
      <c r="C485">
        <v>16.8733</v>
      </c>
    </row>
    <row r="486" spans="1:3" x14ac:dyDescent="0.55000000000000004">
      <c r="A486" s="1" t="s">
        <v>3</v>
      </c>
      <c r="B486" s="2">
        <v>41739</v>
      </c>
      <c r="C486">
        <v>16.6557</v>
      </c>
    </row>
    <row r="487" spans="1:3" x14ac:dyDescent="0.55000000000000004">
      <c r="A487" s="1" t="s">
        <v>3</v>
      </c>
      <c r="B487" s="2">
        <v>41740</v>
      </c>
      <c r="C487">
        <v>16.532499999999999</v>
      </c>
    </row>
    <row r="488" spans="1:3" x14ac:dyDescent="0.55000000000000004">
      <c r="A488" s="1" t="s">
        <v>3</v>
      </c>
      <c r="B488" s="2">
        <v>41743</v>
      </c>
      <c r="C488">
        <v>16.598400000000002</v>
      </c>
    </row>
    <row r="489" spans="1:3" x14ac:dyDescent="0.55000000000000004">
      <c r="A489" s="1" t="s">
        <v>3</v>
      </c>
      <c r="B489" s="2">
        <v>41744</v>
      </c>
      <c r="C489">
        <v>16.48</v>
      </c>
    </row>
    <row r="490" spans="1:3" x14ac:dyDescent="0.55000000000000004">
      <c r="A490" s="1" t="s">
        <v>3</v>
      </c>
      <c r="B490" s="2">
        <v>41745</v>
      </c>
      <c r="C490">
        <v>16.513400000000001</v>
      </c>
    </row>
    <row r="491" spans="1:3" x14ac:dyDescent="0.55000000000000004">
      <c r="A491" s="1" t="s">
        <v>3</v>
      </c>
      <c r="B491" s="2">
        <v>41746</v>
      </c>
      <c r="C491">
        <v>16.702100000000002</v>
      </c>
    </row>
    <row r="492" spans="1:3" x14ac:dyDescent="0.55000000000000004">
      <c r="A492" s="1" t="s">
        <v>3</v>
      </c>
      <c r="B492" s="2">
        <v>41750</v>
      </c>
      <c r="C492">
        <v>16.900300000000001</v>
      </c>
    </row>
    <row r="493" spans="1:3" x14ac:dyDescent="0.55000000000000004">
      <c r="A493" s="1" t="s">
        <v>3</v>
      </c>
      <c r="B493" s="2">
        <v>41751</v>
      </c>
      <c r="C493">
        <v>16.917200000000001</v>
      </c>
    </row>
    <row r="494" spans="1:3" x14ac:dyDescent="0.55000000000000004">
      <c r="A494" s="1" t="s">
        <v>3</v>
      </c>
      <c r="B494" s="2">
        <v>41752</v>
      </c>
      <c r="C494">
        <v>16.696100000000001</v>
      </c>
    </row>
    <row r="495" spans="1:3" x14ac:dyDescent="0.55000000000000004">
      <c r="A495" s="1" t="s">
        <v>3</v>
      </c>
      <c r="B495" s="2">
        <v>41753</v>
      </c>
      <c r="C495">
        <v>18.064800000000002</v>
      </c>
    </row>
    <row r="496" spans="1:3" x14ac:dyDescent="0.55000000000000004">
      <c r="A496" s="1" t="s">
        <v>3</v>
      </c>
      <c r="B496" s="2">
        <v>41754</v>
      </c>
      <c r="C496">
        <v>18.197500000000002</v>
      </c>
    </row>
    <row r="497" spans="1:3" x14ac:dyDescent="0.55000000000000004">
      <c r="A497" s="1" t="s">
        <v>3</v>
      </c>
      <c r="B497" s="2">
        <v>41757</v>
      </c>
      <c r="C497">
        <v>18.9023</v>
      </c>
    </row>
    <row r="498" spans="1:3" x14ac:dyDescent="0.55000000000000004">
      <c r="A498" s="1" t="s">
        <v>3</v>
      </c>
      <c r="B498" s="2">
        <v>41758</v>
      </c>
      <c r="C498">
        <v>18.846299999999999</v>
      </c>
    </row>
    <row r="499" spans="1:3" x14ac:dyDescent="0.55000000000000004">
      <c r="A499" s="1" t="s">
        <v>3</v>
      </c>
      <c r="B499" s="2">
        <v>41759</v>
      </c>
      <c r="C499">
        <v>18.774999999999999</v>
      </c>
    </row>
    <row r="500" spans="1:3" x14ac:dyDescent="0.55000000000000004">
      <c r="A500" s="1" t="s">
        <v>3</v>
      </c>
      <c r="B500" s="2">
        <v>41760</v>
      </c>
      <c r="C500">
        <v>18.819199999999999</v>
      </c>
    </row>
    <row r="501" spans="1:3" x14ac:dyDescent="0.55000000000000004">
      <c r="A501" s="1" t="s">
        <v>3</v>
      </c>
      <c r="B501" s="2">
        <v>41761</v>
      </c>
      <c r="C501">
        <v>18.854199999999999</v>
      </c>
    </row>
    <row r="502" spans="1:3" x14ac:dyDescent="0.55000000000000004">
      <c r="A502" s="1" t="s">
        <v>3</v>
      </c>
      <c r="B502" s="2">
        <v>41764</v>
      </c>
      <c r="C502">
        <v>19.120899999999999</v>
      </c>
    </row>
    <row r="503" spans="1:3" x14ac:dyDescent="0.55000000000000004">
      <c r="A503" s="1" t="s">
        <v>3</v>
      </c>
      <c r="B503" s="2">
        <v>41765</v>
      </c>
      <c r="C503">
        <v>18.912500000000001</v>
      </c>
    </row>
    <row r="504" spans="1:3" x14ac:dyDescent="0.55000000000000004">
      <c r="A504" s="1" t="s">
        <v>3</v>
      </c>
      <c r="B504" s="2">
        <v>41766</v>
      </c>
      <c r="C504">
        <v>18.846299999999999</v>
      </c>
    </row>
    <row r="505" spans="1:3" x14ac:dyDescent="0.55000000000000004">
      <c r="A505" s="1" t="s">
        <v>3</v>
      </c>
      <c r="B505" s="2">
        <v>41767</v>
      </c>
      <c r="C505">
        <v>18.8127</v>
      </c>
    </row>
    <row r="506" spans="1:3" x14ac:dyDescent="0.55000000000000004">
      <c r="A506" s="1" t="s">
        <v>3</v>
      </c>
      <c r="B506" s="2">
        <v>41768</v>
      </c>
      <c r="C506">
        <v>18.734300000000001</v>
      </c>
    </row>
    <row r="507" spans="1:3" x14ac:dyDescent="0.55000000000000004">
      <c r="A507" s="1" t="s">
        <v>3</v>
      </c>
      <c r="B507" s="2">
        <v>41771</v>
      </c>
      <c r="C507">
        <v>18.967500000000001</v>
      </c>
    </row>
    <row r="508" spans="1:3" x14ac:dyDescent="0.55000000000000004">
      <c r="A508" s="1" t="s">
        <v>3</v>
      </c>
      <c r="B508" s="2">
        <v>41772</v>
      </c>
      <c r="C508">
        <v>18.997299999999999</v>
      </c>
    </row>
    <row r="509" spans="1:3" x14ac:dyDescent="0.55000000000000004">
      <c r="A509" s="1" t="s">
        <v>3</v>
      </c>
      <c r="B509" s="2">
        <v>41773</v>
      </c>
      <c r="C509">
        <v>19.000800000000002</v>
      </c>
    </row>
    <row r="510" spans="1:3" x14ac:dyDescent="0.55000000000000004">
      <c r="A510" s="1" t="s">
        <v>3</v>
      </c>
      <c r="B510" s="2">
        <v>41774</v>
      </c>
      <c r="C510">
        <v>18.839200000000002</v>
      </c>
    </row>
    <row r="511" spans="1:3" x14ac:dyDescent="0.55000000000000004">
      <c r="A511" s="1" t="s">
        <v>3</v>
      </c>
      <c r="B511" s="2">
        <v>41775</v>
      </c>
      <c r="C511">
        <v>19.1173</v>
      </c>
    </row>
    <row r="512" spans="1:3" x14ac:dyDescent="0.55000000000000004">
      <c r="A512" s="1" t="s">
        <v>3</v>
      </c>
      <c r="B512" s="2">
        <v>41778</v>
      </c>
      <c r="C512">
        <v>19.343800000000002</v>
      </c>
    </row>
    <row r="513" spans="1:3" x14ac:dyDescent="0.55000000000000004">
      <c r="A513" s="1" t="s">
        <v>3</v>
      </c>
      <c r="B513" s="2">
        <v>41779</v>
      </c>
      <c r="C513">
        <v>19.3476</v>
      </c>
    </row>
    <row r="514" spans="1:3" x14ac:dyDescent="0.55000000000000004">
      <c r="A514" s="1" t="s">
        <v>3</v>
      </c>
      <c r="B514" s="2">
        <v>41780</v>
      </c>
      <c r="C514">
        <v>19.398800000000001</v>
      </c>
    </row>
    <row r="515" spans="1:3" x14ac:dyDescent="0.55000000000000004">
      <c r="A515" s="1" t="s">
        <v>3</v>
      </c>
      <c r="B515" s="2">
        <v>41781</v>
      </c>
      <c r="C515">
        <v>19.429500000000001</v>
      </c>
    </row>
    <row r="516" spans="1:3" x14ac:dyDescent="0.55000000000000004">
      <c r="A516" s="1" t="s">
        <v>3</v>
      </c>
      <c r="B516" s="2">
        <v>41782</v>
      </c>
      <c r="C516">
        <v>19.649000000000001</v>
      </c>
    </row>
    <row r="517" spans="1:3" x14ac:dyDescent="0.55000000000000004">
      <c r="A517" s="1" t="s">
        <v>3</v>
      </c>
      <c r="B517" s="2">
        <v>41786</v>
      </c>
      <c r="C517">
        <v>20.016999999999999</v>
      </c>
    </row>
    <row r="518" spans="1:3" x14ac:dyDescent="0.55000000000000004">
      <c r="A518" s="1" t="s">
        <v>3</v>
      </c>
      <c r="B518" s="2">
        <v>41787</v>
      </c>
      <c r="C518">
        <v>19.9651</v>
      </c>
    </row>
    <row r="519" spans="1:3" x14ac:dyDescent="0.55000000000000004">
      <c r="A519" s="1" t="s">
        <v>3</v>
      </c>
      <c r="B519" s="2">
        <v>41788</v>
      </c>
      <c r="C519">
        <v>20.328900000000001</v>
      </c>
    </row>
    <row r="520" spans="1:3" x14ac:dyDescent="0.55000000000000004">
      <c r="A520" s="1" t="s">
        <v>3</v>
      </c>
      <c r="B520" s="2">
        <v>41789</v>
      </c>
      <c r="C520">
        <v>20.252800000000001</v>
      </c>
    </row>
    <row r="521" spans="1:3" x14ac:dyDescent="0.55000000000000004">
      <c r="A521" s="1" t="s">
        <v>3</v>
      </c>
      <c r="B521" s="2">
        <v>41792</v>
      </c>
      <c r="C521">
        <v>20.113600000000002</v>
      </c>
    </row>
    <row r="522" spans="1:3" x14ac:dyDescent="0.55000000000000004">
      <c r="A522" s="1" t="s">
        <v>3</v>
      </c>
      <c r="B522" s="2">
        <v>41793</v>
      </c>
      <c r="C522">
        <v>20.398</v>
      </c>
    </row>
    <row r="523" spans="1:3" x14ac:dyDescent="0.55000000000000004">
      <c r="A523" s="1" t="s">
        <v>3</v>
      </c>
      <c r="B523" s="2">
        <v>41794</v>
      </c>
      <c r="C523">
        <v>20.6309</v>
      </c>
    </row>
    <row r="524" spans="1:3" x14ac:dyDescent="0.55000000000000004">
      <c r="A524" s="1" t="s">
        <v>3</v>
      </c>
      <c r="B524" s="2">
        <v>41795</v>
      </c>
      <c r="C524">
        <v>20.7119</v>
      </c>
    </row>
    <row r="525" spans="1:3" x14ac:dyDescent="0.55000000000000004">
      <c r="A525" s="1" t="s">
        <v>3</v>
      </c>
      <c r="B525" s="2">
        <v>41796</v>
      </c>
      <c r="C525">
        <v>20.654900000000001</v>
      </c>
    </row>
    <row r="526" spans="1:3" x14ac:dyDescent="0.55000000000000004">
      <c r="A526" s="1" t="s">
        <v>3</v>
      </c>
      <c r="B526" s="2">
        <v>41799</v>
      </c>
      <c r="C526">
        <v>20.985499999999998</v>
      </c>
    </row>
    <row r="527" spans="1:3" x14ac:dyDescent="0.55000000000000004">
      <c r="A527" s="1" t="s">
        <v>3</v>
      </c>
      <c r="B527" s="2">
        <v>41800</v>
      </c>
      <c r="C527">
        <v>21.108599999999999</v>
      </c>
    </row>
    <row r="528" spans="1:3" x14ac:dyDescent="0.55000000000000004">
      <c r="A528" s="1" t="s">
        <v>3</v>
      </c>
      <c r="B528" s="2">
        <v>41801</v>
      </c>
      <c r="C528">
        <v>21.0213</v>
      </c>
    </row>
    <row r="529" spans="1:3" x14ac:dyDescent="0.55000000000000004">
      <c r="A529" s="1" t="s">
        <v>3</v>
      </c>
      <c r="B529" s="2">
        <v>41802</v>
      </c>
      <c r="C529">
        <v>20.669699999999999</v>
      </c>
    </row>
    <row r="530" spans="1:3" x14ac:dyDescent="0.55000000000000004">
      <c r="A530" s="1" t="s">
        <v>3</v>
      </c>
      <c r="B530" s="2">
        <v>41803</v>
      </c>
      <c r="C530">
        <v>20.4435</v>
      </c>
    </row>
    <row r="531" spans="1:3" x14ac:dyDescent="0.55000000000000004">
      <c r="A531" s="1" t="s">
        <v>3</v>
      </c>
      <c r="B531" s="2">
        <v>41806</v>
      </c>
      <c r="C531">
        <v>20.6495</v>
      </c>
    </row>
    <row r="532" spans="1:3" x14ac:dyDescent="0.55000000000000004">
      <c r="A532" s="1" t="s">
        <v>3</v>
      </c>
      <c r="B532" s="2">
        <v>41807</v>
      </c>
      <c r="C532">
        <v>20.622599999999998</v>
      </c>
    </row>
    <row r="533" spans="1:3" x14ac:dyDescent="0.55000000000000004">
      <c r="A533" s="1" t="s">
        <v>3</v>
      </c>
      <c r="B533" s="2">
        <v>41808</v>
      </c>
      <c r="C533">
        <v>20.645</v>
      </c>
    </row>
    <row r="534" spans="1:3" x14ac:dyDescent="0.55000000000000004">
      <c r="A534" s="1" t="s">
        <v>3</v>
      </c>
      <c r="B534" s="2">
        <v>41809</v>
      </c>
      <c r="C534">
        <v>20.573399999999999</v>
      </c>
    </row>
    <row r="535" spans="1:3" x14ac:dyDescent="0.55000000000000004">
      <c r="A535" s="1" t="s">
        <v>3</v>
      </c>
      <c r="B535" s="2">
        <v>41810</v>
      </c>
      <c r="C535">
        <v>20.360600000000002</v>
      </c>
    </row>
    <row r="536" spans="1:3" x14ac:dyDescent="0.55000000000000004">
      <c r="A536" s="1" t="s">
        <v>3</v>
      </c>
      <c r="B536" s="2">
        <v>41813</v>
      </c>
      <c r="C536">
        <v>20.342700000000001</v>
      </c>
    </row>
    <row r="537" spans="1:3" x14ac:dyDescent="0.55000000000000004">
      <c r="A537" s="1" t="s">
        <v>3</v>
      </c>
      <c r="B537" s="2">
        <v>41814</v>
      </c>
      <c r="C537">
        <v>20.2195</v>
      </c>
    </row>
    <row r="538" spans="1:3" x14ac:dyDescent="0.55000000000000004">
      <c r="A538" s="1" t="s">
        <v>3</v>
      </c>
      <c r="B538" s="2">
        <v>41815</v>
      </c>
      <c r="C538">
        <v>20.237400000000001</v>
      </c>
    </row>
    <row r="539" spans="1:3" x14ac:dyDescent="0.55000000000000004">
      <c r="A539" s="1" t="s">
        <v>3</v>
      </c>
      <c r="B539" s="2">
        <v>41816</v>
      </c>
      <c r="C539">
        <v>20.3584</v>
      </c>
    </row>
    <row r="540" spans="1:3" x14ac:dyDescent="0.55000000000000004">
      <c r="A540" s="1" t="s">
        <v>3</v>
      </c>
      <c r="B540" s="2">
        <v>41817</v>
      </c>
      <c r="C540">
        <v>20.600200000000001</v>
      </c>
    </row>
    <row r="541" spans="1:3" x14ac:dyDescent="0.55000000000000004">
      <c r="A541" s="1" t="s">
        <v>3</v>
      </c>
      <c r="B541" s="2">
        <v>41820</v>
      </c>
      <c r="C541">
        <v>20.812999999999999</v>
      </c>
    </row>
    <row r="542" spans="1:3" x14ac:dyDescent="0.55000000000000004">
      <c r="A542" s="1" t="s">
        <v>3</v>
      </c>
      <c r="B542" s="2">
        <v>41821</v>
      </c>
      <c r="C542">
        <v>20.9451</v>
      </c>
    </row>
    <row r="543" spans="1:3" x14ac:dyDescent="0.55000000000000004">
      <c r="A543" s="1" t="s">
        <v>3</v>
      </c>
      <c r="B543" s="2">
        <v>41822</v>
      </c>
      <c r="C543">
        <v>20.936199999999999</v>
      </c>
    </row>
    <row r="544" spans="1:3" x14ac:dyDescent="0.55000000000000004">
      <c r="A544" s="1" t="s">
        <v>3</v>
      </c>
      <c r="B544" s="2">
        <v>41823</v>
      </c>
      <c r="C544">
        <v>21.0594</v>
      </c>
    </row>
    <row r="545" spans="1:3" x14ac:dyDescent="0.55000000000000004">
      <c r="A545" s="1" t="s">
        <v>3</v>
      </c>
      <c r="B545" s="2">
        <v>41827</v>
      </c>
      <c r="C545">
        <v>21.4938</v>
      </c>
    </row>
    <row r="546" spans="1:3" x14ac:dyDescent="0.55000000000000004">
      <c r="A546" s="1" t="s">
        <v>3</v>
      </c>
      <c r="B546" s="2">
        <v>41828</v>
      </c>
      <c r="C546">
        <v>21.355</v>
      </c>
    </row>
    <row r="547" spans="1:3" x14ac:dyDescent="0.55000000000000004">
      <c r="A547" s="1" t="s">
        <v>3</v>
      </c>
      <c r="B547" s="2">
        <v>41829</v>
      </c>
      <c r="C547">
        <v>21.363900000000001</v>
      </c>
    </row>
    <row r="548" spans="1:3" x14ac:dyDescent="0.55000000000000004">
      <c r="A548" s="1" t="s">
        <v>3</v>
      </c>
      <c r="B548" s="2">
        <v>41830</v>
      </c>
      <c r="C548">
        <v>21.285599999999999</v>
      </c>
    </row>
    <row r="549" spans="1:3" x14ac:dyDescent="0.55000000000000004">
      <c r="A549" s="1" t="s">
        <v>3</v>
      </c>
      <c r="B549" s="2">
        <v>41831</v>
      </c>
      <c r="C549">
        <v>21.325900000000001</v>
      </c>
    </row>
    <row r="550" spans="1:3" x14ac:dyDescent="0.55000000000000004">
      <c r="A550" s="1" t="s">
        <v>3</v>
      </c>
      <c r="B550" s="2">
        <v>41834</v>
      </c>
      <c r="C550">
        <v>21.601400000000002</v>
      </c>
    </row>
    <row r="551" spans="1:3" x14ac:dyDescent="0.55000000000000004">
      <c r="A551" s="1" t="s">
        <v>3</v>
      </c>
      <c r="B551" s="2">
        <v>41835</v>
      </c>
      <c r="C551">
        <v>21.348299999999998</v>
      </c>
    </row>
    <row r="552" spans="1:3" x14ac:dyDescent="0.55000000000000004">
      <c r="A552" s="1" t="s">
        <v>3</v>
      </c>
      <c r="B552" s="2">
        <v>41836</v>
      </c>
      <c r="C552">
        <v>21.2273</v>
      </c>
    </row>
    <row r="553" spans="1:3" x14ac:dyDescent="0.55000000000000004">
      <c r="A553" s="1" t="s">
        <v>3</v>
      </c>
      <c r="B553" s="2">
        <v>41837</v>
      </c>
      <c r="C553">
        <v>20.848800000000001</v>
      </c>
    </row>
    <row r="554" spans="1:3" x14ac:dyDescent="0.55000000000000004">
      <c r="A554" s="1" t="s">
        <v>3</v>
      </c>
      <c r="B554" s="2">
        <v>41838</v>
      </c>
      <c r="C554">
        <v>21.148900000000001</v>
      </c>
    </row>
    <row r="555" spans="1:3" x14ac:dyDescent="0.55000000000000004">
      <c r="A555" s="1" t="s">
        <v>3</v>
      </c>
      <c r="B555" s="2">
        <v>41841</v>
      </c>
      <c r="C555">
        <v>21.039200000000001</v>
      </c>
    </row>
    <row r="556" spans="1:3" x14ac:dyDescent="0.55000000000000004">
      <c r="A556" s="1" t="s">
        <v>3</v>
      </c>
      <c r="B556" s="2">
        <v>41842</v>
      </c>
      <c r="C556">
        <v>21.213899999999999</v>
      </c>
    </row>
    <row r="557" spans="1:3" x14ac:dyDescent="0.55000000000000004">
      <c r="A557" s="1" t="s">
        <v>3</v>
      </c>
      <c r="B557" s="2">
        <v>41843</v>
      </c>
      <c r="C557">
        <v>21.767099999999999</v>
      </c>
    </row>
    <row r="558" spans="1:3" x14ac:dyDescent="0.55000000000000004">
      <c r="A558" s="1" t="s">
        <v>3</v>
      </c>
      <c r="B558" s="2">
        <v>41844</v>
      </c>
      <c r="C558">
        <v>21.731200000000001</v>
      </c>
    </row>
    <row r="559" spans="1:3" x14ac:dyDescent="0.55000000000000004">
      <c r="A559" s="1" t="s">
        <v>3</v>
      </c>
      <c r="B559" s="2">
        <v>41845</v>
      </c>
      <c r="C559">
        <v>21.874600000000001</v>
      </c>
    </row>
    <row r="560" spans="1:3" x14ac:dyDescent="0.55000000000000004">
      <c r="A560" s="1" t="s">
        <v>3</v>
      </c>
      <c r="B560" s="2">
        <v>41848</v>
      </c>
      <c r="C560">
        <v>22.1769</v>
      </c>
    </row>
    <row r="561" spans="1:3" x14ac:dyDescent="0.55000000000000004">
      <c r="A561" s="1" t="s">
        <v>3</v>
      </c>
      <c r="B561" s="2">
        <v>41849</v>
      </c>
      <c r="C561">
        <v>22.0336</v>
      </c>
    </row>
    <row r="562" spans="1:3" x14ac:dyDescent="0.55000000000000004">
      <c r="A562" s="1" t="s">
        <v>3</v>
      </c>
      <c r="B562" s="2">
        <v>41850</v>
      </c>
      <c r="C562">
        <v>21.982099999999999</v>
      </c>
    </row>
    <row r="563" spans="1:3" x14ac:dyDescent="0.55000000000000004">
      <c r="A563" s="1" t="s">
        <v>3</v>
      </c>
      <c r="B563" s="2">
        <v>41851</v>
      </c>
      <c r="C563">
        <v>21.411000000000001</v>
      </c>
    </row>
    <row r="564" spans="1:3" x14ac:dyDescent="0.55000000000000004">
      <c r="A564" s="1" t="s">
        <v>3</v>
      </c>
      <c r="B564" s="2">
        <v>41852</v>
      </c>
      <c r="C564">
        <v>21.529699999999998</v>
      </c>
    </row>
    <row r="565" spans="1:3" x14ac:dyDescent="0.55000000000000004">
      <c r="A565" s="1" t="s">
        <v>3</v>
      </c>
      <c r="B565" s="2">
        <v>41855</v>
      </c>
      <c r="C565">
        <v>21.4087</v>
      </c>
    </row>
    <row r="566" spans="1:3" x14ac:dyDescent="0.55000000000000004">
      <c r="A566" s="1" t="s">
        <v>3</v>
      </c>
      <c r="B566" s="2">
        <v>41856</v>
      </c>
      <c r="C566">
        <v>21.3035</v>
      </c>
    </row>
    <row r="567" spans="1:3" x14ac:dyDescent="0.55000000000000004">
      <c r="A567" s="1" t="s">
        <v>3</v>
      </c>
      <c r="B567" s="2">
        <v>41857</v>
      </c>
      <c r="C567">
        <v>21.267600000000002</v>
      </c>
    </row>
    <row r="568" spans="1:3" x14ac:dyDescent="0.55000000000000004">
      <c r="A568" s="1" t="s">
        <v>3</v>
      </c>
      <c r="B568" s="2">
        <v>41858</v>
      </c>
      <c r="C568">
        <v>21.2654</v>
      </c>
    </row>
    <row r="569" spans="1:3" x14ac:dyDescent="0.55000000000000004">
      <c r="A569" s="1" t="s">
        <v>3</v>
      </c>
      <c r="B569" s="2">
        <v>41859</v>
      </c>
      <c r="C569">
        <v>21.323899999999998</v>
      </c>
    </row>
    <row r="570" spans="1:3" x14ac:dyDescent="0.55000000000000004">
      <c r="A570" s="1" t="s">
        <v>3</v>
      </c>
      <c r="B570" s="2">
        <v>41862</v>
      </c>
      <c r="C570">
        <v>21.6053</v>
      </c>
    </row>
    <row r="571" spans="1:3" x14ac:dyDescent="0.55000000000000004">
      <c r="A571" s="1" t="s">
        <v>3</v>
      </c>
      <c r="B571" s="2">
        <v>41863</v>
      </c>
      <c r="C571">
        <v>21.6008</v>
      </c>
    </row>
    <row r="572" spans="1:3" x14ac:dyDescent="0.55000000000000004">
      <c r="A572" s="1" t="s">
        <v>3</v>
      </c>
      <c r="B572" s="2">
        <v>41864</v>
      </c>
      <c r="C572">
        <v>21.886600000000001</v>
      </c>
    </row>
    <row r="573" spans="1:3" x14ac:dyDescent="0.55000000000000004">
      <c r="A573" s="1" t="s">
        <v>3</v>
      </c>
      <c r="B573" s="2">
        <v>41865</v>
      </c>
      <c r="C573">
        <v>21.9451</v>
      </c>
    </row>
    <row r="574" spans="1:3" x14ac:dyDescent="0.55000000000000004">
      <c r="A574" s="1" t="s">
        <v>3</v>
      </c>
      <c r="B574" s="2">
        <v>41866</v>
      </c>
      <c r="C574">
        <v>22.0532</v>
      </c>
    </row>
    <row r="575" spans="1:3" x14ac:dyDescent="0.55000000000000004">
      <c r="A575" s="1" t="s">
        <v>3</v>
      </c>
      <c r="B575" s="2">
        <v>41869</v>
      </c>
      <c r="C575">
        <v>22.3188</v>
      </c>
    </row>
    <row r="576" spans="1:3" x14ac:dyDescent="0.55000000000000004">
      <c r="A576" s="1" t="s">
        <v>3</v>
      </c>
      <c r="B576" s="2">
        <v>41870</v>
      </c>
      <c r="C576">
        <v>22.627099999999999</v>
      </c>
    </row>
    <row r="577" spans="1:3" x14ac:dyDescent="0.55000000000000004">
      <c r="A577" s="1" t="s">
        <v>3</v>
      </c>
      <c r="B577" s="2">
        <v>41871</v>
      </c>
      <c r="C577">
        <v>22.636099999999999</v>
      </c>
    </row>
    <row r="578" spans="1:3" x14ac:dyDescent="0.55000000000000004">
      <c r="A578" s="1" t="s">
        <v>3</v>
      </c>
      <c r="B578" s="2">
        <v>41872</v>
      </c>
      <c r="C578">
        <v>22.638400000000001</v>
      </c>
    </row>
    <row r="579" spans="1:3" x14ac:dyDescent="0.55000000000000004">
      <c r="A579" s="1" t="s">
        <v>3</v>
      </c>
      <c r="B579" s="2">
        <v>41873</v>
      </c>
      <c r="C579">
        <v>22.8049</v>
      </c>
    </row>
    <row r="580" spans="1:3" x14ac:dyDescent="0.55000000000000004">
      <c r="A580" s="1" t="s">
        <v>3</v>
      </c>
      <c r="B580" s="2">
        <v>41876</v>
      </c>
      <c r="C580">
        <v>22.854399999999998</v>
      </c>
    </row>
    <row r="581" spans="1:3" x14ac:dyDescent="0.55000000000000004">
      <c r="A581" s="1" t="s">
        <v>3</v>
      </c>
      <c r="B581" s="2">
        <v>41877</v>
      </c>
      <c r="C581">
        <v>22.708100000000002</v>
      </c>
    </row>
    <row r="582" spans="1:3" x14ac:dyDescent="0.55000000000000004">
      <c r="A582" s="1" t="s">
        <v>3</v>
      </c>
      <c r="B582" s="2">
        <v>41878</v>
      </c>
      <c r="C582">
        <v>22.987200000000001</v>
      </c>
    </row>
    <row r="583" spans="1:3" x14ac:dyDescent="0.55000000000000004">
      <c r="A583" s="1" t="s">
        <v>3</v>
      </c>
      <c r="B583" s="2">
        <v>41879</v>
      </c>
      <c r="C583">
        <v>23.014299999999999</v>
      </c>
    </row>
    <row r="584" spans="1:3" x14ac:dyDescent="0.55000000000000004">
      <c r="A584" s="1" t="s">
        <v>3</v>
      </c>
      <c r="B584" s="2">
        <v>41880</v>
      </c>
      <c r="C584">
        <v>23.070499999999999</v>
      </c>
    </row>
    <row r="585" spans="1:3" x14ac:dyDescent="0.55000000000000004">
      <c r="A585" s="1" t="s">
        <v>3</v>
      </c>
      <c r="B585" s="2">
        <v>41884</v>
      </c>
      <c r="C585">
        <v>23.250599999999999</v>
      </c>
    </row>
    <row r="586" spans="1:3" x14ac:dyDescent="0.55000000000000004">
      <c r="A586" s="1" t="s">
        <v>3</v>
      </c>
      <c r="B586" s="2">
        <v>41885</v>
      </c>
      <c r="C586">
        <v>22.269200000000001</v>
      </c>
    </row>
    <row r="587" spans="1:3" x14ac:dyDescent="0.55000000000000004">
      <c r="A587" s="1" t="s">
        <v>3</v>
      </c>
      <c r="B587" s="2">
        <v>41886</v>
      </c>
      <c r="C587">
        <v>22.084700000000002</v>
      </c>
    </row>
    <row r="588" spans="1:3" x14ac:dyDescent="0.55000000000000004">
      <c r="A588" s="1" t="s">
        <v>3</v>
      </c>
      <c r="B588" s="2">
        <v>41887</v>
      </c>
      <c r="C588">
        <v>22.276</v>
      </c>
    </row>
    <row r="589" spans="1:3" x14ac:dyDescent="0.55000000000000004">
      <c r="A589" s="1" t="s">
        <v>3</v>
      </c>
      <c r="B589" s="2">
        <v>41890</v>
      </c>
      <c r="C589">
        <v>22.1387</v>
      </c>
    </row>
    <row r="590" spans="1:3" x14ac:dyDescent="0.55000000000000004">
      <c r="A590" s="1" t="s">
        <v>3</v>
      </c>
      <c r="B590" s="2">
        <v>41891</v>
      </c>
      <c r="C590">
        <v>22.055399999999999</v>
      </c>
    </row>
    <row r="591" spans="1:3" x14ac:dyDescent="0.55000000000000004">
      <c r="A591" s="1" t="s">
        <v>3</v>
      </c>
      <c r="B591" s="2">
        <v>41892</v>
      </c>
      <c r="C591">
        <v>22.732900000000001</v>
      </c>
    </row>
    <row r="592" spans="1:3" x14ac:dyDescent="0.55000000000000004">
      <c r="A592" s="1" t="s">
        <v>3</v>
      </c>
      <c r="B592" s="2">
        <v>41893</v>
      </c>
      <c r="C592">
        <v>22.829699999999999</v>
      </c>
    </row>
    <row r="593" spans="1:3" x14ac:dyDescent="0.55000000000000004">
      <c r="A593" s="1" t="s">
        <v>3</v>
      </c>
      <c r="B593" s="2">
        <v>41894</v>
      </c>
      <c r="C593">
        <v>22.881399999999999</v>
      </c>
    </row>
    <row r="594" spans="1:3" x14ac:dyDescent="0.55000000000000004">
      <c r="A594" s="1" t="s">
        <v>3</v>
      </c>
      <c r="B594" s="2">
        <v>41897</v>
      </c>
      <c r="C594">
        <v>22.874700000000001</v>
      </c>
    </row>
    <row r="595" spans="1:3" x14ac:dyDescent="0.55000000000000004">
      <c r="A595" s="1" t="s">
        <v>3</v>
      </c>
      <c r="B595" s="2">
        <v>41898</v>
      </c>
      <c r="C595">
        <v>22.7014</v>
      </c>
    </row>
    <row r="596" spans="1:3" x14ac:dyDescent="0.55000000000000004">
      <c r="A596" s="1" t="s">
        <v>3</v>
      </c>
      <c r="B596" s="2">
        <v>41899</v>
      </c>
      <c r="C596">
        <v>22.863399999999999</v>
      </c>
    </row>
    <row r="597" spans="1:3" x14ac:dyDescent="0.55000000000000004">
      <c r="A597" s="1" t="s">
        <v>3</v>
      </c>
      <c r="B597" s="2">
        <v>41900</v>
      </c>
      <c r="C597">
        <v>22.910699999999999</v>
      </c>
    </row>
    <row r="598" spans="1:3" x14ac:dyDescent="0.55000000000000004">
      <c r="A598" s="1" t="s">
        <v>3</v>
      </c>
      <c r="B598" s="2">
        <v>41901</v>
      </c>
      <c r="C598">
        <v>22.7239</v>
      </c>
    </row>
    <row r="599" spans="1:3" x14ac:dyDescent="0.55000000000000004">
      <c r="A599" s="1" t="s">
        <v>3</v>
      </c>
      <c r="B599" s="2">
        <v>41904</v>
      </c>
      <c r="C599">
        <v>22.746400000000001</v>
      </c>
    </row>
    <row r="600" spans="1:3" x14ac:dyDescent="0.55000000000000004">
      <c r="A600" s="1" t="s">
        <v>3</v>
      </c>
      <c r="B600" s="2">
        <v>41905</v>
      </c>
      <c r="C600">
        <v>23.102</v>
      </c>
    </row>
    <row r="601" spans="1:3" x14ac:dyDescent="0.55000000000000004">
      <c r="A601" s="1" t="s">
        <v>3</v>
      </c>
      <c r="B601" s="2">
        <v>41906</v>
      </c>
      <c r="C601">
        <v>22.901700000000002</v>
      </c>
    </row>
    <row r="602" spans="1:3" x14ac:dyDescent="0.55000000000000004">
      <c r="A602" s="1" t="s">
        <v>3</v>
      </c>
      <c r="B602" s="2">
        <v>41907</v>
      </c>
      <c r="C602">
        <v>22.028400000000001</v>
      </c>
    </row>
    <row r="603" spans="1:3" x14ac:dyDescent="0.55000000000000004">
      <c r="A603" s="1" t="s">
        <v>3</v>
      </c>
      <c r="B603" s="2">
        <v>41908</v>
      </c>
      <c r="C603">
        <v>22.676600000000001</v>
      </c>
    </row>
    <row r="604" spans="1:3" x14ac:dyDescent="0.55000000000000004">
      <c r="A604" s="1" t="s">
        <v>3</v>
      </c>
      <c r="B604" s="2">
        <v>41911</v>
      </c>
      <c r="C604">
        <v>22.532599999999999</v>
      </c>
    </row>
    <row r="605" spans="1:3" x14ac:dyDescent="0.55000000000000004">
      <c r="A605" s="1" t="s">
        <v>3</v>
      </c>
      <c r="B605" s="2">
        <v>41912</v>
      </c>
      <c r="C605">
        <v>22.676600000000001</v>
      </c>
    </row>
    <row r="606" spans="1:3" x14ac:dyDescent="0.55000000000000004">
      <c r="A606" s="1" t="s">
        <v>3</v>
      </c>
      <c r="B606" s="2">
        <v>41913</v>
      </c>
      <c r="C606">
        <v>22.3233</v>
      </c>
    </row>
    <row r="607" spans="1:3" x14ac:dyDescent="0.55000000000000004">
      <c r="A607" s="1" t="s">
        <v>3</v>
      </c>
      <c r="B607" s="2">
        <v>41914</v>
      </c>
      <c r="C607">
        <v>22.485299999999999</v>
      </c>
    </row>
    <row r="608" spans="1:3" x14ac:dyDescent="0.55000000000000004">
      <c r="A608" s="1" t="s">
        <v>3</v>
      </c>
      <c r="B608" s="2">
        <v>41915</v>
      </c>
      <c r="C608">
        <v>22.4223</v>
      </c>
    </row>
    <row r="609" spans="1:3" x14ac:dyDescent="0.55000000000000004">
      <c r="A609" s="1" t="s">
        <v>3</v>
      </c>
      <c r="B609" s="2">
        <v>41918</v>
      </c>
      <c r="C609">
        <v>22.4223</v>
      </c>
    </row>
    <row r="610" spans="1:3" x14ac:dyDescent="0.55000000000000004">
      <c r="A610" s="1" t="s">
        <v>3</v>
      </c>
      <c r="B610" s="2">
        <v>41919</v>
      </c>
      <c r="C610">
        <v>22.226500000000001</v>
      </c>
    </row>
    <row r="611" spans="1:3" x14ac:dyDescent="0.55000000000000004">
      <c r="A611" s="1" t="s">
        <v>3</v>
      </c>
      <c r="B611" s="2">
        <v>41920</v>
      </c>
      <c r="C611">
        <v>22.687899999999999</v>
      </c>
    </row>
    <row r="612" spans="1:3" x14ac:dyDescent="0.55000000000000004">
      <c r="A612" s="1" t="s">
        <v>3</v>
      </c>
      <c r="B612" s="2">
        <v>41921</v>
      </c>
      <c r="C612">
        <v>22.737400000000001</v>
      </c>
    </row>
    <row r="613" spans="1:3" x14ac:dyDescent="0.55000000000000004">
      <c r="A613" s="1" t="s">
        <v>3</v>
      </c>
      <c r="B613" s="2">
        <v>41922</v>
      </c>
      <c r="C613">
        <v>22.6721</v>
      </c>
    </row>
    <row r="614" spans="1:3" x14ac:dyDescent="0.55000000000000004">
      <c r="A614" s="1" t="s">
        <v>3</v>
      </c>
      <c r="B614" s="2">
        <v>41925</v>
      </c>
      <c r="C614">
        <v>22.4651</v>
      </c>
    </row>
    <row r="615" spans="1:3" x14ac:dyDescent="0.55000000000000004">
      <c r="A615" s="1" t="s">
        <v>3</v>
      </c>
      <c r="B615" s="2">
        <v>41926</v>
      </c>
      <c r="C615">
        <v>22.226500000000001</v>
      </c>
    </row>
    <row r="616" spans="1:3" x14ac:dyDescent="0.55000000000000004">
      <c r="A616" s="1" t="s">
        <v>3</v>
      </c>
      <c r="B616" s="2">
        <v>41927</v>
      </c>
      <c r="C616">
        <v>21.9541</v>
      </c>
    </row>
    <row r="617" spans="1:3" x14ac:dyDescent="0.55000000000000004">
      <c r="A617" s="1" t="s">
        <v>3</v>
      </c>
      <c r="B617" s="2">
        <v>41928</v>
      </c>
      <c r="C617">
        <v>21.666</v>
      </c>
    </row>
    <row r="618" spans="1:3" x14ac:dyDescent="0.55000000000000004">
      <c r="A618" s="1" t="s">
        <v>3</v>
      </c>
      <c r="B618" s="2">
        <v>41929</v>
      </c>
      <c r="C618">
        <v>21.9834</v>
      </c>
    </row>
    <row r="619" spans="1:3" x14ac:dyDescent="0.55000000000000004">
      <c r="A619" s="1" t="s">
        <v>3</v>
      </c>
      <c r="B619" s="2">
        <v>41932</v>
      </c>
      <c r="C619">
        <v>22.453800000000001</v>
      </c>
    </row>
    <row r="620" spans="1:3" x14ac:dyDescent="0.55000000000000004">
      <c r="A620" s="1" t="s">
        <v>3</v>
      </c>
      <c r="B620" s="2">
        <v>41933</v>
      </c>
      <c r="C620">
        <v>23.063800000000001</v>
      </c>
    </row>
    <row r="621" spans="1:3" x14ac:dyDescent="0.55000000000000004">
      <c r="A621" s="1" t="s">
        <v>3</v>
      </c>
      <c r="B621" s="2">
        <v>41934</v>
      </c>
      <c r="C621">
        <v>23.180800000000001</v>
      </c>
    </row>
    <row r="622" spans="1:3" x14ac:dyDescent="0.55000000000000004">
      <c r="A622" s="1" t="s">
        <v>3</v>
      </c>
      <c r="B622" s="2">
        <v>41935</v>
      </c>
      <c r="C622">
        <v>23.594999999999999</v>
      </c>
    </row>
    <row r="623" spans="1:3" x14ac:dyDescent="0.55000000000000004">
      <c r="A623" s="1" t="s">
        <v>3</v>
      </c>
      <c r="B623" s="2">
        <v>41936</v>
      </c>
      <c r="C623">
        <v>23.682700000000001</v>
      </c>
    </row>
    <row r="624" spans="1:3" x14ac:dyDescent="0.55000000000000004">
      <c r="A624" s="1" t="s">
        <v>3</v>
      </c>
      <c r="B624" s="2">
        <v>41939</v>
      </c>
      <c r="C624">
        <v>23.658000000000001</v>
      </c>
    </row>
    <row r="625" spans="1:3" x14ac:dyDescent="0.55000000000000004">
      <c r="A625" s="1" t="s">
        <v>3</v>
      </c>
      <c r="B625" s="2">
        <v>41940</v>
      </c>
      <c r="C625">
        <v>24.024899999999999</v>
      </c>
    </row>
    <row r="626" spans="1:3" x14ac:dyDescent="0.55000000000000004">
      <c r="A626" s="1" t="s">
        <v>3</v>
      </c>
      <c r="B626" s="2">
        <v>41941</v>
      </c>
      <c r="C626">
        <v>24.1599</v>
      </c>
    </row>
    <row r="627" spans="1:3" x14ac:dyDescent="0.55000000000000004">
      <c r="A627" s="1" t="s">
        <v>3</v>
      </c>
      <c r="B627" s="2">
        <v>41942</v>
      </c>
      <c r="C627">
        <v>24.078900000000001</v>
      </c>
    </row>
    <row r="628" spans="1:3" x14ac:dyDescent="0.55000000000000004">
      <c r="A628" s="1" t="s">
        <v>3</v>
      </c>
      <c r="B628" s="2">
        <v>41943</v>
      </c>
      <c r="C628">
        <v>24.308399999999999</v>
      </c>
    </row>
    <row r="629" spans="1:3" x14ac:dyDescent="0.55000000000000004">
      <c r="A629" s="1" t="s">
        <v>3</v>
      </c>
      <c r="B629" s="2">
        <v>41946</v>
      </c>
      <c r="C629">
        <v>24.6236</v>
      </c>
    </row>
    <row r="630" spans="1:3" x14ac:dyDescent="0.55000000000000004">
      <c r="A630" s="1" t="s">
        <v>3</v>
      </c>
      <c r="B630" s="2">
        <v>41947</v>
      </c>
      <c r="C630">
        <v>24.4435</v>
      </c>
    </row>
    <row r="631" spans="1:3" x14ac:dyDescent="0.55000000000000004">
      <c r="A631" s="1" t="s">
        <v>3</v>
      </c>
      <c r="B631" s="2">
        <v>41948</v>
      </c>
      <c r="C631">
        <v>24.501999999999999</v>
      </c>
    </row>
    <row r="632" spans="1:3" x14ac:dyDescent="0.55000000000000004">
      <c r="A632" s="1" t="s">
        <v>3</v>
      </c>
      <c r="B632" s="2">
        <v>41949</v>
      </c>
      <c r="C632">
        <v>24.572099999999999</v>
      </c>
    </row>
    <row r="633" spans="1:3" x14ac:dyDescent="0.55000000000000004">
      <c r="A633" s="1" t="s">
        <v>3</v>
      </c>
      <c r="B633" s="2">
        <v>41950</v>
      </c>
      <c r="C633">
        <v>24.642199999999999</v>
      </c>
    </row>
    <row r="634" spans="1:3" x14ac:dyDescent="0.55000000000000004">
      <c r="A634" s="1" t="s">
        <v>3</v>
      </c>
      <c r="B634" s="2">
        <v>41953</v>
      </c>
      <c r="C634">
        <v>24.601500000000001</v>
      </c>
    </row>
    <row r="635" spans="1:3" x14ac:dyDescent="0.55000000000000004">
      <c r="A635" s="1" t="s">
        <v>3</v>
      </c>
      <c r="B635" s="2">
        <v>41954</v>
      </c>
      <c r="C635">
        <v>24.798100000000002</v>
      </c>
    </row>
    <row r="636" spans="1:3" x14ac:dyDescent="0.55000000000000004">
      <c r="A636" s="1" t="s">
        <v>3</v>
      </c>
      <c r="B636" s="2">
        <v>41955</v>
      </c>
      <c r="C636">
        <v>25.148499999999999</v>
      </c>
    </row>
    <row r="637" spans="1:3" x14ac:dyDescent="0.55000000000000004">
      <c r="A637" s="1" t="s">
        <v>3</v>
      </c>
      <c r="B637" s="2">
        <v>41956</v>
      </c>
      <c r="C637">
        <v>25.503399999999999</v>
      </c>
    </row>
    <row r="638" spans="1:3" x14ac:dyDescent="0.55000000000000004">
      <c r="A638" s="1" t="s">
        <v>3</v>
      </c>
      <c r="B638" s="2">
        <v>41957</v>
      </c>
      <c r="C638">
        <v>25.8109</v>
      </c>
    </row>
    <row r="639" spans="1:3" x14ac:dyDescent="0.55000000000000004">
      <c r="A639" s="1" t="s">
        <v>3</v>
      </c>
      <c r="B639" s="2">
        <v>41960</v>
      </c>
      <c r="C639">
        <v>25.767900000000001</v>
      </c>
    </row>
    <row r="640" spans="1:3" x14ac:dyDescent="0.55000000000000004">
      <c r="A640" s="1" t="s">
        <v>3</v>
      </c>
      <c r="B640" s="2">
        <v>41961</v>
      </c>
      <c r="C640">
        <v>26.102499999999999</v>
      </c>
    </row>
    <row r="641" spans="1:3" x14ac:dyDescent="0.55000000000000004">
      <c r="A641" s="1" t="s">
        <v>3</v>
      </c>
      <c r="B641" s="2">
        <v>41962</v>
      </c>
      <c r="C641">
        <v>25.921600000000002</v>
      </c>
    </row>
    <row r="642" spans="1:3" x14ac:dyDescent="0.55000000000000004">
      <c r="A642" s="1" t="s">
        <v>3</v>
      </c>
      <c r="B642" s="2">
        <v>41963</v>
      </c>
      <c r="C642">
        <v>26.292400000000001</v>
      </c>
    </row>
    <row r="643" spans="1:3" x14ac:dyDescent="0.55000000000000004">
      <c r="A643" s="1" t="s">
        <v>3</v>
      </c>
      <c r="B643" s="2">
        <v>41964</v>
      </c>
      <c r="C643">
        <v>26.328499999999998</v>
      </c>
    </row>
    <row r="644" spans="1:3" x14ac:dyDescent="0.55000000000000004">
      <c r="A644" s="1" t="s">
        <v>3</v>
      </c>
      <c r="B644" s="2">
        <v>41967</v>
      </c>
      <c r="C644">
        <v>26.816800000000001</v>
      </c>
    </row>
    <row r="645" spans="1:3" x14ac:dyDescent="0.55000000000000004">
      <c r="A645" s="1" t="s">
        <v>3</v>
      </c>
      <c r="B645" s="2">
        <v>41968</v>
      </c>
      <c r="C645">
        <v>26.584</v>
      </c>
    </row>
    <row r="646" spans="1:3" x14ac:dyDescent="0.55000000000000004">
      <c r="A646" s="1" t="s">
        <v>3</v>
      </c>
      <c r="B646" s="2">
        <v>41969</v>
      </c>
      <c r="C646">
        <v>26.900500000000001</v>
      </c>
    </row>
    <row r="647" spans="1:3" x14ac:dyDescent="0.55000000000000004">
      <c r="A647" s="1" t="s">
        <v>3</v>
      </c>
      <c r="B647" s="2">
        <v>41971</v>
      </c>
      <c r="C647">
        <v>26.884599999999999</v>
      </c>
    </row>
    <row r="648" spans="1:3" x14ac:dyDescent="0.55000000000000004">
      <c r="A648" s="1" t="s">
        <v>3</v>
      </c>
      <c r="B648" s="2">
        <v>41974</v>
      </c>
      <c r="C648">
        <v>26.0121</v>
      </c>
    </row>
    <row r="649" spans="1:3" x14ac:dyDescent="0.55000000000000004">
      <c r="A649" s="1" t="s">
        <v>3</v>
      </c>
      <c r="B649" s="2">
        <v>41975</v>
      </c>
      <c r="C649">
        <v>25.912600000000001</v>
      </c>
    </row>
    <row r="650" spans="1:3" x14ac:dyDescent="0.55000000000000004">
      <c r="A650" s="1" t="s">
        <v>3</v>
      </c>
      <c r="B650" s="2">
        <v>41976</v>
      </c>
      <c r="C650">
        <v>26.206499999999998</v>
      </c>
    </row>
    <row r="651" spans="1:3" x14ac:dyDescent="0.55000000000000004">
      <c r="A651" s="1" t="s">
        <v>3</v>
      </c>
      <c r="B651" s="2">
        <v>41977</v>
      </c>
      <c r="C651">
        <v>26.106999999999999</v>
      </c>
    </row>
    <row r="652" spans="1:3" x14ac:dyDescent="0.55000000000000004">
      <c r="A652" s="1" t="s">
        <v>3</v>
      </c>
      <c r="B652" s="2">
        <v>41978</v>
      </c>
      <c r="C652">
        <v>25.996200000000002</v>
      </c>
    </row>
    <row r="653" spans="1:3" x14ac:dyDescent="0.55000000000000004">
      <c r="A653" s="1" t="s">
        <v>3</v>
      </c>
      <c r="B653" s="2">
        <v>41981</v>
      </c>
      <c r="C653">
        <v>25.4085</v>
      </c>
    </row>
    <row r="654" spans="1:3" x14ac:dyDescent="0.55000000000000004">
      <c r="A654" s="1" t="s">
        <v>3</v>
      </c>
      <c r="B654" s="2">
        <v>41982</v>
      </c>
      <c r="C654">
        <v>25.7973</v>
      </c>
    </row>
    <row r="655" spans="1:3" x14ac:dyDescent="0.55000000000000004">
      <c r="A655" s="1" t="s">
        <v>3</v>
      </c>
      <c r="B655" s="2">
        <v>41983</v>
      </c>
      <c r="C655">
        <v>25.306799999999999</v>
      </c>
    </row>
    <row r="656" spans="1:3" x14ac:dyDescent="0.55000000000000004">
      <c r="A656" s="1" t="s">
        <v>3</v>
      </c>
      <c r="B656" s="2">
        <v>41984</v>
      </c>
      <c r="C656">
        <v>25.232199999999999</v>
      </c>
    </row>
    <row r="657" spans="1:3" x14ac:dyDescent="0.55000000000000004">
      <c r="A657" s="1" t="s">
        <v>3</v>
      </c>
      <c r="B657" s="2">
        <v>41985</v>
      </c>
      <c r="C657">
        <v>24.8049</v>
      </c>
    </row>
    <row r="658" spans="1:3" x14ac:dyDescent="0.55000000000000004">
      <c r="A658" s="1" t="s">
        <v>3</v>
      </c>
      <c r="B658" s="2">
        <v>41988</v>
      </c>
      <c r="C658">
        <v>24.465900000000001</v>
      </c>
    </row>
    <row r="659" spans="1:3" x14ac:dyDescent="0.55000000000000004">
      <c r="A659" s="1" t="s">
        <v>3</v>
      </c>
      <c r="B659" s="2">
        <v>41989</v>
      </c>
      <c r="C659">
        <v>24.1313</v>
      </c>
    </row>
    <row r="660" spans="1:3" x14ac:dyDescent="0.55000000000000004">
      <c r="A660" s="1" t="s">
        <v>3</v>
      </c>
      <c r="B660" s="2">
        <v>41990</v>
      </c>
      <c r="C660">
        <v>24.732600000000001</v>
      </c>
    </row>
    <row r="661" spans="1:3" x14ac:dyDescent="0.55000000000000004">
      <c r="A661" s="1" t="s">
        <v>3</v>
      </c>
      <c r="B661" s="2">
        <v>41991</v>
      </c>
      <c r="C661">
        <v>25.465</v>
      </c>
    </row>
    <row r="662" spans="1:3" x14ac:dyDescent="0.55000000000000004">
      <c r="A662" s="1" t="s">
        <v>3</v>
      </c>
      <c r="B662" s="2">
        <v>41992</v>
      </c>
      <c r="C662">
        <v>25.2683</v>
      </c>
    </row>
    <row r="663" spans="1:3" x14ac:dyDescent="0.55000000000000004">
      <c r="A663" s="1" t="s">
        <v>3</v>
      </c>
      <c r="B663" s="2">
        <v>41995</v>
      </c>
      <c r="C663">
        <v>25.5306</v>
      </c>
    </row>
    <row r="664" spans="1:3" x14ac:dyDescent="0.55000000000000004">
      <c r="A664" s="1" t="s">
        <v>3</v>
      </c>
      <c r="B664" s="2">
        <v>41996</v>
      </c>
      <c r="C664">
        <v>25.440100000000001</v>
      </c>
    </row>
    <row r="665" spans="1:3" x14ac:dyDescent="0.55000000000000004">
      <c r="A665" s="1" t="s">
        <v>3</v>
      </c>
      <c r="B665" s="2">
        <v>41997</v>
      </c>
      <c r="C665">
        <v>25.3203</v>
      </c>
    </row>
    <row r="666" spans="1:3" x14ac:dyDescent="0.55000000000000004">
      <c r="A666" s="1" t="s">
        <v>3</v>
      </c>
      <c r="B666" s="2">
        <v>41999</v>
      </c>
      <c r="C666">
        <v>25.767900000000001</v>
      </c>
    </row>
    <row r="667" spans="1:3" x14ac:dyDescent="0.55000000000000004">
      <c r="A667" s="1" t="s">
        <v>3</v>
      </c>
      <c r="B667" s="2">
        <v>42002</v>
      </c>
      <c r="C667">
        <v>25.7498</v>
      </c>
    </row>
    <row r="668" spans="1:3" x14ac:dyDescent="0.55000000000000004">
      <c r="A668" s="1" t="s">
        <v>3</v>
      </c>
      <c r="B668" s="2">
        <v>42003</v>
      </c>
      <c r="C668">
        <v>25.435600000000001</v>
      </c>
    </row>
    <row r="669" spans="1:3" x14ac:dyDescent="0.55000000000000004">
      <c r="A669" s="1" t="s">
        <v>3</v>
      </c>
      <c r="B669" s="2">
        <v>42004</v>
      </c>
      <c r="C669">
        <v>24.951899999999998</v>
      </c>
    </row>
    <row r="670" spans="1:3" x14ac:dyDescent="0.55000000000000004">
      <c r="A670" s="1" t="s">
        <v>3</v>
      </c>
      <c r="B670" s="2">
        <v>42006</v>
      </c>
      <c r="C670">
        <v>24.714500000000001</v>
      </c>
    </row>
    <row r="671" spans="1:3" x14ac:dyDescent="0.55000000000000004">
      <c r="A671" s="1" t="s">
        <v>3</v>
      </c>
      <c r="B671" s="2">
        <v>42009</v>
      </c>
      <c r="C671">
        <v>24.0183</v>
      </c>
    </row>
    <row r="672" spans="1:3" x14ac:dyDescent="0.55000000000000004">
      <c r="A672" s="1" t="s">
        <v>3</v>
      </c>
      <c r="B672" s="2">
        <v>42010</v>
      </c>
      <c r="C672">
        <v>24.020499999999998</v>
      </c>
    </row>
    <row r="673" spans="1:3" x14ac:dyDescent="0.55000000000000004">
      <c r="A673" s="1" t="s">
        <v>3</v>
      </c>
      <c r="B673" s="2">
        <v>42011</v>
      </c>
      <c r="C673">
        <v>24.357299999999999</v>
      </c>
    </row>
    <row r="674" spans="1:3" x14ac:dyDescent="0.55000000000000004">
      <c r="A674" s="1" t="s">
        <v>3</v>
      </c>
      <c r="B674" s="2">
        <v>42012</v>
      </c>
      <c r="C674">
        <v>25.293199999999999</v>
      </c>
    </row>
    <row r="675" spans="1:3" x14ac:dyDescent="0.55000000000000004">
      <c r="A675" s="1" t="s">
        <v>3</v>
      </c>
      <c r="B675" s="2">
        <v>42013</v>
      </c>
      <c r="C675">
        <v>25.3203</v>
      </c>
    </row>
    <row r="676" spans="1:3" x14ac:dyDescent="0.55000000000000004">
      <c r="A676" s="1" t="s">
        <v>3</v>
      </c>
      <c r="B676" s="2">
        <v>42016</v>
      </c>
      <c r="C676">
        <v>24.696400000000001</v>
      </c>
    </row>
    <row r="677" spans="1:3" x14ac:dyDescent="0.55000000000000004">
      <c r="A677" s="1" t="s">
        <v>3</v>
      </c>
      <c r="B677" s="2">
        <v>42017</v>
      </c>
      <c r="C677">
        <v>24.915700000000001</v>
      </c>
    </row>
    <row r="678" spans="1:3" x14ac:dyDescent="0.55000000000000004">
      <c r="A678" s="1" t="s">
        <v>3</v>
      </c>
      <c r="B678" s="2">
        <v>42018</v>
      </c>
      <c r="C678">
        <v>24.820799999999998</v>
      </c>
    </row>
    <row r="679" spans="1:3" x14ac:dyDescent="0.55000000000000004">
      <c r="A679" s="1" t="s">
        <v>3</v>
      </c>
      <c r="B679" s="2">
        <v>42019</v>
      </c>
      <c r="C679">
        <v>24.147099999999998</v>
      </c>
    </row>
    <row r="680" spans="1:3" x14ac:dyDescent="0.55000000000000004">
      <c r="A680" s="1" t="s">
        <v>3</v>
      </c>
      <c r="B680" s="2">
        <v>42020</v>
      </c>
      <c r="C680">
        <v>23.959499999999998</v>
      </c>
    </row>
    <row r="681" spans="1:3" x14ac:dyDescent="0.55000000000000004">
      <c r="A681" s="1" t="s">
        <v>3</v>
      </c>
      <c r="B681" s="2">
        <v>42024</v>
      </c>
      <c r="C681">
        <v>24.576599999999999</v>
      </c>
    </row>
    <row r="682" spans="1:3" x14ac:dyDescent="0.55000000000000004">
      <c r="A682" s="1" t="s">
        <v>3</v>
      </c>
      <c r="B682" s="2">
        <v>42025</v>
      </c>
      <c r="C682">
        <v>24.764199999999999</v>
      </c>
    </row>
    <row r="683" spans="1:3" x14ac:dyDescent="0.55000000000000004">
      <c r="A683" s="1" t="s">
        <v>3</v>
      </c>
      <c r="B683" s="2">
        <v>42026</v>
      </c>
      <c r="C683">
        <v>25.4085</v>
      </c>
    </row>
    <row r="684" spans="1:3" x14ac:dyDescent="0.55000000000000004">
      <c r="A684" s="1" t="s">
        <v>3</v>
      </c>
      <c r="B684" s="2">
        <v>42027</v>
      </c>
      <c r="C684">
        <v>25.5396</v>
      </c>
    </row>
    <row r="685" spans="1:3" x14ac:dyDescent="0.55000000000000004">
      <c r="A685" s="1" t="s">
        <v>3</v>
      </c>
      <c r="B685" s="2">
        <v>42030</v>
      </c>
      <c r="C685">
        <v>25.566700000000001</v>
      </c>
    </row>
    <row r="686" spans="1:3" x14ac:dyDescent="0.55000000000000004">
      <c r="A686" s="1" t="s">
        <v>3</v>
      </c>
      <c r="B686" s="2">
        <v>42031</v>
      </c>
      <c r="C686">
        <v>24.671600000000002</v>
      </c>
    </row>
    <row r="687" spans="1:3" x14ac:dyDescent="0.55000000000000004">
      <c r="A687" s="1" t="s">
        <v>3</v>
      </c>
      <c r="B687" s="2">
        <v>42032</v>
      </c>
      <c r="C687">
        <v>26.066299999999998</v>
      </c>
    </row>
    <row r="688" spans="1:3" x14ac:dyDescent="0.55000000000000004">
      <c r="A688" s="1" t="s">
        <v>3</v>
      </c>
      <c r="B688" s="2">
        <v>42033</v>
      </c>
      <c r="C688">
        <v>26.877800000000001</v>
      </c>
    </row>
    <row r="689" spans="1:3" x14ac:dyDescent="0.55000000000000004">
      <c r="A689" s="1" t="s">
        <v>3</v>
      </c>
      <c r="B689" s="2">
        <v>42034</v>
      </c>
      <c r="C689">
        <v>26.484500000000001</v>
      </c>
    </row>
    <row r="690" spans="1:3" x14ac:dyDescent="0.55000000000000004">
      <c r="A690" s="1" t="s">
        <v>3</v>
      </c>
      <c r="B690" s="2">
        <v>42037</v>
      </c>
      <c r="C690">
        <v>26.816800000000001</v>
      </c>
    </row>
    <row r="691" spans="1:3" x14ac:dyDescent="0.55000000000000004">
      <c r="A691" s="1" t="s">
        <v>3</v>
      </c>
      <c r="B691" s="2">
        <v>42038</v>
      </c>
      <c r="C691">
        <v>26.821300000000001</v>
      </c>
    </row>
    <row r="692" spans="1:3" x14ac:dyDescent="0.55000000000000004">
      <c r="A692" s="1" t="s">
        <v>3</v>
      </c>
      <c r="B692" s="2">
        <v>42039</v>
      </c>
      <c r="C692">
        <v>27.027000000000001</v>
      </c>
    </row>
    <row r="693" spans="1:3" x14ac:dyDescent="0.55000000000000004">
      <c r="A693" s="1" t="s">
        <v>3</v>
      </c>
      <c r="B693" s="2">
        <v>42040</v>
      </c>
      <c r="C693">
        <v>27.219899999999999</v>
      </c>
    </row>
    <row r="694" spans="1:3" x14ac:dyDescent="0.55000000000000004">
      <c r="A694" s="1" t="s">
        <v>3</v>
      </c>
      <c r="B694" s="2">
        <v>42041</v>
      </c>
      <c r="C694">
        <v>26.9907</v>
      </c>
    </row>
    <row r="695" spans="1:3" x14ac:dyDescent="0.55000000000000004">
      <c r="A695" s="1" t="s">
        <v>3</v>
      </c>
      <c r="B695" s="2">
        <v>42044</v>
      </c>
      <c r="C695">
        <v>27.17</v>
      </c>
    </row>
    <row r="696" spans="1:3" x14ac:dyDescent="0.55000000000000004">
      <c r="A696" s="1" t="s">
        <v>3</v>
      </c>
      <c r="B696" s="2">
        <v>42045</v>
      </c>
      <c r="C696">
        <v>27.692</v>
      </c>
    </row>
    <row r="697" spans="1:3" x14ac:dyDescent="0.55000000000000004">
      <c r="A697" s="1" t="s">
        <v>3</v>
      </c>
      <c r="B697" s="2">
        <v>42046</v>
      </c>
      <c r="C697">
        <v>28.341100000000001</v>
      </c>
    </row>
    <row r="698" spans="1:3" x14ac:dyDescent="0.55000000000000004">
      <c r="A698" s="1" t="s">
        <v>3</v>
      </c>
      <c r="B698" s="2">
        <v>42047</v>
      </c>
      <c r="C698">
        <v>28.6996</v>
      </c>
    </row>
    <row r="699" spans="1:3" x14ac:dyDescent="0.55000000000000004">
      <c r="A699" s="1" t="s">
        <v>3</v>
      </c>
      <c r="B699" s="2">
        <v>42048</v>
      </c>
      <c r="C699">
        <v>28.840299999999999</v>
      </c>
    </row>
    <row r="700" spans="1:3" x14ac:dyDescent="0.55000000000000004">
      <c r="A700" s="1" t="s">
        <v>3</v>
      </c>
      <c r="B700" s="2">
        <v>42052</v>
      </c>
      <c r="C700">
        <v>29.0106</v>
      </c>
    </row>
    <row r="701" spans="1:3" x14ac:dyDescent="0.55000000000000004">
      <c r="A701" s="1" t="s">
        <v>3</v>
      </c>
      <c r="B701" s="2">
        <v>42053</v>
      </c>
      <c r="C701">
        <v>29.212499999999999</v>
      </c>
    </row>
    <row r="702" spans="1:3" x14ac:dyDescent="0.55000000000000004">
      <c r="A702" s="1" t="s">
        <v>3</v>
      </c>
      <c r="B702" s="2">
        <v>42054</v>
      </c>
      <c r="C702">
        <v>29.151299999999999</v>
      </c>
    </row>
    <row r="703" spans="1:3" x14ac:dyDescent="0.55000000000000004">
      <c r="A703" s="1" t="s">
        <v>3</v>
      </c>
      <c r="B703" s="2">
        <v>42055</v>
      </c>
      <c r="C703">
        <v>29.389600000000002</v>
      </c>
    </row>
    <row r="704" spans="1:3" x14ac:dyDescent="0.55000000000000004">
      <c r="A704" s="1" t="s">
        <v>3</v>
      </c>
      <c r="B704" s="2">
        <v>42058</v>
      </c>
      <c r="C704">
        <v>30.183900000000001</v>
      </c>
    </row>
    <row r="705" spans="1:3" x14ac:dyDescent="0.55000000000000004">
      <c r="A705" s="1" t="s">
        <v>3</v>
      </c>
      <c r="B705" s="2">
        <v>42059</v>
      </c>
      <c r="C705">
        <v>29.9955</v>
      </c>
    </row>
    <row r="706" spans="1:3" x14ac:dyDescent="0.55000000000000004">
      <c r="A706" s="1" t="s">
        <v>3</v>
      </c>
      <c r="B706" s="2">
        <v>42060</v>
      </c>
      <c r="C706">
        <v>29.228400000000001</v>
      </c>
    </row>
    <row r="707" spans="1:3" x14ac:dyDescent="0.55000000000000004">
      <c r="A707" s="1" t="s">
        <v>3</v>
      </c>
      <c r="B707" s="2">
        <v>42061</v>
      </c>
      <c r="C707">
        <v>29.598299999999998</v>
      </c>
    </row>
    <row r="708" spans="1:3" x14ac:dyDescent="0.55000000000000004">
      <c r="A708" s="1" t="s">
        <v>3</v>
      </c>
      <c r="B708" s="2">
        <v>42062</v>
      </c>
      <c r="C708">
        <v>29.153500000000001</v>
      </c>
    </row>
    <row r="709" spans="1:3" x14ac:dyDescent="0.55000000000000004">
      <c r="A709" s="1" t="s">
        <v>3</v>
      </c>
      <c r="B709" s="2">
        <v>42065</v>
      </c>
      <c r="C709">
        <v>29.296500000000002</v>
      </c>
    </row>
    <row r="710" spans="1:3" x14ac:dyDescent="0.55000000000000004">
      <c r="A710" s="1" t="s">
        <v>3</v>
      </c>
      <c r="B710" s="2">
        <v>42066</v>
      </c>
      <c r="C710">
        <v>29.357800000000001</v>
      </c>
    </row>
    <row r="711" spans="1:3" x14ac:dyDescent="0.55000000000000004">
      <c r="A711" s="1" t="s">
        <v>3</v>
      </c>
      <c r="B711" s="2">
        <v>42067</v>
      </c>
      <c r="C711">
        <v>29.171700000000001</v>
      </c>
    </row>
    <row r="712" spans="1:3" x14ac:dyDescent="0.55000000000000004">
      <c r="A712" s="1" t="s">
        <v>3</v>
      </c>
      <c r="B712" s="2">
        <v>42068</v>
      </c>
      <c r="C712">
        <v>28.688300000000002</v>
      </c>
    </row>
    <row r="713" spans="1:3" x14ac:dyDescent="0.55000000000000004">
      <c r="A713" s="1" t="s">
        <v>3</v>
      </c>
      <c r="B713" s="2">
        <v>42069</v>
      </c>
      <c r="C713">
        <v>28.731400000000001</v>
      </c>
    </row>
    <row r="714" spans="1:3" x14ac:dyDescent="0.55000000000000004">
      <c r="A714" s="1" t="s">
        <v>3</v>
      </c>
      <c r="B714" s="2">
        <v>42072</v>
      </c>
      <c r="C714">
        <v>28.853999999999999</v>
      </c>
    </row>
    <row r="715" spans="1:3" x14ac:dyDescent="0.55000000000000004">
      <c r="A715" s="1" t="s">
        <v>3</v>
      </c>
      <c r="B715" s="2">
        <v>42073</v>
      </c>
      <c r="C715">
        <v>28.257100000000001</v>
      </c>
    </row>
    <row r="716" spans="1:3" x14ac:dyDescent="0.55000000000000004">
      <c r="A716" s="1" t="s">
        <v>3</v>
      </c>
      <c r="B716" s="2">
        <v>42074</v>
      </c>
      <c r="C716">
        <v>27.741900000000001</v>
      </c>
    </row>
    <row r="717" spans="1:3" x14ac:dyDescent="0.55000000000000004">
      <c r="A717" s="1" t="s">
        <v>3</v>
      </c>
      <c r="B717" s="2">
        <v>42075</v>
      </c>
      <c r="C717">
        <v>28.243500000000001</v>
      </c>
    </row>
    <row r="718" spans="1:3" x14ac:dyDescent="0.55000000000000004">
      <c r="A718" s="1" t="s">
        <v>3</v>
      </c>
      <c r="B718" s="2">
        <v>42076</v>
      </c>
      <c r="C718">
        <v>28.048300000000001</v>
      </c>
    </row>
    <row r="719" spans="1:3" x14ac:dyDescent="0.55000000000000004">
      <c r="A719" s="1" t="s">
        <v>3</v>
      </c>
      <c r="B719" s="2">
        <v>42079</v>
      </c>
      <c r="C719">
        <v>28.3569</v>
      </c>
    </row>
    <row r="720" spans="1:3" x14ac:dyDescent="0.55000000000000004">
      <c r="A720" s="1" t="s">
        <v>3</v>
      </c>
      <c r="B720" s="2">
        <v>42080</v>
      </c>
      <c r="C720">
        <v>28.831299999999999</v>
      </c>
    </row>
    <row r="721" spans="1:3" x14ac:dyDescent="0.55000000000000004">
      <c r="A721" s="1" t="s">
        <v>3</v>
      </c>
      <c r="B721" s="2">
        <v>42081</v>
      </c>
      <c r="C721">
        <v>29.155799999999999</v>
      </c>
    </row>
    <row r="722" spans="1:3" x14ac:dyDescent="0.55000000000000004">
      <c r="A722" s="1" t="s">
        <v>3</v>
      </c>
      <c r="B722" s="2">
        <v>42082</v>
      </c>
      <c r="C722">
        <v>28.935700000000001</v>
      </c>
    </row>
    <row r="723" spans="1:3" x14ac:dyDescent="0.55000000000000004">
      <c r="A723" s="1" t="s">
        <v>3</v>
      </c>
      <c r="B723" s="2">
        <v>42083</v>
      </c>
      <c r="C723">
        <v>28.572500000000002</v>
      </c>
    </row>
    <row r="724" spans="1:3" x14ac:dyDescent="0.55000000000000004">
      <c r="A724" s="1" t="s">
        <v>3</v>
      </c>
      <c r="B724" s="2">
        <v>42086</v>
      </c>
      <c r="C724">
        <v>28.869800000000001</v>
      </c>
    </row>
    <row r="725" spans="1:3" x14ac:dyDescent="0.55000000000000004">
      <c r="A725" s="1" t="s">
        <v>3</v>
      </c>
      <c r="B725" s="2">
        <v>42087</v>
      </c>
      <c r="C725">
        <v>28.751799999999999</v>
      </c>
    </row>
    <row r="726" spans="1:3" x14ac:dyDescent="0.55000000000000004">
      <c r="A726" s="1" t="s">
        <v>3</v>
      </c>
      <c r="B726" s="2">
        <v>42088</v>
      </c>
      <c r="C726">
        <v>28.000599999999999</v>
      </c>
    </row>
    <row r="727" spans="1:3" x14ac:dyDescent="0.55000000000000004">
      <c r="A727" s="1" t="s">
        <v>3</v>
      </c>
      <c r="B727" s="2">
        <v>42089</v>
      </c>
      <c r="C727">
        <v>28.195799999999998</v>
      </c>
    </row>
    <row r="728" spans="1:3" x14ac:dyDescent="0.55000000000000004">
      <c r="A728" s="1" t="s">
        <v>3</v>
      </c>
      <c r="B728" s="2">
        <v>42090</v>
      </c>
      <c r="C728">
        <v>27.9711</v>
      </c>
    </row>
    <row r="729" spans="1:3" x14ac:dyDescent="0.55000000000000004">
      <c r="A729" s="1" t="s">
        <v>3</v>
      </c>
      <c r="B729" s="2">
        <v>42093</v>
      </c>
      <c r="C729">
        <v>28.679200000000002</v>
      </c>
    </row>
    <row r="730" spans="1:3" x14ac:dyDescent="0.55000000000000004">
      <c r="A730" s="1" t="s">
        <v>3</v>
      </c>
      <c r="B730" s="2">
        <v>42094</v>
      </c>
      <c r="C730">
        <v>28.238900000000001</v>
      </c>
    </row>
    <row r="731" spans="1:3" x14ac:dyDescent="0.55000000000000004">
      <c r="A731" s="1" t="s">
        <v>3</v>
      </c>
      <c r="B731" s="2">
        <v>42095</v>
      </c>
      <c r="C731">
        <v>28.1981</v>
      </c>
    </row>
    <row r="732" spans="1:3" x14ac:dyDescent="0.55000000000000004">
      <c r="A732" s="1" t="s">
        <v>3</v>
      </c>
      <c r="B732" s="2">
        <v>42096</v>
      </c>
      <c r="C732">
        <v>28.440899999999999</v>
      </c>
    </row>
    <row r="733" spans="1:3" x14ac:dyDescent="0.55000000000000004">
      <c r="A733" s="1" t="s">
        <v>3</v>
      </c>
      <c r="B733" s="2">
        <v>42100</v>
      </c>
      <c r="C733">
        <v>28.901599999999998</v>
      </c>
    </row>
    <row r="734" spans="1:3" x14ac:dyDescent="0.55000000000000004">
      <c r="A734" s="1" t="s">
        <v>3</v>
      </c>
      <c r="B734" s="2">
        <v>42101</v>
      </c>
      <c r="C734">
        <v>28.5975</v>
      </c>
    </row>
    <row r="735" spans="1:3" x14ac:dyDescent="0.55000000000000004">
      <c r="A735" s="1" t="s">
        <v>3</v>
      </c>
      <c r="B735" s="2">
        <v>42102</v>
      </c>
      <c r="C735">
        <v>28.5045</v>
      </c>
    </row>
    <row r="736" spans="1:3" x14ac:dyDescent="0.55000000000000004">
      <c r="A736" s="1" t="s">
        <v>3</v>
      </c>
      <c r="B736" s="2">
        <v>42103</v>
      </c>
      <c r="C736">
        <v>28.722300000000001</v>
      </c>
    </row>
    <row r="737" spans="1:3" x14ac:dyDescent="0.55000000000000004">
      <c r="A737" s="1" t="s">
        <v>3</v>
      </c>
      <c r="B737" s="2">
        <v>42104</v>
      </c>
      <c r="C737">
        <v>28.844899999999999</v>
      </c>
    </row>
    <row r="738" spans="1:3" x14ac:dyDescent="0.55000000000000004">
      <c r="A738" s="1" t="s">
        <v>3</v>
      </c>
      <c r="B738" s="2">
        <v>42107</v>
      </c>
      <c r="C738">
        <v>28.7881</v>
      </c>
    </row>
    <row r="739" spans="1:3" x14ac:dyDescent="0.55000000000000004">
      <c r="A739" s="1" t="s">
        <v>3</v>
      </c>
      <c r="B739" s="2">
        <v>42108</v>
      </c>
      <c r="C739">
        <v>28.6633</v>
      </c>
    </row>
    <row r="740" spans="1:3" x14ac:dyDescent="0.55000000000000004">
      <c r="A740" s="1" t="s">
        <v>3</v>
      </c>
      <c r="B740" s="2">
        <v>42109</v>
      </c>
      <c r="C740">
        <v>28.772300000000001</v>
      </c>
    </row>
    <row r="741" spans="1:3" x14ac:dyDescent="0.55000000000000004">
      <c r="A741" s="1" t="s">
        <v>3</v>
      </c>
      <c r="B741" s="2">
        <v>42110</v>
      </c>
      <c r="C741">
        <v>28.633800000000001</v>
      </c>
    </row>
    <row r="742" spans="1:3" x14ac:dyDescent="0.55000000000000004">
      <c r="A742" s="1" t="s">
        <v>3</v>
      </c>
      <c r="B742" s="2">
        <v>42111</v>
      </c>
      <c r="C742">
        <v>28.311599999999999</v>
      </c>
    </row>
    <row r="743" spans="1:3" x14ac:dyDescent="0.55000000000000004">
      <c r="A743" s="1" t="s">
        <v>3</v>
      </c>
      <c r="B743" s="2">
        <v>42114</v>
      </c>
      <c r="C743">
        <v>28.958400000000001</v>
      </c>
    </row>
    <row r="744" spans="1:3" x14ac:dyDescent="0.55000000000000004">
      <c r="A744" s="1" t="s">
        <v>3</v>
      </c>
      <c r="B744" s="2">
        <v>42115</v>
      </c>
      <c r="C744">
        <v>28.8018</v>
      </c>
    </row>
    <row r="745" spans="1:3" x14ac:dyDescent="0.55000000000000004">
      <c r="A745" s="1" t="s">
        <v>3</v>
      </c>
      <c r="B745" s="2">
        <v>42116</v>
      </c>
      <c r="C745">
        <v>29.189800000000002</v>
      </c>
    </row>
    <row r="746" spans="1:3" x14ac:dyDescent="0.55000000000000004">
      <c r="A746" s="1" t="s">
        <v>3</v>
      </c>
      <c r="B746" s="2">
        <v>42117</v>
      </c>
      <c r="C746">
        <v>29.428100000000001</v>
      </c>
    </row>
    <row r="747" spans="1:3" x14ac:dyDescent="0.55000000000000004">
      <c r="A747" s="1" t="s">
        <v>3</v>
      </c>
      <c r="B747" s="2">
        <v>42118</v>
      </c>
      <c r="C747">
        <v>29.566600000000001</v>
      </c>
    </row>
    <row r="748" spans="1:3" x14ac:dyDescent="0.55000000000000004">
      <c r="A748" s="1" t="s">
        <v>3</v>
      </c>
      <c r="B748" s="2">
        <v>42121</v>
      </c>
      <c r="C748">
        <v>30.104399999999998</v>
      </c>
    </row>
    <row r="749" spans="1:3" x14ac:dyDescent="0.55000000000000004">
      <c r="A749" s="1" t="s">
        <v>3</v>
      </c>
      <c r="B749" s="2">
        <v>42122</v>
      </c>
      <c r="C749">
        <v>29.630099999999999</v>
      </c>
    </row>
    <row r="750" spans="1:3" x14ac:dyDescent="0.55000000000000004">
      <c r="A750" s="1" t="s">
        <v>3</v>
      </c>
      <c r="B750" s="2">
        <v>42123</v>
      </c>
      <c r="C750">
        <v>29.194400000000002</v>
      </c>
    </row>
    <row r="751" spans="1:3" x14ac:dyDescent="0.55000000000000004">
      <c r="A751" s="1" t="s">
        <v>3</v>
      </c>
      <c r="B751" s="2">
        <v>42124</v>
      </c>
      <c r="C751">
        <v>28.4023</v>
      </c>
    </row>
    <row r="752" spans="1:3" x14ac:dyDescent="0.55000000000000004">
      <c r="A752" s="1" t="s">
        <v>3</v>
      </c>
      <c r="B752" s="2">
        <v>42125</v>
      </c>
      <c r="C752">
        <v>29.264700000000001</v>
      </c>
    </row>
    <row r="753" spans="1:3" x14ac:dyDescent="0.55000000000000004">
      <c r="A753" s="1" t="s">
        <v>3</v>
      </c>
      <c r="B753" s="2">
        <v>42128</v>
      </c>
      <c r="C753">
        <v>29.207999999999998</v>
      </c>
    </row>
    <row r="754" spans="1:3" x14ac:dyDescent="0.55000000000000004">
      <c r="A754" s="1" t="s">
        <v>3</v>
      </c>
      <c r="B754" s="2">
        <v>42129</v>
      </c>
      <c r="C754">
        <v>28.549800000000001</v>
      </c>
    </row>
    <row r="755" spans="1:3" x14ac:dyDescent="0.55000000000000004">
      <c r="A755" s="1" t="s">
        <v>3</v>
      </c>
      <c r="B755" s="2">
        <v>42130</v>
      </c>
      <c r="C755">
        <v>28.3706</v>
      </c>
    </row>
    <row r="756" spans="1:3" x14ac:dyDescent="0.55000000000000004">
      <c r="A756" s="1" t="s">
        <v>3</v>
      </c>
      <c r="B756" s="2">
        <v>42131</v>
      </c>
      <c r="C756">
        <v>28.545999999999999</v>
      </c>
    </row>
    <row r="757" spans="1:3" x14ac:dyDescent="0.55000000000000004">
      <c r="A757" s="1" t="s">
        <v>3</v>
      </c>
      <c r="B757" s="2">
        <v>42132</v>
      </c>
      <c r="C757">
        <v>29.0839</v>
      </c>
    </row>
    <row r="758" spans="1:3" x14ac:dyDescent="0.55000000000000004">
      <c r="A758" s="1" t="s">
        <v>3</v>
      </c>
      <c r="B758" s="2">
        <v>42135</v>
      </c>
      <c r="C758">
        <v>28.787600000000001</v>
      </c>
    </row>
    <row r="759" spans="1:3" x14ac:dyDescent="0.55000000000000004">
      <c r="A759" s="1" t="s">
        <v>3</v>
      </c>
      <c r="B759" s="2">
        <v>42136</v>
      </c>
      <c r="C759">
        <v>28.685099999999998</v>
      </c>
    </row>
    <row r="760" spans="1:3" x14ac:dyDescent="0.55000000000000004">
      <c r="A760" s="1" t="s">
        <v>3</v>
      </c>
      <c r="B760" s="2">
        <v>42137</v>
      </c>
      <c r="C760">
        <v>28.716999999999999</v>
      </c>
    </row>
    <row r="761" spans="1:3" x14ac:dyDescent="0.55000000000000004">
      <c r="A761" s="1" t="s">
        <v>3</v>
      </c>
      <c r="B761" s="2">
        <v>42138</v>
      </c>
      <c r="C761">
        <v>29.387</v>
      </c>
    </row>
    <row r="762" spans="1:3" x14ac:dyDescent="0.55000000000000004">
      <c r="A762" s="1" t="s">
        <v>3</v>
      </c>
      <c r="B762" s="2">
        <v>42139</v>
      </c>
      <c r="C762">
        <v>29.346</v>
      </c>
    </row>
    <row r="763" spans="1:3" x14ac:dyDescent="0.55000000000000004">
      <c r="A763" s="1" t="s">
        <v>3</v>
      </c>
      <c r="B763" s="2">
        <v>42142</v>
      </c>
      <c r="C763">
        <v>29.669599999999999</v>
      </c>
    </row>
    <row r="764" spans="1:3" x14ac:dyDescent="0.55000000000000004">
      <c r="A764" s="1" t="s">
        <v>3</v>
      </c>
      <c r="B764" s="2">
        <v>42143</v>
      </c>
      <c r="C764">
        <v>29.642199999999999</v>
      </c>
    </row>
    <row r="765" spans="1:3" x14ac:dyDescent="0.55000000000000004">
      <c r="A765" s="1" t="s">
        <v>3</v>
      </c>
      <c r="B765" s="2">
        <v>42144</v>
      </c>
      <c r="C765">
        <v>29.639900000000001</v>
      </c>
    </row>
    <row r="766" spans="1:3" x14ac:dyDescent="0.55000000000000004">
      <c r="A766" s="1" t="s">
        <v>3</v>
      </c>
      <c r="B766" s="2">
        <v>42145</v>
      </c>
      <c r="C766">
        <v>29.943000000000001</v>
      </c>
    </row>
    <row r="767" spans="1:3" x14ac:dyDescent="0.55000000000000004">
      <c r="A767" s="1" t="s">
        <v>3</v>
      </c>
      <c r="B767" s="2">
        <v>42146</v>
      </c>
      <c r="C767">
        <v>30.205100000000002</v>
      </c>
    </row>
    <row r="768" spans="1:3" x14ac:dyDescent="0.55000000000000004">
      <c r="A768" s="1" t="s">
        <v>3</v>
      </c>
      <c r="B768" s="2">
        <v>42150</v>
      </c>
      <c r="C768">
        <v>29.5397</v>
      </c>
    </row>
    <row r="769" spans="1:3" x14ac:dyDescent="0.55000000000000004">
      <c r="A769" s="1" t="s">
        <v>3</v>
      </c>
      <c r="B769" s="2">
        <v>42151</v>
      </c>
      <c r="C769">
        <v>30.091200000000001</v>
      </c>
    </row>
    <row r="770" spans="1:3" x14ac:dyDescent="0.55000000000000004">
      <c r="A770" s="1" t="s">
        <v>3</v>
      </c>
      <c r="B770" s="2">
        <v>42152</v>
      </c>
      <c r="C770">
        <v>30.0319</v>
      </c>
    </row>
    <row r="771" spans="1:3" x14ac:dyDescent="0.55000000000000004">
      <c r="A771" s="1" t="s">
        <v>3</v>
      </c>
      <c r="B771" s="2">
        <v>42153</v>
      </c>
      <c r="C771">
        <v>29.690100000000001</v>
      </c>
    </row>
    <row r="772" spans="1:3" x14ac:dyDescent="0.55000000000000004">
      <c r="A772" s="1" t="s">
        <v>3</v>
      </c>
      <c r="B772" s="2">
        <v>42156</v>
      </c>
      <c r="C772">
        <v>29.749300000000002</v>
      </c>
    </row>
    <row r="773" spans="1:3" x14ac:dyDescent="0.55000000000000004">
      <c r="A773" s="1" t="s">
        <v>3</v>
      </c>
      <c r="B773" s="2">
        <v>42157</v>
      </c>
      <c r="C773">
        <v>29.617100000000001</v>
      </c>
    </row>
    <row r="774" spans="1:3" x14ac:dyDescent="0.55000000000000004">
      <c r="A774" s="1" t="s">
        <v>3</v>
      </c>
      <c r="B774" s="2">
        <v>42158</v>
      </c>
      <c r="C774">
        <v>29.653600000000001</v>
      </c>
    </row>
    <row r="775" spans="1:3" x14ac:dyDescent="0.55000000000000004">
      <c r="A775" s="1" t="s">
        <v>3</v>
      </c>
      <c r="B775" s="2">
        <v>42159</v>
      </c>
      <c r="C775">
        <v>29.480399999999999</v>
      </c>
    </row>
    <row r="776" spans="1:3" x14ac:dyDescent="0.55000000000000004">
      <c r="A776" s="1" t="s">
        <v>3</v>
      </c>
      <c r="B776" s="2">
        <v>42160</v>
      </c>
      <c r="C776">
        <v>29.3186</v>
      </c>
    </row>
    <row r="777" spans="1:3" x14ac:dyDescent="0.55000000000000004">
      <c r="A777" s="1" t="s">
        <v>3</v>
      </c>
      <c r="B777" s="2">
        <v>42163</v>
      </c>
      <c r="C777">
        <v>29.1249</v>
      </c>
    </row>
    <row r="778" spans="1:3" x14ac:dyDescent="0.55000000000000004">
      <c r="A778" s="1" t="s">
        <v>3</v>
      </c>
      <c r="B778" s="2">
        <v>42164</v>
      </c>
      <c r="C778">
        <v>29.0383</v>
      </c>
    </row>
    <row r="779" spans="1:3" x14ac:dyDescent="0.55000000000000004">
      <c r="A779" s="1" t="s">
        <v>3</v>
      </c>
      <c r="B779" s="2">
        <v>42165</v>
      </c>
      <c r="C779">
        <v>29.370999999999999</v>
      </c>
    </row>
    <row r="780" spans="1:3" x14ac:dyDescent="0.55000000000000004">
      <c r="A780" s="1" t="s">
        <v>3</v>
      </c>
      <c r="B780" s="2">
        <v>42166</v>
      </c>
      <c r="C780">
        <v>29.3049</v>
      </c>
    </row>
    <row r="781" spans="1:3" x14ac:dyDescent="0.55000000000000004">
      <c r="A781" s="1" t="s">
        <v>3</v>
      </c>
      <c r="B781" s="2">
        <v>42167</v>
      </c>
      <c r="C781">
        <v>28.981300000000001</v>
      </c>
    </row>
    <row r="782" spans="1:3" x14ac:dyDescent="0.55000000000000004">
      <c r="A782" s="1" t="s">
        <v>3</v>
      </c>
      <c r="B782" s="2">
        <v>42170</v>
      </c>
      <c r="C782">
        <v>28.924399999999999</v>
      </c>
    </row>
    <row r="783" spans="1:3" x14ac:dyDescent="0.55000000000000004">
      <c r="A783" s="1" t="s">
        <v>3</v>
      </c>
      <c r="B783" s="2">
        <v>42171</v>
      </c>
      <c r="C783">
        <v>29.0793</v>
      </c>
    </row>
    <row r="784" spans="1:3" x14ac:dyDescent="0.55000000000000004">
      <c r="A784" s="1" t="s">
        <v>3</v>
      </c>
      <c r="B784" s="2">
        <v>42172</v>
      </c>
      <c r="C784">
        <v>29.010999999999999</v>
      </c>
    </row>
    <row r="785" spans="1:3" x14ac:dyDescent="0.55000000000000004">
      <c r="A785" s="1" t="s">
        <v>3</v>
      </c>
      <c r="B785" s="2">
        <v>42173</v>
      </c>
      <c r="C785">
        <v>29.1431</v>
      </c>
    </row>
    <row r="786" spans="1:3" x14ac:dyDescent="0.55000000000000004">
      <c r="A786" s="1" t="s">
        <v>3</v>
      </c>
      <c r="B786" s="2">
        <v>42174</v>
      </c>
      <c r="C786">
        <v>28.851400000000002</v>
      </c>
    </row>
    <row r="787" spans="1:3" x14ac:dyDescent="0.55000000000000004">
      <c r="A787" s="1" t="s">
        <v>3</v>
      </c>
      <c r="B787" s="2">
        <v>42177</v>
      </c>
      <c r="C787">
        <v>29.081600000000002</v>
      </c>
    </row>
    <row r="788" spans="1:3" x14ac:dyDescent="0.55000000000000004">
      <c r="A788" s="1" t="s">
        <v>3</v>
      </c>
      <c r="B788" s="2">
        <v>42178</v>
      </c>
      <c r="C788">
        <v>28.949400000000001</v>
      </c>
    </row>
    <row r="789" spans="1:3" x14ac:dyDescent="0.55000000000000004">
      <c r="A789" s="1" t="s">
        <v>3</v>
      </c>
      <c r="B789" s="2">
        <v>42179</v>
      </c>
      <c r="C789">
        <v>29.195499999999999</v>
      </c>
    </row>
    <row r="790" spans="1:3" x14ac:dyDescent="0.55000000000000004">
      <c r="A790" s="1" t="s">
        <v>3</v>
      </c>
      <c r="B790" s="2">
        <v>42180</v>
      </c>
      <c r="C790">
        <v>29.0565</v>
      </c>
    </row>
    <row r="791" spans="1:3" x14ac:dyDescent="0.55000000000000004">
      <c r="A791" s="1" t="s">
        <v>3</v>
      </c>
      <c r="B791" s="2">
        <v>42181</v>
      </c>
      <c r="C791">
        <v>28.8856</v>
      </c>
    </row>
    <row r="792" spans="1:3" x14ac:dyDescent="0.55000000000000004">
      <c r="A792" s="1" t="s">
        <v>3</v>
      </c>
      <c r="B792" s="2">
        <v>42184</v>
      </c>
      <c r="C792">
        <v>28.3797</v>
      </c>
    </row>
    <row r="793" spans="1:3" x14ac:dyDescent="0.55000000000000004">
      <c r="A793" s="1" t="s">
        <v>3</v>
      </c>
      <c r="B793" s="2">
        <v>42185</v>
      </c>
      <c r="C793">
        <v>28.584800000000001</v>
      </c>
    </row>
    <row r="794" spans="1:3" x14ac:dyDescent="0.55000000000000004">
      <c r="A794" s="1" t="s">
        <v>3</v>
      </c>
      <c r="B794" s="2">
        <v>42186</v>
      </c>
      <c r="C794">
        <v>28.851400000000002</v>
      </c>
    </row>
    <row r="795" spans="1:3" x14ac:dyDescent="0.55000000000000004">
      <c r="A795" s="1" t="s">
        <v>3</v>
      </c>
      <c r="B795" s="2">
        <v>42187</v>
      </c>
      <c r="C795">
        <v>28.815000000000001</v>
      </c>
    </row>
    <row r="796" spans="1:3" x14ac:dyDescent="0.55000000000000004">
      <c r="A796" s="1" t="s">
        <v>3</v>
      </c>
      <c r="B796" s="2">
        <v>42191</v>
      </c>
      <c r="C796">
        <v>28.714700000000001</v>
      </c>
    </row>
    <row r="797" spans="1:3" x14ac:dyDescent="0.55000000000000004">
      <c r="A797" s="1" t="s">
        <v>3</v>
      </c>
      <c r="B797" s="2">
        <v>42192</v>
      </c>
      <c r="C797">
        <v>28.643999999999998</v>
      </c>
    </row>
    <row r="798" spans="1:3" x14ac:dyDescent="0.55000000000000004">
      <c r="A798" s="1" t="s">
        <v>3</v>
      </c>
      <c r="B798" s="2">
        <v>42193</v>
      </c>
      <c r="C798">
        <v>27.933</v>
      </c>
    </row>
    <row r="799" spans="1:3" x14ac:dyDescent="0.55000000000000004">
      <c r="A799" s="1" t="s">
        <v>3</v>
      </c>
      <c r="B799" s="2">
        <v>42194</v>
      </c>
      <c r="C799">
        <v>27.363299999999999</v>
      </c>
    </row>
    <row r="800" spans="1:3" x14ac:dyDescent="0.55000000000000004">
      <c r="A800" s="1" t="s">
        <v>3</v>
      </c>
      <c r="B800" s="2">
        <v>42195</v>
      </c>
      <c r="C800">
        <v>28.094799999999999</v>
      </c>
    </row>
    <row r="801" spans="1:3" x14ac:dyDescent="0.55000000000000004">
      <c r="A801" s="1" t="s">
        <v>3</v>
      </c>
      <c r="B801" s="2">
        <v>42198</v>
      </c>
      <c r="C801">
        <v>28.6372</v>
      </c>
    </row>
    <row r="802" spans="1:3" x14ac:dyDescent="0.55000000000000004">
      <c r="A802" s="1" t="s">
        <v>3</v>
      </c>
      <c r="B802" s="2">
        <v>42199</v>
      </c>
      <c r="C802">
        <v>28.625800000000002</v>
      </c>
    </row>
    <row r="803" spans="1:3" x14ac:dyDescent="0.55000000000000004">
      <c r="A803" s="1" t="s">
        <v>3</v>
      </c>
      <c r="B803" s="2">
        <v>42200</v>
      </c>
      <c r="C803">
        <v>28.901599999999998</v>
      </c>
    </row>
    <row r="804" spans="1:3" x14ac:dyDescent="0.55000000000000004">
      <c r="A804" s="1" t="s">
        <v>3</v>
      </c>
      <c r="B804" s="2">
        <v>42201</v>
      </c>
      <c r="C804">
        <v>29.2867</v>
      </c>
    </row>
    <row r="805" spans="1:3" x14ac:dyDescent="0.55000000000000004">
      <c r="A805" s="1" t="s">
        <v>3</v>
      </c>
      <c r="B805" s="2">
        <v>42202</v>
      </c>
      <c r="C805">
        <v>29.5397</v>
      </c>
    </row>
    <row r="806" spans="1:3" x14ac:dyDescent="0.55000000000000004">
      <c r="A806" s="1" t="s">
        <v>3</v>
      </c>
      <c r="B806" s="2">
        <v>42205</v>
      </c>
      <c r="C806">
        <v>30.097999999999999</v>
      </c>
    </row>
    <row r="807" spans="1:3" x14ac:dyDescent="0.55000000000000004">
      <c r="A807" s="1" t="s">
        <v>3</v>
      </c>
      <c r="B807" s="2">
        <v>42206</v>
      </c>
      <c r="C807">
        <v>29.7972</v>
      </c>
    </row>
    <row r="808" spans="1:3" x14ac:dyDescent="0.55000000000000004">
      <c r="A808" s="1" t="s">
        <v>3</v>
      </c>
      <c r="B808" s="2">
        <v>42207</v>
      </c>
      <c r="C808">
        <v>28.536899999999999</v>
      </c>
    </row>
    <row r="809" spans="1:3" x14ac:dyDescent="0.55000000000000004">
      <c r="A809" s="1" t="s">
        <v>3</v>
      </c>
      <c r="B809" s="2">
        <v>42208</v>
      </c>
      <c r="C809">
        <v>28.523299999999999</v>
      </c>
    </row>
    <row r="810" spans="1:3" x14ac:dyDescent="0.55000000000000004">
      <c r="A810" s="1" t="s">
        <v>3</v>
      </c>
      <c r="B810" s="2">
        <v>42209</v>
      </c>
      <c r="C810">
        <v>28.372800000000002</v>
      </c>
    </row>
    <row r="811" spans="1:3" x14ac:dyDescent="0.55000000000000004">
      <c r="A811" s="1" t="s">
        <v>3</v>
      </c>
      <c r="B811" s="2">
        <v>42212</v>
      </c>
      <c r="C811">
        <v>27.9786</v>
      </c>
    </row>
    <row r="812" spans="1:3" x14ac:dyDescent="0.55000000000000004">
      <c r="A812" s="1" t="s">
        <v>3</v>
      </c>
      <c r="B812" s="2">
        <v>42213</v>
      </c>
      <c r="C812">
        <v>28.117599999999999</v>
      </c>
    </row>
    <row r="813" spans="1:3" x14ac:dyDescent="0.55000000000000004">
      <c r="A813" s="1" t="s">
        <v>3</v>
      </c>
      <c r="B813" s="2">
        <v>42214</v>
      </c>
      <c r="C813">
        <v>28.028700000000001</v>
      </c>
    </row>
    <row r="814" spans="1:3" x14ac:dyDescent="0.55000000000000004">
      <c r="A814" s="1" t="s">
        <v>3</v>
      </c>
      <c r="B814" s="2">
        <v>42215</v>
      </c>
      <c r="C814">
        <v>27.8874</v>
      </c>
    </row>
    <row r="815" spans="1:3" x14ac:dyDescent="0.55000000000000004">
      <c r="A815" s="1" t="s">
        <v>3</v>
      </c>
      <c r="B815" s="2">
        <v>42216</v>
      </c>
      <c r="C815">
        <v>27.643599999999999</v>
      </c>
    </row>
    <row r="816" spans="1:3" x14ac:dyDescent="0.55000000000000004">
      <c r="A816" s="1" t="s">
        <v>3</v>
      </c>
      <c r="B816" s="2">
        <v>42219</v>
      </c>
      <c r="C816">
        <v>26.991800000000001</v>
      </c>
    </row>
    <row r="817" spans="1:3" x14ac:dyDescent="0.55000000000000004">
      <c r="A817" s="1" t="s">
        <v>3</v>
      </c>
      <c r="B817" s="2">
        <v>42220</v>
      </c>
      <c r="C817">
        <v>26.125800000000002</v>
      </c>
    </row>
    <row r="818" spans="1:3" x14ac:dyDescent="0.55000000000000004">
      <c r="A818" s="1" t="s">
        <v>3</v>
      </c>
      <c r="B818" s="2">
        <v>42221</v>
      </c>
      <c r="C818">
        <v>26.298999999999999</v>
      </c>
    </row>
    <row r="819" spans="1:3" x14ac:dyDescent="0.55000000000000004">
      <c r="A819" s="1" t="s">
        <v>3</v>
      </c>
      <c r="B819" s="2">
        <v>42222</v>
      </c>
      <c r="C819">
        <v>26.356200000000001</v>
      </c>
    </row>
    <row r="820" spans="1:3" x14ac:dyDescent="0.55000000000000004">
      <c r="A820" s="1" t="s">
        <v>3</v>
      </c>
      <c r="B820" s="2">
        <v>42223</v>
      </c>
      <c r="C820">
        <v>26.445499999999999</v>
      </c>
    </row>
    <row r="821" spans="1:3" x14ac:dyDescent="0.55000000000000004">
      <c r="A821" s="1" t="s">
        <v>3</v>
      </c>
      <c r="B821" s="2">
        <v>42226</v>
      </c>
      <c r="C821">
        <v>27.407</v>
      </c>
    </row>
    <row r="822" spans="1:3" x14ac:dyDescent="0.55000000000000004">
      <c r="A822" s="1" t="s">
        <v>3</v>
      </c>
      <c r="B822" s="2">
        <v>42227</v>
      </c>
      <c r="C822">
        <v>25.980799999999999</v>
      </c>
    </row>
    <row r="823" spans="1:3" x14ac:dyDescent="0.55000000000000004">
      <c r="A823" s="1" t="s">
        <v>3</v>
      </c>
      <c r="B823" s="2">
        <v>42228</v>
      </c>
      <c r="C823">
        <v>26.381399999999999</v>
      </c>
    </row>
    <row r="824" spans="1:3" x14ac:dyDescent="0.55000000000000004">
      <c r="A824" s="1" t="s">
        <v>3</v>
      </c>
      <c r="B824" s="2">
        <v>42229</v>
      </c>
      <c r="C824">
        <v>26.360800000000001</v>
      </c>
    </row>
    <row r="825" spans="1:3" x14ac:dyDescent="0.55000000000000004">
      <c r="A825" s="1" t="s">
        <v>3</v>
      </c>
      <c r="B825" s="2">
        <v>42230</v>
      </c>
      <c r="C825">
        <v>26.546199999999999</v>
      </c>
    </row>
    <row r="826" spans="1:3" x14ac:dyDescent="0.55000000000000004">
      <c r="A826" s="1" t="s">
        <v>3</v>
      </c>
      <c r="B826" s="2">
        <v>42233</v>
      </c>
      <c r="C826">
        <v>26.821000000000002</v>
      </c>
    </row>
    <row r="827" spans="1:3" x14ac:dyDescent="0.55000000000000004">
      <c r="A827" s="1" t="s">
        <v>3</v>
      </c>
      <c r="B827" s="2">
        <v>42234</v>
      </c>
      <c r="C827">
        <v>26.669899999999998</v>
      </c>
    </row>
    <row r="828" spans="1:3" x14ac:dyDescent="0.55000000000000004">
      <c r="A828" s="1" t="s">
        <v>3</v>
      </c>
      <c r="B828" s="2">
        <v>42235</v>
      </c>
      <c r="C828">
        <v>26.328800000000001</v>
      </c>
    </row>
    <row r="829" spans="1:3" x14ac:dyDescent="0.55000000000000004">
      <c r="A829" s="1" t="s">
        <v>3</v>
      </c>
      <c r="B829" s="2">
        <v>42236</v>
      </c>
      <c r="C829">
        <v>25.788499999999999</v>
      </c>
    </row>
    <row r="830" spans="1:3" x14ac:dyDescent="0.55000000000000004">
      <c r="A830" s="1" t="s">
        <v>3</v>
      </c>
      <c r="B830" s="2">
        <v>42237</v>
      </c>
      <c r="C830">
        <v>24.211200000000002</v>
      </c>
    </row>
    <row r="831" spans="1:3" x14ac:dyDescent="0.55000000000000004">
      <c r="A831" s="1" t="s">
        <v>3</v>
      </c>
      <c r="B831" s="2">
        <v>42240</v>
      </c>
      <c r="C831">
        <v>23.6068</v>
      </c>
    </row>
    <row r="832" spans="1:3" x14ac:dyDescent="0.55000000000000004">
      <c r="A832" s="1" t="s">
        <v>3</v>
      </c>
      <c r="B832" s="2">
        <v>42241</v>
      </c>
      <c r="C832">
        <v>23.748799999999999</v>
      </c>
    </row>
    <row r="833" spans="1:3" x14ac:dyDescent="0.55000000000000004">
      <c r="A833" s="1" t="s">
        <v>3</v>
      </c>
      <c r="B833" s="2">
        <v>42242</v>
      </c>
      <c r="C833">
        <v>25.110900000000001</v>
      </c>
    </row>
    <row r="834" spans="1:3" x14ac:dyDescent="0.55000000000000004">
      <c r="A834" s="1" t="s">
        <v>3</v>
      </c>
      <c r="B834" s="2">
        <v>42243</v>
      </c>
      <c r="C834">
        <v>25.850300000000001</v>
      </c>
    </row>
    <row r="835" spans="1:3" x14ac:dyDescent="0.55000000000000004">
      <c r="A835" s="1" t="s">
        <v>3</v>
      </c>
      <c r="B835" s="2">
        <v>42244</v>
      </c>
      <c r="C835">
        <v>25.934999999999999</v>
      </c>
    </row>
    <row r="836" spans="1:3" x14ac:dyDescent="0.55000000000000004">
      <c r="A836" s="1" t="s">
        <v>3</v>
      </c>
      <c r="B836" s="2">
        <v>42247</v>
      </c>
      <c r="C836">
        <v>25.813700000000001</v>
      </c>
    </row>
    <row r="837" spans="1:3" x14ac:dyDescent="0.55000000000000004">
      <c r="A837" s="1" t="s">
        <v>3</v>
      </c>
      <c r="B837" s="2">
        <v>42248</v>
      </c>
      <c r="C837">
        <v>24.6599</v>
      </c>
    </row>
    <row r="838" spans="1:3" x14ac:dyDescent="0.55000000000000004">
      <c r="A838" s="1" t="s">
        <v>3</v>
      </c>
      <c r="B838" s="2">
        <v>42249</v>
      </c>
      <c r="C838">
        <v>25.717500000000001</v>
      </c>
    </row>
    <row r="839" spans="1:3" x14ac:dyDescent="0.55000000000000004">
      <c r="A839" s="1" t="s">
        <v>3</v>
      </c>
      <c r="B839" s="2">
        <v>42250</v>
      </c>
      <c r="C839">
        <v>25.2666</v>
      </c>
    </row>
    <row r="840" spans="1:3" x14ac:dyDescent="0.55000000000000004">
      <c r="A840" s="1" t="s">
        <v>3</v>
      </c>
      <c r="B840" s="2">
        <v>42251</v>
      </c>
      <c r="C840">
        <v>25.014700000000001</v>
      </c>
    </row>
    <row r="841" spans="1:3" x14ac:dyDescent="0.55000000000000004">
      <c r="A841" s="1" t="s">
        <v>3</v>
      </c>
      <c r="B841" s="2">
        <v>42255</v>
      </c>
      <c r="C841">
        <v>25.710699999999999</v>
      </c>
    </row>
    <row r="842" spans="1:3" x14ac:dyDescent="0.55000000000000004">
      <c r="A842" s="1" t="s">
        <v>3</v>
      </c>
      <c r="B842" s="2">
        <v>42256</v>
      </c>
      <c r="C842">
        <v>25.216200000000001</v>
      </c>
    </row>
    <row r="843" spans="1:3" x14ac:dyDescent="0.55000000000000004">
      <c r="A843" s="1" t="s">
        <v>3</v>
      </c>
      <c r="B843" s="2">
        <v>42257</v>
      </c>
      <c r="C843">
        <v>25.770199999999999</v>
      </c>
    </row>
    <row r="844" spans="1:3" x14ac:dyDescent="0.55000000000000004">
      <c r="A844" s="1" t="s">
        <v>3</v>
      </c>
      <c r="B844" s="2">
        <v>42258</v>
      </c>
      <c r="C844">
        <v>26.145600000000002</v>
      </c>
    </row>
    <row r="845" spans="1:3" x14ac:dyDescent="0.55000000000000004">
      <c r="A845" s="1" t="s">
        <v>3</v>
      </c>
      <c r="B845" s="2">
        <v>42261</v>
      </c>
      <c r="C845">
        <v>26.397400000000001</v>
      </c>
    </row>
    <row r="846" spans="1:3" x14ac:dyDescent="0.55000000000000004">
      <c r="A846" s="1" t="s">
        <v>3</v>
      </c>
      <c r="B846" s="2">
        <v>42262</v>
      </c>
      <c r="C846">
        <v>26.619499999999999</v>
      </c>
    </row>
    <row r="847" spans="1:3" x14ac:dyDescent="0.55000000000000004">
      <c r="A847" s="1" t="s">
        <v>3</v>
      </c>
      <c r="B847" s="2">
        <v>42263</v>
      </c>
      <c r="C847">
        <v>26.6493</v>
      </c>
    </row>
    <row r="848" spans="1:3" x14ac:dyDescent="0.55000000000000004">
      <c r="A848" s="1" t="s">
        <v>3</v>
      </c>
      <c r="B848" s="2">
        <v>42264</v>
      </c>
      <c r="C848">
        <v>26.0792</v>
      </c>
    </row>
    <row r="849" spans="1:3" x14ac:dyDescent="0.55000000000000004">
      <c r="A849" s="1" t="s">
        <v>3</v>
      </c>
      <c r="B849" s="2">
        <v>42265</v>
      </c>
      <c r="C849">
        <v>25.971599999999999</v>
      </c>
    </row>
    <row r="850" spans="1:3" x14ac:dyDescent="0.55000000000000004">
      <c r="A850" s="1" t="s">
        <v>3</v>
      </c>
      <c r="B850" s="2">
        <v>42268</v>
      </c>
      <c r="C850">
        <v>26.374600000000001</v>
      </c>
    </row>
    <row r="851" spans="1:3" x14ac:dyDescent="0.55000000000000004">
      <c r="A851" s="1" t="s">
        <v>3</v>
      </c>
      <c r="B851" s="2">
        <v>42269</v>
      </c>
      <c r="C851">
        <v>25.9602</v>
      </c>
    </row>
    <row r="852" spans="1:3" x14ac:dyDescent="0.55000000000000004">
      <c r="A852" s="1" t="s">
        <v>3</v>
      </c>
      <c r="B852" s="2">
        <v>42270</v>
      </c>
      <c r="C852">
        <v>26.1708</v>
      </c>
    </row>
    <row r="853" spans="1:3" x14ac:dyDescent="0.55000000000000004">
      <c r="A853" s="1" t="s">
        <v>3</v>
      </c>
      <c r="B853" s="2">
        <v>42271</v>
      </c>
      <c r="C853">
        <v>26.326499999999999</v>
      </c>
    </row>
    <row r="854" spans="1:3" x14ac:dyDescent="0.55000000000000004">
      <c r="A854" s="1" t="s">
        <v>3</v>
      </c>
      <c r="B854" s="2">
        <v>42272</v>
      </c>
      <c r="C854">
        <v>26.260100000000001</v>
      </c>
    </row>
    <row r="855" spans="1:3" x14ac:dyDescent="0.55000000000000004">
      <c r="A855" s="1" t="s">
        <v>3</v>
      </c>
      <c r="B855" s="2">
        <v>42275</v>
      </c>
      <c r="C855">
        <v>25.740400000000001</v>
      </c>
    </row>
    <row r="856" spans="1:3" x14ac:dyDescent="0.55000000000000004">
      <c r="A856" s="1" t="s">
        <v>3</v>
      </c>
      <c r="B856" s="2">
        <v>42276</v>
      </c>
      <c r="C856">
        <v>24.966699999999999</v>
      </c>
    </row>
    <row r="857" spans="1:3" x14ac:dyDescent="0.55000000000000004">
      <c r="A857" s="1" t="s">
        <v>3</v>
      </c>
      <c r="B857" s="2">
        <v>42277</v>
      </c>
      <c r="C857">
        <v>25.250499999999999</v>
      </c>
    </row>
    <row r="858" spans="1:3" x14ac:dyDescent="0.55000000000000004">
      <c r="A858" s="1" t="s">
        <v>3</v>
      </c>
      <c r="B858" s="2">
        <v>42278</v>
      </c>
      <c r="C858">
        <v>25.085699999999999</v>
      </c>
    </row>
    <row r="859" spans="1:3" x14ac:dyDescent="0.55000000000000004">
      <c r="A859" s="1" t="s">
        <v>3</v>
      </c>
      <c r="B859" s="2">
        <v>42279</v>
      </c>
      <c r="C859">
        <v>25.268799999999999</v>
      </c>
    </row>
    <row r="860" spans="1:3" x14ac:dyDescent="0.55000000000000004">
      <c r="A860" s="1" t="s">
        <v>3</v>
      </c>
      <c r="B860" s="2">
        <v>42282</v>
      </c>
      <c r="C860">
        <v>25.360399999999998</v>
      </c>
    </row>
    <row r="861" spans="1:3" x14ac:dyDescent="0.55000000000000004">
      <c r="A861" s="1" t="s">
        <v>3</v>
      </c>
      <c r="B861" s="2">
        <v>42283</v>
      </c>
      <c r="C861">
        <v>25.4817</v>
      </c>
    </row>
    <row r="862" spans="1:3" x14ac:dyDescent="0.55000000000000004">
      <c r="A862" s="1" t="s">
        <v>3</v>
      </c>
      <c r="B862" s="2">
        <v>42284</v>
      </c>
      <c r="C862">
        <v>25.360399999999998</v>
      </c>
    </row>
    <row r="863" spans="1:3" x14ac:dyDescent="0.55000000000000004">
      <c r="A863" s="1" t="s">
        <v>3</v>
      </c>
      <c r="B863" s="2">
        <v>42285</v>
      </c>
      <c r="C863">
        <v>25.067399999999999</v>
      </c>
    </row>
    <row r="864" spans="1:3" x14ac:dyDescent="0.55000000000000004">
      <c r="A864" s="1" t="s">
        <v>3</v>
      </c>
      <c r="B864" s="2">
        <v>42286</v>
      </c>
      <c r="C864">
        <v>25.667200000000001</v>
      </c>
    </row>
    <row r="865" spans="1:3" x14ac:dyDescent="0.55000000000000004">
      <c r="A865" s="1" t="s">
        <v>3</v>
      </c>
      <c r="B865" s="2">
        <v>42289</v>
      </c>
      <c r="C865">
        <v>25.548100000000002</v>
      </c>
    </row>
    <row r="866" spans="1:3" x14ac:dyDescent="0.55000000000000004">
      <c r="A866" s="1" t="s">
        <v>3</v>
      </c>
      <c r="B866" s="2">
        <v>42290</v>
      </c>
      <c r="C866">
        <v>25.5916</v>
      </c>
    </row>
    <row r="867" spans="1:3" x14ac:dyDescent="0.55000000000000004">
      <c r="A867" s="1" t="s">
        <v>3</v>
      </c>
      <c r="B867" s="2">
        <v>42291</v>
      </c>
      <c r="C867">
        <v>25.229900000000001</v>
      </c>
    </row>
    <row r="868" spans="1:3" x14ac:dyDescent="0.55000000000000004">
      <c r="A868" s="1" t="s">
        <v>3</v>
      </c>
      <c r="B868" s="2">
        <v>42292</v>
      </c>
      <c r="C868">
        <v>25.607700000000001</v>
      </c>
    </row>
    <row r="869" spans="1:3" x14ac:dyDescent="0.55000000000000004">
      <c r="A869" s="1" t="s">
        <v>3</v>
      </c>
      <c r="B869" s="2">
        <v>42293</v>
      </c>
      <c r="C869">
        <v>25.419899999999998</v>
      </c>
    </row>
    <row r="870" spans="1:3" x14ac:dyDescent="0.55000000000000004">
      <c r="A870" s="1" t="s">
        <v>3</v>
      </c>
      <c r="B870" s="2">
        <v>42296</v>
      </c>
      <c r="C870">
        <v>25.5779</v>
      </c>
    </row>
    <row r="871" spans="1:3" x14ac:dyDescent="0.55000000000000004">
      <c r="A871" s="1" t="s">
        <v>3</v>
      </c>
      <c r="B871" s="2">
        <v>42297</v>
      </c>
      <c r="C871">
        <v>26.044899999999998</v>
      </c>
    </row>
    <row r="872" spans="1:3" x14ac:dyDescent="0.55000000000000004">
      <c r="A872" s="1" t="s">
        <v>3</v>
      </c>
      <c r="B872" s="2">
        <v>42298</v>
      </c>
      <c r="C872">
        <v>26.0426</v>
      </c>
    </row>
    <row r="873" spans="1:3" x14ac:dyDescent="0.55000000000000004">
      <c r="A873" s="1" t="s">
        <v>3</v>
      </c>
      <c r="B873" s="2">
        <v>42299</v>
      </c>
      <c r="C873">
        <v>26.440899999999999</v>
      </c>
    </row>
    <row r="874" spans="1:3" x14ac:dyDescent="0.55000000000000004">
      <c r="A874" s="1" t="s">
        <v>3</v>
      </c>
      <c r="B874" s="2">
        <v>42300</v>
      </c>
      <c r="C874">
        <v>27.2605</v>
      </c>
    </row>
    <row r="875" spans="1:3" x14ac:dyDescent="0.55000000000000004">
      <c r="A875" s="1" t="s">
        <v>3</v>
      </c>
      <c r="B875" s="2">
        <v>42303</v>
      </c>
      <c r="C875">
        <v>26.390599999999999</v>
      </c>
    </row>
    <row r="876" spans="1:3" x14ac:dyDescent="0.55000000000000004">
      <c r="A876" s="1" t="s">
        <v>3</v>
      </c>
      <c r="B876" s="2">
        <v>42304</v>
      </c>
      <c r="C876">
        <v>26.223500000000001</v>
      </c>
    </row>
    <row r="877" spans="1:3" x14ac:dyDescent="0.55000000000000004">
      <c r="A877" s="1" t="s">
        <v>3</v>
      </c>
      <c r="B877" s="2">
        <v>42305</v>
      </c>
      <c r="C877">
        <v>27.303999999999998</v>
      </c>
    </row>
    <row r="878" spans="1:3" x14ac:dyDescent="0.55000000000000004">
      <c r="A878" s="1" t="s">
        <v>3</v>
      </c>
      <c r="B878" s="2">
        <v>42306</v>
      </c>
      <c r="C878">
        <v>27.592400000000001</v>
      </c>
    </row>
    <row r="879" spans="1:3" x14ac:dyDescent="0.55000000000000004">
      <c r="A879" s="1" t="s">
        <v>3</v>
      </c>
      <c r="B879" s="2">
        <v>42307</v>
      </c>
      <c r="C879">
        <v>27.3566</v>
      </c>
    </row>
    <row r="880" spans="1:3" x14ac:dyDescent="0.55000000000000004">
      <c r="A880" s="1" t="s">
        <v>3</v>
      </c>
      <c r="B880" s="2">
        <v>42310</v>
      </c>
      <c r="C880">
        <v>27.741199999999999</v>
      </c>
    </row>
    <row r="881" spans="1:3" x14ac:dyDescent="0.55000000000000004">
      <c r="A881" s="1" t="s">
        <v>3</v>
      </c>
      <c r="B881" s="2">
        <v>42311</v>
      </c>
      <c r="C881">
        <v>28.0594</v>
      </c>
    </row>
    <row r="882" spans="1:3" x14ac:dyDescent="0.55000000000000004">
      <c r="A882" s="1" t="s">
        <v>3</v>
      </c>
      <c r="B882" s="2">
        <v>42312</v>
      </c>
      <c r="C882">
        <v>27.928999999999998</v>
      </c>
    </row>
    <row r="883" spans="1:3" x14ac:dyDescent="0.55000000000000004">
      <c r="A883" s="1" t="s">
        <v>3</v>
      </c>
      <c r="B883" s="2">
        <v>42313</v>
      </c>
      <c r="C883">
        <v>27.8002</v>
      </c>
    </row>
    <row r="884" spans="1:3" x14ac:dyDescent="0.55000000000000004">
      <c r="A884" s="1" t="s">
        <v>3</v>
      </c>
      <c r="B884" s="2">
        <v>42314</v>
      </c>
      <c r="C884">
        <v>27.8324</v>
      </c>
    </row>
    <row r="885" spans="1:3" x14ac:dyDescent="0.55000000000000004">
      <c r="A885" s="1" t="s">
        <v>3</v>
      </c>
      <c r="B885" s="2">
        <v>42317</v>
      </c>
      <c r="C885">
        <v>27.7197</v>
      </c>
    </row>
    <row r="886" spans="1:3" x14ac:dyDescent="0.55000000000000004">
      <c r="A886" s="1" t="s">
        <v>3</v>
      </c>
      <c r="B886" s="2">
        <v>42318</v>
      </c>
      <c r="C886">
        <v>26.8461</v>
      </c>
    </row>
    <row r="887" spans="1:3" x14ac:dyDescent="0.55000000000000004">
      <c r="A887" s="1" t="s">
        <v>3</v>
      </c>
      <c r="B887" s="2">
        <v>42319</v>
      </c>
      <c r="C887">
        <v>26.694400000000002</v>
      </c>
    </row>
    <row r="888" spans="1:3" x14ac:dyDescent="0.55000000000000004">
      <c r="A888" s="1" t="s">
        <v>3</v>
      </c>
      <c r="B888" s="2">
        <v>42320</v>
      </c>
      <c r="C888">
        <v>26.604700000000001</v>
      </c>
    </row>
    <row r="889" spans="1:3" x14ac:dyDescent="0.55000000000000004">
      <c r="A889" s="1" t="s">
        <v>3</v>
      </c>
      <c r="B889" s="2">
        <v>42321</v>
      </c>
      <c r="C889">
        <v>25.8276</v>
      </c>
    </row>
    <row r="890" spans="1:3" x14ac:dyDescent="0.55000000000000004">
      <c r="A890" s="1" t="s">
        <v>3</v>
      </c>
      <c r="B890" s="2">
        <v>42324</v>
      </c>
      <c r="C890">
        <v>26.250599999999999</v>
      </c>
    </row>
    <row r="891" spans="1:3" x14ac:dyDescent="0.55000000000000004">
      <c r="A891" s="1" t="s">
        <v>3</v>
      </c>
      <c r="B891" s="2">
        <v>42325</v>
      </c>
      <c r="C891">
        <v>26.138000000000002</v>
      </c>
    </row>
    <row r="892" spans="1:3" x14ac:dyDescent="0.55000000000000004">
      <c r="A892" s="1" t="s">
        <v>3</v>
      </c>
      <c r="B892" s="2">
        <v>42326</v>
      </c>
      <c r="C892">
        <v>26.965699999999998</v>
      </c>
    </row>
    <row r="893" spans="1:3" x14ac:dyDescent="0.55000000000000004">
      <c r="A893" s="1" t="s">
        <v>3</v>
      </c>
      <c r="B893" s="2">
        <v>42327</v>
      </c>
      <c r="C893">
        <v>27.308199999999999</v>
      </c>
    </row>
    <row r="894" spans="1:3" x14ac:dyDescent="0.55000000000000004">
      <c r="A894" s="1" t="s">
        <v>3</v>
      </c>
      <c r="B894" s="2">
        <v>42328</v>
      </c>
      <c r="C894">
        <v>27.427800000000001</v>
      </c>
    </row>
    <row r="895" spans="1:3" x14ac:dyDescent="0.55000000000000004">
      <c r="A895" s="1" t="s">
        <v>3</v>
      </c>
      <c r="B895" s="2">
        <v>42331</v>
      </c>
      <c r="C895">
        <v>27.071400000000001</v>
      </c>
    </row>
    <row r="896" spans="1:3" x14ac:dyDescent="0.55000000000000004">
      <c r="A896" s="1" t="s">
        <v>3</v>
      </c>
      <c r="B896" s="2">
        <v>42332</v>
      </c>
      <c r="C896">
        <v>27.331199999999999</v>
      </c>
    </row>
    <row r="897" spans="1:3" x14ac:dyDescent="0.55000000000000004">
      <c r="A897" s="1" t="s">
        <v>3</v>
      </c>
      <c r="B897" s="2">
        <v>42333</v>
      </c>
      <c r="C897">
        <v>27.1358</v>
      </c>
    </row>
    <row r="898" spans="1:3" x14ac:dyDescent="0.55000000000000004">
      <c r="A898" s="1" t="s">
        <v>3</v>
      </c>
      <c r="B898" s="2">
        <v>42335</v>
      </c>
      <c r="C898">
        <v>27.0852</v>
      </c>
    </row>
    <row r="899" spans="1:3" x14ac:dyDescent="0.55000000000000004">
      <c r="A899" s="1" t="s">
        <v>3</v>
      </c>
      <c r="B899" s="2">
        <v>42338</v>
      </c>
      <c r="C899">
        <v>27.197900000000001</v>
      </c>
    </row>
    <row r="900" spans="1:3" x14ac:dyDescent="0.55000000000000004">
      <c r="A900" s="1" t="s">
        <v>3</v>
      </c>
      <c r="B900" s="2">
        <v>42339</v>
      </c>
      <c r="C900">
        <v>26.9771</v>
      </c>
    </row>
    <row r="901" spans="1:3" x14ac:dyDescent="0.55000000000000004">
      <c r="A901" s="1" t="s">
        <v>3</v>
      </c>
      <c r="B901" s="2">
        <v>42340</v>
      </c>
      <c r="C901">
        <v>26.7334</v>
      </c>
    </row>
    <row r="902" spans="1:3" x14ac:dyDescent="0.55000000000000004">
      <c r="A902" s="1" t="s">
        <v>3</v>
      </c>
      <c r="B902" s="2">
        <v>42341</v>
      </c>
      <c r="C902">
        <v>26.485099999999999</v>
      </c>
    </row>
    <row r="903" spans="1:3" x14ac:dyDescent="0.55000000000000004">
      <c r="A903" s="1" t="s">
        <v>3</v>
      </c>
      <c r="B903" s="2">
        <v>42342</v>
      </c>
      <c r="C903">
        <v>27.3657</v>
      </c>
    </row>
    <row r="904" spans="1:3" x14ac:dyDescent="0.55000000000000004">
      <c r="A904" s="1" t="s">
        <v>3</v>
      </c>
      <c r="B904" s="2">
        <v>42345</v>
      </c>
      <c r="C904">
        <v>27.193300000000001</v>
      </c>
    </row>
    <row r="905" spans="1:3" x14ac:dyDescent="0.55000000000000004">
      <c r="A905" s="1" t="s">
        <v>3</v>
      </c>
      <c r="B905" s="2">
        <v>42346</v>
      </c>
      <c r="C905">
        <v>27.181799999999999</v>
      </c>
    </row>
    <row r="906" spans="1:3" x14ac:dyDescent="0.55000000000000004">
      <c r="A906" s="1" t="s">
        <v>3</v>
      </c>
      <c r="B906" s="2">
        <v>42347</v>
      </c>
      <c r="C906">
        <v>26.581700000000001</v>
      </c>
    </row>
    <row r="907" spans="1:3" x14ac:dyDescent="0.55000000000000004">
      <c r="A907" s="1" t="s">
        <v>3</v>
      </c>
      <c r="B907" s="2">
        <v>42348</v>
      </c>
      <c r="C907">
        <v>26.708200000000001</v>
      </c>
    </row>
    <row r="908" spans="1:3" x14ac:dyDescent="0.55000000000000004">
      <c r="A908" s="1" t="s">
        <v>3</v>
      </c>
      <c r="B908" s="2">
        <v>42349</v>
      </c>
      <c r="C908">
        <v>26.020700000000001</v>
      </c>
    </row>
    <row r="909" spans="1:3" x14ac:dyDescent="0.55000000000000004">
      <c r="A909" s="1" t="s">
        <v>3</v>
      </c>
      <c r="B909" s="2">
        <v>42352</v>
      </c>
      <c r="C909">
        <v>25.8598</v>
      </c>
    </row>
    <row r="910" spans="1:3" x14ac:dyDescent="0.55000000000000004">
      <c r="A910" s="1" t="s">
        <v>3</v>
      </c>
      <c r="B910" s="2">
        <v>42353</v>
      </c>
      <c r="C910">
        <v>25.4023</v>
      </c>
    </row>
    <row r="911" spans="1:3" x14ac:dyDescent="0.55000000000000004">
      <c r="A911" s="1" t="s">
        <v>3</v>
      </c>
      <c r="B911" s="2">
        <v>42354</v>
      </c>
      <c r="C911">
        <v>25.5977</v>
      </c>
    </row>
    <row r="912" spans="1:3" x14ac:dyDescent="0.55000000000000004">
      <c r="A912" s="1" t="s">
        <v>3</v>
      </c>
      <c r="B912" s="2">
        <v>42355</v>
      </c>
      <c r="C912">
        <v>25.055099999999999</v>
      </c>
    </row>
    <row r="913" spans="1:3" x14ac:dyDescent="0.55000000000000004">
      <c r="A913" s="1" t="s">
        <v>3</v>
      </c>
      <c r="B913" s="2">
        <v>42356</v>
      </c>
      <c r="C913">
        <v>24.376899999999999</v>
      </c>
    </row>
    <row r="914" spans="1:3" x14ac:dyDescent="0.55000000000000004">
      <c r="A914" s="1" t="s">
        <v>3</v>
      </c>
      <c r="B914" s="2">
        <v>42359</v>
      </c>
      <c r="C914">
        <v>24.675799999999999</v>
      </c>
    </row>
    <row r="915" spans="1:3" x14ac:dyDescent="0.55000000000000004">
      <c r="A915" s="1" t="s">
        <v>3</v>
      </c>
      <c r="B915" s="2">
        <v>42360</v>
      </c>
      <c r="C915">
        <v>24.652799999999999</v>
      </c>
    </row>
    <row r="916" spans="1:3" x14ac:dyDescent="0.55000000000000004">
      <c r="A916" s="1" t="s">
        <v>3</v>
      </c>
      <c r="B916" s="2">
        <v>42361</v>
      </c>
      <c r="C916">
        <v>24.970099999999999</v>
      </c>
    </row>
    <row r="917" spans="1:3" x14ac:dyDescent="0.55000000000000004">
      <c r="A917" s="1" t="s">
        <v>3</v>
      </c>
      <c r="B917" s="2">
        <v>42362</v>
      </c>
      <c r="C917">
        <v>24.8367</v>
      </c>
    </row>
    <row r="918" spans="1:3" x14ac:dyDescent="0.55000000000000004">
      <c r="A918" s="1" t="s">
        <v>3</v>
      </c>
      <c r="B918" s="2">
        <v>42366</v>
      </c>
      <c r="C918">
        <v>24.558499999999999</v>
      </c>
    </row>
    <row r="919" spans="1:3" x14ac:dyDescent="0.55000000000000004">
      <c r="A919" s="1" t="s">
        <v>3</v>
      </c>
      <c r="B919" s="2">
        <v>42367</v>
      </c>
      <c r="C919">
        <v>25</v>
      </c>
    </row>
    <row r="920" spans="1:3" x14ac:dyDescent="0.55000000000000004">
      <c r="A920" s="1" t="s">
        <v>3</v>
      </c>
      <c r="B920" s="2">
        <v>42368</v>
      </c>
      <c r="C920">
        <v>24.673500000000001</v>
      </c>
    </row>
    <row r="921" spans="1:3" x14ac:dyDescent="0.55000000000000004">
      <c r="A921" s="1" t="s">
        <v>3</v>
      </c>
      <c r="B921" s="2">
        <v>42369</v>
      </c>
      <c r="C921">
        <v>24.1999</v>
      </c>
    </row>
    <row r="922" spans="1:3" x14ac:dyDescent="0.55000000000000004">
      <c r="A922" s="1" t="s">
        <v>3</v>
      </c>
      <c r="B922" s="2">
        <v>42373</v>
      </c>
      <c r="C922">
        <v>24.220600000000001</v>
      </c>
    </row>
    <row r="923" spans="1:3" x14ac:dyDescent="0.55000000000000004">
      <c r="A923" s="1" t="s">
        <v>3</v>
      </c>
      <c r="B923" s="2">
        <v>42374</v>
      </c>
      <c r="C923">
        <v>23.613600000000002</v>
      </c>
    </row>
    <row r="924" spans="1:3" x14ac:dyDescent="0.55000000000000004">
      <c r="A924" s="1" t="s">
        <v>3</v>
      </c>
      <c r="B924" s="2">
        <v>42375</v>
      </c>
      <c r="C924">
        <v>23.151499999999999</v>
      </c>
    </row>
    <row r="925" spans="1:3" x14ac:dyDescent="0.55000000000000004">
      <c r="A925" s="1" t="s">
        <v>3</v>
      </c>
      <c r="B925" s="2">
        <v>42376</v>
      </c>
      <c r="C925">
        <v>22.174399999999999</v>
      </c>
    </row>
    <row r="926" spans="1:3" x14ac:dyDescent="0.55000000000000004">
      <c r="A926" s="1" t="s">
        <v>3</v>
      </c>
      <c r="B926" s="2">
        <v>42377</v>
      </c>
      <c r="C926">
        <v>22.291699999999999</v>
      </c>
    </row>
    <row r="927" spans="1:3" x14ac:dyDescent="0.55000000000000004">
      <c r="A927" s="1" t="s">
        <v>3</v>
      </c>
      <c r="B927" s="2">
        <v>42380</v>
      </c>
      <c r="C927">
        <v>22.6526</v>
      </c>
    </row>
    <row r="928" spans="1:3" x14ac:dyDescent="0.55000000000000004">
      <c r="A928" s="1" t="s">
        <v>3</v>
      </c>
      <c r="B928" s="2">
        <v>42381</v>
      </c>
      <c r="C928">
        <v>22.981400000000001</v>
      </c>
    </row>
    <row r="929" spans="1:3" x14ac:dyDescent="0.55000000000000004">
      <c r="A929" s="1" t="s">
        <v>3</v>
      </c>
      <c r="B929" s="2">
        <v>42382</v>
      </c>
      <c r="C929">
        <v>22.390499999999999</v>
      </c>
    </row>
    <row r="930" spans="1:3" x14ac:dyDescent="0.55000000000000004">
      <c r="A930" s="1" t="s">
        <v>3</v>
      </c>
      <c r="B930" s="2">
        <v>42383</v>
      </c>
      <c r="C930">
        <v>22.880199999999999</v>
      </c>
    </row>
    <row r="931" spans="1:3" x14ac:dyDescent="0.55000000000000004">
      <c r="A931" s="1" t="s">
        <v>3</v>
      </c>
      <c r="B931" s="2">
        <v>42384</v>
      </c>
      <c r="C931">
        <v>22.3308</v>
      </c>
    </row>
    <row r="932" spans="1:3" x14ac:dyDescent="0.55000000000000004">
      <c r="A932" s="1" t="s">
        <v>3</v>
      </c>
      <c r="B932" s="2">
        <v>42388</v>
      </c>
      <c r="C932">
        <v>22.2227</v>
      </c>
    </row>
    <row r="933" spans="1:3" x14ac:dyDescent="0.55000000000000004">
      <c r="A933" s="1" t="s">
        <v>3</v>
      </c>
      <c r="B933" s="2">
        <v>42389</v>
      </c>
      <c r="C933">
        <v>22.252600000000001</v>
      </c>
    </row>
    <row r="934" spans="1:3" x14ac:dyDescent="0.55000000000000004">
      <c r="A934" s="1" t="s">
        <v>3</v>
      </c>
      <c r="B934" s="2">
        <v>42390</v>
      </c>
      <c r="C934">
        <v>22.139900000000001</v>
      </c>
    </row>
    <row r="935" spans="1:3" x14ac:dyDescent="0.55000000000000004">
      <c r="A935" s="1" t="s">
        <v>3</v>
      </c>
      <c r="B935" s="2">
        <v>42391</v>
      </c>
      <c r="C935">
        <v>23.317</v>
      </c>
    </row>
    <row r="936" spans="1:3" x14ac:dyDescent="0.55000000000000004">
      <c r="A936" s="1" t="s">
        <v>3</v>
      </c>
      <c r="B936" s="2">
        <v>42394</v>
      </c>
      <c r="C936">
        <v>22.861799999999999</v>
      </c>
    </row>
    <row r="937" spans="1:3" x14ac:dyDescent="0.55000000000000004">
      <c r="A937" s="1" t="s">
        <v>3</v>
      </c>
      <c r="B937" s="2">
        <v>42395</v>
      </c>
      <c r="C937">
        <v>22.988299999999999</v>
      </c>
    </row>
    <row r="938" spans="1:3" x14ac:dyDescent="0.55000000000000004">
      <c r="A938" s="1" t="s">
        <v>3</v>
      </c>
      <c r="B938" s="2">
        <v>42396</v>
      </c>
      <c r="C938">
        <v>21.477799999999998</v>
      </c>
    </row>
    <row r="939" spans="1:3" x14ac:dyDescent="0.55000000000000004">
      <c r="A939" s="1" t="s">
        <v>3</v>
      </c>
      <c r="B939" s="2">
        <v>42397</v>
      </c>
      <c r="C939">
        <v>21.631799999999998</v>
      </c>
    </row>
    <row r="940" spans="1:3" x14ac:dyDescent="0.55000000000000004">
      <c r="A940" s="1" t="s">
        <v>3</v>
      </c>
      <c r="B940" s="2">
        <v>42398</v>
      </c>
      <c r="C940">
        <v>22.379000000000001</v>
      </c>
    </row>
    <row r="941" spans="1:3" x14ac:dyDescent="0.55000000000000004">
      <c r="A941" s="1" t="s">
        <v>3</v>
      </c>
      <c r="B941" s="2">
        <v>42401</v>
      </c>
      <c r="C941">
        <v>22.169799999999999</v>
      </c>
    </row>
    <row r="942" spans="1:3" x14ac:dyDescent="0.55000000000000004">
      <c r="A942" s="1" t="s">
        <v>3</v>
      </c>
      <c r="B942" s="2">
        <v>42402</v>
      </c>
      <c r="C942">
        <v>21.721499999999999</v>
      </c>
    </row>
    <row r="943" spans="1:3" x14ac:dyDescent="0.55000000000000004">
      <c r="A943" s="1" t="s">
        <v>3</v>
      </c>
      <c r="B943" s="2">
        <v>42403</v>
      </c>
      <c r="C943">
        <v>22.151399999999999</v>
      </c>
    </row>
    <row r="944" spans="1:3" x14ac:dyDescent="0.55000000000000004">
      <c r="A944" s="1" t="s">
        <v>3</v>
      </c>
      <c r="B944" s="2">
        <v>42404</v>
      </c>
      <c r="C944">
        <v>22.3294</v>
      </c>
    </row>
    <row r="945" spans="1:3" x14ac:dyDescent="0.55000000000000004">
      <c r="A945" s="1" t="s">
        <v>3</v>
      </c>
      <c r="B945" s="2">
        <v>42405</v>
      </c>
      <c r="C945">
        <v>21.733000000000001</v>
      </c>
    </row>
    <row r="946" spans="1:3" x14ac:dyDescent="0.55000000000000004">
      <c r="A946" s="1" t="s">
        <v>3</v>
      </c>
      <c r="B946" s="2">
        <v>42408</v>
      </c>
      <c r="C946">
        <v>21.9619</v>
      </c>
    </row>
    <row r="947" spans="1:3" x14ac:dyDescent="0.55000000000000004">
      <c r="A947" s="1" t="s">
        <v>3</v>
      </c>
      <c r="B947" s="2">
        <v>42409</v>
      </c>
      <c r="C947">
        <v>21.9573</v>
      </c>
    </row>
    <row r="948" spans="1:3" x14ac:dyDescent="0.55000000000000004">
      <c r="A948" s="1" t="s">
        <v>3</v>
      </c>
      <c r="B948" s="2">
        <v>42410</v>
      </c>
      <c r="C948">
        <v>21.790800000000001</v>
      </c>
    </row>
    <row r="949" spans="1:3" x14ac:dyDescent="0.55000000000000004">
      <c r="A949" s="1" t="s">
        <v>3</v>
      </c>
      <c r="B949" s="2">
        <v>42411</v>
      </c>
      <c r="C949">
        <v>21.659099999999999</v>
      </c>
    </row>
    <row r="950" spans="1:3" x14ac:dyDescent="0.55000000000000004">
      <c r="A950" s="1" t="s">
        <v>3</v>
      </c>
      <c r="B950" s="2">
        <v>42412</v>
      </c>
      <c r="C950">
        <v>21.726099999999999</v>
      </c>
    </row>
    <row r="951" spans="1:3" x14ac:dyDescent="0.55000000000000004">
      <c r="A951" s="1" t="s">
        <v>3</v>
      </c>
      <c r="B951" s="2">
        <v>42416</v>
      </c>
      <c r="C951">
        <v>22.338699999999999</v>
      </c>
    </row>
    <row r="952" spans="1:3" x14ac:dyDescent="0.55000000000000004">
      <c r="A952" s="1" t="s">
        <v>3</v>
      </c>
      <c r="B952" s="2">
        <v>42417</v>
      </c>
      <c r="C952">
        <v>22.680800000000001</v>
      </c>
    </row>
    <row r="953" spans="1:3" x14ac:dyDescent="0.55000000000000004">
      <c r="A953" s="1" t="s">
        <v>3</v>
      </c>
      <c r="B953" s="2">
        <v>42418</v>
      </c>
      <c r="C953">
        <v>22.250800000000002</v>
      </c>
    </row>
    <row r="954" spans="1:3" x14ac:dyDescent="0.55000000000000004">
      <c r="A954" s="1" t="s">
        <v>3</v>
      </c>
      <c r="B954" s="2">
        <v>42419</v>
      </c>
      <c r="C954">
        <v>22.2</v>
      </c>
    </row>
    <row r="955" spans="1:3" x14ac:dyDescent="0.55000000000000004">
      <c r="A955" s="1" t="s">
        <v>3</v>
      </c>
      <c r="B955" s="2">
        <v>42422</v>
      </c>
      <c r="C955">
        <v>22.394100000000002</v>
      </c>
    </row>
    <row r="956" spans="1:3" x14ac:dyDescent="0.55000000000000004">
      <c r="A956" s="1" t="s">
        <v>3</v>
      </c>
      <c r="B956" s="2">
        <v>42423</v>
      </c>
      <c r="C956">
        <v>21.887899999999998</v>
      </c>
    </row>
    <row r="957" spans="1:3" x14ac:dyDescent="0.55000000000000004">
      <c r="A957" s="1" t="s">
        <v>3</v>
      </c>
      <c r="B957" s="2">
        <v>42424</v>
      </c>
      <c r="C957">
        <v>22.213799999999999</v>
      </c>
    </row>
    <row r="958" spans="1:3" x14ac:dyDescent="0.55000000000000004">
      <c r="A958" s="1" t="s">
        <v>3</v>
      </c>
      <c r="B958" s="2">
        <v>42425</v>
      </c>
      <c r="C958">
        <v>22.366399999999999</v>
      </c>
    </row>
    <row r="959" spans="1:3" x14ac:dyDescent="0.55000000000000004">
      <c r="A959" s="1" t="s">
        <v>3</v>
      </c>
      <c r="B959" s="2">
        <v>42426</v>
      </c>
      <c r="C959">
        <v>22.4011</v>
      </c>
    </row>
    <row r="960" spans="1:3" x14ac:dyDescent="0.55000000000000004">
      <c r="A960" s="1" t="s">
        <v>3</v>
      </c>
      <c r="B960" s="2">
        <v>42429</v>
      </c>
      <c r="C960">
        <v>22.350200000000001</v>
      </c>
    </row>
    <row r="961" spans="1:3" x14ac:dyDescent="0.55000000000000004">
      <c r="A961" s="1" t="s">
        <v>3</v>
      </c>
      <c r="B961" s="2">
        <v>42430</v>
      </c>
      <c r="C961">
        <v>23.2378</v>
      </c>
    </row>
    <row r="962" spans="1:3" x14ac:dyDescent="0.55000000000000004">
      <c r="A962" s="1" t="s">
        <v>3</v>
      </c>
      <c r="B962" s="2">
        <v>42431</v>
      </c>
      <c r="C962">
        <v>23.288699999999999</v>
      </c>
    </row>
    <row r="963" spans="1:3" x14ac:dyDescent="0.55000000000000004">
      <c r="A963" s="1" t="s">
        <v>3</v>
      </c>
      <c r="B963" s="2">
        <v>42432</v>
      </c>
      <c r="C963">
        <v>23.4621</v>
      </c>
    </row>
    <row r="964" spans="1:3" x14ac:dyDescent="0.55000000000000004">
      <c r="A964" s="1" t="s">
        <v>3</v>
      </c>
      <c r="B964" s="2">
        <v>42433</v>
      </c>
      <c r="C964">
        <v>23.8111</v>
      </c>
    </row>
    <row r="965" spans="1:3" x14ac:dyDescent="0.55000000000000004">
      <c r="A965" s="1" t="s">
        <v>3</v>
      </c>
      <c r="B965" s="2">
        <v>42436</v>
      </c>
      <c r="C965">
        <v>23.547599999999999</v>
      </c>
    </row>
    <row r="966" spans="1:3" x14ac:dyDescent="0.55000000000000004">
      <c r="A966" s="1" t="s">
        <v>3</v>
      </c>
      <c r="B966" s="2">
        <v>42437</v>
      </c>
      <c r="C966">
        <v>23.353400000000001</v>
      </c>
    </row>
    <row r="967" spans="1:3" x14ac:dyDescent="0.55000000000000004">
      <c r="A967" s="1" t="s">
        <v>3</v>
      </c>
      <c r="B967" s="2">
        <v>42438</v>
      </c>
      <c r="C967">
        <v>23.374199999999998</v>
      </c>
    </row>
    <row r="968" spans="1:3" x14ac:dyDescent="0.55000000000000004">
      <c r="A968" s="1" t="s">
        <v>3</v>
      </c>
      <c r="B968" s="2">
        <v>42439</v>
      </c>
      <c r="C968">
        <v>23.3858</v>
      </c>
    </row>
    <row r="969" spans="1:3" x14ac:dyDescent="0.55000000000000004">
      <c r="A969" s="1" t="s">
        <v>3</v>
      </c>
      <c r="B969" s="2">
        <v>42440</v>
      </c>
      <c r="C969">
        <v>23.637699999999999</v>
      </c>
    </row>
    <row r="970" spans="1:3" x14ac:dyDescent="0.55000000000000004">
      <c r="A970" s="1" t="s">
        <v>3</v>
      </c>
      <c r="B970" s="2">
        <v>42443</v>
      </c>
      <c r="C970">
        <v>23.697800000000001</v>
      </c>
    </row>
    <row r="971" spans="1:3" x14ac:dyDescent="0.55000000000000004">
      <c r="A971" s="1" t="s">
        <v>3</v>
      </c>
      <c r="B971" s="2">
        <v>42444</v>
      </c>
      <c r="C971">
        <v>24.173999999999999</v>
      </c>
    </row>
    <row r="972" spans="1:3" x14ac:dyDescent="0.55000000000000004">
      <c r="A972" s="1" t="s">
        <v>3</v>
      </c>
      <c r="B972" s="2">
        <v>42445</v>
      </c>
      <c r="C972">
        <v>24.4953</v>
      </c>
    </row>
    <row r="973" spans="1:3" x14ac:dyDescent="0.55000000000000004">
      <c r="A973" s="1" t="s">
        <v>3</v>
      </c>
      <c r="B973" s="2">
        <v>42446</v>
      </c>
      <c r="C973">
        <v>24.456</v>
      </c>
    </row>
    <row r="974" spans="1:3" x14ac:dyDescent="0.55000000000000004">
      <c r="A974" s="1" t="s">
        <v>3</v>
      </c>
      <c r="B974" s="2">
        <v>42447</v>
      </c>
      <c r="C974">
        <v>24.483799999999999</v>
      </c>
    </row>
    <row r="975" spans="1:3" x14ac:dyDescent="0.55000000000000004">
      <c r="A975" s="1" t="s">
        <v>3</v>
      </c>
      <c r="B975" s="2">
        <v>42450</v>
      </c>
      <c r="C975">
        <v>24.481400000000001</v>
      </c>
    </row>
    <row r="976" spans="1:3" x14ac:dyDescent="0.55000000000000004">
      <c r="A976" s="1" t="s">
        <v>3</v>
      </c>
      <c r="B976" s="2">
        <v>42451</v>
      </c>
      <c r="C976">
        <v>24.668700000000001</v>
      </c>
    </row>
    <row r="977" spans="1:3" x14ac:dyDescent="0.55000000000000004">
      <c r="A977" s="1" t="s">
        <v>3</v>
      </c>
      <c r="B977" s="2">
        <v>42452</v>
      </c>
      <c r="C977">
        <v>24.532299999999999</v>
      </c>
    </row>
    <row r="978" spans="1:3" x14ac:dyDescent="0.55000000000000004">
      <c r="A978" s="1" t="s">
        <v>3</v>
      </c>
      <c r="B978" s="2">
        <v>42453</v>
      </c>
      <c r="C978">
        <v>24.425999999999998</v>
      </c>
    </row>
    <row r="979" spans="1:3" x14ac:dyDescent="0.55000000000000004">
      <c r="A979" s="1" t="s">
        <v>3</v>
      </c>
      <c r="B979" s="2">
        <v>42457</v>
      </c>
      <c r="C979">
        <v>24.315000000000001</v>
      </c>
    </row>
    <row r="980" spans="1:3" x14ac:dyDescent="0.55000000000000004">
      <c r="A980" s="1" t="s">
        <v>3</v>
      </c>
      <c r="B980" s="2">
        <v>42458</v>
      </c>
      <c r="C980">
        <v>24.890599999999999</v>
      </c>
    </row>
    <row r="981" spans="1:3" x14ac:dyDescent="0.55000000000000004">
      <c r="A981" s="1" t="s">
        <v>3</v>
      </c>
      <c r="B981" s="2">
        <v>42459</v>
      </c>
      <c r="C981">
        <v>25.325199999999999</v>
      </c>
    </row>
    <row r="982" spans="1:3" x14ac:dyDescent="0.55000000000000004">
      <c r="A982" s="1" t="s">
        <v>3</v>
      </c>
      <c r="B982" s="2">
        <v>42460</v>
      </c>
      <c r="C982">
        <v>25.1934</v>
      </c>
    </row>
    <row r="983" spans="1:3" x14ac:dyDescent="0.55000000000000004">
      <c r="A983" s="1" t="s">
        <v>3</v>
      </c>
      <c r="B983" s="2">
        <v>42461</v>
      </c>
      <c r="C983">
        <v>25.424600000000002</v>
      </c>
    </row>
    <row r="984" spans="1:3" x14ac:dyDescent="0.55000000000000004">
      <c r="A984" s="1" t="s">
        <v>3</v>
      </c>
      <c r="B984" s="2">
        <v>42464</v>
      </c>
      <c r="C984">
        <v>25.6858</v>
      </c>
    </row>
    <row r="985" spans="1:3" x14ac:dyDescent="0.55000000000000004">
      <c r="A985" s="1" t="s">
        <v>3</v>
      </c>
      <c r="B985" s="2">
        <v>42465</v>
      </c>
      <c r="C985">
        <v>25.382999999999999</v>
      </c>
    </row>
    <row r="986" spans="1:3" x14ac:dyDescent="0.55000000000000004">
      <c r="A986" s="1" t="s">
        <v>3</v>
      </c>
      <c r="B986" s="2">
        <v>42466</v>
      </c>
      <c r="C986">
        <v>25.648800000000001</v>
      </c>
    </row>
    <row r="987" spans="1:3" x14ac:dyDescent="0.55000000000000004">
      <c r="A987" s="1" t="s">
        <v>3</v>
      </c>
      <c r="B987" s="2">
        <v>42467</v>
      </c>
      <c r="C987">
        <v>25.089400000000001</v>
      </c>
    </row>
    <row r="988" spans="1:3" x14ac:dyDescent="0.55000000000000004">
      <c r="A988" s="1" t="s">
        <v>3</v>
      </c>
      <c r="B988" s="2">
        <v>42468</v>
      </c>
      <c r="C988">
        <v>25.117100000000001</v>
      </c>
    </row>
    <row r="989" spans="1:3" x14ac:dyDescent="0.55000000000000004">
      <c r="A989" s="1" t="s">
        <v>3</v>
      </c>
      <c r="B989" s="2">
        <v>42471</v>
      </c>
      <c r="C989">
        <v>25.200299999999999</v>
      </c>
    </row>
    <row r="990" spans="1:3" x14ac:dyDescent="0.55000000000000004">
      <c r="A990" s="1" t="s">
        <v>3</v>
      </c>
      <c r="B990" s="2">
        <v>42472</v>
      </c>
      <c r="C990">
        <v>25.528600000000001</v>
      </c>
    </row>
    <row r="991" spans="1:3" x14ac:dyDescent="0.55000000000000004">
      <c r="A991" s="1" t="s">
        <v>3</v>
      </c>
      <c r="B991" s="2">
        <v>42473</v>
      </c>
      <c r="C991">
        <v>25.898399999999999</v>
      </c>
    </row>
    <row r="992" spans="1:3" x14ac:dyDescent="0.55000000000000004">
      <c r="A992" s="1" t="s">
        <v>3</v>
      </c>
      <c r="B992" s="2">
        <v>42474</v>
      </c>
      <c r="C992">
        <v>25.912299999999998</v>
      </c>
    </row>
    <row r="993" spans="1:3" x14ac:dyDescent="0.55000000000000004">
      <c r="A993" s="1" t="s">
        <v>3</v>
      </c>
      <c r="B993" s="2">
        <v>42475</v>
      </c>
      <c r="C993">
        <v>25.392199999999999</v>
      </c>
    </row>
    <row r="994" spans="1:3" x14ac:dyDescent="0.55000000000000004">
      <c r="A994" s="1" t="s">
        <v>3</v>
      </c>
      <c r="B994" s="2">
        <v>42478</v>
      </c>
      <c r="C994">
        <v>24.8444</v>
      </c>
    </row>
    <row r="995" spans="1:3" x14ac:dyDescent="0.55000000000000004">
      <c r="A995" s="1" t="s">
        <v>3</v>
      </c>
      <c r="B995" s="2">
        <v>42479</v>
      </c>
      <c r="C995">
        <v>24.712599999999998</v>
      </c>
    </row>
    <row r="996" spans="1:3" x14ac:dyDescent="0.55000000000000004">
      <c r="A996" s="1" t="s">
        <v>3</v>
      </c>
      <c r="B996" s="2">
        <v>42480</v>
      </c>
      <c r="C996">
        <v>24.763500000000001</v>
      </c>
    </row>
    <row r="997" spans="1:3" x14ac:dyDescent="0.55000000000000004">
      <c r="A997" s="1" t="s">
        <v>3</v>
      </c>
      <c r="B997" s="2">
        <v>42481</v>
      </c>
      <c r="C997">
        <v>24.4953</v>
      </c>
    </row>
    <row r="998" spans="1:3" x14ac:dyDescent="0.55000000000000004">
      <c r="A998" s="1" t="s">
        <v>3</v>
      </c>
      <c r="B998" s="2">
        <v>42482</v>
      </c>
      <c r="C998">
        <v>24.4283</v>
      </c>
    </row>
    <row r="999" spans="1:3" x14ac:dyDescent="0.55000000000000004">
      <c r="A999" s="1" t="s">
        <v>3</v>
      </c>
      <c r="B999" s="2">
        <v>42485</v>
      </c>
      <c r="C999">
        <v>24.2896</v>
      </c>
    </row>
    <row r="1000" spans="1:3" x14ac:dyDescent="0.55000000000000004">
      <c r="A1000" s="1" t="s">
        <v>3</v>
      </c>
      <c r="B1000" s="2">
        <v>42486</v>
      </c>
      <c r="C1000">
        <v>24.120899999999999</v>
      </c>
    </row>
    <row r="1001" spans="1:3" x14ac:dyDescent="0.55000000000000004">
      <c r="A1001" s="1" t="s">
        <v>3</v>
      </c>
      <c r="B1001" s="2">
        <v>42487</v>
      </c>
      <c r="C1001">
        <v>22.6114</v>
      </c>
    </row>
    <row r="1002" spans="1:3" x14ac:dyDescent="0.55000000000000004">
      <c r="A1002" s="1" t="s">
        <v>3</v>
      </c>
      <c r="B1002" s="2">
        <v>42488</v>
      </c>
      <c r="C1002">
        <v>21.920300000000001</v>
      </c>
    </row>
    <row r="1003" spans="1:3" x14ac:dyDescent="0.55000000000000004">
      <c r="A1003" s="1" t="s">
        <v>3</v>
      </c>
      <c r="B1003" s="2">
        <v>42489</v>
      </c>
      <c r="C1003">
        <v>21.668299999999999</v>
      </c>
    </row>
    <row r="1004" spans="1:3" x14ac:dyDescent="0.55000000000000004">
      <c r="A1004" s="1" t="s">
        <v>3</v>
      </c>
      <c r="B1004" s="2">
        <v>42492</v>
      </c>
      <c r="C1004">
        <v>21.645199999999999</v>
      </c>
    </row>
    <row r="1005" spans="1:3" x14ac:dyDescent="0.55000000000000004">
      <c r="A1005" s="1" t="s">
        <v>3</v>
      </c>
      <c r="B1005" s="2">
        <v>42493</v>
      </c>
      <c r="C1005">
        <v>22.001200000000001</v>
      </c>
    </row>
    <row r="1006" spans="1:3" x14ac:dyDescent="0.55000000000000004">
      <c r="A1006" s="1" t="s">
        <v>3</v>
      </c>
      <c r="B1006" s="2">
        <v>42494</v>
      </c>
      <c r="C1006">
        <v>21.772300000000001</v>
      </c>
    </row>
    <row r="1007" spans="1:3" x14ac:dyDescent="0.55000000000000004">
      <c r="A1007" s="1" t="s">
        <v>3</v>
      </c>
      <c r="B1007" s="2">
        <v>42495</v>
      </c>
      <c r="C1007">
        <v>21.684000000000001</v>
      </c>
    </row>
    <row r="1008" spans="1:3" x14ac:dyDescent="0.55000000000000004">
      <c r="A1008" s="1" t="s">
        <v>3</v>
      </c>
      <c r="B1008" s="2">
        <v>42496</v>
      </c>
      <c r="C1008">
        <v>21.562999999999999</v>
      </c>
    </row>
    <row r="1009" spans="1:3" x14ac:dyDescent="0.55000000000000004">
      <c r="A1009" s="1" t="s">
        <v>3</v>
      </c>
      <c r="B1009" s="2">
        <v>42499</v>
      </c>
      <c r="C1009">
        <v>21.5793</v>
      </c>
    </row>
    <row r="1010" spans="1:3" x14ac:dyDescent="0.55000000000000004">
      <c r="A1010" s="1" t="s">
        <v>3</v>
      </c>
      <c r="B1010" s="2">
        <v>42500</v>
      </c>
      <c r="C1010">
        <v>21.7258</v>
      </c>
    </row>
    <row r="1011" spans="1:3" x14ac:dyDescent="0.55000000000000004">
      <c r="A1011" s="1" t="s">
        <v>3</v>
      </c>
      <c r="B1011" s="2">
        <v>42501</v>
      </c>
      <c r="C1011">
        <v>21.514199999999999</v>
      </c>
    </row>
    <row r="1012" spans="1:3" x14ac:dyDescent="0.55000000000000004">
      <c r="A1012" s="1" t="s">
        <v>3</v>
      </c>
      <c r="B1012" s="2">
        <v>42502</v>
      </c>
      <c r="C1012">
        <v>21.009499999999999</v>
      </c>
    </row>
    <row r="1013" spans="1:3" x14ac:dyDescent="0.55000000000000004">
      <c r="A1013" s="1" t="s">
        <v>3</v>
      </c>
      <c r="B1013" s="2">
        <v>42503</v>
      </c>
      <c r="C1013">
        <v>21.051400000000001</v>
      </c>
    </row>
    <row r="1014" spans="1:3" x14ac:dyDescent="0.55000000000000004">
      <c r="A1014" s="1" t="s">
        <v>3</v>
      </c>
      <c r="B1014" s="2">
        <v>42506</v>
      </c>
      <c r="C1014">
        <v>21.832799999999999</v>
      </c>
    </row>
    <row r="1015" spans="1:3" x14ac:dyDescent="0.55000000000000004">
      <c r="A1015" s="1" t="s">
        <v>3</v>
      </c>
      <c r="B1015" s="2">
        <v>42507</v>
      </c>
      <c r="C1015">
        <v>21.742100000000001</v>
      </c>
    </row>
    <row r="1016" spans="1:3" x14ac:dyDescent="0.55000000000000004">
      <c r="A1016" s="1" t="s">
        <v>3</v>
      </c>
      <c r="B1016" s="2">
        <v>42508</v>
      </c>
      <c r="C1016">
        <v>21.9909</v>
      </c>
    </row>
    <row r="1017" spans="1:3" x14ac:dyDescent="0.55000000000000004">
      <c r="A1017" s="1" t="s">
        <v>3</v>
      </c>
      <c r="B1017" s="2">
        <v>42509</v>
      </c>
      <c r="C1017">
        <v>21.9072</v>
      </c>
    </row>
    <row r="1018" spans="1:3" x14ac:dyDescent="0.55000000000000004">
      <c r="A1018" s="1" t="s">
        <v>3</v>
      </c>
      <c r="B1018" s="2">
        <v>42510</v>
      </c>
      <c r="C1018">
        <v>22.144400000000001</v>
      </c>
    </row>
    <row r="1019" spans="1:3" x14ac:dyDescent="0.55000000000000004">
      <c r="A1019" s="1" t="s">
        <v>3</v>
      </c>
      <c r="B1019" s="2">
        <v>42513</v>
      </c>
      <c r="C1019">
        <v>22.425799999999999</v>
      </c>
    </row>
    <row r="1020" spans="1:3" x14ac:dyDescent="0.55000000000000004">
      <c r="A1020" s="1" t="s">
        <v>3</v>
      </c>
      <c r="B1020" s="2">
        <v>42514</v>
      </c>
      <c r="C1020">
        <v>22.767700000000001</v>
      </c>
    </row>
    <row r="1021" spans="1:3" x14ac:dyDescent="0.55000000000000004">
      <c r="A1021" s="1" t="s">
        <v>3</v>
      </c>
      <c r="B1021" s="2">
        <v>42515</v>
      </c>
      <c r="C1021">
        <v>23.1677</v>
      </c>
    </row>
    <row r="1022" spans="1:3" x14ac:dyDescent="0.55000000000000004">
      <c r="A1022" s="1" t="s">
        <v>3</v>
      </c>
      <c r="B1022" s="2">
        <v>42516</v>
      </c>
      <c r="C1022">
        <v>23.351400000000002</v>
      </c>
    </row>
    <row r="1023" spans="1:3" x14ac:dyDescent="0.55000000000000004">
      <c r="A1023" s="1" t="s">
        <v>3</v>
      </c>
      <c r="B1023" s="2">
        <v>42517</v>
      </c>
      <c r="C1023">
        <v>23.337499999999999</v>
      </c>
    </row>
    <row r="1024" spans="1:3" x14ac:dyDescent="0.55000000000000004">
      <c r="A1024" s="1" t="s">
        <v>3</v>
      </c>
      <c r="B1024" s="2">
        <v>42521</v>
      </c>
      <c r="C1024">
        <v>23.223500000000001</v>
      </c>
    </row>
    <row r="1025" spans="1:3" x14ac:dyDescent="0.55000000000000004">
      <c r="A1025" s="1" t="s">
        <v>3</v>
      </c>
      <c r="B1025" s="2">
        <v>42522</v>
      </c>
      <c r="C1025">
        <v>22.8979</v>
      </c>
    </row>
    <row r="1026" spans="1:3" x14ac:dyDescent="0.55000000000000004">
      <c r="A1026" s="1" t="s">
        <v>3</v>
      </c>
      <c r="B1026" s="2">
        <v>42523</v>
      </c>
      <c r="C1026">
        <v>22.7258</v>
      </c>
    </row>
    <row r="1027" spans="1:3" x14ac:dyDescent="0.55000000000000004">
      <c r="A1027" s="1" t="s">
        <v>3</v>
      </c>
      <c r="B1027" s="2">
        <v>42524</v>
      </c>
      <c r="C1027">
        <v>22.772300000000001</v>
      </c>
    </row>
    <row r="1028" spans="1:3" x14ac:dyDescent="0.55000000000000004">
      <c r="A1028" s="1" t="s">
        <v>3</v>
      </c>
      <c r="B1028" s="2">
        <v>42527</v>
      </c>
      <c r="C1028">
        <v>22.9375</v>
      </c>
    </row>
    <row r="1029" spans="1:3" x14ac:dyDescent="0.55000000000000004">
      <c r="A1029" s="1" t="s">
        <v>3</v>
      </c>
      <c r="B1029" s="2">
        <v>42528</v>
      </c>
      <c r="C1029">
        <v>23.0305</v>
      </c>
    </row>
    <row r="1030" spans="1:3" x14ac:dyDescent="0.55000000000000004">
      <c r="A1030" s="1" t="s">
        <v>3</v>
      </c>
      <c r="B1030" s="2">
        <v>42529</v>
      </c>
      <c r="C1030">
        <v>23.009599999999999</v>
      </c>
    </row>
    <row r="1031" spans="1:3" x14ac:dyDescent="0.55000000000000004">
      <c r="A1031" s="1" t="s">
        <v>3</v>
      </c>
      <c r="B1031" s="2">
        <v>42530</v>
      </c>
      <c r="C1031">
        <v>23.174700000000001</v>
      </c>
    </row>
    <row r="1032" spans="1:3" x14ac:dyDescent="0.55000000000000004">
      <c r="A1032" s="1" t="s">
        <v>3</v>
      </c>
      <c r="B1032" s="2">
        <v>42531</v>
      </c>
      <c r="C1032">
        <v>22.984000000000002</v>
      </c>
    </row>
    <row r="1033" spans="1:3" x14ac:dyDescent="0.55000000000000004">
      <c r="A1033" s="1" t="s">
        <v>3</v>
      </c>
      <c r="B1033" s="2">
        <v>42534</v>
      </c>
      <c r="C1033">
        <v>22.637499999999999</v>
      </c>
    </row>
    <row r="1034" spans="1:3" x14ac:dyDescent="0.55000000000000004">
      <c r="A1034" s="1" t="s">
        <v>3</v>
      </c>
      <c r="B1034" s="2">
        <v>42535</v>
      </c>
      <c r="C1034">
        <v>22.665400000000002</v>
      </c>
    </row>
    <row r="1035" spans="1:3" x14ac:dyDescent="0.55000000000000004">
      <c r="A1035" s="1" t="s">
        <v>3</v>
      </c>
      <c r="B1035" s="2">
        <v>42536</v>
      </c>
      <c r="C1035">
        <v>22.590900000000001</v>
      </c>
    </row>
    <row r="1036" spans="1:3" x14ac:dyDescent="0.55000000000000004">
      <c r="A1036" s="1" t="s">
        <v>3</v>
      </c>
      <c r="B1036" s="2">
        <v>42537</v>
      </c>
      <c r="C1036">
        <v>22.686299999999999</v>
      </c>
    </row>
    <row r="1037" spans="1:3" x14ac:dyDescent="0.55000000000000004">
      <c r="A1037" s="1" t="s">
        <v>3</v>
      </c>
      <c r="B1037" s="2">
        <v>42538</v>
      </c>
      <c r="C1037">
        <v>22.17</v>
      </c>
    </row>
    <row r="1038" spans="1:3" x14ac:dyDescent="0.55000000000000004">
      <c r="A1038" s="1" t="s">
        <v>3</v>
      </c>
      <c r="B1038" s="2">
        <v>42541</v>
      </c>
      <c r="C1038">
        <v>22.116499999999998</v>
      </c>
    </row>
    <row r="1039" spans="1:3" x14ac:dyDescent="0.55000000000000004">
      <c r="A1039" s="1" t="s">
        <v>3</v>
      </c>
      <c r="B1039" s="2">
        <v>42542</v>
      </c>
      <c r="C1039">
        <v>22.3049</v>
      </c>
    </row>
    <row r="1040" spans="1:3" x14ac:dyDescent="0.55000000000000004">
      <c r="A1040" s="1" t="s">
        <v>3</v>
      </c>
      <c r="B1040" s="2">
        <v>42543</v>
      </c>
      <c r="C1040">
        <v>22.2212</v>
      </c>
    </row>
    <row r="1041" spans="1:3" x14ac:dyDescent="0.55000000000000004">
      <c r="A1041" s="1" t="s">
        <v>3</v>
      </c>
      <c r="B1041" s="2">
        <v>42544</v>
      </c>
      <c r="C1041">
        <v>22.3491</v>
      </c>
    </row>
    <row r="1042" spans="1:3" x14ac:dyDescent="0.55000000000000004">
      <c r="A1042" s="1" t="s">
        <v>3</v>
      </c>
      <c r="B1042" s="2">
        <v>42545</v>
      </c>
      <c r="C1042">
        <v>21.7212</v>
      </c>
    </row>
    <row r="1043" spans="1:3" x14ac:dyDescent="0.55000000000000004">
      <c r="A1043" s="1" t="s">
        <v>3</v>
      </c>
      <c r="B1043" s="2">
        <v>42548</v>
      </c>
      <c r="C1043">
        <v>21.404900000000001</v>
      </c>
    </row>
    <row r="1044" spans="1:3" x14ac:dyDescent="0.55000000000000004">
      <c r="A1044" s="1" t="s">
        <v>3</v>
      </c>
      <c r="B1044" s="2">
        <v>42549</v>
      </c>
      <c r="C1044">
        <v>21.7654</v>
      </c>
    </row>
    <row r="1045" spans="1:3" x14ac:dyDescent="0.55000000000000004">
      <c r="A1045" s="1" t="s">
        <v>3</v>
      </c>
      <c r="B1045" s="2">
        <v>42550</v>
      </c>
      <c r="C1045">
        <v>21.953700000000001</v>
      </c>
    </row>
    <row r="1046" spans="1:3" x14ac:dyDescent="0.55000000000000004">
      <c r="A1046" s="1" t="s">
        <v>3</v>
      </c>
      <c r="B1046" s="2">
        <v>42551</v>
      </c>
      <c r="C1046">
        <v>22.232800000000001</v>
      </c>
    </row>
    <row r="1047" spans="1:3" x14ac:dyDescent="0.55000000000000004">
      <c r="A1047" s="1" t="s">
        <v>3</v>
      </c>
      <c r="B1047" s="2">
        <v>42552</v>
      </c>
      <c r="C1047">
        <v>22.3002</v>
      </c>
    </row>
    <row r="1048" spans="1:3" x14ac:dyDescent="0.55000000000000004">
      <c r="A1048" s="1" t="s">
        <v>3</v>
      </c>
      <c r="B1048" s="2">
        <v>42556</v>
      </c>
      <c r="C1048">
        <v>22.090900000000001</v>
      </c>
    </row>
    <row r="1049" spans="1:3" x14ac:dyDescent="0.55000000000000004">
      <c r="A1049" s="1" t="s">
        <v>3</v>
      </c>
      <c r="B1049" s="2">
        <v>42557</v>
      </c>
      <c r="C1049">
        <v>22.2165</v>
      </c>
    </row>
    <row r="1050" spans="1:3" x14ac:dyDescent="0.55000000000000004">
      <c r="A1050" s="1" t="s">
        <v>3</v>
      </c>
      <c r="B1050" s="2">
        <v>42558</v>
      </c>
      <c r="C1050">
        <v>22.311900000000001</v>
      </c>
    </row>
    <row r="1051" spans="1:3" x14ac:dyDescent="0.55000000000000004">
      <c r="A1051" s="1" t="s">
        <v>3</v>
      </c>
      <c r="B1051" s="2">
        <v>42559</v>
      </c>
      <c r="C1051">
        <v>22.484000000000002</v>
      </c>
    </row>
    <row r="1052" spans="1:3" x14ac:dyDescent="0.55000000000000004">
      <c r="A1052" s="1" t="s">
        <v>3</v>
      </c>
      <c r="B1052" s="2">
        <v>42562</v>
      </c>
      <c r="C1052">
        <v>22.553699999999999</v>
      </c>
    </row>
    <row r="1053" spans="1:3" x14ac:dyDescent="0.55000000000000004">
      <c r="A1053" s="1" t="s">
        <v>3</v>
      </c>
      <c r="B1053" s="2">
        <v>42563</v>
      </c>
      <c r="C1053">
        <v>22.656099999999999</v>
      </c>
    </row>
    <row r="1054" spans="1:3" x14ac:dyDescent="0.55000000000000004">
      <c r="A1054" s="1" t="s">
        <v>3</v>
      </c>
      <c r="B1054" s="2">
        <v>42564</v>
      </c>
      <c r="C1054">
        <v>22.528199999999998</v>
      </c>
    </row>
    <row r="1055" spans="1:3" x14ac:dyDescent="0.55000000000000004">
      <c r="A1055" s="1" t="s">
        <v>3</v>
      </c>
      <c r="B1055" s="2">
        <v>42565</v>
      </c>
      <c r="C1055">
        <v>22.974699999999999</v>
      </c>
    </row>
    <row r="1056" spans="1:3" x14ac:dyDescent="0.55000000000000004">
      <c r="A1056" s="1" t="s">
        <v>3</v>
      </c>
      <c r="B1056" s="2">
        <v>42566</v>
      </c>
      <c r="C1056">
        <v>22.972300000000001</v>
      </c>
    </row>
    <row r="1057" spans="1:3" x14ac:dyDescent="0.55000000000000004">
      <c r="A1057" s="1" t="s">
        <v>3</v>
      </c>
      <c r="B1057" s="2">
        <v>42569</v>
      </c>
      <c r="C1057">
        <v>23.2165</v>
      </c>
    </row>
    <row r="1058" spans="1:3" x14ac:dyDescent="0.55000000000000004">
      <c r="A1058" s="1" t="s">
        <v>3</v>
      </c>
      <c r="B1058" s="2">
        <v>42570</v>
      </c>
      <c r="C1058">
        <v>23.2258</v>
      </c>
    </row>
    <row r="1059" spans="1:3" x14ac:dyDescent="0.55000000000000004">
      <c r="A1059" s="1" t="s">
        <v>3</v>
      </c>
      <c r="B1059" s="2">
        <v>42571</v>
      </c>
      <c r="C1059">
        <v>23.2468</v>
      </c>
    </row>
    <row r="1060" spans="1:3" x14ac:dyDescent="0.55000000000000004">
      <c r="A1060" s="1" t="s">
        <v>3</v>
      </c>
      <c r="B1060" s="2">
        <v>42572</v>
      </c>
      <c r="C1060">
        <v>23.1235</v>
      </c>
    </row>
    <row r="1061" spans="1:3" x14ac:dyDescent="0.55000000000000004">
      <c r="A1061" s="1" t="s">
        <v>3</v>
      </c>
      <c r="B1061" s="2">
        <v>42573</v>
      </c>
      <c r="C1061">
        <v>22.944400000000002</v>
      </c>
    </row>
    <row r="1062" spans="1:3" x14ac:dyDescent="0.55000000000000004">
      <c r="A1062" s="1" t="s">
        <v>3</v>
      </c>
      <c r="B1062" s="2">
        <v>42576</v>
      </c>
      <c r="C1062">
        <v>22.637499999999999</v>
      </c>
    </row>
    <row r="1063" spans="1:3" x14ac:dyDescent="0.55000000000000004">
      <c r="A1063" s="1" t="s">
        <v>3</v>
      </c>
      <c r="B1063" s="2">
        <v>42577</v>
      </c>
      <c r="C1063">
        <v>22.4816</v>
      </c>
    </row>
    <row r="1064" spans="1:3" x14ac:dyDescent="0.55000000000000004">
      <c r="A1064" s="1" t="s">
        <v>3</v>
      </c>
      <c r="B1064" s="2">
        <v>42578</v>
      </c>
      <c r="C1064">
        <v>23.9421</v>
      </c>
    </row>
    <row r="1065" spans="1:3" x14ac:dyDescent="0.55000000000000004">
      <c r="A1065" s="1" t="s">
        <v>3</v>
      </c>
      <c r="B1065" s="2">
        <v>42579</v>
      </c>
      <c r="C1065">
        <v>24.2654</v>
      </c>
    </row>
    <row r="1066" spans="1:3" x14ac:dyDescent="0.55000000000000004">
      <c r="A1066" s="1" t="s">
        <v>3</v>
      </c>
      <c r="B1066" s="2">
        <v>42580</v>
      </c>
      <c r="C1066">
        <v>24.235199999999999</v>
      </c>
    </row>
    <row r="1067" spans="1:3" x14ac:dyDescent="0.55000000000000004">
      <c r="A1067" s="1" t="s">
        <v>3</v>
      </c>
      <c r="B1067" s="2">
        <v>42583</v>
      </c>
      <c r="C1067">
        <v>24.6631</v>
      </c>
    </row>
    <row r="1068" spans="1:3" x14ac:dyDescent="0.55000000000000004">
      <c r="A1068" s="1" t="s">
        <v>3</v>
      </c>
      <c r="B1068" s="2">
        <v>42584</v>
      </c>
      <c r="C1068">
        <v>24.297899999999998</v>
      </c>
    </row>
    <row r="1069" spans="1:3" x14ac:dyDescent="0.55000000000000004">
      <c r="A1069" s="1" t="s">
        <v>3</v>
      </c>
      <c r="B1069" s="2">
        <v>42585</v>
      </c>
      <c r="C1069">
        <v>24.602599999999999</v>
      </c>
    </row>
    <row r="1070" spans="1:3" x14ac:dyDescent="0.55000000000000004">
      <c r="A1070" s="1" t="s">
        <v>3</v>
      </c>
      <c r="B1070" s="2">
        <v>42586</v>
      </c>
      <c r="C1070">
        <v>24.7546</v>
      </c>
    </row>
    <row r="1071" spans="1:3" x14ac:dyDescent="0.55000000000000004">
      <c r="A1071" s="1" t="s">
        <v>3</v>
      </c>
      <c r="B1071" s="2">
        <v>42587</v>
      </c>
      <c r="C1071">
        <v>25.131</v>
      </c>
    </row>
    <row r="1072" spans="1:3" x14ac:dyDescent="0.55000000000000004">
      <c r="A1072" s="1" t="s">
        <v>3</v>
      </c>
      <c r="B1072" s="2">
        <v>42590</v>
      </c>
      <c r="C1072">
        <v>25.339099999999998</v>
      </c>
    </row>
    <row r="1073" spans="1:3" x14ac:dyDescent="0.55000000000000004">
      <c r="A1073" s="1" t="s">
        <v>3</v>
      </c>
      <c r="B1073" s="2">
        <v>42591</v>
      </c>
      <c r="C1073">
        <v>25.442</v>
      </c>
    </row>
    <row r="1074" spans="1:3" x14ac:dyDescent="0.55000000000000004">
      <c r="A1074" s="1" t="s">
        <v>3</v>
      </c>
      <c r="B1074" s="2">
        <v>42592</v>
      </c>
      <c r="C1074">
        <v>25.252600000000001</v>
      </c>
    </row>
    <row r="1075" spans="1:3" x14ac:dyDescent="0.55000000000000004">
      <c r="A1075" s="1" t="s">
        <v>3</v>
      </c>
      <c r="B1075" s="2">
        <v>42593</v>
      </c>
      <c r="C1075">
        <v>25.2363</v>
      </c>
    </row>
    <row r="1076" spans="1:3" x14ac:dyDescent="0.55000000000000004">
      <c r="A1076" s="1" t="s">
        <v>3</v>
      </c>
      <c r="B1076" s="2">
        <v>42594</v>
      </c>
      <c r="C1076">
        <v>25.294699999999999</v>
      </c>
    </row>
    <row r="1077" spans="1:3" x14ac:dyDescent="0.55000000000000004">
      <c r="A1077" s="1" t="s">
        <v>3</v>
      </c>
      <c r="B1077" s="2">
        <v>42597</v>
      </c>
      <c r="C1077">
        <v>25.598700000000001</v>
      </c>
    </row>
    <row r="1078" spans="1:3" x14ac:dyDescent="0.55000000000000004">
      <c r="A1078" s="1" t="s">
        <v>3</v>
      </c>
      <c r="B1078" s="2">
        <v>42598</v>
      </c>
      <c r="C1078">
        <v>25.575299999999999</v>
      </c>
    </row>
    <row r="1079" spans="1:3" x14ac:dyDescent="0.55000000000000004">
      <c r="A1079" s="1" t="s">
        <v>3</v>
      </c>
      <c r="B1079" s="2">
        <v>42599</v>
      </c>
      <c r="C1079">
        <v>25.5379</v>
      </c>
    </row>
    <row r="1080" spans="1:3" x14ac:dyDescent="0.55000000000000004">
      <c r="A1080" s="1" t="s">
        <v>3</v>
      </c>
      <c r="B1080" s="2">
        <v>42600</v>
      </c>
      <c r="C1080">
        <v>25.505099999999999</v>
      </c>
    </row>
    <row r="1081" spans="1:3" x14ac:dyDescent="0.55000000000000004">
      <c r="A1081" s="1" t="s">
        <v>3</v>
      </c>
      <c r="B1081" s="2">
        <v>42601</v>
      </c>
      <c r="C1081">
        <v>25.570599999999999</v>
      </c>
    </row>
    <row r="1082" spans="1:3" x14ac:dyDescent="0.55000000000000004">
      <c r="A1082" s="1" t="s">
        <v>3</v>
      </c>
      <c r="B1082" s="2">
        <v>42604</v>
      </c>
      <c r="C1082">
        <v>25.3719</v>
      </c>
    </row>
    <row r="1083" spans="1:3" x14ac:dyDescent="0.55000000000000004">
      <c r="A1083" s="1" t="s">
        <v>3</v>
      </c>
      <c r="B1083" s="2">
        <v>42605</v>
      </c>
      <c r="C1083">
        <v>25.4514</v>
      </c>
    </row>
    <row r="1084" spans="1:3" x14ac:dyDescent="0.55000000000000004">
      <c r="A1084" s="1" t="s">
        <v>3</v>
      </c>
      <c r="B1084" s="2">
        <v>42606</v>
      </c>
      <c r="C1084">
        <v>25.259599999999999</v>
      </c>
    </row>
    <row r="1085" spans="1:3" x14ac:dyDescent="0.55000000000000004">
      <c r="A1085" s="1" t="s">
        <v>3</v>
      </c>
      <c r="B1085" s="2">
        <v>42607</v>
      </c>
      <c r="C1085">
        <v>25.152100000000001</v>
      </c>
    </row>
    <row r="1086" spans="1:3" x14ac:dyDescent="0.55000000000000004">
      <c r="A1086" s="1" t="s">
        <v>3</v>
      </c>
      <c r="B1086" s="2">
        <v>42608</v>
      </c>
      <c r="C1086">
        <v>25.004799999999999</v>
      </c>
    </row>
    <row r="1087" spans="1:3" x14ac:dyDescent="0.55000000000000004">
      <c r="A1087" s="1" t="s">
        <v>3</v>
      </c>
      <c r="B1087" s="2">
        <v>42611</v>
      </c>
      <c r="C1087">
        <v>24.976700000000001</v>
      </c>
    </row>
    <row r="1088" spans="1:3" x14ac:dyDescent="0.55000000000000004">
      <c r="A1088" s="1" t="s">
        <v>3</v>
      </c>
      <c r="B1088" s="2">
        <v>42612</v>
      </c>
      <c r="C1088">
        <v>24.785</v>
      </c>
    </row>
    <row r="1089" spans="1:3" x14ac:dyDescent="0.55000000000000004">
      <c r="A1089" s="1" t="s">
        <v>3</v>
      </c>
      <c r="B1089" s="2">
        <v>42613</v>
      </c>
      <c r="C1089">
        <v>24.808399999999999</v>
      </c>
    </row>
    <row r="1090" spans="1:3" x14ac:dyDescent="0.55000000000000004">
      <c r="A1090" s="1" t="s">
        <v>3</v>
      </c>
      <c r="B1090" s="2">
        <v>42614</v>
      </c>
      <c r="C1090">
        <v>24.9557</v>
      </c>
    </row>
    <row r="1091" spans="1:3" x14ac:dyDescent="0.55000000000000004">
      <c r="A1091" s="1" t="s">
        <v>3</v>
      </c>
      <c r="B1091" s="2">
        <v>42615</v>
      </c>
      <c r="C1091">
        <v>25.189499999999999</v>
      </c>
    </row>
    <row r="1092" spans="1:3" x14ac:dyDescent="0.55000000000000004">
      <c r="A1092" s="1" t="s">
        <v>3</v>
      </c>
      <c r="B1092" s="2">
        <v>42619</v>
      </c>
      <c r="C1092">
        <v>25.182500000000001</v>
      </c>
    </row>
    <row r="1093" spans="1:3" x14ac:dyDescent="0.55000000000000004">
      <c r="A1093" s="1" t="s">
        <v>3</v>
      </c>
      <c r="B1093" s="2">
        <v>42620</v>
      </c>
      <c r="C1093">
        <v>25.3368</v>
      </c>
    </row>
    <row r="1094" spans="1:3" x14ac:dyDescent="0.55000000000000004">
      <c r="A1094" s="1" t="s">
        <v>3</v>
      </c>
      <c r="B1094" s="2">
        <v>42621</v>
      </c>
      <c r="C1094">
        <v>24.672699999999999</v>
      </c>
    </row>
    <row r="1095" spans="1:3" x14ac:dyDescent="0.55000000000000004">
      <c r="A1095" s="1" t="s">
        <v>3</v>
      </c>
      <c r="B1095" s="2">
        <v>42622</v>
      </c>
      <c r="C1095">
        <v>24.113900000000001</v>
      </c>
    </row>
    <row r="1096" spans="1:3" x14ac:dyDescent="0.55000000000000004">
      <c r="A1096" s="1" t="s">
        <v>3</v>
      </c>
      <c r="B1096" s="2">
        <v>42625</v>
      </c>
      <c r="C1096">
        <v>24.654</v>
      </c>
    </row>
    <row r="1097" spans="1:3" x14ac:dyDescent="0.55000000000000004">
      <c r="A1097" s="1" t="s">
        <v>3</v>
      </c>
      <c r="B1097" s="2">
        <v>42626</v>
      </c>
      <c r="C1097">
        <v>25.2409</v>
      </c>
    </row>
    <row r="1098" spans="1:3" x14ac:dyDescent="0.55000000000000004">
      <c r="A1098" s="1" t="s">
        <v>3</v>
      </c>
      <c r="B1098" s="2">
        <v>42627</v>
      </c>
      <c r="C1098">
        <v>26.1341</v>
      </c>
    </row>
    <row r="1099" spans="1:3" x14ac:dyDescent="0.55000000000000004">
      <c r="A1099" s="1" t="s">
        <v>3</v>
      </c>
      <c r="B1099" s="2">
        <v>42628</v>
      </c>
      <c r="C1099">
        <v>27.022600000000001</v>
      </c>
    </row>
    <row r="1100" spans="1:3" x14ac:dyDescent="0.55000000000000004">
      <c r="A1100" s="1" t="s">
        <v>3</v>
      </c>
      <c r="B1100" s="2">
        <v>42629</v>
      </c>
      <c r="C1100">
        <v>26.870699999999999</v>
      </c>
    </row>
    <row r="1101" spans="1:3" x14ac:dyDescent="0.55000000000000004">
      <c r="A1101" s="1" t="s">
        <v>3</v>
      </c>
      <c r="B1101" s="2">
        <v>42632</v>
      </c>
      <c r="C1101">
        <v>26.557300000000001</v>
      </c>
    </row>
    <row r="1102" spans="1:3" x14ac:dyDescent="0.55000000000000004">
      <c r="A1102" s="1" t="s">
        <v>3</v>
      </c>
      <c r="B1102" s="2">
        <v>42633</v>
      </c>
      <c r="C1102">
        <v>26.555</v>
      </c>
    </row>
    <row r="1103" spans="1:3" x14ac:dyDescent="0.55000000000000004">
      <c r="A1103" s="1" t="s">
        <v>3</v>
      </c>
      <c r="B1103" s="2">
        <v>42634</v>
      </c>
      <c r="C1103">
        <v>26.5503</v>
      </c>
    </row>
    <row r="1104" spans="1:3" x14ac:dyDescent="0.55000000000000004">
      <c r="A1104" s="1" t="s">
        <v>3</v>
      </c>
      <c r="B1104" s="2">
        <v>42635</v>
      </c>
      <c r="C1104">
        <v>26.8005</v>
      </c>
    </row>
    <row r="1105" spans="1:3" x14ac:dyDescent="0.55000000000000004">
      <c r="A1105" s="1" t="s">
        <v>3</v>
      </c>
      <c r="B1105" s="2">
        <v>42636</v>
      </c>
      <c r="C1105">
        <v>26.353899999999999</v>
      </c>
    </row>
    <row r="1106" spans="1:3" x14ac:dyDescent="0.55000000000000004">
      <c r="A1106" s="1" t="s">
        <v>3</v>
      </c>
      <c r="B1106" s="2">
        <v>42639</v>
      </c>
      <c r="C1106">
        <v>26.393699999999999</v>
      </c>
    </row>
    <row r="1107" spans="1:3" x14ac:dyDescent="0.55000000000000004">
      <c r="A1107" s="1" t="s">
        <v>3</v>
      </c>
      <c r="B1107" s="2">
        <v>42640</v>
      </c>
      <c r="C1107">
        <v>26.442799999999998</v>
      </c>
    </row>
    <row r="1108" spans="1:3" x14ac:dyDescent="0.55000000000000004">
      <c r="A1108" s="1" t="s">
        <v>3</v>
      </c>
      <c r="B1108" s="2">
        <v>42641</v>
      </c>
      <c r="C1108">
        <v>26.643799999999999</v>
      </c>
    </row>
    <row r="1109" spans="1:3" x14ac:dyDescent="0.55000000000000004">
      <c r="A1109" s="1" t="s">
        <v>3</v>
      </c>
      <c r="B1109" s="2">
        <v>42642</v>
      </c>
      <c r="C1109">
        <v>26.23</v>
      </c>
    </row>
    <row r="1110" spans="1:3" x14ac:dyDescent="0.55000000000000004">
      <c r="A1110" s="1" t="s">
        <v>3</v>
      </c>
      <c r="B1110" s="2">
        <v>42643</v>
      </c>
      <c r="C1110">
        <v>26.433399999999999</v>
      </c>
    </row>
    <row r="1111" spans="1:3" x14ac:dyDescent="0.55000000000000004">
      <c r="A1111" s="1" t="s">
        <v>3</v>
      </c>
      <c r="B1111" s="2">
        <v>42646</v>
      </c>
      <c r="C1111">
        <v>26.3095</v>
      </c>
    </row>
    <row r="1112" spans="1:3" x14ac:dyDescent="0.55000000000000004">
      <c r="A1112" s="1" t="s">
        <v>3</v>
      </c>
      <c r="B1112" s="2">
        <v>42647</v>
      </c>
      <c r="C1112">
        <v>26.421700000000001</v>
      </c>
    </row>
    <row r="1113" spans="1:3" x14ac:dyDescent="0.55000000000000004">
      <c r="A1113" s="1" t="s">
        <v>3</v>
      </c>
      <c r="B1113" s="2">
        <v>42648</v>
      </c>
      <c r="C1113">
        <v>26.433399999999999</v>
      </c>
    </row>
    <row r="1114" spans="1:3" x14ac:dyDescent="0.55000000000000004">
      <c r="A1114" s="1" t="s">
        <v>3</v>
      </c>
      <c r="B1114" s="2">
        <v>42649</v>
      </c>
      <c r="C1114">
        <v>26.629799999999999</v>
      </c>
    </row>
    <row r="1115" spans="1:3" x14ac:dyDescent="0.55000000000000004">
      <c r="A1115" s="1" t="s">
        <v>3</v>
      </c>
      <c r="B1115" s="2">
        <v>42650</v>
      </c>
      <c r="C1115">
        <v>26.669599999999999</v>
      </c>
    </row>
    <row r="1116" spans="1:3" x14ac:dyDescent="0.55000000000000004">
      <c r="A1116" s="1" t="s">
        <v>3</v>
      </c>
      <c r="B1116" s="2">
        <v>42653</v>
      </c>
      <c r="C1116">
        <v>27.134899999999998</v>
      </c>
    </row>
    <row r="1117" spans="1:3" x14ac:dyDescent="0.55000000000000004">
      <c r="A1117" s="1" t="s">
        <v>3</v>
      </c>
      <c r="B1117" s="2">
        <v>42654</v>
      </c>
      <c r="C1117">
        <v>27.193300000000001</v>
      </c>
    </row>
    <row r="1118" spans="1:3" x14ac:dyDescent="0.55000000000000004">
      <c r="A1118" s="1" t="s">
        <v>3</v>
      </c>
      <c r="B1118" s="2">
        <v>42655</v>
      </c>
      <c r="C1118">
        <v>27.436499999999999</v>
      </c>
    </row>
    <row r="1119" spans="1:3" x14ac:dyDescent="0.55000000000000004">
      <c r="A1119" s="1" t="s">
        <v>3</v>
      </c>
      <c r="B1119" s="2">
        <v>42656</v>
      </c>
      <c r="C1119">
        <v>27.3523</v>
      </c>
    </row>
    <row r="1120" spans="1:3" x14ac:dyDescent="0.55000000000000004">
      <c r="A1120" s="1" t="s">
        <v>3</v>
      </c>
      <c r="B1120" s="2">
        <v>42657</v>
      </c>
      <c r="C1120">
        <v>27.504300000000001</v>
      </c>
    </row>
    <row r="1121" spans="1:3" x14ac:dyDescent="0.55000000000000004">
      <c r="A1121" s="1" t="s">
        <v>3</v>
      </c>
      <c r="B1121" s="2">
        <v>42660</v>
      </c>
      <c r="C1121">
        <v>27.485600000000002</v>
      </c>
    </row>
    <row r="1122" spans="1:3" x14ac:dyDescent="0.55000000000000004">
      <c r="A1122" s="1" t="s">
        <v>3</v>
      </c>
      <c r="B1122" s="2">
        <v>42661</v>
      </c>
      <c r="C1122">
        <v>27.466899999999999</v>
      </c>
    </row>
    <row r="1123" spans="1:3" x14ac:dyDescent="0.55000000000000004">
      <c r="A1123" s="1" t="s">
        <v>3</v>
      </c>
      <c r="B1123" s="2">
        <v>42662</v>
      </c>
      <c r="C1123">
        <v>27.385100000000001</v>
      </c>
    </row>
    <row r="1124" spans="1:3" x14ac:dyDescent="0.55000000000000004">
      <c r="A1124" s="1" t="s">
        <v>3</v>
      </c>
      <c r="B1124" s="2">
        <v>42663</v>
      </c>
      <c r="C1124">
        <v>27.370999999999999</v>
      </c>
    </row>
    <row r="1125" spans="1:3" x14ac:dyDescent="0.55000000000000004">
      <c r="A1125" s="1" t="s">
        <v>3</v>
      </c>
      <c r="B1125" s="2">
        <v>42664</v>
      </c>
      <c r="C1125">
        <v>27.263500000000001</v>
      </c>
    </row>
    <row r="1126" spans="1:3" x14ac:dyDescent="0.55000000000000004">
      <c r="A1126" s="1" t="s">
        <v>3</v>
      </c>
      <c r="B1126" s="2">
        <v>42667</v>
      </c>
      <c r="C1126">
        <v>27.509</v>
      </c>
    </row>
    <row r="1127" spans="1:3" x14ac:dyDescent="0.55000000000000004">
      <c r="A1127" s="1" t="s">
        <v>3</v>
      </c>
      <c r="B1127" s="2">
        <v>42668</v>
      </c>
      <c r="C1127">
        <v>27.6493</v>
      </c>
    </row>
    <row r="1128" spans="1:3" x14ac:dyDescent="0.55000000000000004">
      <c r="A1128" s="1" t="s">
        <v>3</v>
      </c>
      <c r="B1128" s="2">
        <v>42669</v>
      </c>
      <c r="C1128">
        <v>27.0273</v>
      </c>
    </row>
    <row r="1129" spans="1:3" x14ac:dyDescent="0.55000000000000004">
      <c r="A1129" s="1" t="s">
        <v>3</v>
      </c>
      <c r="B1129" s="2">
        <v>42670</v>
      </c>
      <c r="C1129">
        <v>26.767800000000001</v>
      </c>
    </row>
    <row r="1130" spans="1:3" x14ac:dyDescent="0.55000000000000004">
      <c r="A1130" s="1" t="s">
        <v>3</v>
      </c>
      <c r="B1130" s="2">
        <v>42671</v>
      </c>
      <c r="C1130">
        <v>26.5901</v>
      </c>
    </row>
    <row r="1131" spans="1:3" x14ac:dyDescent="0.55000000000000004">
      <c r="A1131" s="1" t="s">
        <v>3</v>
      </c>
      <c r="B1131" s="2">
        <v>42674</v>
      </c>
      <c r="C1131">
        <v>26.547999999999998</v>
      </c>
    </row>
    <row r="1132" spans="1:3" x14ac:dyDescent="0.55000000000000004">
      <c r="A1132" s="1" t="s">
        <v>3</v>
      </c>
      <c r="B1132" s="2">
        <v>42675</v>
      </c>
      <c r="C1132">
        <v>26.0686</v>
      </c>
    </row>
    <row r="1133" spans="1:3" x14ac:dyDescent="0.55000000000000004">
      <c r="A1133" s="1" t="s">
        <v>3</v>
      </c>
      <c r="B1133" s="2">
        <v>42676</v>
      </c>
      <c r="C1133">
        <v>26.091999999999999</v>
      </c>
    </row>
    <row r="1134" spans="1:3" x14ac:dyDescent="0.55000000000000004">
      <c r="A1134" s="1" t="s">
        <v>3</v>
      </c>
      <c r="B1134" s="2">
        <v>42677</v>
      </c>
      <c r="C1134">
        <v>25.8124</v>
      </c>
    </row>
    <row r="1135" spans="1:3" x14ac:dyDescent="0.55000000000000004">
      <c r="A1135" s="1" t="s">
        <v>3</v>
      </c>
      <c r="B1135" s="2">
        <v>42678</v>
      </c>
      <c r="C1135">
        <v>25.579699999999999</v>
      </c>
    </row>
    <row r="1136" spans="1:3" x14ac:dyDescent="0.55000000000000004">
      <c r="A1136" s="1" t="s">
        <v>3</v>
      </c>
      <c r="B1136" s="2">
        <v>42681</v>
      </c>
      <c r="C1136">
        <v>25.948699999999999</v>
      </c>
    </row>
    <row r="1137" spans="1:3" x14ac:dyDescent="0.55000000000000004">
      <c r="A1137" s="1" t="s">
        <v>3</v>
      </c>
      <c r="B1137" s="2">
        <v>42682</v>
      </c>
      <c r="C1137">
        <v>26.101400000000002</v>
      </c>
    </row>
    <row r="1138" spans="1:3" x14ac:dyDescent="0.55000000000000004">
      <c r="A1138" s="1" t="s">
        <v>3</v>
      </c>
      <c r="B1138" s="2">
        <v>42683</v>
      </c>
      <c r="C1138">
        <v>26.059100000000001</v>
      </c>
    </row>
    <row r="1139" spans="1:3" x14ac:dyDescent="0.55000000000000004">
      <c r="A1139" s="1" t="s">
        <v>3</v>
      </c>
      <c r="B1139" s="2">
        <v>42684</v>
      </c>
      <c r="C1139">
        <v>25.332899999999999</v>
      </c>
    </row>
    <row r="1140" spans="1:3" x14ac:dyDescent="0.55000000000000004">
      <c r="A1140" s="1" t="s">
        <v>3</v>
      </c>
      <c r="B1140" s="2">
        <v>42685</v>
      </c>
      <c r="C1140">
        <v>25.4833</v>
      </c>
    </row>
    <row r="1141" spans="1:3" x14ac:dyDescent="0.55000000000000004">
      <c r="A1141" s="1" t="s">
        <v>3</v>
      </c>
      <c r="B1141" s="2">
        <v>42688</v>
      </c>
      <c r="C1141">
        <v>24.844100000000001</v>
      </c>
    </row>
    <row r="1142" spans="1:3" x14ac:dyDescent="0.55000000000000004">
      <c r="A1142" s="1" t="s">
        <v>3</v>
      </c>
      <c r="B1142" s="2">
        <v>42689</v>
      </c>
      <c r="C1142">
        <v>25.173100000000002</v>
      </c>
    </row>
    <row r="1143" spans="1:3" x14ac:dyDescent="0.55000000000000004">
      <c r="A1143" s="1" t="s">
        <v>3</v>
      </c>
      <c r="B1143" s="2">
        <v>42690</v>
      </c>
      <c r="C1143">
        <v>25.85</v>
      </c>
    </row>
    <row r="1144" spans="1:3" x14ac:dyDescent="0.55000000000000004">
      <c r="A1144" s="1" t="s">
        <v>3</v>
      </c>
      <c r="B1144" s="2">
        <v>42691</v>
      </c>
      <c r="C1144">
        <v>25.840599999999998</v>
      </c>
    </row>
    <row r="1145" spans="1:3" x14ac:dyDescent="0.55000000000000004">
      <c r="A1145" s="1" t="s">
        <v>3</v>
      </c>
      <c r="B1145" s="2">
        <v>42692</v>
      </c>
      <c r="C1145">
        <v>25.866399999999999</v>
      </c>
    </row>
    <row r="1146" spans="1:3" x14ac:dyDescent="0.55000000000000004">
      <c r="A1146" s="1" t="s">
        <v>3</v>
      </c>
      <c r="B1146" s="2">
        <v>42695</v>
      </c>
      <c r="C1146">
        <v>26.258900000000001</v>
      </c>
    </row>
    <row r="1147" spans="1:3" x14ac:dyDescent="0.55000000000000004">
      <c r="A1147" s="1" t="s">
        <v>3</v>
      </c>
      <c r="B1147" s="2">
        <v>42696</v>
      </c>
      <c r="C1147">
        <v>26.275400000000001</v>
      </c>
    </row>
    <row r="1148" spans="1:3" x14ac:dyDescent="0.55000000000000004">
      <c r="A1148" s="1" t="s">
        <v>3</v>
      </c>
      <c r="B1148" s="2">
        <v>42697</v>
      </c>
      <c r="C1148">
        <v>26.141400000000001</v>
      </c>
    </row>
    <row r="1149" spans="1:3" x14ac:dyDescent="0.55000000000000004">
      <c r="A1149" s="1" t="s">
        <v>3</v>
      </c>
      <c r="B1149" s="2">
        <v>42699</v>
      </c>
      <c r="C1149">
        <v>26.273</v>
      </c>
    </row>
    <row r="1150" spans="1:3" x14ac:dyDescent="0.55000000000000004">
      <c r="A1150" s="1" t="s">
        <v>3</v>
      </c>
      <c r="B1150" s="2">
        <v>42702</v>
      </c>
      <c r="C1150">
        <v>26.221299999999999</v>
      </c>
    </row>
    <row r="1151" spans="1:3" x14ac:dyDescent="0.55000000000000004">
      <c r="A1151" s="1" t="s">
        <v>3</v>
      </c>
      <c r="B1151" s="2">
        <v>42703</v>
      </c>
      <c r="C1151">
        <v>26.195399999999999</v>
      </c>
    </row>
    <row r="1152" spans="1:3" x14ac:dyDescent="0.55000000000000004">
      <c r="A1152" s="1" t="s">
        <v>3</v>
      </c>
      <c r="B1152" s="2">
        <v>42704</v>
      </c>
      <c r="C1152">
        <v>25.974499999999999</v>
      </c>
    </row>
    <row r="1153" spans="1:3" x14ac:dyDescent="0.55000000000000004">
      <c r="A1153" s="1" t="s">
        <v>3</v>
      </c>
      <c r="B1153" s="2">
        <v>42705</v>
      </c>
      <c r="C1153">
        <v>25.732500000000002</v>
      </c>
    </row>
    <row r="1154" spans="1:3" x14ac:dyDescent="0.55000000000000004">
      <c r="A1154" s="1" t="s">
        <v>3</v>
      </c>
      <c r="B1154" s="2">
        <v>42706</v>
      </c>
      <c r="C1154">
        <v>25.828800000000001</v>
      </c>
    </row>
    <row r="1155" spans="1:3" x14ac:dyDescent="0.55000000000000004">
      <c r="A1155" s="1" t="s">
        <v>3</v>
      </c>
      <c r="B1155" s="2">
        <v>42709</v>
      </c>
      <c r="C1155">
        <v>25.6431</v>
      </c>
    </row>
    <row r="1156" spans="1:3" x14ac:dyDescent="0.55000000000000004">
      <c r="A1156" s="1" t="s">
        <v>3</v>
      </c>
      <c r="B1156" s="2">
        <v>42710</v>
      </c>
      <c r="C1156">
        <v>25.840599999999998</v>
      </c>
    </row>
    <row r="1157" spans="1:3" x14ac:dyDescent="0.55000000000000004">
      <c r="A1157" s="1" t="s">
        <v>3</v>
      </c>
      <c r="B1157" s="2">
        <v>42711</v>
      </c>
      <c r="C1157">
        <v>26.0944</v>
      </c>
    </row>
    <row r="1158" spans="1:3" x14ac:dyDescent="0.55000000000000004">
      <c r="A1158" s="1" t="s">
        <v>3</v>
      </c>
      <c r="B1158" s="2">
        <v>42712</v>
      </c>
      <c r="C1158">
        <v>26.3506</v>
      </c>
    </row>
    <row r="1159" spans="1:3" x14ac:dyDescent="0.55000000000000004">
      <c r="A1159" s="1" t="s">
        <v>3</v>
      </c>
      <c r="B1159" s="2">
        <v>42713</v>
      </c>
      <c r="C1159">
        <v>26.7806</v>
      </c>
    </row>
    <row r="1160" spans="1:3" x14ac:dyDescent="0.55000000000000004">
      <c r="A1160" s="1" t="s">
        <v>3</v>
      </c>
      <c r="B1160" s="2">
        <v>42716</v>
      </c>
      <c r="C1160">
        <v>26.6279</v>
      </c>
    </row>
    <row r="1161" spans="1:3" x14ac:dyDescent="0.55000000000000004">
      <c r="A1161" s="1" t="s">
        <v>3</v>
      </c>
      <c r="B1161" s="2">
        <v>42717</v>
      </c>
      <c r="C1161">
        <v>27.072099999999999</v>
      </c>
    </row>
    <row r="1162" spans="1:3" x14ac:dyDescent="0.55000000000000004">
      <c r="A1162" s="1" t="s">
        <v>3</v>
      </c>
      <c r="B1162" s="2">
        <v>42718</v>
      </c>
      <c r="C1162">
        <v>27.072099999999999</v>
      </c>
    </row>
    <row r="1163" spans="1:3" x14ac:dyDescent="0.55000000000000004">
      <c r="A1163" s="1" t="s">
        <v>3</v>
      </c>
      <c r="B1163" s="2">
        <v>42719</v>
      </c>
      <c r="C1163">
        <v>27.220099999999999</v>
      </c>
    </row>
    <row r="1164" spans="1:3" x14ac:dyDescent="0.55000000000000004">
      <c r="A1164" s="1" t="s">
        <v>3</v>
      </c>
      <c r="B1164" s="2">
        <v>42720</v>
      </c>
      <c r="C1164">
        <v>27.255400000000002</v>
      </c>
    </row>
    <row r="1165" spans="1:3" x14ac:dyDescent="0.55000000000000004">
      <c r="A1165" s="1" t="s">
        <v>3</v>
      </c>
      <c r="B1165" s="2">
        <v>42723</v>
      </c>
      <c r="C1165">
        <v>27.4129</v>
      </c>
    </row>
    <row r="1166" spans="1:3" x14ac:dyDescent="0.55000000000000004">
      <c r="A1166" s="1" t="s">
        <v>3</v>
      </c>
      <c r="B1166" s="2">
        <v>42724</v>
      </c>
      <c r="C1166">
        <v>27.485700000000001</v>
      </c>
    </row>
    <row r="1167" spans="1:3" x14ac:dyDescent="0.55000000000000004">
      <c r="A1167" s="1" t="s">
        <v>3</v>
      </c>
      <c r="B1167" s="2">
        <v>42725</v>
      </c>
      <c r="C1167">
        <v>27.511600000000001</v>
      </c>
    </row>
    <row r="1168" spans="1:3" x14ac:dyDescent="0.55000000000000004">
      <c r="A1168" s="1" t="s">
        <v>3</v>
      </c>
      <c r="B1168" s="2">
        <v>42726</v>
      </c>
      <c r="C1168">
        <v>27.3306</v>
      </c>
    </row>
    <row r="1169" spans="1:3" x14ac:dyDescent="0.55000000000000004">
      <c r="A1169" s="1" t="s">
        <v>3</v>
      </c>
      <c r="B1169" s="2">
        <v>42727</v>
      </c>
      <c r="C1169">
        <v>27.384599999999999</v>
      </c>
    </row>
    <row r="1170" spans="1:3" x14ac:dyDescent="0.55000000000000004">
      <c r="A1170" s="1" t="s">
        <v>3</v>
      </c>
      <c r="B1170" s="2">
        <v>42731</v>
      </c>
      <c r="C1170">
        <v>27.558599999999998</v>
      </c>
    </row>
    <row r="1171" spans="1:3" x14ac:dyDescent="0.55000000000000004">
      <c r="A1171" s="1" t="s">
        <v>3</v>
      </c>
      <c r="B1171" s="2">
        <v>42732</v>
      </c>
      <c r="C1171">
        <v>27.441099999999999</v>
      </c>
    </row>
    <row r="1172" spans="1:3" x14ac:dyDescent="0.55000000000000004">
      <c r="A1172" s="1" t="s">
        <v>3</v>
      </c>
      <c r="B1172" s="2">
        <v>42733</v>
      </c>
      <c r="C1172">
        <v>27.434000000000001</v>
      </c>
    </row>
    <row r="1173" spans="1:3" x14ac:dyDescent="0.55000000000000004">
      <c r="A1173" s="1" t="s">
        <v>3</v>
      </c>
      <c r="B1173" s="2">
        <v>42734</v>
      </c>
      <c r="C1173">
        <v>27.220099999999999</v>
      </c>
    </row>
    <row r="1174" spans="1:3" x14ac:dyDescent="0.55000000000000004">
      <c r="A1174" s="1" t="s">
        <v>3</v>
      </c>
      <c r="B1174" s="2">
        <v>42738</v>
      </c>
      <c r="C1174">
        <v>27.297699999999999</v>
      </c>
    </row>
    <row r="1175" spans="1:3" x14ac:dyDescent="0.55000000000000004">
      <c r="A1175" s="1" t="s">
        <v>3</v>
      </c>
      <c r="B1175" s="2">
        <v>42739</v>
      </c>
      <c r="C1175">
        <v>27.267099999999999</v>
      </c>
    </row>
    <row r="1176" spans="1:3" x14ac:dyDescent="0.55000000000000004">
      <c r="A1176" s="1" t="s">
        <v>3</v>
      </c>
      <c r="B1176" s="2">
        <v>42740</v>
      </c>
      <c r="C1176">
        <v>27.405799999999999</v>
      </c>
    </row>
    <row r="1177" spans="1:3" x14ac:dyDescent="0.55000000000000004">
      <c r="A1177" s="1" t="s">
        <v>3</v>
      </c>
      <c r="B1177" s="2">
        <v>42741</v>
      </c>
      <c r="C1177">
        <v>27.711300000000001</v>
      </c>
    </row>
    <row r="1178" spans="1:3" x14ac:dyDescent="0.55000000000000004">
      <c r="A1178" s="1" t="s">
        <v>3</v>
      </c>
      <c r="B1178" s="2">
        <v>42744</v>
      </c>
      <c r="C1178">
        <v>27.965199999999999</v>
      </c>
    </row>
    <row r="1179" spans="1:3" x14ac:dyDescent="0.55000000000000004">
      <c r="A1179" s="1" t="s">
        <v>3</v>
      </c>
      <c r="B1179" s="2">
        <v>42745</v>
      </c>
      <c r="C1179">
        <v>27.993400000000001</v>
      </c>
    </row>
    <row r="1180" spans="1:3" x14ac:dyDescent="0.55000000000000004">
      <c r="A1180" s="1" t="s">
        <v>3</v>
      </c>
      <c r="B1180" s="2">
        <v>42746</v>
      </c>
      <c r="C1180">
        <v>28.143799999999999</v>
      </c>
    </row>
    <row r="1181" spans="1:3" x14ac:dyDescent="0.55000000000000004">
      <c r="A1181" s="1" t="s">
        <v>3</v>
      </c>
      <c r="B1181" s="2">
        <v>42747</v>
      </c>
      <c r="C1181">
        <v>28.026299999999999</v>
      </c>
    </row>
    <row r="1182" spans="1:3" x14ac:dyDescent="0.55000000000000004">
      <c r="A1182" s="1" t="s">
        <v>3</v>
      </c>
      <c r="B1182" s="2">
        <v>42748</v>
      </c>
      <c r="C1182">
        <v>27.976900000000001</v>
      </c>
    </row>
    <row r="1183" spans="1:3" x14ac:dyDescent="0.55000000000000004">
      <c r="A1183" s="1" t="s">
        <v>3</v>
      </c>
      <c r="B1183" s="2">
        <v>42752</v>
      </c>
      <c r="C1183">
        <v>28.202500000000001</v>
      </c>
    </row>
    <row r="1184" spans="1:3" x14ac:dyDescent="0.55000000000000004">
      <c r="A1184" s="1" t="s">
        <v>3</v>
      </c>
      <c r="B1184" s="2">
        <v>42753</v>
      </c>
      <c r="C1184">
        <v>28.200199999999999</v>
      </c>
    </row>
    <row r="1185" spans="1:3" x14ac:dyDescent="0.55000000000000004">
      <c r="A1185" s="1" t="s">
        <v>3</v>
      </c>
      <c r="B1185" s="2">
        <v>42754</v>
      </c>
      <c r="C1185">
        <v>28.1508</v>
      </c>
    </row>
    <row r="1186" spans="1:3" x14ac:dyDescent="0.55000000000000004">
      <c r="A1186" s="1" t="s">
        <v>3</v>
      </c>
      <c r="B1186" s="2">
        <v>42755</v>
      </c>
      <c r="C1186">
        <v>28.202500000000001</v>
      </c>
    </row>
    <row r="1187" spans="1:3" x14ac:dyDescent="0.55000000000000004">
      <c r="A1187" s="1" t="s">
        <v>3</v>
      </c>
      <c r="B1187" s="2">
        <v>42758</v>
      </c>
      <c r="C1187">
        <v>28.221299999999999</v>
      </c>
    </row>
    <row r="1188" spans="1:3" x14ac:dyDescent="0.55000000000000004">
      <c r="A1188" s="1" t="s">
        <v>3</v>
      </c>
      <c r="B1188" s="2">
        <v>42759</v>
      </c>
      <c r="C1188">
        <v>28.195499999999999</v>
      </c>
    </row>
    <row r="1189" spans="1:3" x14ac:dyDescent="0.55000000000000004">
      <c r="A1189" s="1" t="s">
        <v>3</v>
      </c>
      <c r="B1189" s="2">
        <v>42760</v>
      </c>
      <c r="C1189">
        <v>28.644400000000001</v>
      </c>
    </row>
    <row r="1190" spans="1:3" x14ac:dyDescent="0.55000000000000004">
      <c r="A1190" s="1" t="s">
        <v>3</v>
      </c>
      <c r="B1190" s="2">
        <v>42761</v>
      </c>
      <c r="C1190">
        <v>28.6585</v>
      </c>
    </row>
    <row r="1191" spans="1:3" x14ac:dyDescent="0.55000000000000004">
      <c r="A1191" s="1" t="s">
        <v>3</v>
      </c>
      <c r="B1191" s="2">
        <v>42762</v>
      </c>
      <c r="C1191">
        <v>28.660799999999998</v>
      </c>
    </row>
    <row r="1192" spans="1:3" x14ac:dyDescent="0.55000000000000004">
      <c r="A1192" s="1" t="s">
        <v>3</v>
      </c>
      <c r="B1192" s="2">
        <v>42765</v>
      </c>
      <c r="C1192">
        <v>28.585599999999999</v>
      </c>
    </row>
    <row r="1193" spans="1:3" x14ac:dyDescent="0.55000000000000004">
      <c r="A1193" s="1" t="s">
        <v>3</v>
      </c>
      <c r="B1193" s="2">
        <v>42766</v>
      </c>
      <c r="C1193">
        <v>28.5198</v>
      </c>
    </row>
    <row r="1194" spans="1:3" x14ac:dyDescent="0.55000000000000004">
      <c r="A1194" s="1" t="s">
        <v>3</v>
      </c>
      <c r="B1194" s="2">
        <v>42767</v>
      </c>
      <c r="C1194">
        <v>30.259</v>
      </c>
    </row>
    <row r="1195" spans="1:3" x14ac:dyDescent="0.55000000000000004">
      <c r="A1195" s="1" t="s">
        <v>3</v>
      </c>
      <c r="B1195" s="2">
        <v>42768</v>
      </c>
      <c r="C1195">
        <v>30.2072</v>
      </c>
    </row>
    <row r="1196" spans="1:3" x14ac:dyDescent="0.55000000000000004">
      <c r="A1196" s="1" t="s">
        <v>3</v>
      </c>
      <c r="B1196" s="2">
        <v>42769</v>
      </c>
      <c r="C1196">
        <v>30.336500000000001</v>
      </c>
    </row>
    <row r="1197" spans="1:3" x14ac:dyDescent="0.55000000000000004">
      <c r="A1197" s="1" t="s">
        <v>3</v>
      </c>
      <c r="B1197" s="2">
        <v>42772</v>
      </c>
      <c r="C1197">
        <v>30.620899999999999</v>
      </c>
    </row>
    <row r="1198" spans="1:3" x14ac:dyDescent="0.55000000000000004">
      <c r="A1198" s="1" t="s">
        <v>3</v>
      </c>
      <c r="B1198" s="2">
        <v>42773</v>
      </c>
      <c r="C1198">
        <v>30.912299999999998</v>
      </c>
    </row>
    <row r="1199" spans="1:3" x14ac:dyDescent="0.55000000000000004">
      <c r="A1199" s="1" t="s">
        <v>3</v>
      </c>
      <c r="B1199" s="2">
        <v>42774</v>
      </c>
      <c r="C1199">
        <v>31.0322</v>
      </c>
    </row>
    <row r="1200" spans="1:3" x14ac:dyDescent="0.55000000000000004">
      <c r="A1200" s="1" t="s">
        <v>3</v>
      </c>
      <c r="B1200" s="2">
        <v>42775</v>
      </c>
      <c r="C1200">
        <v>31.256399999999999</v>
      </c>
    </row>
    <row r="1201" spans="1:3" x14ac:dyDescent="0.55000000000000004">
      <c r="A1201" s="1" t="s">
        <v>3</v>
      </c>
      <c r="B1201" s="2">
        <v>42776</v>
      </c>
      <c r="C1201">
        <v>31.185600000000001</v>
      </c>
    </row>
    <row r="1202" spans="1:3" x14ac:dyDescent="0.55000000000000004">
      <c r="A1202" s="1" t="s">
        <v>3</v>
      </c>
      <c r="B1202" s="2">
        <v>42779</v>
      </c>
      <c r="C1202">
        <v>31.4618</v>
      </c>
    </row>
    <row r="1203" spans="1:3" x14ac:dyDescent="0.55000000000000004">
      <c r="A1203" s="1" t="s">
        <v>3</v>
      </c>
      <c r="B1203" s="2">
        <v>42780</v>
      </c>
      <c r="C1203">
        <v>31.870100000000001</v>
      </c>
    </row>
    <row r="1204" spans="1:3" x14ac:dyDescent="0.55000000000000004">
      <c r="A1204" s="1" t="s">
        <v>3</v>
      </c>
      <c r="B1204" s="2">
        <v>42781</v>
      </c>
      <c r="C1204">
        <v>31.985800000000001</v>
      </c>
    </row>
    <row r="1205" spans="1:3" x14ac:dyDescent="0.55000000000000004">
      <c r="A1205" s="1" t="s">
        <v>3</v>
      </c>
      <c r="B1205" s="2">
        <v>42782</v>
      </c>
      <c r="C1205">
        <v>31.948</v>
      </c>
    </row>
    <row r="1206" spans="1:3" x14ac:dyDescent="0.55000000000000004">
      <c r="A1206" s="1" t="s">
        <v>3</v>
      </c>
      <c r="B1206" s="2">
        <v>42783</v>
      </c>
      <c r="C1206">
        <v>32.035299999999999</v>
      </c>
    </row>
    <row r="1207" spans="1:3" x14ac:dyDescent="0.55000000000000004">
      <c r="A1207" s="1" t="s">
        <v>3</v>
      </c>
      <c r="B1207" s="2">
        <v>42787</v>
      </c>
      <c r="C1207">
        <v>32.2667</v>
      </c>
    </row>
    <row r="1208" spans="1:3" x14ac:dyDescent="0.55000000000000004">
      <c r="A1208" s="1" t="s">
        <v>3</v>
      </c>
      <c r="B1208" s="2">
        <v>42788</v>
      </c>
      <c r="C1208">
        <v>32.363399999999999</v>
      </c>
    </row>
    <row r="1209" spans="1:3" x14ac:dyDescent="0.55000000000000004">
      <c r="A1209" s="1" t="s">
        <v>3</v>
      </c>
      <c r="B1209" s="2">
        <v>42789</v>
      </c>
      <c r="C1209">
        <v>32.226500000000001</v>
      </c>
    </row>
    <row r="1210" spans="1:3" x14ac:dyDescent="0.55000000000000004">
      <c r="A1210" s="1" t="s">
        <v>3</v>
      </c>
      <c r="B1210" s="2">
        <v>42790</v>
      </c>
      <c r="C1210">
        <v>32.257199999999997</v>
      </c>
    </row>
    <row r="1211" spans="1:3" x14ac:dyDescent="0.55000000000000004">
      <c r="A1211" s="1" t="s">
        <v>3</v>
      </c>
      <c r="B1211" s="2">
        <v>42793</v>
      </c>
      <c r="C1211">
        <v>32.320999999999998</v>
      </c>
    </row>
    <row r="1212" spans="1:3" x14ac:dyDescent="0.55000000000000004">
      <c r="A1212" s="1" t="s">
        <v>3</v>
      </c>
      <c r="B1212" s="2">
        <v>42794</v>
      </c>
      <c r="C1212">
        <v>32.335099999999997</v>
      </c>
    </row>
    <row r="1213" spans="1:3" x14ac:dyDescent="0.55000000000000004">
      <c r="A1213" s="1" t="s">
        <v>3</v>
      </c>
      <c r="B1213" s="2">
        <v>42795</v>
      </c>
      <c r="C1213">
        <v>32.996000000000002</v>
      </c>
    </row>
    <row r="1214" spans="1:3" x14ac:dyDescent="0.55000000000000004">
      <c r="A1214" s="1" t="s">
        <v>3</v>
      </c>
      <c r="B1214" s="2">
        <v>42796</v>
      </c>
      <c r="C1214">
        <v>32.8001</v>
      </c>
    </row>
    <row r="1215" spans="1:3" x14ac:dyDescent="0.55000000000000004">
      <c r="A1215" s="1" t="s">
        <v>3</v>
      </c>
      <c r="B1215" s="2">
        <v>42797</v>
      </c>
      <c r="C1215">
        <v>32.993699999999997</v>
      </c>
    </row>
    <row r="1216" spans="1:3" x14ac:dyDescent="0.55000000000000004">
      <c r="A1216" s="1" t="s">
        <v>3</v>
      </c>
      <c r="B1216" s="2">
        <v>42800</v>
      </c>
      <c r="C1216">
        <v>32.889800000000001</v>
      </c>
    </row>
    <row r="1217" spans="1:3" x14ac:dyDescent="0.55000000000000004">
      <c r="A1217" s="1" t="s">
        <v>3</v>
      </c>
      <c r="B1217" s="2">
        <v>42801</v>
      </c>
      <c r="C1217">
        <v>32.932299999999998</v>
      </c>
    </row>
    <row r="1218" spans="1:3" x14ac:dyDescent="0.55000000000000004">
      <c r="A1218" s="1" t="s">
        <v>3</v>
      </c>
      <c r="B1218" s="2">
        <v>42802</v>
      </c>
      <c r="C1218">
        <v>32.809600000000003</v>
      </c>
    </row>
    <row r="1219" spans="1:3" x14ac:dyDescent="0.55000000000000004">
      <c r="A1219" s="1" t="s">
        <v>3</v>
      </c>
      <c r="B1219" s="2">
        <v>42803</v>
      </c>
      <c r="C1219">
        <v>32.734000000000002</v>
      </c>
    </row>
    <row r="1220" spans="1:3" x14ac:dyDescent="0.55000000000000004">
      <c r="A1220" s="1" t="s">
        <v>3</v>
      </c>
      <c r="B1220" s="2">
        <v>42804</v>
      </c>
      <c r="C1220">
        <v>32.842599999999997</v>
      </c>
    </row>
    <row r="1221" spans="1:3" x14ac:dyDescent="0.55000000000000004">
      <c r="A1221" s="1" t="s">
        <v>3</v>
      </c>
      <c r="B1221" s="2">
        <v>42807</v>
      </c>
      <c r="C1221">
        <v>32.8568</v>
      </c>
    </row>
    <row r="1222" spans="1:3" x14ac:dyDescent="0.55000000000000004">
      <c r="A1222" s="1" t="s">
        <v>3</v>
      </c>
      <c r="B1222" s="2">
        <v>42808</v>
      </c>
      <c r="C1222">
        <v>32.807200000000002</v>
      </c>
    </row>
    <row r="1223" spans="1:3" x14ac:dyDescent="0.55000000000000004">
      <c r="A1223" s="1" t="s">
        <v>3</v>
      </c>
      <c r="B1223" s="2">
        <v>42809</v>
      </c>
      <c r="C1223">
        <v>33.154200000000003</v>
      </c>
    </row>
    <row r="1224" spans="1:3" x14ac:dyDescent="0.55000000000000004">
      <c r="A1224" s="1" t="s">
        <v>3</v>
      </c>
      <c r="B1224" s="2">
        <v>42810</v>
      </c>
      <c r="C1224">
        <v>33.208500000000001</v>
      </c>
    </row>
    <row r="1225" spans="1:3" x14ac:dyDescent="0.55000000000000004">
      <c r="A1225" s="1" t="s">
        <v>3</v>
      </c>
      <c r="B1225" s="2">
        <v>42811</v>
      </c>
      <c r="C1225">
        <v>33.043199999999999</v>
      </c>
    </row>
    <row r="1226" spans="1:3" x14ac:dyDescent="0.55000000000000004">
      <c r="A1226" s="1" t="s">
        <v>3</v>
      </c>
      <c r="B1226" s="2">
        <v>42814</v>
      </c>
      <c r="C1226">
        <v>33.3902</v>
      </c>
    </row>
    <row r="1227" spans="1:3" x14ac:dyDescent="0.55000000000000004">
      <c r="A1227" s="1" t="s">
        <v>3</v>
      </c>
      <c r="B1227" s="2">
        <v>42815</v>
      </c>
      <c r="C1227">
        <v>33.007800000000003</v>
      </c>
    </row>
    <row r="1228" spans="1:3" x14ac:dyDescent="0.55000000000000004">
      <c r="A1228" s="1" t="s">
        <v>3</v>
      </c>
      <c r="B1228" s="2">
        <v>42816</v>
      </c>
      <c r="C1228">
        <v>33.380800000000001</v>
      </c>
    </row>
    <row r="1229" spans="1:3" x14ac:dyDescent="0.55000000000000004">
      <c r="A1229" s="1" t="s">
        <v>3</v>
      </c>
      <c r="B1229" s="2">
        <v>42817</v>
      </c>
      <c r="C1229">
        <v>33.262799999999999</v>
      </c>
    </row>
    <row r="1230" spans="1:3" x14ac:dyDescent="0.55000000000000004">
      <c r="A1230" s="1" t="s">
        <v>3</v>
      </c>
      <c r="B1230" s="2">
        <v>42818</v>
      </c>
      <c r="C1230">
        <v>33.1967</v>
      </c>
    </row>
    <row r="1231" spans="1:3" x14ac:dyDescent="0.55000000000000004">
      <c r="A1231" s="1" t="s">
        <v>3</v>
      </c>
      <c r="B1231" s="2">
        <v>42821</v>
      </c>
      <c r="C1231">
        <v>33.253300000000003</v>
      </c>
    </row>
    <row r="1232" spans="1:3" x14ac:dyDescent="0.55000000000000004">
      <c r="A1232" s="1" t="s">
        <v>3</v>
      </c>
      <c r="B1232" s="2">
        <v>42822</v>
      </c>
      <c r="C1232">
        <v>33.942500000000003</v>
      </c>
    </row>
    <row r="1233" spans="1:3" x14ac:dyDescent="0.55000000000000004">
      <c r="A1233" s="1" t="s">
        <v>3</v>
      </c>
      <c r="B1233" s="2">
        <v>42823</v>
      </c>
      <c r="C1233">
        <v>34.018099999999997</v>
      </c>
    </row>
    <row r="1234" spans="1:3" x14ac:dyDescent="0.55000000000000004">
      <c r="A1234" s="1" t="s">
        <v>3</v>
      </c>
      <c r="B1234" s="2">
        <v>42824</v>
      </c>
      <c r="C1234">
        <v>33.973199999999999</v>
      </c>
    </row>
    <row r="1235" spans="1:3" x14ac:dyDescent="0.55000000000000004">
      <c r="A1235" s="1" t="s">
        <v>3</v>
      </c>
      <c r="B1235" s="2">
        <v>42825</v>
      </c>
      <c r="C1235">
        <v>33.909500000000001</v>
      </c>
    </row>
    <row r="1236" spans="1:3" x14ac:dyDescent="0.55000000000000004">
      <c r="A1236" s="1" t="s">
        <v>3</v>
      </c>
      <c r="B1236" s="2">
        <v>42828</v>
      </c>
      <c r="C1236">
        <v>33.918900000000001</v>
      </c>
    </row>
    <row r="1237" spans="1:3" x14ac:dyDescent="0.55000000000000004">
      <c r="A1237" s="1" t="s">
        <v>3</v>
      </c>
      <c r="B1237" s="2">
        <v>42829</v>
      </c>
      <c r="C1237">
        <v>34.171500000000002</v>
      </c>
    </row>
    <row r="1238" spans="1:3" x14ac:dyDescent="0.55000000000000004">
      <c r="A1238" s="1" t="s">
        <v>3</v>
      </c>
      <c r="B1238" s="2">
        <v>42830</v>
      </c>
      <c r="C1238">
        <v>33.994500000000002</v>
      </c>
    </row>
    <row r="1239" spans="1:3" x14ac:dyDescent="0.55000000000000004">
      <c r="A1239" s="1" t="s">
        <v>3</v>
      </c>
      <c r="B1239" s="2">
        <v>42831</v>
      </c>
      <c r="C1239">
        <v>33.909500000000001</v>
      </c>
    </row>
    <row r="1240" spans="1:3" x14ac:dyDescent="0.55000000000000004">
      <c r="A1240" s="1" t="s">
        <v>3</v>
      </c>
      <c r="B1240" s="2">
        <v>42832</v>
      </c>
      <c r="C1240">
        <v>33.834000000000003</v>
      </c>
    </row>
    <row r="1241" spans="1:3" x14ac:dyDescent="0.55000000000000004">
      <c r="A1241" s="1" t="s">
        <v>3</v>
      </c>
      <c r="B1241" s="2">
        <v>42835</v>
      </c>
      <c r="C1241">
        <v>33.793799999999997</v>
      </c>
    </row>
    <row r="1242" spans="1:3" x14ac:dyDescent="0.55000000000000004">
      <c r="A1242" s="1" t="s">
        <v>3</v>
      </c>
      <c r="B1242" s="2">
        <v>42836</v>
      </c>
      <c r="C1242">
        <v>33.430300000000003</v>
      </c>
    </row>
    <row r="1243" spans="1:3" x14ac:dyDescent="0.55000000000000004">
      <c r="A1243" s="1" t="s">
        <v>3</v>
      </c>
      <c r="B1243" s="2">
        <v>42837</v>
      </c>
      <c r="C1243">
        <v>33.470500000000001</v>
      </c>
    </row>
    <row r="1244" spans="1:3" x14ac:dyDescent="0.55000000000000004">
      <c r="A1244" s="1" t="s">
        <v>3</v>
      </c>
      <c r="B1244" s="2">
        <v>42838</v>
      </c>
      <c r="C1244">
        <v>33.293399999999998</v>
      </c>
    </row>
    <row r="1245" spans="1:3" x14ac:dyDescent="0.55000000000000004">
      <c r="A1245" s="1" t="s">
        <v>3</v>
      </c>
      <c r="B1245" s="2">
        <v>42842</v>
      </c>
      <c r="C1245">
        <v>33.477600000000002</v>
      </c>
    </row>
    <row r="1246" spans="1:3" x14ac:dyDescent="0.55000000000000004">
      <c r="A1246" s="1" t="s">
        <v>3</v>
      </c>
      <c r="B1246" s="2">
        <v>42843</v>
      </c>
      <c r="C1246">
        <v>33.328800000000001</v>
      </c>
    </row>
    <row r="1247" spans="1:3" x14ac:dyDescent="0.55000000000000004">
      <c r="A1247" s="1" t="s">
        <v>3</v>
      </c>
      <c r="B1247" s="2">
        <v>42844</v>
      </c>
      <c r="C1247">
        <v>33.206099999999999</v>
      </c>
    </row>
    <row r="1248" spans="1:3" x14ac:dyDescent="0.55000000000000004">
      <c r="A1248" s="1" t="s">
        <v>3</v>
      </c>
      <c r="B1248" s="2">
        <v>42845</v>
      </c>
      <c r="C1248">
        <v>33.621499999999997</v>
      </c>
    </row>
    <row r="1249" spans="1:3" x14ac:dyDescent="0.55000000000000004">
      <c r="A1249" s="1" t="s">
        <v>3</v>
      </c>
      <c r="B1249" s="2">
        <v>42846</v>
      </c>
      <c r="C1249">
        <v>33.581400000000002</v>
      </c>
    </row>
    <row r="1250" spans="1:3" x14ac:dyDescent="0.55000000000000004">
      <c r="A1250" s="1" t="s">
        <v>3</v>
      </c>
      <c r="B1250" s="2">
        <v>42849</v>
      </c>
      <c r="C1250">
        <v>33.904800000000002</v>
      </c>
    </row>
    <row r="1251" spans="1:3" x14ac:dyDescent="0.55000000000000004">
      <c r="A1251" s="1" t="s">
        <v>3</v>
      </c>
      <c r="B1251" s="2">
        <v>42850</v>
      </c>
      <c r="C1251">
        <v>34.114899999999999</v>
      </c>
    </row>
    <row r="1252" spans="1:3" x14ac:dyDescent="0.55000000000000004">
      <c r="A1252" s="1" t="s">
        <v>3</v>
      </c>
      <c r="B1252" s="2">
        <v>42851</v>
      </c>
      <c r="C1252">
        <v>33.914200000000001</v>
      </c>
    </row>
    <row r="1253" spans="1:3" x14ac:dyDescent="0.55000000000000004">
      <c r="A1253" s="1" t="s">
        <v>3</v>
      </c>
      <c r="B1253" s="2">
        <v>42852</v>
      </c>
      <c r="C1253">
        <v>33.940199999999997</v>
      </c>
    </row>
    <row r="1254" spans="1:3" x14ac:dyDescent="0.55000000000000004">
      <c r="A1254" s="1" t="s">
        <v>3</v>
      </c>
      <c r="B1254" s="2">
        <v>42853</v>
      </c>
      <c r="C1254">
        <v>33.9071</v>
      </c>
    </row>
    <row r="1255" spans="1:3" x14ac:dyDescent="0.55000000000000004">
      <c r="A1255" s="1" t="s">
        <v>3</v>
      </c>
      <c r="B1255" s="2">
        <v>42856</v>
      </c>
      <c r="C1255">
        <v>34.598700000000001</v>
      </c>
    </row>
    <row r="1256" spans="1:3" x14ac:dyDescent="0.55000000000000004">
      <c r="A1256" s="1" t="s">
        <v>3</v>
      </c>
      <c r="B1256" s="2">
        <v>42857</v>
      </c>
      <c r="C1256">
        <v>34.818300000000001</v>
      </c>
    </row>
    <row r="1257" spans="1:3" x14ac:dyDescent="0.55000000000000004">
      <c r="A1257" s="1" t="s">
        <v>3</v>
      </c>
      <c r="B1257" s="2">
        <v>42858</v>
      </c>
      <c r="C1257">
        <v>34.712000000000003</v>
      </c>
    </row>
    <row r="1258" spans="1:3" x14ac:dyDescent="0.55000000000000004">
      <c r="A1258" s="1" t="s">
        <v>3</v>
      </c>
      <c r="B1258" s="2">
        <v>42859</v>
      </c>
      <c r="C1258">
        <v>34.5869</v>
      </c>
    </row>
    <row r="1259" spans="1:3" x14ac:dyDescent="0.55000000000000004">
      <c r="A1259" s="1" t="s">
        <v>3</v>
      </c>
      <c r="B1259" s="2">
        <v>42860</v>
      </c>
      <c r="C1259">
        <v>35.160499999999999</v>
      </c>
    </row>
    <row r="1260" spans="1:3" x14ac:dyDescent="0.55000000000000004">
      <c r="A1260" s="1" t="s">
        <v>3</v>
      </c>
      <c r="B1260" s="2">
        <v>42863</v>
      </c>
      <c r="C1260">
        <v>36.116500000000002</v>
      </c>
    </row>
    <row r="1261" spans="1:3" x14ac:dyDescent="0.55000000000000004">
      <c r="A1261" s="1" t="s">
        <v>3</v>
      </c>
      <c r="B1261" s="2">
        <v>42864</v>
      </c>
      <c r="C1261">
        <v>36.347799999999999</v>
      </c>
    </row>
    <row r="1262" spans="1:3" x14ac:dyDescent="0.55000000000000004">
      <c r="A1262" s="1" t="s">
        <v>3</v>
      </c>
      <c r="B1262" s="2">
        <v>42865</v>
      </c>
      <c r="C1262">
        <v>36.1755</v>
      </c>
    </row>
    <row r="1263" spans="1:3" x14ac:dyDescent="0.55000000000000004">
      <c r="A1263" s="1" t="s">
        <v>3</v>
      </c>
      <c r="B1263" s="2">
        <v>42866</v>
      </c>
      <c r="C1263">
        <v>36.488300000000002</v>
      </c>
    </row>
    <row r="1264" spans="1:3" x14ac:dyDescent="0.55000000000000004">
      <c r="A1264" s="1" t="s">
        <v>3</v>
      </c>
      <c r="B1264" s="2">
        <v>42867</v>
      </c>
      <c r="C1264">
        <v>36.997900000000001</v>
      </c>
    </row>
    <row r="1265" spans="1:3" x14ac:dyDescent="0.55000000000000004">
      <c r="A1265" s="1" t="s">
        <v>3</v>
      </c>
      <c r="B1265" s="2">
        <v>42870</v>
      </c>
      <c r="C1265">
        <v>36.903100000000002</v>
      </c>
    </row>
    <row r="1266" spans="1:3" x14ac:dyDescent="0.55000000000000004">
      <c r="A1266" s="1" t="s">
        <v>3</v>
      </c>
      <c r="B1266" s="2">
        <v>42871</v>
      </c>
      <c r="C1266">
        <v>36.848599999999998</v>
      </c>
    </row>
    <row r="1267" spans="1:3" x14ac:dyDescent="0.55000000000000004">
      <c r="A1267" s="1" t="s">
        <v>3</v>
      </c>
      <c r="B1267" s="2">
        <v>42872</v>
      </c>
      <c r="C1267">
        <v>35.611400000000003</v>
      </c>
    </row>
    <row r="1268" spans="1:3" x14ac:dyDescent="0.55000000000000004">
      <c r="A1268" s="1" t="s">
        <v>3</v>
      </c>
      <c r="B1268" s="2">
        <v>42873</v>
      </c>
      <c r="C1268">
        <v>36.154200000000003</v>
      </c>
    </row>
    <row r="1269" spans="1:3" x14ac:dyDescent="0.55000000000000004">
      <c r="A1269" s="1" t="s">
        <v>3</v>
      </c>
      <c r="B1269" s="2">
        <v>42874</v>
      </c>
      <c r="C1269">
        <v>36.2774</v>
      </c>
    </row>
    <row r="1270" spans="1:3" x14ac:dyDescent="0.55000000000000004">
      <c r="A1270" s="1" t="s">
        <v>3</v>
      </c>
      <c r="B1270" s="2">
        <v>42877</v>
      </c>
      <c r="C1270">
        <v>36.497799999999998</v>
      </c>
    </row>
    <row r="1271" spans="1:3" x14ac:dyDescent="0.55000000000000004">
      <c r="A1271" s="1" t="s">
        <v>3</v>
      </c>
      <c r="B1271" s="2">
        <v>42878</v>
      </c>
      <c r="C1271">
        <v>36.452800000000003</v>
      </c>
    </row>
    <row r="1272" spans="1:3" x14ac:dyDescent="0.55000000000000004">
      <c r="A1272" s="1" t="s">
        <v>3</v>
      </c>
      <c r="B1272" s="2">
        <v>42879</v>
      </c>
      <c r="C1272">
        <v>36.343800000000002</v>
      </c>
    </row>
    <row r="1273" spans="1:3" x14ac:dyDescent="0.55000000000000004">
      <c r="A1273" s="1" t="s">
        <v>3</v>
      </c>
      <c r="B1273" s="2">
        <v>42880</v>
      </c>
      <c r="C1273">
        <v>36.4694</v>
      </c>
    </row>
    <row r="1274" spans="1:3" x14ac:dyDescent="0.55000000000000004">
      <c r="A1274" s="1" t="s">
        <v>3</v>
      </c>
      <c r="B1274" s="2">
        <v>42881</v>
      </c>
      <c r="C1274">
        <v>36.407800000000002</v>
      </c>
    </row>
    <row r="1275" spans="1:3" x14ac:dyDescent="0.55000000000000004">
      <c r="A1275" s="1" t="s">
        <v>3</v>
      </c>
      <c r="B1275" s="2">
        <v>42885</v>
      </c>
      <c r="C1275">
        <v>36.421999999999997</v>
      </c>
    </row>
    <row r="1276" spans="1:3" x14ac:dyDescent="0.55000000000000004">
      <c r="A1276" s="1" t="s">
        <v>3</v>
      </c>
      <c r="B1276" s="2">
        <v>42886</v>
      </c>
      <c r="C1276">
        <v>36.206299999999999</v>
      </c>
    </row>
    <row r="1277" spans="1:3" x14ac:dyDescent="0.55000000000000004">
      <c r="A1277" s="1" t="s">
        <v>3</v>
      </c>
      <c r="B1277" s="2">
        <v>42887</v>
      </c>
      <c r="C1277">
        <v>36.305799999999998</v>
      </c>
    </row>
    <row r="1278" spans="1:3" x14ac:dyDescent="0.55000000000000004">
      <c r="A1278" s="1" t="s">
        <v>3</v>
      </c>
      <c r="B1278" s="2">
        <v>42888</v>
      </c>
      <c r="C1278">
        <v>36.843899999999998</v>
      </c>
    </row>
    <row r="1279" spans="1:3" x14ac:dyDescent="0.55000000000000004">
      <c r="A1279" s="1" t="s">
        <v>3</v>
      </c>
      <c r="B1279" s="2">
        <v>42891</v>
      </c>
      <c r="C1279">
        <v>36.483600000000003</v>
      </c>
    </row>
    <row r="1280" spans="1:3" x14ac:dyDescent="0.55000000000000004">
      <c r="A1280" s="1" t="s">
        <v>3</v>
      </c>
      <c r="B1280" s="2">
        <v>42892</v>
      </c>
      <c r="C1280">
        <v>36.6068</v>
      </c>
    </row>
    <row r="1281" spans="1:3" x14ac:dyDescent="0.55000000000000004">
      <c r="A1281" s="1" t="s">
        <v>3</v>
      </c>
      <c r="B1281" s="2">
        <v>42893</v>
      </c>
      <c r="C1281">
        <v>36.8249</v>
      </c>
    </row>
    <row r="1282" spans="1:3" x14ac:dyDescent="0.55000000000000004">
      <c r="A1282" s="1" t="s">
        <v>3</v>
      </c>
      <c r="B1282" s="2">
        <v>42894</v>
      </c>
      <c r="C1282">
        <v>36.7348</v>
      </c>
    </row>
    <row r="1283" spans="1:3" x14ac:dyDescent="0.55000000000000004">
      <c r="A1283" s="1" t="s">
        <v>3</v>
      </c>
      <c r="B1283" s="2">
        <v>42895</v>
      </c>
      <c r="C1283">
        <v>35.310400000000001</v>
      </c>
    </row>
    <row r="1284" spans="1:3" x14ac:dyDescent="0.55000000000000004">
      <c r="A1284" s="1" t="s">
        <v>3</v>
      </c>
      <c r="B1284" s="2">
        <v>42898</v>
      </c>
      <c r="C1284">
        <v>34.4666</v>
      </c>
    </row>
    <row r="1285" spans="1:3" x14ac:dyDescent="0.55000000000000004">
      <c r="A1285" s="1" t="s">
        <v>3</v>
      </c>
      <c r="B1285" s="2">
        <v>42899</v>
      </c>
      <c r="C1285">
        <v>34.743899999999996</v>
      </c>
    </row>
    <row r="1286" spans="1:3" x14ac:dyDescent="0.55000000000000004">
      <c r="A1286" s="1" t="s">
        <v>3</v>
      </c>
      <c r="B1286" s="2">
        <v>42900</v>
      </c>
      <c r="C1286">
        <v>34.405000000000001</v>
      </c>
    </row>
    <row r="1287" spans="1:3" x14ac:dyDescent="0.55000000000000004">
      <c r="A1287" s="1" t="s">
        <v>3</v>
      </c>
      <c r="B1287" s="2">
        <v>42901</v>
      </c>
      <c r="C1287">
        <v>34.198799999999999</v>
      </c>
    </row>
    <row r="1288" spans="1:3" x14ac:dyDescent="0.55000000000000004">
      <c r="A1288" s="1" t="s">
        <v>3</v>
      </c>
      <c r="B1288" s="2">
        <v>42902</v>
      </c>
      <c r="C1288">
        <v>33.72</v>
      </c>
    </row>
    <row r="1289" spans="1:3" x14ac:dyDescent="0.55000000000000004">
      <c r="A1289" s="1" t="s">
        <v>3</v>
      </c>
      <c r="B1289" s="2">
        <v>42905</v>
      </c>
      <c r="C1289">
        <v>34.684699999999999</v>
      </c>
    </row>
    <row r="1290" spans="1:3" x14ac:dyDescent="0.55000000000000004">
      <c r="A1290" s="1" t="s">
        <v>3</v>
      </c>
      <c r="B1290" s="2">
        <v>42906</v>
      </c>
      <c r="C1290">
        <v>34.369399999999999</v>
      </c>
    </row>
    <row r="1291" spans="1:3" x14ac:dyDescent="0.55000000000000004">
      <c r="A1291" s="1" t="s">
        <v>3</v>
      </c>
      <c r="B1291" s="2">
        <v>42907</v>
      </c>
      <c r="C1291">
        <v>34.573300000000003</v>
      </c>
    </row>
    <row r="1292" spans="1:3" x14ac:dyDescent="0.55000000000000004">
      <c r="A1292" s="1" t="s">
        <v>3</v>
      </c>
      <c r="B1292" s="2">
        <v>42908</v>
      </c>
      <c r="C1292">
        <v>34.516399999999997</v>
      </c>
    </row>
    <row r="1293" spans="1:3" x14ac:dyDescent="0.55000000000000004">
      <c r="A1293" s="1" t="s">
        <v>3</v>
      </c>
      <c r="B1293" s="2">
        <v>42909</v>
      </c>
      <c r="C1293">
        <v>34.670499999999997</v>
      </c>
    </row>
    <row r="1294" spans="1:3" x14ac:dyDescent="0.55000000000000004">
      <c r="A1294" s="1" t="s">
        <v>3</v>
      </c>
      <c r="B1294" s="2">
        <v>42912</v>
      </c>
      <c r="C1294">
        <v>34.561399999999999</v>
      </c>
    </row>
    <row r="1295" spans="1:3" x14ac:dyDescent="0.55000000000000004">
      <c r="A1295" s="1" t="s">
        <v>3</v>
      </c>
      <c r="B1295" s="2">
        <v>42913</v>
      </c>
      <c r="C1295">
        <v>34.066099999999999</v>
      </c>
    </row>
    <row r="1296" spans="1:3" x14ac:dyDescent="0.55000000000000004">
      <c r="A1296" s="1" t="s">
        <v>3</v>
      </c>
      <c r="B1296" s="2">
        <v>42914</v>
      </c>
      <c r="C1296">
        <v>34.563800000000001</v>
      </c>
    </row>
    <row r="1297" spans="1:3" x14ac:dyDescent="0.55000000000000004">
      <c r="A1297" s="1" t="s">
        <v>3</v>
      </c>
      <c r="B1297" s="2">
        <v>42915</v>
      </c>
      <c r="C1297">
        <v>34.054200000000002</v>
      </c>
    </row>
    <row r="1298" spans="1:3" x14ac:dyDescent="0.55000000000000004">
      <c r="A1298" s="1" t="s">
        <v>3</v>
      </c>
      <c r="B1298" s="2">
        <v>42916</v>
      </c>
      <c r="C1298">
        <v>34.134799999999998</v>
      </c>
    </row>
    <row r="1299" spans="1:3" x14ac:dyDescent="0.55000000000000004">
      <c r="A1299" s="1" t="s">
        <v>3</v>
      </c>
      <c r="B1299" s="2">
        <v>42919</v>
      </c>
      <c r="C1299">
        <v>34.011499999999998</v>
      </c>
    </row>
    <row r="1300" spans="1:3" x14ac:dyDescent="0.55000000000000004">
      <c r="A1300" s="1" t="s">
        <v>3</v>
      </c>
      <c r="B1300" s="2">
        <v>42921</v>
      </c>
      <c r="C1300">
        <v>34.151400000000002</v>
      </c>
    </row>
    <row r="1301" spans="1:3" x14ac:dyDescent="0.55000000000000004">
      <c r="A1301" s="1" t="s">
        <v>3</v>
      </c>
      <c r="B1301" s="2">
        <v>42922</v>
      </c>
      <c r="C1301">
        <v>33.829000000000001</v>
      </c>
    </row>
    <row r="1302" spans="1:3" x14ac:dyDescent="0.55000000000000004">
      <c r="A1302" s="1" t="s">
        <v>3</v>
      </c>
      <c r="B1302" s="2">
        <v>42923</v>
      </c>
      <c r="C1302">
        <v>34.172699999999999</v>
      </c>
    </row>
    <row r="1303" spans="1:3" x14ac:dyDescent="0.55000000000000004">
      <c r="A1303" s="1" t="s">
        <v>3</v>
      </c>
      <c r="B1303" s="2">
        <v>42926</v>
      </c>
      <c r="C1303">
        <v>34.381300000000003</v>
      </c>
    </row>
    <row r="1304" spans="1:3" x14ac:dyDescent="0.55000000000000004">
      <c r="A1304" s="1" t="s">
        <v>3</v>
      </c>
      <c r="B1304" s="2">
        <v>42927</v>
      </c>
      <c r="C1304">
        <v>34.492699999999999</v>
      </c>
    </row>
    <row r="1305" spans="1:3" x14ac:dyDescent="0.55000000000000004">
      <c r="A1305" s="1" t="s">
        <v>3</v>
      </c>
      <c r="B1305" s="2">
        <v>42928</v>
      </c>
      <c r="C1305">
        <v>34.542499999999997</v>
      </c>
    </row>
    <row r="1306" spans="1:3" x14ac:dyDescent="0.55000000000000004">
      <c r="A1306" s="1" t="s">
        <v>3</v>
      </c>
      <c r="B1306" s="2">
        <v>42929</v>
      </c>
      <c r="C1306">
        <v>35.023600000000002</v>
      </c>
    </row>
    <row r="1307" spans="1:3" x14ac:dyDescent="0.55000000000000004">
      <c r="A1307" s="1" t="s">
        <v>3</v>
      </c>
      <c r="B1307" s="2">
        <v>42930</v>
      </c>
      <c r="C1307">
        <v>35.324599999999997</v>
      </c>
    </row>
    <row r="1308" spans="1:3" x14ac:dyDescent="0.55000000000000004">
      <c r="A1308" s="1" t="s">
        <v>3</v>
      </c>
      <c r="B1308" s="2">
        <v>42933</v>
      </c>
      <c r="C1308">
        <v>35.447899999999997</v>
      </c>
    </row>
    <row r="1309" spans="1:3" x14ac:dyDescent="0.55000000000000004">
      <c r="A1309" s="1" t="s">
        <v>3</v>
      </c>
      <c r="B1309" s="2">
        <v>42934</v>
      </c>
      <c r="C1309">
        <v>35.571100000000001</v>
      </c>
    </row>
    <row r="1310" spans="1:3" x14ac:dyDescent="0.55000000000000004">
      <c r="A1310" s="1" t="s">
        <v>3</v>
      </c>
      <c r="B1310" s="2">
        <v>42935</v>
      </c>
      <c r="C1310">
        <v>35.793900000000001</v>
      </c>
    </row>
    <row r="1311" spans="1:3" x14ac:dyDescent="0.55000000000000004">
      <c r="A1311" s="1" t="s">
        <v>3</v>
      </c>
      <c r="B1311" s="2">
        <v>42936</v>
      </c>
      <c r="C1311">
        <v>35.6327</v>
      </c>
    </row>
    <row r="1312" spans="1:3" x14ac:dyDescent="0.55000000000000004">
      <c r="A1312" s="1" t="s">
        <v>3</v>
      </c>
      <c r="B1312" s="2">
        <v>42937</v>
      </c>
      <c r="C1312">
        <v>35.616100000000003</v>
      </c>
    </row>
    <row r="1313" spans="1:3" x14ac:dyDescent="0.55000000000000004">
      <c r="A1313" s="1" t="s">
        <v>3</v>
      </c>
      <c r="B1313" s="2">
        <v>42940</v>
      </c>
      <c r="C1313">
        <v>36.047499999999999</v>
      </c>
    </row>
    <row r="1314" spans="1:3" x14ac:dyDescent="0.55000000000000004">
      <c r="A1314" s="1" t="s">
        <v>3</v>
      </c>
      <c r="B1314" s="2">
        <v>42941</v>
      </c>
      <c r="C1314">
        <v>36.201599999999999</v>
      </c>
    </row>
    <row r="1315" spans="1:3" x14ac:dyDescent="0.55000000000000004">
      <c r="A1315" s="1" t="s">
        <v>3</v>
      </c>
      <c r="B1315" s="2">
        <v>42942</v>
      </c>
      <c r="C1315">
        <v>36.372199999999999</v>
      </c>
    </row>
    <row r="1316" spans="1:3" x14ac:dyDescent="0.55000000000000004">
      <c r="A1316" s="1" t="s">
        <v>3</v>
      </c>
      <c r="B1316" s="2">
        <v>42943</v>
      </c>
      <c r="C1316">
        <v>35.684899999999999</v>
      </c>
    </row>
    <row r="1317" spans="1:3" x14ac:dyDescent="0.55000000000000004">
      <c r="A1317" s="1" t="s">
        <v>3</v>
      </c>
      <c r="B1317" s="2">
        <v>42944</v>
      </c>
      <c r="C1317">
        <v>35.433599999999998</v>
      </c>
    </row>
    <row r="1318" spans="1:3" x14ac:dyDescent="0.55000000000000004">
      <c r="A1318" s="1" t="s">
        <v>3</v>
      </c>
      <c r="B1318" s="2">
        <v>42947</v>
      </c>
      <c r="C1318">
        <v>35.251100000000001</v>
      </c>
    </row>
    <row r="1319" spans="1:3" x14ac:dyDescent="0.55000000000000004">
      <c r="A1319" s="1" t="s">
        <v>3</v>
      </c>
      <c r="B1319" s="2">
        <v>42948</v>
      </c>
      <c r="C1319">
        <v>35.564</v>
      </c>
    </row>
    <row r="1320" spans="1:3" x14ac:dyDescent="0.55000000000000004">
      <c r="A1320" s="1" t="s">
        <v>3</v>
      </c>
      <c r="B1320" s="2">
        <v>42949</v>
      </c>
      <c r="C1320">
        <v>37.244399999999999</v>
      </c>
    </row>
    <row r="1321" spans="1:3" x14ac:dyDescent="0.55000000000000004">
      <c r="A1321" s="1" t="s">
        <v>3</v>
      </c>
      <c r="B1321" s="2">
        <v>42950</v>
      </c>
      <c r="C1321">
        <v>36.872300000000003</v>
      </c>
    </row>
    <row r="1322" spans="1:3" x14ac:dyDescent="0.55000000000000004">
      <c r="A1322" s="1" t="s">
        <v>3</v>
      </c>
      <c r="B1322" s="2">
        <v>42951</v>
      </c>
      <c r="C1322">
        <v>37.066699999999997</v>
      </c>
    </row>
    <row r="1323" spans="1:3" x14ac:dyDescent="0.55000000000000004">
      <c r="A1323" s="1" t="s">
        <v>3</v>
      </c>
      <c r="B1323" s="2">
        <v>42954</v>
      </c>
      <c r="C1323">
        <v>37.6402</v>
      </c>
    </row>
    <row r="1324" spans="1:3" x14ac:dyDescent="0.55000000000000004">
      <c r="A1324" s="1" t="s">
        <v>3</v>
      </c>
      <c r="B1324" s="2">
        <v>42955</v>
      </c>
      <c r="C1324">
        <v>37.941200000000002</v>
      </c>
    </row>
    <row r="1325" spans="1:3" x14ac:dyDescent="0.55000000000000004">
      <c r="A1325" s="1" t="s">
        <v>3</v>
      </c>
      <c r="B1325" s="2">
        <v>42956</v>
      </c>
      <c r="C1325">
        <v>38.173499999999997</v>
      </c>
    </row>
    <row r="1326" spans="1:3" x14ac:dyDescent="0.55000000000000004">
      <c r="A1326" s="1" t="s">
        <v>3</v>
      </c>
      <c r="B1326" s="2">
        <v>42957</v>
      </c>
      <c r="C1326">
        <v>36.957599999999999</v>
      </c>
    </row>
    <row r="1327" spans="1:3" x14ac:dyDescent="0.55000000000000004">
      <c r="A1327" s="1" t="s">
        <v>3</v>
      </c>
      <c r="B1327" s="2">
        <v>42958</v>
      </c>
      <c r="C1327">
        <v>37.471600000000002</v>
      </c>
    </row>
    <row r="1328" spans="1:3" x14ac:dyDescent="0.55000000000000004">
      <c r="A1328" s="1" t="s">
        <v>3</v>
      </c>
      <c r="B1328" s="2">
        <v>42961</v>
      </c>
      <c r="C1328">
        <v>38.035499999999999</v>
      </c>
    </row>
    <row r="1329" spans="1:3" x14ac:dyDescent="0.55000000000000004">
      <c r="A1329" s="1" t="s">
        <v>3</v>
      </c>
      <c r="B1329" s="2">
        <v>42962</v>
      </c>
      <c r="C1329">
        <v>38.451900000000002</v>
      </c>
    </row>
    <row r="1330" spans="1:3" x14ac:dyDescent="0.55000000000000004">
      <c r="A1330" s="1" t="s">
        <v>3</v>
      </c>
      <c r="B1330" s="2">
        <v>42963</v>
      </c>
      <c r="C1330">
        <v>38.297199999999997</v>
      </c>
    </row>
    <row r="1331" spans="1:3" x14ac:dyDescent="0.55000000000000004">
      <c r="A1331" s="1" t="s">
        <v>3</v>
      </c>
      <c r="B1331" s="2">
        <v>42964</v>
      </c>
      <c r="C1331">
        <v>37.561999999999998</v>
      </c>
    </row>
    <row r="1332" spans="1:3" x14ac:dyDescent="0.55000000000000004">
      <c r="A1332" s="1" t="s">
        <v>3</v>
      </c>
      <c r="B1332" s="2">
        <v>42965</v>
      </c>
      <c r="C1332">
        <v>37.476300000000002</v>
      </c>
    </row>
    <row r="1333" spans="1:3" x14ac:dyDescent="0.55000000000000004">
      <c r="A1333" s="1" t="s">
        <v>3</v>
      </c>
      <c r="B1333" s="2">
        <v>42968</v>
      </c>
      <c r="C1333">
        <v>37.407299999999999</v>
      </c>
    </row>
    <row r="1334" spans="1:3" x14ac:dyDescent="0.55000000000000004">
      <c r="A1334" s="1" t="s">
        <v>3</v>
      </c>
      <c r="B1334" s="2">
        <v>42969</v>
      </c>
      <c r="C1334">
        <v>38.018900000000002</v>
      </c>
    </row>
    <row r="1335" spans="1:3" x14ac:dyDescent="0.55000000000000004">
      <c r="A1335" s="1" t="s">
        <v>3</v>
      </c>
      <c r="B1335" s="2">
        <v>42970</v>
      </c>
      <c r="C1335">
        <v>38.066400000000002</v>
      </c>
    </row>
    <row r="1336" spans="1:3" x14ac:dyDescent="0.55000000000000004">
      <c r="A1336" s="1" t="s">
        <v>3</v>
      </c>
      <c r="B1336" s="2">
        <v>42971</v>
      </c>
      <c r="C1336">
        <v>37.897500000000001</v>
      </c>
    </row>
    <row r="1337" spans="1:3" x14ac:dyDescent="0.55000000000000004">
      <c r="A1337" s="1" t="s">
        <v>3</v>
      </c>
      <c r="B1337" s="2">
        <v>42972</v>
      </c>
      <c r="C1337">
        <v>38.0379</v>
      </c>
    </row>
    <row r="1338" spans="1:3" x14ac:dyDescent="0.55000000000000004">
      <c r="A1338" s="1" t="s">
        <v>3</v>
      </c>
      <c r="B1338" s="2">
        <v>42975</v>
      </c>
      <c r="C1338">
        <v>38.420999999999999</v>
      </c>
    </row>
    <row r="1339" spans="1:3" x14ac:dyDescent="0.55000000000000004">
      <c r="A1339" s="1" t="s">
        <v>3</v>
      </c>
      <c r="B1339" s="2">
        <v>42976</v>
      </c>
      <c r="C1339">
        <v>38.763599999999997</v>
      </c>
    </row>
    <row r="1340" spans="1:3" x14ac:dyDescent="0.55000000000000004">
      <c r="A1340" s="1" t="s">
        <v>3</v>
      </c>
      <c r="B1340" s="2">
        <v>42977</v>
      </c>
      <c r="C1340">
        <v>38.868299999999998</v>
      </c>
    </row>
    <row r="1341" spans="1:3" x14ac:dyDescent="0.55000000000000004">
      <c r="A1341" s="1" t="s">
        <v>3</v>
      </c>
      <c r="B1341" s="2">
        <v>42978</v>
      </c>
      <c r="C1341">
        <v>39.023000000000003</v>
      </c>
    </row>
    <row r="1342" spans="1:3" x14ac:dyDescent="0.55000000000000004">
      <c r="A1342" s="1" t="s">
        <v>3</v>
      </c>
      <c r="B1342" s="2">
        <v>42979</v>
      </c>
      <c r="C1342">
        <v>39.0349</v>
      </c>
    </row>
    <row r="1343" spans="1:3" x14ac:dyDescent="0.55000000000000004">
      <c r="A1343" s="1" t="s">
        <v>3</v>
      </c>
      <c r="B1343" s="2">
        <v>42983</v>
      </c>
      <c r="C1343">
        <v>38.566099999999999</v>
      </c>
    </row>
    <row r="1344" spans="1:3" x14ac:dyDescent="0.55000000000000004">
      <c r="A1344" s="1" t="s">
        <v>3</v>
      </c>
      <c r="B1344" s="2">
        <v>42984</v>
      </c>
      <c r="C1344">
        <v>38.525700000000001</v>
      </c>
    </row>
    <row r="1345" spans="1:3" x14ac:dyDescent="0.55000000000000004">
      <c r="A1345" s="1" t="s">
        <v>3</v>
      </c>
      <c r="B1345" s="2">
        <v>42985</v>
      </c>
      <c r="C1345">
        <v>38.371000000000002</v>
      </c>
    </row>
    <row r="1346" spans="1:3" x14ac:dyDescent="0.55000000000000004">
      <c r="A1346" s="1" t="s">
        <v>3</v>
      </c>
      <c r="B1346" s="2">
        <v>42986</v>
      </c>
      <c r="C1346">
        <v>37.745199999999997</v>
      </c>
    </row>
    <row r="1347" spans="1:3" x14ac:dyDescent="0.55000000000000004">
      <c r="A1347" s="1" t="s">
        <v>3</v>
      </c>
      <c r="B1347" s="2">
        <v>42989</v>
      </c>
      <c r="C1347">
        <v>38.428100000000001</v>
      </c>
    </row>
    <row r="1348" spans="1:3" x14ac:dyDescent="0.55000000000000004">
      <c r="A1348" s="1" t="s">
        <v>3</v>
      </c>
      <c r="B1348" s="2">
        <v>42990</v>
      </c>
      <c r="C1348">
        <v>38.275799999999997</v>
      </c>
    </row>
    <row r="1349" spans="1:3" x14ac:dyDescent="0.55000000000000004">
      <c r="A1349" s="1" t="s">
        <v>3</v>
      </c>
      <c r="B1349" s="2">
        <v>42991</v>
      </c>
      <c r="C1349">
        <v>37.987900000000003</v>
      </c>
    </row>
    <row r="1350" spans="1:3" x14ac:dyDescent="0.55000000000000004">
      <c r="A1350" s="1" t="s">
        <v>3</v>
      </c>
      <c r="B1350" s="2">
        <v>42992</v>
      </c>
      <c r="C1350">
        <v>37.661900000000003</v>
      </c>
    </row>
    <row r="1351" spans="1:3" x14ac:dyDescent="0.55000000000000004">
      <c r="A1351" s="1" t="s">
        <v>3</v>
      </c>
      <c r="B1351" s="2">
        <v>42993</v>
      </c>
      <c r="C1351">
        <v>38.0426</v>
      </c>
    </row>
    <row r="1352" spans="1:3" x14ac:dyDescent="0.55000000000000004">
      <c r="A1352" s="1" t="s">
        <v>3</v>
      </c>
      <c r="B1352" s="2">
        <v>42996</v>
      </c>
      <c r="C1352">
        <v>37.7547</v>
      </c>
    </row>
    <row r="1353" spans="1:3" x14ac:dyDescent="0.55000000000000004">
      <c r="A1353" s="1" t="s">
        <v>3</v>
      </c>
      <c r="B1353" s="2">
        <v>42997</v>
      </c>
      <c r="C1353">
        <v>37.768999999999998</v>
      </c>
    </row>
    <row r="1354" spans="1:3" x14ac:dyDescent="0.55000000000000004">
      <c r="A1354" s="1" t="s">
        <v>3</v>
      </c>
      <c r="B1354" s="2">
        <v>42998</v>
      </c>
      <c r="C1354">
        <v>37.136099999999999</v>
      </c>
    </row>
    <row r="1355" spans="1:3" x14ac:dyDescent="0.55000000000000004">
      <c r="A1355" s="1" t="s">
        <v>3</v>
      </c>
      <c r="B1355" s="2">
        <v>42999</v>
      </c>
      <c r="C1355">
        <v>36.498399999999997</v>
      </c>
    </row>
    <row r="1356" spans="1:3" x14ac:dyDescent="0.55000000000000004">
      <c r="A1356" s="1" t="s">
        <v>3</v>
      </c>
      <c r="B1356" s="2">
        <v>43000</v>
      </c>
      <c r="C1356">
        <v>36.141500000000001</v>
      </c>
    </row>
    <row r="1357" spans="1:3" x14ac:dyDescent="0.55000000000000004">
      <c r="A1357" s="1" t="s">
        <v>3</v>
      </c>
      <c r="B1357" s="2">
        <v>43003</v>
      </c>
      <c r="C1357">
        <v>35.822600000000001</v>
      </c>
    </row>
    <row r="1358" spans="1:3" x14ac:dyDescent="0.55000000000000004">
      <c r="A1358" s="1" t="s">
        <v>3</v>
      </c>
      <c r="B1358" s="2">
        <v>43004</v>
      </c>
      <c r="C1358">
        <v>36.438899999999997</v>
      </c>
    </row>
    <row r="1359" spans="1:3" x14ac:dyDescent="0.55000000000000004">
      <c r="A1359" s="1" t="s">
        <v>3</v>
      </c>
      <c r="B1359" s="2">
        <v>43005</v>
      </c>
      <c r="C1359">
        <v>36.698300000000003</v>
      </c>
    </row>
    <row r="1360" spans="1:3" x14ac:dyDescent="0.55000000000000004">
      <c r="A1360" s="1" t="s">
        <v>3</v>
      </c>
      <c r="B1360" s="2">
        <v>43006</v>
      </c>
      <c r="C1360">
        <v>36.472200000000001</v>
      </c>
    </row>
    <row r="1361" spans="1:3" x14ac:dyDescent="0.55000000000000004">
      <c r="A1361" s="1" t="s">
        <v>3</v>
      </c>
      <c r="B1361" s="2">
        <v>43007</v>
      </c>
      <c r="C1361">
        <v>36.6721</v>
      </c>
    </row>
    <row r="1362" spans="1:3" x14ac:dyDescent="0.55000000000000004">
      <c r="A1362" s="1" t="s">
        <v>3</v>
      </c>
      <c r="B1362" s="2">
        <v>43010</v>
      </c>
      <c r="C1362">
        <v>36.598300000000002</v>
      </c>
    </row>
    <row r="1363" spans="1:3" x14ac:dyDescent="0.55000000000000004">
      <c r="A1363" s="1" t="s">
        <v>3</v>
      </c>
      <c r="B1363" s="2">
        <v>43011</v>
      </c>
      <c r="C1363">
        <v>36.7577</v>
      </c>
    </row>
    <row r="1364" spans="1:3" x14ac:dyDescent="0.55000000000000004">
      <c r="A1364" s="1" t="s">
        <v>3</v>
      </c>
      <c r="B1364" s="2">
        <v>43012</v>
      </c>
      <c r="C1364">
        <v>36.519799999999996</v>
      </c>
    </row>
    <row r="1365" spans="1:3" x14ac:dyDescent="0.55000000000000004">
      <c r="A1365" s="1" t="s">
        <v>3</v>
      </c>
      <c r="B1365" s="2">
        <v>43013</v>
      </c>
      <c r="C1365">
        <v>36.974299999999999</v>
      </c>
    </row>
    <row r="1366" spans="1:3" x14ac:dyDescent="0.55000000000000004">
      <c r="A1366" s="1" t="s">
        <v>3</v>
      </c>
      <c r="B1366" s="2">
        <v>43014</v>
      </c>
      <c r="C1366">
        <v>36.9529</v>
      </c>
    </row>
    <row r="1367" spans="1:3" x14ac:dyDescent="0.55000000000000004">
      <c r="A1367" s="1" t="s">
        <v>3</v>
      </c>
      <c r="B1367" s="2">
        <v>43017</v>
      </c>
      <c r="C1367">
        <v>37.081299999999999</v>
      </c>
    </row>
    <row r="1368" spans="1:3" x14ac:dyDescent="0.55000000000000004">
      <c r="A1368" s="1" t="s">
        <v>3</v>
      </c>
      <c r="B1368" s="2">
        <v>43018</v>
      </c>
      <c r="C1368">
        <v>37.095599999999997</v>
      </c>
    </row>
    <row r="1369" spans="1:3" x14ac:dyDescent="0.55000000000000004">
      <c r="A1369" s="1" t="s">
        <v>3</v>
      </c>
      <c r="B1369" s="2">
        <v>43019</v>
      </c>
      <c r="C1369">
        <v>37.250300000000003</v>
      </c>
    </row>
    <row r="1370" spans="1:3" x14ac:dyDescent="0.55000000000000004">
      <c r="A1370" s="1" t="s">
        <v>3</v>
      </c>
      <c r="B1370" s="2">
        <v>43020</v>
      </c>
      <c r="C1370">
        <v>37.119399999999999</v>
      </c>
    </row>
    <row r="1371" spans="1:3" x14ac:dyDescent="0.55000000000000004">
      <c r="A1371" s="1" t="s">
        <v>3</v>
      </c>
      <c r="B1371" s="2">
        <v>43021</v>
      </c>
      <c r="C1371">
        <v>37.354999999999997</v>
      </c>
    </row>
    <row r="1372" spans="1:3" x14ac:dyDescent="0.55000000000000004">
      <c r="A1372" s="1" t="s">
        <v>3</v>
      </c>
      <c r="B1372" s="2">
        <v>43024</v>
      </c>
      <c r="C1372">
        <v>38.0426</v>
      </c>
    </row>
    <row r="1373" spans="1:3" x14ac:dyDescent="0.55000000000000004">
      <c r="A1373" s="1" t="s">
        <v>3</v>
      </c>
      <c r="B1373" s="2">
        <v>43025</v>
      </c>
      <c r="C1373">
        <v>38.183</v>
      </c>
    </row>
    <row r="1374" spans="1:3" x14ac:dyDescent="0.55000000000000004">
      <c r="A1374" s="1" t="s">
        <v>3</v>
      </c>
      <c r="B1374" s="2">
        <v>43026</v>
      </c>
      <c r="C1374">
        <v>38.014099999999999</v>
      </c>
    </row>
    <row r="1375" spans="1:3" x14ac:dyDescent="0.55000000000000004">
      <c r="A1375" s="1" t="s">
        <v>3</v>
      </c>
      <c r="B1375" s="2">
        <v>43027</v>
      </c>
      <c r="C1375">
        <v>37.114699999999999</v>
      </c>
    </row>
    <row r="1376" spans="1:3" x14ac:dyDescent="0.55000000000000004">
      <c r="A1376" s="1" t="s">
        <v>3</v>
      </c>
      <c r="B1376" s="2">
        <v>43028</v>
      </c>
      <c r="C1376">
        <v>37.178899999999999</v>
      </c>
    </row>
    <row r="1377" spans="1:3" x14ac:dyDescent="0.55000000000000004">
      <c r="A1377" s="1" t="s">
        <v>3</v>
      </c>
      <c r="B1377" s="2">
        <v>43031</v>
      </c>
      <c r="C1377">
        <v>37.1599</v>
      </c>
    </row>
    <row r="1378" spans="1:3" x14ac:dyDescent="0.55000000000000004">
      <c r="A1378" s="1" t="s">
        <v>3</v>
      </c>
      <c r="B1378" s="2">
        <v>43032</v>
      </c>
      <c r="C1378">
        <v>37.3812</v>
      </c>
    </row>
    <row r="1379" spans="1:3" x14ac:dyDescent="0.55000000000000004">
      <c r="A1379" s="1" t="s">
        <v>3</v>
      </c>
      <c r="B1379" s="2">
        <v>43033</v>
      </c>
      <c r="C1379">
        <v>37.216999999999999</v>
      </c>
    </row>
    <row r="1380" spans="1:3" x14ac:dyDescent="0.55000000000000004">
      <c r="A1380" s="1" t="s">
        <v>3</v>
      </c>
      <c r="B1380" s="2">
        <v>43034</v>
      </c>
      <c r="C1380">
        <v>37.454900000000002</v>
      </c>
    </row>
    <row r="1381" spans="1:3" x14ac:dyDescent="0.55000000000000004">
      <c r="A1381" s="1" t="s">
        <v>3</v>
      </c>
      <c r="B1381" s="2">
        <v>43035</v>
      </c>
      <c r="C1381">
        <v>38.796900000000001</v>
      </c>
    </row>
    <row r="1382" spans="1:3" x14ac:dyDescent="0.55000000000000004">
      <c r="A1382" s="1" t="s">
        <v>3</v>
      </c>
      <c r="B1382" s="2">
        <v>43038</v>
      </c>
      <c r="C1382">
        <v>39.670200000000001</v>
      </c>
    </row>
    <row r="1383" spans="1:3" x14ac:dyDescent="0.55000000000000004">
      <c r="A1383" s="1" t="s">
        <v>3</v>
      </c>
      <c r="B1383" s="2">
        <v>43039</v>
      </c>
      <c r="C1383">
        <v>40.222200000000001</v>
      </c>
    </row>
    <row r="1384" spans="1:3" x14ac:dyDescent="0.55000000000000004">
      <c r="A1384" s="1" t="s">
        <v>3</v>
      </c>
      <c r="B1384" s="2">
        <v>43040</v>
      </c>
      <c r="C1384">
        <v>39.710599999999999</v>
      </c>
    </row>
    <row r="1385" spans="1:3" x14ac:dyDescent="0.55000000000000004">
      <c r="A1385" s="1" t="s">
        <v>3</v>
      </c>
      <c r="B1385" s="2">
        <v>43041</v>
      </c>
      <c r="C1385">
        <v>40.000900000000001</v>
      </c>
    </row>
    <row r="1386" spans="1:3" x14ac:dyDescent="0.55000000000000004">
      <c r="A1386" s="1" t="s">
        <v>3</v>
      </c>
      <c r="B1386" s="2">
        <v>43042</v>
      </c>
      <c r="C1386">
        <v>41.045499999999997</v>
      </c>
    </row>
    <row r="1387" spans="1:3" x14ac:dyDescent="0.55000000000000004">
      <c r="A1387" s="1" t="s">
        <v>3</v>
      </c>
      <c r="B1387" s="2">
        <v>43045</v>
      </c>
      <c r="C1387">
        <v>41.4619</v>
      </c>
    </row>
    <row r="1388" spans="1:3" x14ac:dyDescent="0.55000000000000004">
      <c r="A1388" s="1" t="s">
        <v>3</v>
      </c>
      <c r="B1388" s="2">
        <v>43046</v>
      </c>
      <c r="C1388">
        <v>41.595199999999998</v>
      </c>
    </row>
    <row r="1389" spans="1:3" x14ac:dyDescent="0.55000000000000004">
      <c r="A1389" s="1" t="s">
        <v>3</v>
      </c>
      <c r="B1389" s="2">
        <v>43047</v>
      </c>
      <c r="C1389">
        <v>41.935400000000001</v>
      </c>
    </row>
    <row r="1390" spans="1:3" x14ac:dyDescent="0.55000000000000004">
      <c r="A1390" s="1" t="s">
        <v>3</v>
      </c>
      <c r="B1390" s="2">
        <v>43048</v>
      </c>
      <c r="C1390">
        <v>41.849800000000002</v>
      </c>
    </row>
    <row r="1391" spans="1:3" x14ac:dyDescent="0.55000000000000004">
      <c r="A1391" s="1" t="s">
        <v>3</v>
      </c>
      <c r="B1391" s="2">
        <v>43049</v>
      </c>
      <c r="C1391">
        <v>41.711300000000001</v>
      </c>
    </row>
    <row r="1392" spans="1:3" x14ac:dyDescent="0.55000000000000004">
      <c r="A1392" s="1" t="s">
        <v>3</v>
      </c>
      <c r="B1392" s="2">
        <v>43052</v>
      </c>
      <c r="C1392">
        <v>41.5441</v>
      </c>
    </row>
    <row r="1393" spans="1:3" x14ac:dyDescent="0.55000000000000004">
      <c r="A1393" s="1" t="s">
        <v>3</v>
      </c>
      <c r="B1393" s="2">
        <v>43053</v>
      </c>
      <c r="C1393">
        <v>40.9161</v>
      </c>
    </row>
    <row r="1394" spans="1:3" x14ac:dyDescent="0.55000000000000004">
      <c r="A1394" s="1" t="s">
        <v>3</v>
      </c>
      <c r="B1394" s="2">
        <v>43054</v>
      </c>
      <c r="C1394">
        <v>40.376399999999997</v>
      </c>
    </row>
    <row r="1395" spans="1:3" x14ac:dyDescent="0.55000000000000004">
      <c r="A1395" s="1" t="s">
        <v>3</v>
      </c>
      <c r="B1395" s="2">
        <v>43055</v>
      </c>
      <c r="C1395">
        <v>40.858699999999999</v>
      </c>
    </row>
    <row r="1396" spans="1:3" x14ac:dyDescent="0.55000000000000004">
      <c r="A1396" s="1" t="s">
        <v>3</v>
      </c>
      <c r="B1396" s="2">
        <v>43056</v>
      </c>
      <c r="C1396">
        <v>40.631900000000002</v>
      </c>
    </row>
    <row r="1397" spans="1:3" x14ac:dyDescent="0.55000000000000004">
      <c r="A1397" s="1" t="s">
        <v>3</v>
      </c>
      <c r="B1397" s="2">
        <v>43059</v>
      </c>
      <c r="C1397">
        <v>40.591299999999997</v>
      </c>
    </row>
    <row r="1398" spans="1:3" x14ac:dyDescent="0.55000000000000004">
      <c r="A1398" s="1" t="s">
        <v>3</v>
      </c>
      <c r="B1398" s="2">
        <v>43060</v>
      </c>
      <c r="C1398">
        <v>41.3459</v>
      </c>
    </row>
    <row r="1399" spans="1:3" x14ac:dyDescent="0.55000000000000004">
      <c r="A1399" s="1" t="s">
        <v>3</v>
      </c>
      <c r="B1399" s="2">
        <v>43061</v>
      </c>
      <c r="C1399">
        <v>41.780500000000004</v>
      </c>
    </row>
    <row r="1400" spans="1:3" x14ac:dyDescent="0.55000000000000004">
      <c r="A1400" s="1" t="s">
        <v>3</v>
      </c>
      <c r="B1400" s="2">
        <v>43063</v>
      </c>
      <c r="C1400">
        <v>41.782899999999998</v>
      </c>
    </row>
    <row r="1401" spans="1:3" x14ac:dyDescent="0.55000000000000004">
      <c r="A1401" s="1" t="s">
        <v>3</v>
      </c>
      <c r="B1401" s="2">
        <v>43066</v>
      </c>
      <c r="C1401">
        <v>41.572800000000001</v>
      </c>
    </row>
    <row r="1402" spans="1:3" x14ac:dyDescent="0.55000000000000004">
      <c r="A1402" s="1" t="s">
        <v>3</v>
      </c>
      <c r="B1402" s="2">
        <v>43067</v>
      </c>
      <c r="C1402">
        <v>41.3292</v>
      </c>
    </row>
    <row r="1403" spans="1:3" x14ac:dyDescent="0.55000000000000004">
      <c r="A1403" s="1" t="s">
        <v>3</v>
      </c>
      <c r="B1403" s="2">
        <v>43068</v>
      </c>
      <c r="C1403">
        <v>40.471899999999998</v>
      </c>
    </row>
    <row r="1404" spans="1:3" x14ac:dyDescent="0.55000000000000004">
      <c r="A1404" s="1" t="s">
        <v>3</v>
      </c>
      <c r="B1404" s="2">
        <v>43069</v>
      </c>
      <c r="C1404">
        <v>41.037799999999997</v>
      </c>
    </row>
    <row r="1405" spans="1:3" x14ac:dyDescent="0.55000000000000004">
      <c r="A1405" s="1" t="s">
        <v>3</v>
      </c>
      <c r="B1405" s="2">
        <v>43070</v>
      </c>
      <c r="C1405">
        <v>40.846800000000002</v>
      </c>
    </row>
    <row r="1406" spans="1:3" x14ac:dyDescent="0.55000000000000004">
      <c r="A1406" s="1" t="s">
        <v>3</v>
      </c>
      <c r="B1406" s="2">
        <v>43073</v>
      </c>
      <c r="C1406">
        <v>40.548299999999998</v>
      </c>
    </row>
    <row r="1407" spans="1:3" x14ac:dyDescent="0.55000000000000004">
      <c r="A1407" s="1" t="s">
        <v>3</v>
      </c>
      <c r="B1407" s="2">
        <v>43074</v>
      </c>
      <c r="C1407">
        <v>40.510100000000001</v>
      </c>
    </row>
    <row r="1408" spans="1:3" x14ac:dyDescent="0.55000000000000004">
      <c r="A1408" s="1" t="s">
        <v>3</v>
      </c>
      <c r="B1408" s="2">
        <v>43075</v>
      </c>
      <c r="C1408">
        <v>40.359699999999997</v>
      </c>
    </row>
    <row r="1409" spans="1:3" x14ac:dyDescent="0.55000000000000004">
      <c r="A1409" s="1" t="s">
        <v>3</v>
      </c>
      <c r="B1409" s="2">
        <v>43076</v>
      </c>
      <c r="C1409">
        <v>40.433700000000002</v>
      </c>
    </row>
    <row r="1410" spans="1:3" x14ac:dyDescent="0.55000000000000004">
      <c r="A1410" s="1" t="s">
        <v>3</v>
      </c>
      <c r="B1410" s="2">
        <v>43077</v>
      </c>
      <c r="C1410">
        <v>40.445599999999999</v>
      </c>
    </row>
    <row r="1411" spans="1:3" x14ac:dyDescent="0.55000000000000004">
      <c r="A1411" s="1" t="s">
        <v>3</v>
      </c>
      <c r="B1411" s="2">
        <v>43080</v>
      </c>
      <c r="C1411">
        <v>41.233699999999999</v>
      </c>
    </row>
    <row r="1412" spans="1:3" x14ac:dyDescent="0.55000000000000004">
      <c r="A1412" s="1" t="s">
        <v>3</v>
      </c>
      <c r="B1412" s="2">
        <v>43081</v>
      </c>
      <c r="C1412">
        <v>41.002000000000002</v>
      </c>
    </row>
    <row r="1413" spans="1:3" x14ac:dyDescent="0.55000000000000004">
      <c r="A1413" s="1" t="s">
        <v>3</v>
      </c>
      <c r="B1413" s="2">
        <v>43082</v>
      </c>
      <c r="C1413">
        <v>41.138100000000001</v>
      </c>
    </row>
    <row r="1414" spans="1:3" x14ac:dyDescent="0.55000000000000004">
      <c r="A1414" s="1" t="s">
        <v>3</v>
      </c>
      <c r="B1414" s="2">
        <v>43083</v>
      </c>
      <c r="C1414">
        <v>41.126199999999997</v>
      </c>
    </row>
    <row r="1415" spans="1:3" x14ac:dyDescent="0.55000000000000004">
      <c r="A1415" s="1" t="s">
        <v>3</v>
      </c>
      <c r="B1415" s="2">
        <v>43084</v>
      </c>
      <c r="C1415">
        <v>41.5441</v>
      </c>
    </row>
    <row r="1416" spans="1:3" x14ac:dyDescent="0.55000000000000004">
      <c r="A1416" s="1" t="s">
        <v>3</v>
      </c>
      <c r="B1416" s="2">
        <v>43087</v>
      </c>
      <c r="C1416">
        <v>42.129199999999997</v>
      </c>
    </row>
    <row r="1417" spans="1:3" x14ac:dyDescent="0.55000000000000004">
      <c r="A1417" s="1" t="s">
        <v>3</v>
      </c>
      <c r="B1417" s="2">
        <v>43088</v>
      </c>
      <c r="C1417">
        <v>41.680199999999999</v>
      </c>
    </row>
    <row r="1418" spans="1:3" x14ac:dyDescent="0.55000000000000004">
      <c r="A1418" s="1" t="s">
        <v>3</v>
      </c>
      <c r="B1418" s="2">
        <v>43089</v>
      </c>
      <c r="C1418">
        <v>41.634799999999998</v>
      </c>
    </row>
    <row r="1419" spans="1:3" x14ac:dyDescent="0.55000000000000004">
      <c r="A1419" s="1" t="s">
        <v>3</v>
      </c>
      <c r="B1419" s="2">
        <v>43090</v>
      </c>
      <c r="C1419">
        <v>41.792499999999997</v>
      </c>
    </row>
    <row r="1420" spans="1:3" x14ac:dyDescent="0.55000000000000004">
      <c r="A1420" s="1" t="s">
        <v>3</v>
      </c>
      <c r="B1420" s="2">
        <v>43091</v>
      </c>
      <c r="C1420">
        <v>41.792499999999997</v>
      </c>
    </row>
    <row r="1421" spans="1:3" x14ac:dyDescent="0.55000000000000004">
      <c r="A1421" s="1" t="s">
        <v>3</v>
      </c>
      <c r="B1421" s="2">
        <v>43095</v>
      </c>
      <c r="C1421">
        <v>40.732199999999999</v>
      </c>
    </row>
    <row r="1422" spans="1:3" x14ac:dyDescent="0.55000000000000004">
      <c r="A1422" s="1" t="s">
        <v>3</v>
      </c>
      <c r="B1422" s="2">
        <v>43096</v>
      </c>
      <c r="C1422">
        <v>40.7393</v>
      </c>
    </row>
    <row r="1423" spans="1:3" x14ac:dyDescent="0.55000000000000004">
      <c r="A1423" s="1" t="s">
        <v>3</v>
      </c>
      <c r="B1423" s="2">
        <v>43097</v>
      </c>
      <c r="C1423">
        <v>40.853999999999999</v>
      </c>
    </row>
    <row r="1424" spans="1:3" x14ac:dyDescent="0.55000000000000004">
      <c r="A1424" s="1" t="s">
        <v>3</v>
      </c>
      <c r="B1424" s="2">
        <v>43098</v>
      </c>
      <c r="C1424">
        <v>40.412199999999999</v>
      </c>
    </row>
    <row r="1425" spans="1:3" x14ac:dyDescent="0.55000000000000004">
      <c r="A1425" s="1" t="s">
        <v>3</v>
      </c>
      <c r="B1425" s="2">
        <v>43102</v>
      </c>
      <c r="C1425">
        <v>41.135800000000003</v>
      </c>
    </row>
    <row r="1426" spans="1:3" x14ac:dyDescent="0.55000000000000004">
      <c r="A1426" s="1" t="s">
        <v>3</v>
      </c>
      <c r="B1426" s="2">
        <v>43103</v>
      </c>
      <c r="C1426">
        <v>41.128599999999999</v>
      </c>
    </row>
    <row r="1427" spans="1:3" x14ac:dyDescent="0.55000000000000004">
      <c r="A1427" s="1" t="s">
        <v>3</v>
      </c>
      <c r="B1427" s="2">
        <v>43104</v>
      </c>
      <c r="C1427">
        <v>41.319600000000001</v>
      </c>
    </row>
    <row r="1428" spans="1:3" x14ac:dyDescent="0.55000000000000004">
      <c r="A1428" s="1" t="s">
        <v>3</v>
      </c>
      <c r="B1428" s="2">
        <v>43105</v>
      </c>
      <c r="C1428">
        <v>41.790100000000002</v>
      </c>
    </row>
    <row r="1429" spans="1:3" x14ac:dyDescent="0.55000000000000004">
      <c r="A1429" s="1" t="s">
        <v>3</v>
      </c>
      <c r="B1429" s="2">
        <v>43108</v>
      </c>
      <c r="C1429">
        <v>41.634799999999998</v>
      </c>
    </row>
    <row r="1430" spans="1:3" x14ac:dyDescent="0.55000000000000004">
      <c r="A1430" s="1" t="s">
        <v>3</v>
      </c>
      <c r="B1430" s="2">
        <v>43109</v>
      </c>
      <c r="C1430">
        <v>41.630099999999999</v>
      </c>
    </row>
    <row r="1431" spans="1:3" x14ac:dyDescent="0.55000000000000004">
      <c r="A1431" s="1" t="s">
        <v>3</v>
      </c>
      <c r="B1431" s="2">
        <v>43110</v>
      </c>
      <c r="C1431">
        <v>41.6205</v>
      </c>
    </row>
    <row r="1432" spans="1:3" x14ac:dyDescent="0.55000000000000004">
      <c r="A1432" s="1" t="s">
        <v>3</v>
      </c>
      <c r="B1432" s="2">
        <v>43111</v>
      </c>
      <c r="C1432">
        <v>41.856900000000003</v>
      </c>
    </row>
    <row r="1433" spans="1:3" x14ac:dyDescent="0.55000000000000004">
      <c r="A1433" s="1" t="s">
        <v>3</v>
      </c>
      <c r="B1433" s="2">
        <v>43112</v>
      </c>
      <c r="C1433">
        <v>42.289200000000001</v>
      </c>
    </row>
    <row r="1434" spans="1:3" x14ac:dyDescent="0.55000000000000004">
      <c r="A1434" s="1" t="s">
        <v>3</v>
      </c>
      <c r="B1434" s="2">
        <v>43116</v>
      </c>
      <c r="C1434">
        <v>42.074199999999998</v>
      </c>
    </row>
    <row r="1435" spans="1:3" x14ac:dyDescent="0.55000000000000004">
      <c r="A1435" s="1" t="s">
        <v>3</v>
      </c>
      <c r="B1435" s="2">
        <v>43117</v>
      </c>
      <c r="C1435">
        <v>42.769100000000002</v>
      </c>
    </row>
    <row r="1436" spans="1:3" x14ac:dyDescent="0.55000000000000004">
      <c r="A1436" s="1" t="s">
        <v>3</v>
      </c>
      <c r="B1436" s="2">
        <v>43118</v>
      </c>
      <c r="C1436">
        <v>42.807299999999998</v>
      </c>
    </row>
    <row r="1437" spans="1:3" x14ac:dyDescent="0.55000000000000004">
      <c r="A1437" s="1" t="s">
        <v>3</v>
      </c>
      <c r="B1437" s="2">
        <v>43119</v>
      </c>
      <c r="C1437">
        <v>42.616300000000003</v>
      </c>
    </row>
    <row r="1438" spans="1:3" x14ac:dyDescent="0.55000000000000004">
      <c r="A1438" s="1" t="s">
        <v>3</v>
      </c>
      <c r="B1438" s="2">
        <v>43122</v>
      </c>
      <c r="C1438">
        <v>42.267699999999998</v>
      </c>
    </row>
    <row r="1439" spans="1:3" x14ac:dyDescent="0.55000000000000004">
      <c r="A1439" s="1" t="s">
        <v>3</v>
      </c>
      <c r="B1439" s="2">
        <v>43123</v>
      </c>
      <c r="C1439">
        <v>42.277200000000001</v>
      </c>
    </row>
    <row r="1440" spans="1:3" x14ac:dyDescent="0.55000000000000004">
      <c r="A1440" s="1" t="s">
        <v>3</v>
      </c>
      <c r="B1440" s="2">
        <v>43124</v>
      </c>
      <c r="C1440">
        <v>41.6038</v>
      </c>
    </row>
    <row r="1441" spans="1:3" x14ac:dyDescent="0.55000000000000004">
      <c r="A1441" s="1" t="s">
        <v>3</v>
      </c>
      <c r="B1441" s="2">
        <v>43125</v>
      </c>
      <c r="C1441">
        <v>40.8611</v>
      </c>
    </row>
    <row r="1442" spans="1:3" x14ac:dyDescent="0.55000000000000004">
      <c r="A1442" s="1" t="s">
        <v>3</v>
      </c>
      <c r="B1442" s="2">
        <v>43126</v>
      </c>
      <c r="C1442">
        <v>40.956699999999998</v>
      </c>
    </row>
    <row r="1443" spans="1:3" x14ac:dyDescent="0.55000000000000004">
      <c r="A1443" s="1" t="s">
        <v>3</v>
      </c>
      <c r="B1443" s="2">
        <v>43129</v>
      </c>
      <c r="C1443">
        <v>40.108899999999998</v>
      </c>
    </row>
    <row r="1444" spans="1:3" x14ac:dyDescent="0.55000000000000004">
      <c r="A1444" s="1" t="s">
        <v>3</v>
      </c>
      <c r="B1444" s="2">
        <v>43130</v>
      </c>
      <c r="C1444">
        <v>39.872500000000002</v>
      </c>
    </row>
    <row r="1445" spans="1:3" x14ac:dyDescent="0.55000000000000004">
      <c r="A1445" s="1" t="s">
        <v>3</v>
      </c>
      <c r="B1445" s="2">
        <v>43131</v>
      </c>
      <c r="C1445">
        <v>39.982300000000002</v>
      </c>
    </row>
    <row r="1446" spans="1:3" x14ac:dyDescent="0.55000000000000004">
      <c r="A1446" s="1" t="s">
        <v>3</v>
      </c>
      <c r="B1446" s="2">
        <v>43132</v>
      </c>
      <c r="C1446">
        <v>40.065899999999999</v>
      </c>
    </row>
    <row r="1447" spans="1:3" x14ac:dyDescent="0.55000000000000004">
      <c r="A1447" s="1" t="s">
        <v>3</v>
      </c>
      <c r="B1447" s="2">
        <v>43133</v>
      </c>
      <c r="C1447">
        <v>38.327500000000001</v>
      </c>
    </row>
    <row r="1448" spans="1:3" x14ac:dyDescent="0.55000000000000004">
      <c r="A1448" s="1" t="s">
        <v>3</v>
      </c>
      <c r="B1448" s="2">
        <v>43136</v>
      </c>
      <c r="C1448">
        <v>37.369900000000001</v>
      </c>
    </row>
    <row r="1449" spans="1:3" x14ac:dyDescent="0.55000000000000004">
      <c r="A1449" s="1" t="s">
        <v>3</v>
      </c>
      <c r="B1449" s="2">
        <v>43137</v>
      </c>
      <c r="C1449">
        <v>38.931600000000003</v>
      </c>
    </row>
    <row r="1450" spans="1:3" x14ac:dyDescent="0.55000000000000004">
      <c r="A1450" s="1" t="s">
        <v>3</v>
      </c>
      <c r="B1450" s="2">
        <v>43138</v>
      </c>
      <c r="C1450">
        <v>38.098199999999999</v>
      </c>
    </row>
    <row r="1451" spans="1:3" x14ac:dyDescent="0.55000000000000004">
      <c r="A1451" s="1" t="s">
        <v>3</v>
      </c>
      <c r="B1451" s="2">
        <v>43139</v>
      </c>
      <c r="C1451">
        <v>37.049900000000001</v>
      </c>
    </row>
    <row r="1452" spans="1:3" x14ac:dyDescent="0.55000000000000004">
      <c r="A1452" s="1" t="s">
        <v>3</v>
      </c>
      <c r="B1452" s="2">
        <v>43140</v>
      </c>
      <c r="C1452">
        <v>37.503100000000003</v>
      </c>
    </row>
    <row r="1453" spans="1:3" x14ac:dyDescent="0.55000000000000004">
      <c r="A1453" s="1" t="s">
        <v>3</v>
      </c>
      <c r="B1453" s="2">
        <v>43143</v>
      </c>
      <c r="C1453">
        <v>39.013599999999997</v>
      </c>
    </row>
    <row r="1454" spans="1:3" x14ac:dyDescent="0.55000000000000004">
      <c r="A1454" s="1" t="s">
        <v>3</v>
      </c>
      <c r="B1454" s="2">
        <v>43144</v>
      </c>
      <c r="C1454">
        <v>39.404499999999999</v>
      </c>
    </row>
    <row r="1455" spans="1:3" x14ac:dyDescent="0.55000000000000004">
      <c r="A1455" s="1" t="s">
        <v>3</v>
      </c>
      <c r="B1455" s="2">
        <v>43145</v>
      </c>
      <c r="C1455">
        <v>40.131</v>
      </c>
    </row>
    <row r="1456" spans="1:3" x14ac:dyDescent="0.55000000000000004">
      <c r="A1456" s="1" t="s">
        <v>3</v>
      </c>
      <c r="B1456" s="2">
        <v>43146</v>
      </c>
      <c r="C1456">
        <v>41.478499999999997</v>
      </c>
    </row>
    <row r="1457" spans="1:3" x14ac:dyDescent="0.55000000000000004">
      <c r="A1457" s="1" t="s">
        <v>3</v>
      </c>
      <c r="B1457" s="2">
        <v>43147</v>
      </c>
      <c r="C1457">
        <v>41.344200000000001</v>
      </c>
    </row>
    <row r="1458" spans="1:3" x14ac:dyDescent="0.55000000000000004">
      <c r="A1458" s="1" t="s">
        <v>3</v>
      </c>
      <c r="B1458" s="2">
        <v>43151</v>
      </c>
      <c r="C1458">
        <v>41.205199999999998</v>
      </c>
    </row>
    <row r="1459" spans="1:3" x14ac:dyDescent="0.55000000000000004">
      <c r="A1459" s="1" t="s">
        <v>3</v>
      </c>
      <c r="B1459" s="2">
        <v>43152</v>
      </c>
      <c r="C1459">
        <v>41.018099999999997</v>
      </c>
    </row>
    <row r="1460" spans="1:3" x14ac:dyDescent="0.55000000000000004">
      <c r="A1460" s="1" t="s">
        <v>3</v>
      </c>
      <c r="B1460" s="2">
        <v>43153</v>
      </c>
      <c r="C1460">
        <v>41.360999999999997</v>
      </c>
    </row>
    <row r="1461" spans="1:3" x14ac:dyDescent="0.55000000000000004">
      <c r="A1461" s="1" t="s">
        <v>3</v>
      </c>
      <c r="B1461" s="2">
        <v>43154</v>
      </c>
      <c r="C1461">
        <v>42.080300000000001</v>
      </c>
    </row>
    <row r="1462" spans="1:3" x14ac:dyDescent="0.55000000000000004">
      <c r="A1462" s="1" t="s">
        <v>3</v>
      </c>
      <c r="B1462" s="2">
        <v>43157</v>
      </c>
      <c r="C1462">
        <v>42.912399999999998</v>
      </c>
    </row>
    <row r="1463" spans="1:3" x14ac:dyDescent="0.55000000000000004">
      <c r="A1463" s="1" t="s">
        <v>3</v>
      </c>
      <c r="B1463" s="2">
        <v>43158</v>
      </c>
      <c r="C1463">
        <v>42.773299999999999</v>
      </c>
    </row>
    <row r="1464" spans="1:3" x14ac:dyDescent="0.55000000000000004">
      <c r="A1464" s="1" t="s">
        <v>3</v>
      </c>
      <c r="B1464" s="2">
        <v>43159</v>
      </c>
      <c r="C1464">
        <v>42.708500000000001</v>
      </c>
    </row>
    <row r="1465" spans="1:3" x14ac:dyDescent="0.55000000000000004">
      <c r="A1465" s="1" t="s">
        <v>3</v>
      </c>
      <c r="B1465" s="2">
        <v>43160</v>
      </c>
      <c r="C1465">
        <v>41.9604</v>
      </c>
    </row>
    <row r="1466" spans="1:3" x14ac:dyDescent="0.55000000000000004">
      <c r="A1466" s="1" t="s">
        <v>3</v>
      </c>
      <c r="B1466" s="2">
        <v>43161</v>
      </c>
      <c r="C1466">
        <v>42.250599999999999</v>
      </c>
    </row>
    <row r="1467" spans="1:3" x14ac:dyDescent="0.55000000000000004">
      <c r="A1467" s="1" t="s">
        <v>3</v>
      </c>
      <c r="B1467" s="2">
        <v>43164</v>
      </c>
      <c r="C1467">
        <v>42.396799999999999</v>
      </c>
    </row>
    <row r="1468" spans="1:3" x14ac:dyDescent="0.55000000000000004">
      <c r="A1468" s="1" t="s">
        <v>3</v>
      </c>
      <c r="B1468" s="2">
        <v>43165</v>
      </c>
      <c r="C1468">
        <v>42.360900000000001</v>
      </c>
    </row>
    <row r="1469" spans="1:3" x14ac:dyDescent="0.55000000000000004">
      <c r="A1469" s="1" t="s">
        <v>3</v>
      </c>
      <c r="B1469" s="2">
        <v>43166</v>
      </c>
      <c r="C1469">
        <v>41.967599999999997</v>
      </c>
    </row>
    <row r="1470" spans="1:3" x14ac:dyDescent="0.55000000000000004">
      <c r="A1470" s="1" t="s">
        <v>3</v>
      </c>
      <c r="B1470" s="2">
        <v>43167</v>
      </c>
      <c r="C1470">
        <v>42.425600000000003</v>
      </c>
    </row>
    <row r="1471" spans="1:3" x14ac:dyDescent="0.55000000000000004">
      <c r="A1471" s="1" t="s">
        <v>3</v>
      </c>
      <c r="B1471" s="2">
        <v>43168</v>
      </c>
      <c r="C1471">
        <v>43.154499999999999</v>
      </c>
    </row>
    <row r="1472" spans="1:3" x14ac:dyDescent="0.55000000000000004">
      <c r="A1472" s="1" t="s">
        <v>3</v>
      </c>
      <c r="B1472" s="2">
        <v>43171</v>
      </c>
      <c r="C1472">
        <v>43.5717</v>
      </c>
    </row>
    <row r="1473" spans="1:3" x14ac:dyDescent="0.55000000000000004">
      <c r="A1473" s="1" t="s">
        <v>3</v>
      </c>
      <c r="B1473" s="2">
        <v>43172</v>
      </c>
      <c r="C1473">
        <v>43.152099999999997</v>
      </c>
    </row>
    <row r="1474" spans="1:3" x14ac:dyDescent="0.55000000000000004">
      <c r="A1474" s="1" t="s">
        <v>3</v>
      </c>
      <c r="B1474" s="2">
        <v>43173</v>
      </c>
      <c r="C1474">
        <v>42.785299999999999</v>
      </c>
    </row>
    <row r="1475" spans="1:3" x14ac:dyDescent="0.55000000000000004">
      <c r="A1475" s="1" t="s">
        <v>3</v>
      </c>
      <c r="B1475" s="2">
        <v>43174</v>
      </c>
      <c r="C1475">
        <v>42.835599999999999</v>
      </c>
    </row>
    <row r="1476" spans="1:3" x14ac:dyDescent="0.55000000000000004">
      <c r="A1476" s="1" t="s">
        <v>3</v>
      </c>
      <c r="B1476" s="2">
        <v>43175</v>
      </c>
      <c r="C1476">
        <v>42.684600000000003</v>
      </c>
    </row>
    <row r="1477" spans="1:3" x14ac:dyDescent="0.55000000000000004">
      <c r="A1477" s="1" t="s">
        <v>3</v>
      </c>
      <c r="B1477" s="2">
        <v>43178</v>
      </c>
      <c r="C1477">
        <v>42.032400000000003</v>
      </c>
    </row>
    <row r="1478" spans="1:3" x14ac:dyDescent="0.55000000000000004">
      <c r="A1478" s="1" t="s">
        <v>3</v>
      </c>
      <c r="B1478" s="2">
        <v>43179</v>
      </c>
      <c r="C1478">
        <v>42.018000000000001</v>
      </c>
    </row>
    <row r="1479" spans="1:3" x14ac:dyDescent="0.55000000000000004">
      <c r="A1479" s="1" t="s">
        <v>3</v>
      </c>
      <c r="B1479" s="2">
        <v>43180</v>
      </c>
      <c r="C1479">
        <v>41.066099999999999</v>
      </c>
    </row>
    <row r="1480" spans="1:3" x14ac:dyDescent="0.55000000000000004">
      <c r="A1480" s="1" t="s">
        <v>3</v>
      </c>
      <c r="B1480" s="2">
        <v>43181</v>
      </c>
      <c r="C1480">
        <v>40.485799999999998</v>
      </c>
    </row>
    <row r="1481" spans="1:3" x14ac:dyDescent="0.55000000000000004">
      <c r="A1481" s="1" t="s">
        <v>3</v>
      </c>
      <c r="B1481" s="2">
        <v>43182</v>
      </c>
      <c r="C1481">
        <v>39.548299999999998</v>
      </c>
    </row>
    <row r="1482" spans="1:3" x14ac:dyDescent="0.55000000000000004">
      <c r="A1482" s="1" t="s">
        <v>3</v>
      </c>
      <c r="B1482" s="2">
        <v>43185</v>
      </c>
      <c r="C1482">
        <v>41.425800000000002</v>
      </c>
    </row>
    <row r="1483" spans="1:3" x14ac:dyDescent="0.55000000000000004">
      <c r="A1483" s="1" t="s">
        <v>3</v>
      </c>
      <c r="B1483" s="2">
        <v>43186</v>
      </c>
      <c r="C1483">
        <v>40.363599999999998</v>
      </c>
    </row>
    <row r="1484" spans="1:3" x14ac:dyDescent="0.55000000000000004">
      <c r="A1484" s="1" t="s">
        <v>3</v>
      </c>
      <c r="B1484" s="2">
        <v>43187</v>
      </c>
      <c r="C1484">
        <v>39.9176</v>
      </c>
    </row>
    <row r="1485" spans="1:3" x14ac:dyDescent="0.55000000000000004">
      <c r="A1485" s="1" t="s">
        <v>3</v>
      </c>
      <c r="B1485" s="2">
        <v>43188</v>
      </c>
      <c r="C1485">
        <v>40.229300000000002</v>
      </c>
    </row>
    <row r="1486" spans="1:3" x14ac:dyDescent="0.55000000000000004">
      <c r="A1486" s="1" t="s">
        <v>3</v>
      </c>
      <c r="B1486" s="2">
        <v>43192</v>
      </c>
      <c r="C1486">
        <v>39.965499999999999</v>
      </c>
    </row>
    <row r="1487" spans="1:3" x14ac:dyDescent="0.55000000000000004">
      <c r="A1487" s="1" t="s">
        <v>3</v>
      </c>
      <c r="B1487" s="2">
        <v>43193</v>
      </c>
      <c r="C1487">
        <v>40.375500000000002</v>
      </c>
    </row>
    <row r="1488" spans="1:3" x14ac:dyDescent="0.55000000000000004">
      <c r="A1488" s="1" t="s">
        <v>3</v>
      </c>
      <c r="B1488" s="2">
        <v>43194</v>
      </c>
      <c r="C1488">
        <v>41.147599999999997</v>
      </c>
    </row>
    <row r="1489" spans="1:3" x14ac:dyDescent="0.55000000000000004">
      <c r="A1489" s="1" t="s">
        <v>3</v>
      </c>
      <c r="B1489" s="2">
        <v>43195</v>
      </c>
      <c r="C1489">
        <v>41.433</v>
      </c>
    </row>
    <row r="1490" spans="1:3" x14ac:dyDescent="0.55000000000000004">
      <c r="A1490" s="1" t="s">
        <v>3</v>
      </c>
      <c r="B1490" s="2">
        <v>43196</v>
      </c>
      <c r="C1490">
        <v>40.373100000000001</v>
      </c>
    </row>
    <row r="1491" spans="1:3" x14ac:dyDescent="0.55000000000000004">
      <c r="A1491" s="1" t="s">
        <v>3</v>
      </c>
      <c r="B1491" s="2">
        <v>43199</v>
      </c>
      <c r="C1491">
        <v>40.773600000000002</v>
      </c>
    </row>
    <row r="1492" spans="1:3" x14ac:dyDescent="0.55000000000000004">
      <c r="A1492" s="1" t="s">
        <v>3</v>
      </c>
      <c r="B1492" s="2">
        <v>43200</v>
      </c>
      <c r="C1492">
        <v>41.540799999999997</v>
      </c>
    </row>
    <row r="1493" spans="1:3" x14ac:dyDescent="0.55000000000000004">
      <c r="A1493" s="1" t="s">
        <v>3</v>
      </c>
      <c r="B1493" s="2">
        <v>43201</v>
      </c>
      <c r="C1493">
        <v>41.346600000000002</v>
      </c>
    </row>
    <row r="1494" spans="1:3" x14ac:dyDescent="0.55000000000000004">
      <c r="A1494" s="1" t="s">
        <v>3</v>
      </c>
      <c r="B1494" s="2">
        <v>43202</v>
      </c>
      <c r="C1494">
        <v>41.754199999999997</v>
      </c>
    </row>
    <row r="1495" spans="1:3" x14ac:dyDescent="0.55000000000000004">
      <c r="A1495" s="1" t="s">
        <v>3</v>
      </c>
      <c r="B1495" s="2">
        <v>43203</v>
      </c>
      <c r="C1495">
        <v>41.895699999999998</v>
      </c>
    </row>
    <row r="1496" spans="1:3" x14ac:dyDescent="0.55000000000000004">
      <c r="A1496" s="1" t="s">
        <v>3</v>
      </c>
      <c r="B1496" s="2">
        <v>43206</v>
      </c>
      <c r="C1496">
        <v>42.1571</v>
      </c>
    </row>
    <row r="1497" spans="1:3" x14ac:dyDescent="0.55000000000000004">
      <c r="A1497" s="1" t="s">
        <v>3</v>
      </c>
      <c r="B1497" s="2">
        <v>43207</v>
      </c>
      <c r="C1497">
        <v>42.737299999999998</v>
      </c>
    </row>
    <row r="1498" spans="1:3" x14ac:dyDescent="0.55000000000000004">
      <c r="A1498" s="1" t="s">
        <v>3</v>
      </c>
      <c r="B1498" s="2">
        <v>43208</v>
      </c>
      <c r="C1498">
        <v>42.641399999999997</v>
      </c>
    </row>
    <row r="1499" spans="1:3" x14ac:dyDescent="0.55000000000000004">
      <c r="A1499" s="1" t="s">
        <v>3</v>
      </c>
      <c r="B1499" s="2">
        <v>43209</v>
      </c>
      <c r="C1499">
        <v>41.433</v>
      </c>
    </row>
    <row r="1500" spans="1:3" x14ac:dyDescent="0.55000000000000004">
      <c r="A1500" s="1" t="s">
        <v>3</v>
      </c>
      <c r="B1500" s="2">
        <v>43210</v>
      </c>
      <c r="C1500">
        <v>39.735300000000002</v>
      </c>
    </row>
    <row r="1501" spans="1:3" x14ac:dyDescent="0.55000000000000004">
      <c r="A1501" s="1" t="s">
        <v>3</v>
      </c>
      <c r="B1501" s="2">
        <v>43213</v>
      </c>
      <c r="C1501">
        <v>39.6203</v>
      </c>
    </row>
    <row r="1502" spans="1:3" x14ac:dyDescent="0.55000000000000004">
      <c r="A1502" s="1" t="s">
        <v>3</v>
      </c>
      <c r="B1502" s="2">
        <v>43214</v>
      </c>
      <c r="C1502">
        <v>39.068800000000003</v>
      </c>
    </row>
    <row r="1503" spans="1:3" x14ac:dyDescent="0.55000000000000004">
      <c r="A1503" s="1" t="s">
        <v>3</v>
      </c>
      <c r="B1503" s="2">
        <v>43215</v>
      </c>
      <c r="C1503">
        <v>39.238999999999997</v>
      </c>
    </row>
    <row r="1504" spans="1:3" x14ac:dyDescent="0.55000000000000004">
      <c r="A1504" s="1" t="s">
        <v>3</v>
      </c>
      <c r="B1504" s="2">
        <v>43216</v>
      </c>
      <c r="C1504">
        <v>39.375700000000002</v>
      </c>
    </row>
    <row r="1505" spans="1:3" x14ac:dyDescent="0.55000000000000004">
      <c r="A1505" s="1" t="s">
        <v>3</v>
      </c>
      <c r="B1505" s="2">
        <v>43217</v>
      </c>
      <c r="C1505">
        <v>38.920099999999998</v>
      </c>
    </row>
    <row r="1506" spans="1:3" x14ac:dyDescent="0.55000000000000004">
      <c r="A1506" s="1" t="s">
        <v>3</v>
      </c>
      <c r="B1506" s="2">
        <v>43220</v>
      </c>
      <c r="C1506">
        <v>39.625100000000003</v>
      </c>
    </row>
    <row r="1507" spans="1:3" x14ac:dyDescent="0.55000000000000004">
      <c r="A1507" s="1" t="s">
        <v>3</v>
      </c>
      <c r="B1507" s="2">
        <v>43221</v>
      </c>
      <c r="C1507">
        <v>40.5458</v>
      </c>
    </row>
    <row r="1508" spans="1:3" x14ac:dyDescent="0.55000000000000004">
      <c r="A1508" s="1" t="s">
        <v>3</v>
      </c>
      <c r="B1508" s="2">
        <v>43222</v>
      </c>
      <c r="C1508">
        <v>42.3369</v>
      </c>
    </row>
    <row r="1509" spans="1:3" x14ac:dyDescent="0.55000000000000004">
      <c r="A1509" s="1" t="s">
        <v>3</v>
      </c>
      <c r="B1509" s="2">
        <v>43223</v>
      </c>
      <c r="C1509">
        <v>42.413600000000002</v>
      </c>
    </row>
    <row r="1510" spans="1:3" x14ac:dyDescent="0.55000000000000004">
      <c r="A1510" s="1" t="s">
        <v>3</v>
      </c>
      <c r="B1510" s="2">
        <v>43224</v>
      </c>
      <c r="C1510">
        <v>44.0777</v>
      </c>
    </row>
    <row r="1511" spans="1:3" x14ac:dyDescent="0.55000000000000004">
      <c r="A1511" s="1" t="s">
        <v>3</v>
      </c>
      <c r="B1511" s="2">
        <v>43227</v>
      </c>
      <c r="C1511">
        <v>44.396500000000003</v>
      </c>
    </row>
    <row r="1512" spans="1:3" x14ac:dyDescent="0.55000000000000004">
      <c r="A1512" s="1" t="s">
        <v>3</v>
      </c>
      <c r="B1512" s="2">
        <v>43228</v>
      </c>
      <c r="C1512">
        <v>44.61</v>
      </c>
    </row>
    <row r="1513" spans="1:3" x14ac:dyDescent="0.55000000000000004">
      <c r="A1513" s="1" t="s">
        <v>3</v>
      </c>
      <c r="B1513" s="2">
        <v>43229</v>
      </c>
      <c r="C1513">
        <v>44.924100000000003</v>
      </c>
    </row>
    <row r="1514" spans="1:3" x14ac:dyDescent="0.55000000000000004">
      <c r="A1514" s="1" t="s">
        <v>3</v>
      </c>
      <c r="B1514" s="2">
        <v>43230</v>
      </c>
      <c r="C1514">
        <v>45.566600000000001</v>
      </c>
    </row>
    <row r="1515" spans="1:3" x14ac:dyDescent="0.55000000000000004">
      <c r="A1515" s="1" t="s">
        <v>3</v>
      </c>
      <c r="B1515" s="2">
        <v>43231</v>
      </c>
      <c r="C1515">
        <v>45.393300000000004</v>
      </c>
    </row>
    <row r="1516" spans="1:3" x14ac:dyDescent="0.55000000000000004">
      <c r="A1516" s="1" t="s">
        <v>3</v>
      </c>
      <c r="B1516" s="2">
        <v>43234</v>
      </c>
      <c r="C1516">
        <v>45.287399999999998</v>
      </c>
    </row>
    <row r="1517" spans="1:3" x14ac:dyDescent="0.55000000000000004">
      <c r="A1517" s="1" t="s">
        <v>3</v>
      </c>
      <c r="B1517" s="2">
        <v>43235</v>
      </c>
      <c r="C1517">
        <v>44.875799999999998</v>
      </c>
    </row>
    <row r="1518" spans="1:3" x14ac:dyDescent="0.55000000000000004">
      <c r="A1518" s="1" t="s">
        <v>3</v>
      </c>
      <c r="B1518" s="2">
        <v>43236</v>
      </c>
      <c r="C1518">
        <v>45.294699999999999</v>
      </c>
    </row>
    <row r="1519" spans="1:3" x14ac:dyDescent="0.55000000000000004">
      <c r="A1519" s="1" t="s">
        <v>3</v>
      </c>
      <c r="B1519" s="2">
        <v>43237</v>
      </c>
      <c r="C1519">
        <v>45.008200000000002</v>
      </c>
    </row>
    <row r="1520" spans="1:3" x14ac:dyDescent="0.55000000000000004">
      <c r="A1520" s="1" t="s">
        <v>3</v>
      </c>
      <c r="B1520" s="2">
        <v>43238</v>
      </c>
      <c r="C1520">
        <v>44.844499999999996</v>
      </c>
    </row>
    <row r="1521" spans="1:3" x14ac:dyDescent="0.55000000000000004">
      <c r="A1521" s="1" t="s">
        <v>3</v>
      </c>
      <c r="B1521" s="2">
        <v>43241</v>
      </c>
      <c r="C1521">
        <v>45.162300000000002</v>
      </c>
    </row>
    <row r="1522" spans="1:3" x14ac:dyDescent="0.55000000000000004">
      <c r="A1522" s="1" t="s">
        <v>3</v>
      </c>
      <c r="B1522" s="2">
        <v>43242</v>
      </c>
      <c r="C1522">
        <v>45.049100000000003</v>
      </c>
    </row>
    <row r="1523" spans="1:3" x14ac:dyDescent="0.55000000000000004">
      <c r="A1523" s="1" t="s">
        <v>3</v>
      </c>
      <c r="B1523" s="2">
        <v>43243</v>
      </c>
      <c r="C1523">
        <v>45.338000000000001</v>
      </c>
    </row>
    <row r="1524" spans="1:3" x14ac:dyDescent="0.55000000000000004">
      <c r="A1524" s="1" t="s">
        <v>3</v>
      </c>
      <c r="B1524" s="2">
        <v>43244</v>
      </c>
      <c r="C1524">
        <v>45.287399999999998</v>
      </c>
    </row>
    <row r="1525" spans="1:3" x14ac:dyDescent="0.55000000000000004">
      <c r="A1525" s="1" t="s">
        <v>3</v>
      </c>
      <c r="B1525" s="2">
        <v>43245</v>
      </c>
      <c r="C1525">
        <v>45.390900000000002</v>
      </c>
    </row>
    <row r="1526" spans="1:3" x14ac:dyDescent="0.55000000000000004">
      <c r="A1526" s="1" t="s">
        <v>3</v>
      </c>
      <c r="B1526" s="2">
        <v>43249</v>
      </c>
      <c r="C1526">
        <v>45.2273</v>
      </c>
    </row>
    <row r="1527" spans="1:3" x14ac:dyDescent="0.55000000000000004">
      <c r="A1527" s="1" t="s">
        <v>3</v>
      </c>
      <c r="B1527" s="2">
        <v>43250</v>
      </c>
      <c r="C1527">
        <v>45.131</v>
      </c>
    </row>
    <row r="1528" spans="1:3" x14ac:dyDescent="0.55000000000000004">
      <c r="A1528" s="1" t="s">
        <v>3</v>
      </c>
      <c r="B1528" s="2">
        <v>43251</v>
      </c>
      <c r="C1528">
        <v>44.979300000000002</v>
      </c>
    </row>
    <row r="1529" spans="1:3" x14ac:dyDescent="0.55000000000000004">
      <c r="A1529" s="1" t="s">
        <v>3</v>
      </c>
      <c r="B1529" s="2">
        <v>43252</v>
      </c>
      <c r="C1529">
        <v>45.790500000000002</v>
      </c>
    </row>
    <row r="1530" spans="1:3" x14ac:dyDescent="0.55000000000000004">
      <c r="A1530" s="1" t="s">
        <v>3</v>
      </c>
      <c r="B1530" s="2">
        <v>43255</v>
      </c>
      <c r="C1530">
        <v>46.173200000000001</v>
      </c>
    </row>
    <row r="1531" spans="1:3" x14ac:dyDescent="0.55000000000000004">
      <c r="A1531" s="1" t="s">
        <v>3</v>
      </c>
      <c r="B1531" s="2">
        <v>43256</v>
      </c>
      <c r="C1531">
        <v>46.529400000000003</v>
      </c>
    </row>
    <row r="1532" spans="1:3" x14ac:dyDescent="0.55000000000000004">
      <c r="A1532" s="1" t="s">
        <v>3</v>
      </c>
      <c r="B1532" s="2">
        <v>43257</v>
      </c>
      <c r="C1532">
        <v>46.6907</v>
      </c>
    </row>
    <row r="1533" spans="1:3" x14ac:dyDescent="0.55000000000000004">
      <c r="A1533" s="1" t="s">
        <v>3</v>
      </c>
      <c r="B1533" s="2">
        <v>43258</v>
      </c>
      <c r="C1533">
        <v>46.565600000000003</v>
      </c>
    </row>
    <row r="1534" spans="1:3" x14ac:dyDescent="0.55000000000000004">
      <c r="A1534" s="1" t="s">
        <v>3</v>
      </c>
      <c r="B1534" s="2">
        <v>43259</v>
      </c>
      <c r="C1534">
        <v>46.1419</v>
      </c>
    </row>
    <row r="1535" spans="1:3" x14ac:dyDescent="0.55000000000000004">
      <c r="A1535" s="1" t="s">
        <v>3</v>
      </c>
      <c r="B1535" s="2">
        <v>43262</v>
      </c>
      <c r="C1535">
        <v>46.028799999999997</v>
      </c>
    </row>
    <row r="1536" spans="1:3" x14ac:dyDescent="0.55000000000000004">
      <c r="A1536" s="1" t="s">
        <v>3</v>
      </c>
      <c r="B1536" s="2">
        <v>43263</v>
      </c>
      <c r="C1536">
        <v>46.281500000000001</v>
      </c>
    </row>
    <row r="1537" spans="1:3" x14ac:dyDescent="0.55000000000000004">
      <c r="A1537" s="1" t="s">
        <v>3</v>
      </c>
      <c r="B1537" s="2">
        <v>43264</v>
      </c>
      <c r="C1537">
        <v>45.901200000000003</v>
      </c>
    </row>
    <row r="1538" spans="1:3" x14ac:dyDescent="0.55000000000000004">
      <c r="A1538" s="1" t="s">
        <v>3</v>
      </c>
      <c r="B1538" s="2">
        <v>43265</v>
      </c>
      <c r="C1538">
        <v>45.9253</v>
      </c>
    </row>
    <row r="1539" spans="1:3" x14ac:dyDescent="0.55000000000000004">
      <c r="A1539" s="1" t="s">
        <v>3</v>
      </c>
      <c r="B1539" s="2">
        <v>43266</v>
      </c>
      <c r="C1539">
        <v>45.453499999999998</v>
      </c>
    </row>
    <row r="1540" spans="1:3" x14ac:dyDescent="0.55000000000000004">
      <c r="A1540" s="1" t="s">
        <v>3</v>
      </c>
      <c r="B1540" s="2">
        <v>43269</v>
      </c>
      <c r="C1540">
        <v>45.429400000000001</v>
      </c>
    </row>
    <row r="1541" spans="1:3" x14ac:dyDescent="0.55000000000000004">
      <c r="A1541" s="1" t="s">
        <v>3</v>
      </c>
      <c r="B1541" s="2">
        <v>43270</v>
      </c>
      <c r="C1541">
        <v>44.695300000000003</v>
      </c>
    </row>
    <row r="1542" spans="1:3" x14ac:dyDescent="0.55000000000000004">
      <c r="A1542" s="1" t="s">
        <v>3</v>
      </c>
      <c r="B1542" s="2">
        <v>43271</v>
      </c>
      <c r="C1542">
        <v>44.890300000000003</v>
      </c>
    </row>
    <row r="1543" spans="1:3" x14ac:dyDescent="0.55000000000000004">
      <c r="A1543" s="1" t="s">
        <v>3</v>
      </c>
      <c r="B1543" s="2">
        <v>43272</v>
      </c>
      <c r="C1543">
        <v>44.64</v>
      </c>
    </row>
    <row r="1544" spans="1:3" x14ac:dyDescent="0.55000000000000004">
      <c r="A1544" s="1" t="s">
        <v>3</v>
      </c>
      <c r="B1544" s="2">
        <v>43273</v>
      </c>
      <c r="C1544">
        <v>44.51</v>
      </c>
    </row>
    <row r="1545" spans="1:3" x14ac:dyDescent="0.55000000000000004">
      <c r="A1545" s="1" t="s">
        <v>3</v>
      </c>
      <c r="B1545" s="2">
        <v>43276</v>
      </c>
      <c r="C1545">
        <v>43.848100000000002</v>
      </c>
    </row>
    <row r="1546" spans="1:3" x14ac:dyDescent="0.55000000000000004">
      <c r="A1546" s="1" t="s">
        <v>3</v>
      </c>
      <c r="B1546" s="2">
        <v>43277</v>
      </c>
      <c r="C1546">
        <v>44.392000000000003</v>
      </c>
    </row>
    <row r="1547" spans="1:3" x14ac:dyDescent="0.55000000000000004">
      <c r="A1547" s="1" t="s">
        <v>3</v>
      </c>
      <c r="B1547" s="2">
        <v>43278</v>
      </c>
      <c r="C1547">
        <v>44.327100000000002</v>
      </c>
    </row>
    <row r="1548" spans="1:3" x14ac:dyDescent="0.55000000000000004">
      <c r="A1548" s="1" t="s">
        <v>3</v>
      </c>
      <c r="B1548" s="2">
        <v>43279</v>
      </c>
      <c r="C1548">
        <v>44.6496</v>
      </c>
    </row>
    <row r="1549" spans="1:3" x14ac:dyDescent="0.55000000000000004">
      <c r="A1549" s="1" t="s">
        <v>3</v>
      </c>
      <c r="B1549" s="2">
        <v>43280</v>
      </c>
      <c r="C1549">
        <v>44.555700000000002</v>
      </c>
    </row>
    <row r="1550" spans="1:3" x14ac:dyDescent="0.55000000000000004">
      <c r="A1550" s="1" t="s">
        <v>3</v>
      </c>
      <c r="B1550" s="2">
        <v>43283</v>
      </c>
      <c r="C1550">
        <v>45.054000000000002</v>
      </c>
    </row>
    <row r="1551" spans="1:3" x14ac:dyDescent="0.55000000000000004">
      <c r="A1551" s="1" t="s">
        <v>3</v>
      </c>
      <c r="B1551" s="2">
        <v>43284</v>
      </c>
      <c r="C1551">
        <v>44.269300000000001</v>
      </c>
    </row>
    <row r="1552" spans="1:3" x14ac:dyDescent="0.55000000000000004">
      <c r="A1552" s="1" t="s">
        <v>3</v>
      </c>
      <c r="B1552" s="2">
        <v>43286</v>
      </c>
      <c r="C1552">
        <v>44.625500000000002</v>
      </c>
    </row>
    <row r="1553" spans="1:3" x14ac:dyDescent="0.55000000000000004">
      <c r="A1553" s="1" t="s">
        <v>3</v>
      </c>
      <c r="B1553" s="2">
        <v>43287</v>
      </c>
      <c r="C1553">
        <v>45.244100000000003</v>
      </c>
    </row>
    <row r="1554" spans="1:3" x14ac:dyDescent="0.55000000000000004">
      <c r="A1554" s="1" t="s">
        <v>3</v>
      </c>
      <c r="B1554" s="2">
        <v>43290</v>
      </c>
      <c r="C1554">
        <v>45.872300000000003</v>
      </c>
    </row>
    <row r="1555" spans="1:3" x14ac:dyDescent="0.55000000000000004">
      <c r="A1555" s="1" t="s">
        <v>3</v>
      </c>
      <c r="B1555" s="2">
        <v>43291</v>
      </c>
      <c r="C1555">
        <v>45.817</v>
      </c>
    </row>
    <row r="1556" spans="1:3" x14ac:dyDescent="0.55000000000000004">
      <c r="A1556" s="1" t="s">
        <v>3</v>
      </c>
      <c r="B1556" s="2">
        <v>43292</v>
      </c>
      <c r="C1556">
        <v>45.222499999999997</v>
      </c>
    </row>
    <row r="1557" spans="1:3" x14ac:dyDescent="0.55000000000000004">
      <c r="A1557" s="1" t="s">
        <v>3</v>
      </c>
      <c r="B1557" s="2">
        <v>43293</v>
      </c>
      <c r="C1557">
        <v>45.980699999999999</v>
      </c>
    </row>
    <row r="1558" spans="1:3" x14ac:dyDescent="0.55000000000000004">
      <c r="A1558" s="1" t="s">
        <v>3</v>
      </c>
      <c r="B1558" s="2">
        <v>43294</v>
      </c>
      <c r="C1558">
        <v>46.052900000000001</v>
      </c>
    </row>
    <row r="1559" spans="1:3" x14ac:dyDescent="0.55000000000000004">
      <c r="A1559" s="1" t="s">
        <v>3</v>
      </c>
      <c r="B1559" s="2">
        <v>43297</v>
      </c>
      <c r="C1559">
        <v>45.951799999999999</v>
      </c>
    </row>
    <row r="1560" spans="1:3" x14ac:dyDescent="0.55000000000000004">
      <c r="A1560" s="1" t="s">
        <v>3</v>
      </c>
      <c r="B1560" s="2">
        <v>43298</v>
      </c>
      <c r="C1560">
        <v>46.081699999999998</v>
      </c>
    </row>
    <row r="1561" spans="1:3" x14ac:dyDescent="0.55000000000000004">
      <c r="A1561" s="1" t="s">
        <v>3</v>
      </c>
      <c r="B1561" s="2">
        <v>43299</v>
      </c>
      <c r="C1561">
        <v>45.829000000000001</v>
      </c>
    </row>
    <row r="1562" spans="1:3" x14ac:dyDescent="0.55000000000000004">
      <c r="A1562" s="1" t="s">
        <v>3</v>
      </c>
      <c r="B1562" s="2">
        <v>43300</v>
      </c>
      <c r="C1562">
        <v>46.185200000000002</v>
      </c>
    </row>
    <row r="1563" spans="1:3" x14ac:dyDescent="0.55000000000000004">
      <c r="A1563" s="1" t="s">
        <v>3</v>
      </c>
      <c r="B1563" s="2">
        <v>43301</v>
      </c>
      <c r="C1563">
        <v>46.079300000000003</v>
      </c>
    </row>
    <row r="1564" spans="1:3" x14ac:dyDescent="0.55000000000000004">
      <c r="A1564" s="1" t="s">
        <v>3</v>
      </c>
      <c r="B1564" s="2">
        <v>43304</v>
      </c>
      <c r="C1564">
        <v>46.1203</v>
      </c>
    </row>
    <row r="1565" spans="1:3" x14ac:dyDescent="0.55000000000000004">
      <c r="A1565" s="1" t="s">
        <v>3</v>
      </c>
      <c r="B1565" s="2">
        <v>43305</v>
      </c>
      <c r="C1565">
        <v>46.454799999999999</v>
      </c>
    </row>
    <row r="1566" spans="1:3" x14ac:dyDescent="0.55000000000000004">
      <c r="A1566" s="1" t="s">
        <v>3</v>
      </c>
      <c r="B1566" s="2">
        <v>43306</v>
      </c>
      <c r="C1566">
        <v>46.892899999999997</v>
      </c>
    </row>
    <row r="1567" spans="1:3" x14ac:dyDescent="0.55000000000000004">
      <c r="A1567" s="1" t="s">
        <v>3</v>
      </c>
      <c r="B1567" s="2">
        <v>43307</v>
      </c>
      <c r="C1567">
        <v>46.746099999999998</v>
      </c>
    </row>
    <row r="1568" spans="1:3" x14ac:dyDescent="0.55000000000000004">
      <c r="A1568" s="1" t="s">
        <v>3</v>
      </c>
      <c r="B1568" s="2">
        <v>43308</v>
      </c>
      <c r="C1568">
        <v>45.968600000000002</v>
      </c>
    </row>
    <row r="1569" spans="1:3" x14ac:dyDescent="0.55000000000000004">
      <c r="A1569" s="1" t="s">
        <v>3</v>
      </c>
      <c r="B1569" s="2">
        <v>43311</v>
      </c>
      <c r="C1569">
        <v>45.711100000000002</v>
      </c>
    </row>
    <row r="1570" spans="1:3" x14ac:dyDescent="0.55000000000000004">
      <c r="A1570" s="1" t="s">
        <v>3</v>
      </c>
      <c r="B1570" s="2">
        <v>43312</v>
      </c>
      <c r="C1570">
        <v>45.802500000000002</v>
      </c>
    </row>
    <row r="1571" spans="1:3" x14ac:dyDescent="0.55000000000000004">
      <c r="A1571" s="1" t="s">
        <v>3</v>
      </c>
      <c r="B1571" s="2">
        <v>43313</v>
      </c>
      <c r="C1571">
        <v>48.500799999999998</v>
      </c>
    </row>
    <row r="1572" spans="1:3" x14ac:dyDescent="0.55000000000000004">
      <c r="A1572" s="1" t="s">
        <v>3</v>
      </c>
      <c r="B1572" s="2">
        <v>43314</v>
      </c>
      <c r="C1572">
        <v>49.918500000000002</v>
      </c>
    </row>
    <row r="1573" spans="1:3" x14ac:dyDescent="0.55000000000000004">
      <c r="A1573" s="1" t="s">
        <v>3</v>
      </c>
      <c r="B1573" s="2">
        <v>43315</v>
      </c>
      <c r="C1573">
        <v>50.062899999999999</v>
      </c>
    </row>
    <row r="1574" spans="1:3" x14ac:dyDescent="0.55000000000000004">
      <c r="A1574" s="1" t="s">
        <v>3</v>
      </c>
      <c r="B1574" s="2">
        <v>43318</v>
      </c>
      <c r="C1574">
        <v>50.322800000000001</v>
      </c>
    </row>
    <row r="1575" spans="1:3" x14ac:dyDescent="0.55000000000000004">
      <c r="A1575" s="1" t="s">
        <v>3</v>
      </c>
      <c r="B1575" s="2">
        <v>43319</v>
      </c>
      <c r="C1575">
        <v>49.851100000000002</v>
      </c>
    </row>
    <row r="1576" spans="1:3" x14ac:dyDescent="0.55000000000000004">
      <c r="A1576" s="1" t="s">
        <v>3</v>
      </c>
      <c r="B1576" s="2">
        <v>43320</v>
      </c>
      <c r="C1576">
        <v>49.884799999999998</v>
      </c>
    </row>
    <row r="1577" spans="1:3" x14ac:dyDescent="0.55000000000000004">
      <c r="A1577" s="1" t="s">
        <v>3</v>
      </c>
      <c r="B1577" s="2">
        <v>43321</v>
      </c>
      <c r="C1577">
        <v>50.277099999999997</v>
      </c>
    </row>
    <row r="1578" spans="1:3" x14ac:dyDescent="0.55000000000000004">
      <c r="A1578" s="1" t="s">
        <v>3</v>
      </c>
      <c r="B1578" s="2">
        <v>43322</v>
      </c>
      <c r="C1578">
        <v>50.127400000000002</v>
      </c>
    </row>
    <row r="1579" spans="1:3" x14ac:dyDescent="0.55000000000000004">
      <c r="A1579" s="1" t="s">
        <v>3</v>
      </c>
      <c r="B1579" s="2">
        <v>43325</v>
      </c>
      <c r="C1579">
        <v>50.451000000000001</v>
      </c>
    </row>
    <row r="1580" spans="1:3" x14ac:dyDescent="0.55000000000000004">
      <c r="A1580" s="1" t="s">
        <v>3</v>
      </c>
      <c r="B1580" s="2">
        <v>43326</v>
      </c>
      <c r="C1580">
        <v>50.663600000000002</v>
      </c>
    </row>
    <row r="1581" spans="1:3" x14ac:dyDescent="0.55000000000000004">
      <c r="A1581" s="1" t="s">
        <v>3</v>
      </c>
      <c r="B1581" s="2">
        <v>43327</v>
      </c>
      <c r="C1581">
        <v>50.7819</v>
      </c>
    </row>
    <row r="1582" spans="1:3" x14ac:dyDescent="0.55000000000000004">
      <c r="A1582" s="1" t="s">
        <v>3</v>
      </c>
      <c r="B1582" s="2">
        <v>43328</v>
      </c>
      <c r="C1582">
        <v>51.5259</v>
      </c>
    </row>
    <row r="1583" spans="1:3" x14ac:dyDescent="0.55000000000000004">
      <c r="A1583" s="1" t="s">
        <v>3</v>
      </c>
      <c r="B1583" s="2">
        <v>43329</v>
      </c>
      <c r="C1583">
        <v>52.554900000000004</v>
      </c>
    </row>
    <row r="1584" spans="1:3" x14ac:dyDescent="0.55000000000000004">
      <c r="A1584" s="1" t="s">
        <v>3</v>
      </c>
      <c r="B1584" s="2">
        <v>43332</v>
      </c>
      <c r="C1584">
        <v>52.0428</v>
      </c>
    </row>
    <row r="1585" spans="1:3" x14ac:dyDescent="0.55000000000000004">
      <c r="A1585" s="1" t="s">
        <v>3</v>
      </c>
      <c r="B1585" s="2">
        <v>43333</v>
      </c>
      <c r="C1585">
        <v>51.941400000000002</v>
      </c>
    </row>
    <row r="1586" spans="1:3" x14ac:dyDescent="0.55000000000000004">
      <c r="A1586" s="1" t="s">
        <v>3</v>
      </c>
      <c r="B1586" s="2">
        <v>43334</v>
      </c>
      <c r="C1586">
        <v>51.943800000000003</v>
      </c>
    </row>
    <row r="1587" spans="1:3" x14ac:dyDescent="0.55000000000000004">
      <c r="A1587" s="1" t="s">
        <v>3</v>
      </c>
      <c r="B1587" s="2">
        <v>43335</v>
      </c>
      <c r="C1587">
        <v>52.05</v>
      </c>
    </row>
    <row r="1588" spans="1:3" x14ac:dyDescent="0.55000000000000004">
      <c r="A1588" s="1" t="s">
        <v>3</v>
      </c>
      <c r="B1588" s="2">
        <v>43336</v>
      </c>
      <c r="C1588">
        <v>52.2119</v>
      </c>
    </row>
    <row r="1589" spans="1:3" x14ac:dyDescent="0.55000000000000004">
      <c r="A1589" s="1" t="s">
        <v>3</v>
      </c>
      <c r="B1589" s="2">
        <v>43339</v>
      </c>
      <c r="C1589">
        <v>52.641800000000003</v>
      </c>
    </row>
    <row r="1590" spans="1:3" x14ac:dyDescent="0.55000000000000004">
      <c r="A1590" s="1" t="s">
        <v>3</v>
      </c>
      <c r="B1590" s="2">
        <v>43340</v>
      </c>
      <c r="C1590">
        <v>53.066899999999997</v>
      </c>
    </row>
    <row r="1591" spans="1:3" x14ac:dyDescent="0.55000000000000004">
      <c r="A1591" s="1" t="s">
        <v>3</v>
      </c>
      <c r="B1591" s="2">
        <v>43341</v>
      </c>
      <c r="C1591">
        <v>53.859200000000001</v>
      </c>
    </row>
    <row r="1592" spans="1:3" x14ac:dyDescent="0.55000000000000004">
      <c r="A1592" s="1" t="s">
        <v>3</v>
      </c>
      <c r="B1592" s="2">
        <v>43342</v>
      </c>
      <c r="C1592">
        <v>54.354399999999998</v>
      </c>
    </row>
    <row r="1593" spans="1:3" x14ac:dyDescent="0.55000000000000004">
      <c r="A1593" s="1" t="s">
        <v>3</v>
      </c>
      <c r="B1593" s="2">
        <v>43343</v>
      </c>
      <c r="C1593">
        <v>54.982399999999998</v>
      </c>
    </row>
    <row r="1594" spans="1:3" x14ac:dyDescent="0.55000000000000004">
      <c r="A1594" s="1" t="s">
        <v>3</v>
      </c>
      <c r="B1594" s="2">
        <v>43347</v>
      </c>
      <c r="C1594">
        <v>55.158700000000003</v>
      </c>
    </row>
    <row r="1595" spans="1:3" x14ac:dyDescent="0.55000000000000004">
      <c r="A1595" s="1" t="s">
        <v>3</v>
      </c>
      <c r="B1595" s="2">
        <v>43348</v>
      </c>
      <c r="C1595">
        <v>54.7988</v>
      </c>
    </row>
    <row r="1596" spans="1:3" x14ac:dyDescent="0.55000000000000004">
      <c r="A1596" s="1" t="s">
        <v>3</v>
      </c>
      <c r="B1596" s="2">
        <v>43349</v>
      </c>
      <c r="C1596">
        <v>53.888199999999998</v>
      </c>
    </row>
    <row r="1597" spans="1:3" x14ac:dyDescent="0.55000000000000004">
      <c r="A1597" s="1" t="s">
        <v>3</v>
      </c>
      <c r="B1597" s="2">
        <v>43350</v>
      </c>
      <c r="C1597">
        <v>53.453400000000002</v>
      </c>
    </row>
    <row r="1598" spans="1:3" x14ac:dyDescent="0.55000000000000004">
      <c r="A1598" s="1" t="s">
        <v>3</v>
      </c>
      <c r="B1598" s="2">
        <v>43353</v>
      </c>
      <c r="C1598">
        <v>52.735999999999997</v>
      </c>
    </row>
    <row r="1599" spans="1:3" x14ac:dyDescent="0.55000000000000004">
      <c r="A1599" s="1" t="s">
        <v>3</v>
      </c>
      <c r="B1599" s="2">
        <v>43354</v>
      </c>
      <c r="C1599">
        <v>54.069299999999998</v>
      </c>
    </row>
    <row r="1600" spans="1:3" x14ac:dyDescent="0.55000000000000004">
      <c r="A1600" s="1" t="s">
        <v>3</v>
      </c>
      <c r="B1600" s="2">
        <v>43355</v>
      </c>
      <c r="C1600">
        <v>53.3979</v>
      </c>
    </row>
    <row r="1601" spans="1:3" x14ac:dyDescent="0.55000000000000004">
      <c r="A1601" s="1" t="s">
        <v>3</v>
      </c>
      <c r="B1601" s="2">
        <v>43356</v>
      </c>
      <c r="C1601">
        <v>54.6877</v>
      </c>
    </row>
    <row r="1602" spans="1:3" x14ac:dyDescent="0.55000000000000004">
      <c r="A1602" s="1" t="s">
        <v>3</v>
      </c>
      <c r="B1602" s="2">
        <v>43357</v>
      </c>
      <c r="C1602">
        <v>54.066899999999997</v>
      </c>
    </row>
    <row r="1603" spans="1:3" x14ac:dyDescent="0.55000000000000004">
      <c r="A1603" s="1" t="s">
        <v>3</v>
      </c>
      <c r="B1603" s="2">
        <v>43360</v>
      </c>
      <c r="C1603">
        <v>52.627299999999998</v>
      </c>
    </row>
    <row r="1604" spans="1:3" x14ac:dyDescent="0.55000000000000004">
      <c r="A1604" s="1" t="s">
        <v>3</v>
      </c>
      <c r="B1604" s="2">
        <v>43361</v>
      </c>
      <c r="C1604">
        <v>52.714300000000001</v>
      </c>
    </row>
    <row r="1605" spans="1:3" x14ac:dyDescent="0.55000000000000004">
      <c r="A1605" s="1" t="s">
        <v>3</v>
      </c>
      <c r="B1605" s="2">
        <v>43362</v>
      </c>
      <c r="C1605">
        <v>52.745699999999999</v>
      </c>
    </row>
    <row r="1606" spans="1:3" x14ac:dyDescent="0.55000000000000004">
      <c r="A1606" s="1" t="s">
        <v>3</v>
      </c>
      <c r="B1606" s="2">
        <v>43363</v>
      </c>
      <c r="C1606">
        <v>53.146599999999999</v>
      </c>
    </row>
    <row r="1607" spans="1:3" x14ac:dyDescent="0.55000000000000004">
      <c r="A1607" s="1" t="s">
        <v>3</v>
      </c>
      <c r="B1607" s="2">
        <v>43364</v>
      </c>
      <c r="C1607">
        <v>52.574199999999998</v>
      </c>
    </row>
    <row r="1608" spans="1:3" x14ac:dyDescent="0.55000000000000004">
      <c r="A1608" s="1" t="s">
        <v>3</v>
      </c>
      <c r="B1608" s="2">
        <v>43367</v>
      </c>
      <c r="C1608">
        <v>53.330199999999998</v>
      </c>
    </row>
    <row r="1609" spans="1:3" x14ac:dyDescent="0.55000000000000004">
      <c r="A1609" s="1" t="s">
        <v>3</v>
      </c>
      <c r="B1609" s="2">
        <v>43368</v>
      </c>
      <c r="C1609">
        <v>53.668399999999998</v>
      </c>
    </row>
    <row r="1610" spans="1:3" x14ac:dyDescent="0.55000000000000004">
      <c r="A1610" s="1" t="s">
        <v>3</v>
      </c>
      <c r="B1610" s="2">
        <v>43369</v>
      </c>
      <c r="C1610">
        <v>53.2408</v>
      </c>
    </row>
    <row r="1611" spans="1:3" x14ac:dyDescent="0.55000000000000004">
      <c r="A1611" s="1" t="s">
        <v>3</v>
      </c>
      <c r="B1611" s="2">
        <v>43370</v>
      </c>
      <c r="C1611">
        <v>54.335000000000001</v>
      </c>
    </row>
    <row r="1612" spans="1:3" x14ac:dyDescent="0.55000000000000004">
      <c r="A1612" s="1" t="s">
        <v>3</v>
      </c>
      <c r="B1612" s="2">
        <v>43371</v>
      </c>
      <c r="C1612">
        <v>54.5259</v>
      </c>
    </row>
    <row r="1613" spans="1:3" x14ac:dyDescent="0.55000000000000004">
      <c r="A1613" s="1" t="s">
        <v>3</v>
      </c>
      <c r="B1613" s="2">
        <v>43374</v>
      </c>
      <c r="C1613">
        <v>54.893000000000001</v>
      </c>
    </row>
    <row r="1614" spans="1:3" x14ac:dyDescent="0.55000000000000004">
      <c r="A1614" s="1" t="s">
        <v>3</v>
      </c>
      <c r="B1614" s="2">
        <v>43375</v>
      </c>
      <c r="C1614">
        <v>55.380899999999997</v>
      </c>
    </row>
    <row r="1615" spans="1:3" x14ac:dyDescent="0.55000000000000004">
      <c r="A1615" s="1" t="s">
        <v>3</v>
      </c>
      <c r="B1615" s="2">
        <v>43376</v>
      </c>
      <c r="C1615">
        <v>56.0548</v>
      </c>
    </row>
    <row r="1616" spans="1:3" x14ac:dyDescent="0.55000000000000004">
      <c r="A1616" s="1" t="s">
        <v>3</v>
      </c>
      <c r="B1616" s="2">
        <v>43377</v>
      </c>
      <c r="C1616">
        <v>55.069299999999998</v>
      </c>
    </row>
    <row r="1617" spans="1:3" x14ac:dyDescent="0.55000000000000004">
      <c r="A1617" s="1" t="s">
        <v>3</v>
      </c>
      <c r="B1617" s="2">
        <v>43378</v>
      </c>
      <c r="C1617">
        <v>54.175600000000003</v>
      </c>
    </row>
    <row r="1618" spans="1:3" x14ac:dyDescent="0.55000000000000004">
      <c r="A1618" s="1" t="s">
        <v>3</v>
      </c>
      <c r="B1618" s="2">
        <v>43381</v>
      </c>
      <c r="C1618">
        <v>54.05</v>
      </c>
    </row>
    <row r="1619" spans="1:3" x14ac:dyDescent="0.55000000000000004">
      <c r="A1619" s="1" t="s">
        <v>3</v>
      </c>
      <c r="B1619" s="2">
        <v>43382</v>
      </c>
      <c r="C1619">
        <v>54.7988</v>
      </c>
    </row>
    <row r="1620" spans="1:3" x14ac:dyDescent="0.55000000000000004">
      <c r="A1620" s="1" t="s">
        <v>3</v>
      </c>
      <c r="B1620" s="2">
        <v>43383</v>
      </c>
      <c r="C1620">
        <v>52.260199999999998</v>
      </c>
    </row>
    <row r="1621" spans="1:3" x14ac:dyDescent="0.55000000000000004">
      <c r="A1621" s="1" t="s">
        <v>3</v>
      </c>
      <c r="B1621" s="2">
        <v>43384</v>
      </c>
      <c r="C1621">
        <v>51.7988</v>
      </c>
    </row>
    <row r="1622" spans="1:3" x14ac:dyDescent="0.55000000000000004">
      <c r="A1622" s="1" t="s">
        <v>3</v>
      </c>
      <c r="B1622" s="2">
        <v>43385</v>
      </c>
      <c r="C1622">
        <v>53.649099999999997</v>
      </c>
    </row>
    <row r="1623" spans="1:3" x14ac:dyDescent="0.55000000000000004">
      <c r="A1623" s="1" t="s">
        <v>3</v>
      </c>
      <c r="B1623" s="2">
        <v>43388</v>
      </c>
      <c r="C1623">
        <v>52.5017</v>
      </c>
    </row>
    <row r="1624" spans="1:3" x14ac:dyDescent="0.55000000000000004">
      <c r="A1624" s="1" t="s">
        <v>3</v>
      </c>
      <c r="B1624" s="2">
        <v>43389</v>
      </c>
      <c r="C1624">
        <v>53.658700000000003</v>
      </c>
    </row>
    <row r="1625" spans="1:3" x14ac:dyDescent="0.55000000000000004">
      <c r="A1625" s="1" t="s">
        <v>3</v>
      </c>
      <c r="B1625" s="2">
        <v>43390</v>
      </c>
      <c r="C1625">
        <v>53.4268</v>
      </c>
    </row>
    <row r="1626" spans="1:3" x14ac:dyDescent="0.55000000000000004">
      <c r="A1626" s="1" t="s">
        <v>3</v>
      </c>
      <c r="B1626" s="2">
        <v>43391</v>
      </c>
      <c r="C1626">
        <v>52.178100000000001</v>
      </c>
    </row>
    <row r="1627" spans="1:3" x14ac:dyDescent="0.55000000000000004">
      <c r="A1627" s="1" t="s">
        <v>3</v>
      </c>
      <c r="B1627" s="2">
        <v>43392</v>
      </c>
      <c r="C1627">
        <v>52.972700000000003</v>
      </c>
    </row>
    <row r="1628" spans="1:3" x14ac:dyDescent="0.55000000000000004">
      <c r="A1628" s="1" t="s">
        <v>3</v>
      </c>
      <c r="B1628" s="2">
        <v>43395</v>
      </c>
      <c r="C1628">
        <v>53.296399999999998</v>
      </c>
    </row>
    <row r="1629" spans="1:3" x14ac:dyDescent="0.55000000000000004">
      <c r="A1629" s="1" t="s">
        <v>3</v>
      </c>
      <c r="B1629" s="2">
        <v>43396</v>
      </c>
      <c r="C1629">
        <v>53.7988</v>
      </c>
    </row>
    <row r="1630" spans="1:3" x14ac:dyDescent="0.55000000000000004">
      <c r="A1630" s="1" t="s">
        <v>3</v>
      </c>
      <c r="B1630" s="2">
        <v>43397</v>
      </c>
      <c r="C1630">
        <v>51.953400000000002</v>
      </c>
    </row>
    <row r="1631" spans="1:3" x14ac:dyDescent="0.55000000000000004">
      <c r="A1631" s="1" t="s">
        <v>3</v>
      </c>
      <c r="B1631" s="2">
        <v>43398</v>
      </c>
      <c r="C1631">
        <v>53.091099999999997</v>
      </c>
    </row>
    <row r="1632" spans="1:3" x14ac:dyDescent="0.55000000000000004">
      <c r="A1632" s="1" t="s">
        <v>3</v>
      </c>
      <c r="B1632" s="2">
        <v>43399</v>
      </c>
      <c r="C1632">
        <v>52.245699999999999</v>
      </c>
    </row>
    <row r="1633" spans="1:3" x14ac:dyDescent="0.55000000000000004">
      <c r="A1633" s="1" t="s">
        <v>3</v>
      </c>
      <c r="B1633" s="2">
        <v>43402</v>
      </c>
      <c r="C1633">
        <v>51.265000000000001</v>
      </c>
    </row>
    <row r="1634" spans="1:3" x14ac:dyDescent="0.55000000000000004">
      <c r="A1634" s="1" t="s">
        <v>3</v>
      </c>
      <c r="B1634" s="2">
        <v>43403</v>
      </c>
      <c r="C1634">
        <v>51.521099999999997</v>
      </c>
    </row>
    <row r="1635" spans="1:3" x14ac:dyDescent="0.55000000000000004">
      <c r="A1635" s="1" t="s">
        <v>3</v>
      </c>
      <c r="B1635" s="2">
        <v>43404</v>
      </c>
      <c r="C1635">
        <v>52.863999999999997</v>
      </c>
    </row>
    <row r="1636" spans="1:3" x14ac:dyDescent="0.55000000000000004">
      <c r="A1636" s="1" t="s">
        <v>3</v>
      </c>
      <c r="B1636" s="2">
        <v>43405</v>
      </c>
      <c r="C1636">
        <v>53.675600000000003</v>
      </c>
    </row>
    <row r="1637" spans="1:3" x14ac:dyDescent="0.55000000000000004">
      <c r="A1637" s="1" t="s">
        <v>3</v>
      </c>
      <c r="B1637" s="2">
        <v>43406</v>
      </c>
      <c r="C1637">
        <v>50.115299999999998</v>
      </c>
    </row>
    <row r="1638" spans="1:3" x14ac:dyDescent="0.55000000000000004">
      <c r="A1638" s="1" t="s">
        <v>3</v>
      </c>
      <c r="B1638" s="2">
        <v>43409</v>
      </c>
      <c r="C1638">
        <v>48.692599999999999</v>
      </c>
    </row>
    <row r="1639" spans="1:3" x14ac:dyDescent="0.55000000000000004">
      <c r="A1639" s="1" t="s">
        <v>3</v>
      </c>
      <c r="B1639" s="2">
        <v>43410</v>
      </c>
      <c r="C1639">
        <v>49.219200000000001</v>
      </c>
    </row>
    <row r="1640" spans="1:3" x14ac:dyDescent="0.55000000000000004">
      <c r="A1640" s="1" t="s">
        <v>3</v>
      </c>
      <c r="B1640" s="2">
        <v>43411</v>
      </c>
      <c r="C1640">
        <v>50.7119</v>
      </c>
    </row>
    <row r="1641" spans="1:3" x14ac:dyDescent="0.55000000000000004">
      <c r="A1641" s="1" t="s">
        <v>3</v>
      </c>
      <c r="B1641" s="2">
        <v>43412</v>
      </c>
      <c r="C1641">
        <v>50.534999999999997</v>
      </c>
    </row>
    <row r="1642" spans="1:3" x14ac:dyDescent="0.55000000000000004">
      <c r="A1642" s="1" t="s">
        <v>3</v>
      </c>
      <c r="B1642" s="2">
        <v>43413</v>
      </c>
      <c r="C1642">
        <v>49.560600000000001</v>
      </c>
    </row>
    <row r="1643" spans="1:3" x14ac:dyDescent="0.55000000000000004">
      <c r="A1643" s="1" t="s">
        <v>3</v>
      </c>
      <c r="B1643" s="2">
        <v>43416</v>
      </c>
      <c r="C1643">
        <v>47.064</v>
      </c>
    </row>
    <row r="1644" spans="1:3" x14ac:dyDescent="0.55000000000000004">
      <c r="A1644" s="1" t="s">
        <v>3</v>
      </c>
      <c r="B1644" s="2">
        <v>43417</v>
      </c>
      <c r="C1644">
        <v>46.593800000000002</v>
      </c>
    </row>
    <row r="1645" spans="1:3" x14ac:dyDescent="0.55000000000000004">
      <c r="A1645" s="1" t="s">
        <v>3</v>
      </c>
      <c r="B1645" s="2">
        <v>43418</v>
      </c>
      <c r="C1645">
        <v>45.2776</v>
      </c>
    </row>
    <row r="1646" spans="1:3" x14ac:dyDescent="0.55000000000000004">
      <c r="A1646" s="1" t="s">
        <v>3</v>
      </c>
      <c r="B1646" s="2">
        <v>43419</v>
      </c>
      <c r="C1646">
        <v>46.395000000000003</v>
      </c>
    </row>
    <row r="1647" spans="1:3" x14ac:dyDescent="0.55000000000000004">
      <c r="A1647" s="1" t="s">
        <v>3</v>
      </c>
      <c r="B1647" s="2">
        <v>43420</v>
      </c>
      <c r="C1647">
        <v>46.908900000000003</v>
      </c>
    </row>
    <row r="1648" spans="1:3" x14ac:dyDescent="0.55000000000000004">
      <c r="A1648" s="1" t="s">
        <v>3</v>
      </c>
      <c r="B1648" s="2">
        <v>43423</v>
      </c>
      <c r="C1648">
        <v>45.049799999999998</v>
      </c>
    </row>
    <row r="1649" spans="1:3" x14ac:dyDescent="0.55000000000000004">
      <c r="A1649" s="1" t="s">
        <v>3</v>
      </c>
      <c r="B1649" s="2">
        <v>43424</v>
      </c>
      <c r="C1649">
        <v>42.897399999999998</v>
      </c>
    </row>
    <row r="1650" spans="1:3" x14ac:dyDescent="0.55000000000000004">
      <c r="A1650" s="1" t="s">
        <v>3</v>
      </c>
      <c r="B1650" s="2">
        <v>43425</v>
      </c>
      <c r="C1650">
        <v>42.8489</v>
      </c>
    </row>
    <row r="1651" spans="1:3" x14ac:dyDescent="0.55000000000000004">
      <c r="A1651" s="1" t="s">
        <v>3</v>
      </c>
      <c r="B1651" s="2">
        <v>43427</v>
      </c>
      <c r="C1651">
        <v>41.760599999999997</v>
      </c>
    </row>
    <row r="1652" spans="1:3" x14ac:dyDescent="0.55000000000000004">
      <c r="A1652" s="1" t="s">
        <v>3</v>
      </c>
      <c r="B1652" s="2">
        <v>43430</v>
      </c>
      <c r="C1652">
        <v>42.325400000000002</v>
      </c>
    </row>
    <row r="1653" spans="1:3" x14ac:dyDescent="0.55000000000000004">
      <c r="A1653" s="1" t="s">
        <v>3</v>
      </c>
      <c r="B1653" s="2">
        <v>43431</v>
      </c>
      <c r="C1653">
        <v>42.2333</v>
      </c>
    </row>
    <row r="1654" spans="1:3" x14ac:dyDescent="0.55000000000000004">
      <c r="A1654" s="1" t="s">
        <v>3</v>
      </c>
      <c r="B1654" s="2">
        <v>43432</v>
      </c>
      <c r="C1654">
        <v>43.857199999999999</v>
      </c>
    </row>
    <row r="1655" spans="1:3" x14ac:dyDescent="0.55000000000000004">
      <c r="A1655" s="1" t="s">
        <v>3</v>
      </c>
      <c r="B1655" s="2">
        <v>43433</v>
      </c>
      <c r="C1655">
        <v>43.520299999999999</v>
      </c>
    </row>
    <row r="1656" spans="1:3" x14ac:dyDescent="0.55000000000000004">
      <c r="A1656" s="1" t="s">
        <v>3</v>
      </c>
      <c r="B1656" s="2">
        <v>43434</v>
      </c>
      <c r="C1656">
        <v>43.285200000000003</v>
      </c>
    </row>
    <row r="1657" spans="1:3" x14ac:dyDescent="0.55000000000000004">
      <c r="A1657" s="1" t="s">
        <v>3</v>
      </c>
      <c r="B1657" s="2">
        <v>43437</v>
      </c>
      <c r="C1657">
        <v>44.797699999999999</v>
      </c>
    </row>
    <row r="1658" spans="1:3" x14ac:dyDescent="0.55000000000000004">
      <c r="A1658" s="1" t="s">
        <v>3</v>
      </c>
      <c r="B1658" s="2">
        <v>43438</v>
      </c>
      <c r="C1658">
        <v>42.827100000000002</v>
      </c>
    </row>
    <row r="1659" spans="1:3" x14ac:dyDescent="0.55000000000000004">
      <c r="A1659" s="1" t="s">
        <v>3</v>
      </c>
      <c r="B1659" s="2">
        <v>43440</v>
      </c>
      <c r="C1659">
        <v>42.349600000000002</v>
      </c>
    </row>
    <row r="1660" spans="1:3" x14ac:dyDescent="0.55000000000000004">
      <c r="A1660" s="1" t="s">
        <v>3</v>
      </c>
      <c r="B1660" s="2">
        <v>43441</v>
      </c>
      <c r="C1660">
        <v>40.839500000000001</v>
      </c>
    </row>
    <row r="1661" spans="1:3" x14ac:dyDescent="0.55000000000000004">
      <c r="A1661" s="1" t="s">
        <v>3</v>
      </c>
      <c r="B1661" s="2">
        <v>43444</v>
      </c>
      <c r="C1661">
        <v>41.108600000000003</v>
      </c>
    </row>
    <row r="1662" spans="1:3" x14ac:dyDescent="0.55000000000000004">
      <c r="A1662" s="1" t="s">
        <v>3</v>
      </c>
      <c r="B1662" s="2">
        <v>43445</v>
      </c>
      <c r="C1662">
        <v>40.8735</v>
      </c>
    </row>
    <row r="1663" spans="1:3" x14ac:dyDescent="0.55000000000000004">
      <c r="A1663" s="1" t="s">
        <v>3</v>
      </c>
      <c r="B1663" s="2">
        <v>43446</v>
      </c>
      <c r="C1663">
        <v>40.987400000000001</v>
      </c>
    </row>
    <row r="1664" spans="1:3" x14ac:dyDescent="0.55000000000000004">
      <c r="A1664" s="1" t="s">
        <v>3</v>
      </c>
      <c r="B1664" s="2">
        <v>43447</v>
      </c>
      <c r="C1664">
        <v>41.4358</v>
      </c>
    </row>
    <row r="1665" spans="1:3" x14ac:dyDescent="0.55000000000000004">
      <c r="A1665" s="1" t="s">
        <v>3</v>
      </c>
      <c r="B1665" s="2">
        <v>43448</v>
      </c>
      <c r="C1665">
        <v>40.11</v>
      </c>
    </row>
    <row r="1666" spans="1:3" x14ac:dyDescent="0.55000000000000004">
      <c r="A1666" s="1" t="s">
        <v>3</v>
      </c>
      <c r="B1666" s="2">
        <v>43451</v>
      </c>
      <c r="C1666">
        <v>39.736699999999999</v>
      </c>
    </row>
    <row r="1667" spans="1:3" x14ac:dyDescent="0.55000000000000004">
      <c r="A1667" s="1" t="s">
        <v>3</v>
      </c>
      <c r="B1667" s="2">
        <v>43452</v>
      </c>
      <c r="C1667">
        <v>40.253</v>
      </c>
    </row>
    <row r="1668" spans="1:3" x14ac:dyDescent="0.55000000000000004">
      <c r="A1668" s="1" t="s">
        <v>3</v>
      </c>
      <c r="B1668" s="2">
        <v>43453</v>
      </c>
      <c r="C1668">
        <v>38.997399999999999</v>
      </c>
    </row>
    <row r="1669" spans="1:3" x14ac:dyDescent="0.55000000000000004">
      <c r="A1669" s="1" t="s">
        <v>3</v>
      </c>
      <c r="B1669" s="2">
        <v>43454</v>
      </c>
      <c r="C1669">
        <v>38.013300000000001</v>
      </c>
    </row>
    <row r="1670" spans="1:3" x14ac:dyDescent="0.55000000000000004">
      <c r="A1670" s="1" t="s">
        <v>3</v>
      </c>
      <c r="B1670" s="2">
        <v>43455</v>
      </c>
      <c r="C1670">
        <v>36.534799999999997</v>
      </c>
    </row>
    <row r="1671" spans="1:3" x14ac:dyDescent="0.55000000000000004">
      <c r="A1671" s="1" t="s">
        <v>3</v>
      </c>
      <c r="B1671" s="2">
        <v>43458</v>
      </c>
      <c r="C1671">
        <v>35.589500000000001</v>
      </c>
    </row>
    <row r="1672" spans="1:3" x14ac:dyDescent="0.55000000000000004">
      <c r="A1672" s="1" t="s">
        <v>3</v>
      </c>
      <c r="B1672" s="2">
        <v>43460</v>
      </c>
      <c r="C1672">
        <v>38.095700000000001</v>
      </c>
    </row>
    <row r="1673" spans="1:3" x14ac:dyDescent="0.55000000000000004">
      <c r="A1673" s="1" t="s">
        <v>3</v>
      </c>
      <c r="B1673" s="2">
        <v>43461</v>
      </c>
      <c r="C1673">
        <v>37.848500000000001</v>
      </c>
    </row>
    <row r="1674" spans="1:3" x14ac:dyDescent="0.55000000000000004">
      <c r="A1674" s="1" t="s">
        <v>3</v>
      </c>
      <c r="B1674" s="2">
        <v>43462</v>
      </c>
      <c r="C1674">
        <v>37.867899999999999</v>
      </c>
    </row>
    <row r="1675" spans="1:3" x14ac:dyDescent="0.55000000000000004">
      <c r="A1675" s="1" t="s">
        <v>3</v>
      </c>
      <c r="B1675" s="2">
        <v>43465</v>
      </c>
      <c r="C1675">
        <v>38.233899999999998</v>
      </c>
    </row>
    <row r="1676" spans="1:3" x14ac:dyDescent="0.55000000000000004">
      <c r="A1676" s="1" t="s">
        <v>3</v>
      </c>
      <c r="B1676" s="2">
        <v>43467</v>
      </c>
      <c r="C1676">
        <v>38.277500000000003</v>
      </c>
    </row>
    <row r="1677" spans="1:3" x14ac:dyDescent="0.55000000000000004">
      <c r="A1677" s="1" t="s">
        <v>3</v>
      </c>
      <c r="B1677" s="2">
        <v>43468</v>
      </c>
      <c r="C1677">
        <v>34.464799999999997</v>
      </c>
    </row>
    <row r="1678" spans="1:3" x14ac:dyDescent="0.55000000000000004">
      <c r="A1678" s="1" t="s">
        <v>3</v>
      </c>
      <c r="B1678" s="2">
        <v>43469</v>
      </c>
      <c r="C1678">
        <v>35.936100000000003</v>
      </c>
    </row>
    <row r="1679" spans="1:3" x14ac:dyDescent="0.55000000000000004">
      <c r="A1679" s="1" t="s">
        <v>3</v>
      </c>
      <c r="B1679" s="2">
        <v>43472</v>
      </c>
      <c r="C1679">
        <v>35.856099999999998</v>
      </c>
    </row>
    <row r="1680" spans="1:3" x14ac:dyDescent="0.55000000000000004">
      <c r="A1680" s="1" t="s">
        <v>3</v>
      </c>
      <c r="B1680" s="2">
        <v>43473</v>
      </c>
      <c r="C1680">
        <v>36.5396</v>
      </c>
    </row>
    <row r="1681" spans="1:3" x14ac:dyDescent="0.55000000000000004">
      <c r="A1681" s="1" t="s">
        <v>3</v>
      </c>
      <c r="B1681" s="2">
        <v>43474</v>
      </c>
      <c r="C1681">
        <v>37.1601</v>
      </c>
    </row>
    <row r="1682" spans="1:3" x14ac:dyDescent="0.55000000000000004">
      <c r="A1682" s="1" t="s">
        <v>3</v>
      </c>
      <c r="B1682" s="2">
        <v>43475</v>
      </c>
      <c r="C1682">
        <v>37.2789</v>
      </c>
    </row>
    <row r="1683" spans="1:3" x14ac:dyDescent="0.55000000000000004">
      <c r="A1683" s="1" t="s">
        <v>3</v>
      </c>
      <c r="B1683" s="2">
        <v>43476</v>
      </c>
      <c r="C1683">
        <v>36.9129</v>
      </c>
    </row>
    <row r="1684" spans="1:3" x14ac:dyDescent="0.55000000000000004">
      <c r="A1684" s="1" t="s">
        <v>3</v>
      </c>
      <c r="B1684" s="2">
        <v>43479</v>
      </c>
      <c r="C1684">
        <v>36.357799999999997</v>
      </c>
    </row>
    <row r="1685" spans="1:3" x14ac:dyDescent="0.55000000000000004">
      <c r="A1685" s="1" t="s">
        <v>3</v>
      </c>
      <c r="B1685" s="2">
        <v>43480</v>
      </c>
      <c r="C1685">
        <v>37.101999999999997</v>
      </c>
    </row>
    <row r="1686" spans="1:3" x14ac:dyDescent="0.55000000000000004">
      <c r="A1686" s="1" t="s">
        <v>3</v>
      </c>
      <c r="B1686" s="2">
        <v>43481</v>
      </c>
      <c r="C1686">
        <v>37.555199999999999</v>
      </c>
    </row>
    <row r="1687" spans="1:3" x14ac:dyDescent="0.55000000000000004">
      <c r="A1687" s="1" t="s">
        <v>3</v>
      </c>
      <c r="B1687" s="2">
        <v>43482</v>
      </c>
      <c r="C1687">
        <v>37.778199999999998</v>
      </c>
    </row>
    <row r="1688" spans="1:3" x14ac:dyDescent="0.55000000000000004">
      <c r="A1688" s="1" t="s">
        <v>3</v>
      </c>
      <c r="B1688" s="2">
        <v>43483</v>
      </c>
      <c r="C1688">
        <v>38.010899999999999</v>
      </c>
    </row>
    <row r="1689" spans="1:3" x14ac:dyDescent="0.55000000000000004">
      <c r="A1689" s="1" t="s">
        <v>3</v>
      </c>
      <c r="B1689" s="2">
        <v>43487</v>
      </c>
      <c r="C1689">
        <v>37.157699999999998</v>
      </c>
    </row>
    <row r="1690" spans="1:3" x14ac:dyDescent="0.55000000000000004">
      <c r="A1690" s="1" t="s">
        <v>3</v>
      </c>
      <c r="B1690" s="2">
        <v>43488</v>
      </c>
      <c r="C1690">
        <v>37.308</v>
      </c>
    </row>
    <row r="1691" spans="1:3" x14ac:dyDescent="0.55000000000000004">
      <c r="A1691" s="1" t="s">
        <v>3</v>
      </c>
      <c r="B1691" s="2">
        <v>43489</v>
      </c>
      <c r="C1691">
        <v>37.012300000000003</v>
      </c>
    </row>
    <row r="1692" spans="1:3" x14ac:dyDescent="0.55000000000000004">
      <c r="A1692" s="1" t="s">
        <v>3</v>
      </c>
      <c r="B1692" s="2">
        <v>43490</v>
      </c>
      <c r="C1692">
        <v>38.238700000000001</v>
      </c>
    </row>
    <row r="1693" spans="1:3" x14ac:dyDescent="0.55000000000000004">
      <c r="A1693" s="1" t="s">
        <v>3</v>
      </c>
      <c r="B1693" s="2">
        <v>43493</v>
      </c>
      <c r="C1693">
        <v>37.884900000000002</v>
      </c>
    </row>
    <row r="1694" spans="1:3" x14ac:dyDescent="0.55000000000000004">
      <c r="A1694" s="1" t="s">
        <v>3</v>
      </c>
      <c r="B1694" s="2">
        <v>43494</v>
      </c>
      <c r="C1694">
        <v>37.492199999999997</v>
      </c>
    </row>
    <row r="1695" spans="1:3" x14ac:dyDescent="0.55000000000000004">
      <c r="A1695" s="1" t="s">
        <v>3</v>
      </c>
      <c r="B1695" s="2">
        <v>43495</v>
      </c>
      <c r="C1695">
        <v>40.054200000000002</v>
      </c>
    </row>
    <row r="1696" spans="1:3" x14ac:dyDescent="0.55000000000000004">
      <c r="A1696" s="1" t="s">
        <v>3</v>
      </c>
      <c r="B1696" s="2">
        <v>43496</v>
      </c>
      <c r="C1696">
        <v>40.342700000000001</v>
      </c>
    </row>
    <row r="1697" spans="1:3" x14ac:dyDescent="0.55000000000000004">
      <c r="A1697" s="1" t="s">
        <v>3</v>
      </c>
      <c r="B1697" s="2">
        <v>43497</v>
      </c>
      <c r="C1697">
        <v>40.362000000000002</v>
      </c>
    </row>
    <row r="1698" spans="1:3" x14ac:dyDescent="0.55000000000000004">
      <c r="A1698" s="1" t="s">
        <v>3</v>
      </c>
      <c r="B1698" s="2">
        <v>43500</v>
      </c>
      <c r="C1698">
        <v>41.508499999999998</v>
      </c>
    </row>
    <row r="1699" spans="1:3" x14ac:dyDescent="0.55000000000000004">
      <c r="A1699" s="1" t="s">
        <v>3</v>
      </c>
      <c r="B1699" s="2">
        <v>43501</v>
      </c>
      <c r="C1699">
        <v>42.218699999999998</v>
      </c>
    </row>
    <row r="1700" spans="1:3" x14ac:dyDescent="0.55000000000000004">
      <c r="A1700" s="1" t="s">
        <v>3</v>
      </c>
      <c r="B1700" s="2">
        <v>43502</v>
      </c>
      <c r="C1700">
        <v>42.2333</v>
      </c>
    </row>
    <row r="1701" spans="1:3" x14ac:dyDescent="0.55000000000000004">
      <c r="A1701" s="1" t="s">
        <v>3</v>
      </c>
      <c r="B1701" s="2">
        <v>43503</v>
      </c>
      <c r="C1701">
        <v>41.433399999999999</v>
      </c>
    </row>
    <row r="1702" spans="1:3" x14ac:dyDescent="0.55000000000000004">
      <c r="A1702" s="1" t="s">
        <v>3</v>
      </c>
      <c r="B1702" s="2">
        <v>43504</v>
      </c>
      <c r="C1702">
        <v>41.482100000000003</v>
      </c>
    </row>
    <row r="1703" spans="1:3" x14ac:dyDescent="0.55000000000000004">
      <c r="A1703" s="1" t="s">
        <v>3</v>
      </c>
      <c r="B1703" s="2">
        <v>43507</v>
      </c>
      <c r="C1703">
        <v>41.243499999999997</v>
      </c>
    </row>
    <row r="1704" spans="1:3" x14ac:dyDescent="0.55000000000000004">
      <c r="A1704" s="1" t="s">
        <v>3</v>
      </c>
      <c r="B1704" s="2">
        <v>43508</v>
      </c>
      <c r="C1704">
        <v>41.5989</v>
      </c>
    </row>
    <row r="1705" spans="1:3" x14ac:dyDescent="0.55000000000000004">
      <c r="A1705" s="1" t="s">
        <v>3</v>
      </c>
      <c r="B1705" s="2">
        <v>43509</v>
      </c>
      <c r="C1705">
        <v>41.426099999999998</v>
      </c>
    </row>
    <row r="1706" spans="1:3" x14ac:dyDescent="0.55000000000000004">
      <c r="A1706" s="1" t="s">
        <v>3</v>
      </c>
      <c r="B1706" s="2">
        <v>43510</v>
      </c>
      <c r="C1706">
        <v>41.576999999999998</v>
      </c>
    </row>
    <row r="1707" spans="1:3" x14ac:dyDescent="0.55000000000000004">
      <c r="A1707" s="1" t="s">
        <v>3</v>
      </c>
      <c r="B1707" s="2">
        <v>43511</v>
      </c>
      <c r="C1707">
        <v>41.484499999999997</v>
      </c>
    </row>
    <row r="1708" spans="1:3" x14ac:dyDescent="0.55000000000000004">
      <c r="A1708" s="1" t="s">
        <v>3</v>
      </c>
      <c r="B1708" s="2">
        <v>43515</v>
      </c>
      <c r="C1708">
        <v>41.608600000000003</v>
      </c>
    </row>
    <row r="1709" spans="1:3" x14ac:dyDescent="0.55000000000000004">
      <c r="A1709" s="1" t="s">
        <v>3</v>
      </c>
      <c r="B1709" s="2">
        <v>43516</v>
      </c>
      <c r="C1709">
        <v>41.876399999999997</v>
      </c>
    </row>
    <row r="1710" spans="1:3" x14ac:dyDescent="0.55000000000000004">
      <c r="A1710" s="1" t="s">
        <v>3</v>
      </c>
      <c r="B1710" s="2">
        <v>43517</v>
      </c>
      <c r="C1710">
        <v>41.640300000000003</v>
      </c>
    </row>
    <row r="1711" spans="1:3" x14ac:dyDescent="0.55000000000000004">
      <c r="A1711" s="1" t="s">
        <v>3</v>
      </c>
      <c r="B1711" s="2">
        <v>43518</v>
      </c>
      <c r="C1711">
        <v>42.105200000000004</v>
      </c>
    </row>
    <row r="1712" spans="1:3" x14ac:dyDescent="0.55000000000000004">
      <c r="A1712" s="1" t="s">
        <v>3</v>
      </c>
      <c r="B1712" s="2">
        <v>43521</v>
      </c>
      <c r="C1712">
        <v>42.411900000000003</v>
      </c>
    </row>
    <row r="1713" spans="1:3" x14ac:dyDescent="0.55000000000000004">
      <c r="A1713" s="1" t="s">
        <v>3</v>
      </c>
      <c r="B1713" s="2">
        <v>43522</v>
      </c>
      <c r="C1713">
        <v>42.436300000000003</v>
      </c>
    </row>
    <row r="1714" spans="1:3" x14ac:dyDescent="0.55000000000000004">
      <c r="A1714" s="1" t="s">
        <v>3</v>
      </c>
      <c r="B1714" s="2">
        <v>43523</v>
      </c>
      <c r="C1714">
        <v>42.567700000000002</v>
      </c>
    </row>
    <row r="1715" spans="1:3" x14ac:dyDescent="0.55000000000000004">
      <c r="A1715" s="1" t="s">
        <v>3</v>
      </c>
      <c r="B1715" s="2">
        <v>43524</v>
      </c>
      <c r="C1715">
        <v>42.149000000000001</v>
      </c>
    </row>
    <row r="1716" spans="1:3" x14ac:dyDescent="0.55000000000000004">
      <c r="A1716" s="1" t="s">
        <v>3</v>
      </c>
      <c r="B1716" s="2">
        <v>43525</v>
      </c>
      <c r="C1716">
        <v>42.592100000000002</v>
      </c>
    </row>
    <row r="1717" spans="1:3" x14ac:dyDescent="0.55000000000000004">
      <c r="A1717" s="1" t="s">
        <v>3</v>
      </c>
      <c r="B1717" s="2">
        <v>43528</v>
      </c>
      <c r="C1717">
        <v>42.8063</v>
      </c>
    </row>
    <row r="1718" spans="1:3" x14ac:dyDescent="0.55000000000000004">
      <c r="A1718" s="1" t="s">
        <v>3</v>
      </c>
      <c r="B1718" s="2">
        <v>43529</v>
      </c>
      <c r="C1718">
        <v>42.728400000000001</v>
      </c>
    </row>
    <row r="1719" spans="1:3" x14ac:dyDescent="0.55000000000000004">
      <c r="A1719" s="1" t="s">
        <v>3</v>
      </c>
      <c r="B1719" s="2">
        <v>43530</v>
      </c>
      <c r="C1719">
        <v>42.482599999999998</v>
      </c>
    </row>
    <row r="1720" spans="1:3" x14ac:dyDescent="0.55000000000000004">
      <c r="A1720" s="1" t="s">
        <v>3</v>
      </c>
      <c r="B1720" s="2">
        <v>43531</v>
      </c>
      <c r="C1720">
        <v>41.9908</v>
      </c>
    </row>
    <row r="1721" spans="1:3" x14ac:dyDescent="0.55000000000000004">
      <c r="A1721" s="1" t="s">
        <v>3</v>
      </c>
      <c r="B1721" s="2">
        <v>43532</v>
      </c>
      <c r="C1721">
        <v>42.090600000000002</v>
      </c>
    </row>
    <row r="1722" spans="1:3" x14ac:dyDescent="0.55000000000000004">
      <c r="A1722" s="1" t="s">
        <v>3</v>
      </c>
      <c r="B1722" s="2">
        <v>43535</v>
      </c>
      <c r="C1722">
        <v>43.548699999999997</v>
      </c>
    </row>
    <row r="1723" spans="1:3" x14ac:dyDescent="0.55000000000000004">
      <c r="A1723" s="1" t="s">
        <v>3</v>
      </c>
      <c r="B1723" s="2">
        <v>43536</v>
      </c>
      <c r="C1723">
        <v>44.037999999999997</v>
      </c>
    </row>
    <row r="1724" spans="1:3" x14ac:dyDescent="0.55000000000000004">
      <c r="A1724" s="1" t="s">
        <v>3</v>
      </c>
      <c r="B1724" s="2">
        <v>43537</v>
      </c>
      <c r="C1724">
        <v>44.232799999999997</v>
      </c>
    </row>
    <row r="1725" spans="1:3" x14ac:dyDescent="0.55000000000000004">
      <c r="A1725" s="1" t="s">
        <v>3</v>
      </c>
      <c r="B1725" s="2">
        <v>43538</v>
      </c>
      <c r="C1725">
        <v>44.724499999999999</v>
      </c>
    </row>
    <row r="1726" spans="1:3" x14ac:dyDescent="0.55000000000000004">
      <c r="A1726" s="1" t="s">
        <v>3</v>
      </c>
      <c r="B1726" s="2">
        <v>43539</v>
      </c>
      <c r="C1726">
        <v>45.3063</v>
      </c>
    </row>
    <row r="1727" spans="1:3" x14ac:dyDescent="0.55000000000000004">
      <c r="A1727" s="1" t="s">
        <v>3</v>
      </c>
      <c r="B1727" s="2">
        <v>43542</v>
      </c>
      <c r="C1727">
        <v>45.768799999999999</v>
      </c>
    </row>
    <row r="1728" spans="1:3" x14ac:dyDescent="0.55000000000000004">
      <c r="A1728" s="1" t="s">
        <v>3</v>
      </c>
      <c r="B1728" s="2">
        <v>43543</v>
      </c>
      <c r="C1728">
        <v>45.406100000000002</v>
      </c>
    </row>
    <row r="1729" spans="1:3" x14ac:dyDescent="0.55000000000000004">
      <c r="A1729" s="1" t="s">
        <v>3</v>
      </c>
      <c r="B1729" s="2">
        <v>43544</v>
      </c>
      <c r="C1729">
        <v>45.802900000000001</v>
      </c>
    </row>
    <row r="1730" spans="1:3" x14ac:dyDescent="0.55000000000000004">
      <c r="A1730" s="1" t="s">
        <v>3</v>
      </c>
      <c r="B1730" s="2">
        <v>43545</v>
      </c>
      <c r="C1730">
        <v>47.489800000000002</v>
      </c>
    </row>
    <row r="1731" spans="1:3" x14ac:dyDescent="0.55000000000000004">
      <c r="A1731" s="1" t="s">
        <v>3</v>
      </c>
      <c r="B1731" s="2">
        <v>43546</v>
      </c>
      <c r="C1731">
        <v>46.506399999999999</v>
      </c>
    </row>
    <row r="1732" spans="1:3" x14ac:dyDescent="0.55000000000000004">
      <c r="A1732" s="1" t="s">
        <v>3</v>
      </c>
      <c r="B1732" s="2">
        <v>43549</v>
      </c>
      <c r="C1732">
        <v>45.944099999999999</v>
      </c>
    </row>
    <row r="1733" spans="1:3" x14ac:dyDescent="0.55000000000000004">
      <c r="A1733" s="1" t="s">
        <v>3</v>
      </c>
      <c r="B1733" s="2">
        <v>43550</v>
      </c>
      <c r="C1733">
        <v>45.4694</v>
      </c>
    </row>
    <row r="1734" spans="1:3" x14ac:dyDescent="0.55000000000000004">
      <c r="A1734" s="1" t="s">
        <v>3</v>
      </c>
      <c r="B1734" s="2">
        <v>43551</v>
      </c>
      <c r="C1734">
        <v>45.878300000000003</v>
      </c>
    </row>
    <row r="1735" spans="1:3" x14ac:dyDescent="0.55000000000000004">
      <c r="A1735" s="1" t="s">
        <v>3</v>
      </c>
      <c r="B1735" s="2">
        <v>43552</v>
      </c>
      <c r="C1735">
        <v>45.9392</v>
      </c>
    </row>
    <row r="1736" spans="1:3" x14ac:dyDescent="0.55000000000000004">
      <c r="A1736" s="1" t="s">
        <v>3</v>
      </c>
      <c r="B1736" s="2">
        <v>43553</v>
      </c>
      <c r="C1736">
        <v>46.238599999999998</v>
      </c>
    </row>
    <row r="1737" spans="1:3" x14ac:dyDescent="0.55000000000000004">
      <c r="A1737" s="1" t="s">
        <v>3</v>
      </c>
      <c r="B1737" s="2">
        <v>43556</v>
      </c>
      <c r="C1737">
        <v>46.552599999999998</v>
      </c>
    </row>
    <row r="1738" spans="1:3" x14ac:dyDescent="0.55000000000000004">
      <c r="A1738" s="1" t="s">
        <v>3</v>
      </c>
      <c r="B1738" s="2">
        <v>43557</v>
      </c>
      <c r="C1738">
        <v>47.229300000000002</v>
      </c>
    </row>
    <row r="1739" spans="1:3" x14ac:dyDescent="0.55000000000000004">
      <c r="A1739" s="1" t="s">
        <v>3</v>
      </c>
      <c r="B1739" s="2">
        <v>43558</v>
      </c>
      <c r="C1739">
        <v>47.553100000000001</v>
      </c>
    </row>
    <row r="1740" spans="1:3" x14ac:dyDescent="0.55000000000000004">
      <c r="A1740" s="1" t="s">
        <v>3</v>
      </c>
      <c r="B1740" s="2">
        <v>43559</v>
      </c>
      <c r="C1740">
        <v>47.635899999999999</v>
      </c>
    </row>
    <row r="1741" spans="1:3" x14ac:dyDescent="0.55000000000000004">
      <c r="A1741" s="1" t="s">
        <v>3</v>
      </c>
      <c r="B1741" s="2">
        <v>43560</v>
      </c>
      <c r="C1741">
        <v>47.954700000000003</v>
      </c>
    </row>
    <row r="1742" spans="1:3" x14ac:dyDescent="0.55000000000000004">
      <c r="A1742" s="1" t="s">
        <v>3</v>
      </c>
      <c r="B1742" s="2">
        <v>43563</v>
      </c>
      <c r="C1742">
        <v>48.709400000000002</v>
      </c>
    </row>
    <row r="1743" spans="1:3" x14ac:dyDescent="0.55000000000000004">
      <c r="A1743" s="1" t="s">
        <v>3</v>
      </c>
      <c r="B1743" s="2">
        <v>43564</v>
      </c>
      <c r="C1743">
        <v>48.563299999999998</v>
      </c>
    </row>
    <row r="1744" spans="1:3" x14ac:dyDescent="0.55000000000000004">
      <c r="A1744" s="1" t="s">
        <v>3</v>
      </c>
      <c r="B1744" s="2">
        <v>43565</v>
      </c>
      <c r="C1744">
        <v>48.835900000000002</v>
      </c>
    </row>
    <row r="1745" spans="1:3" x14ac:dyDescent="0.55000000000000004">
      <c r="A1745" s="1" t="s">
        <v>3</v>
      </c>
      <c r="B1745" s="2">
        <v>43566</v>
      </c>
      <c r="C1745">
        <v>48.429400000000001</v>
      </c>
    </row>
    <row r="1746" spans="1:3" x14ac:dyDescent="0.55000000000000004">
      <c r="A1746" s="1" t="s">
        <v>3</v>
      </c>
      <c r="B1746" s="2">
        <v>43567</v>
      </c>
      <c r="C1746">
        <v>48.41</v>
      </c>
    </row>
    <row r="1747" spans="1:3" x14ac:dyDescent="0.55000000000000004">
      <c r="A1747" s="1" t="s">
        <v>3</v>
      </c>
      <c r="B1747" s="2">
        <v>43570</v>
      </c>
      <c r="C1747">
        <v>48.497599999999998</v>
      </c>
    </row>
    <row r="1748" spans="1:3" x14ac:dyDescent="0.55000000000000004">
      <c r="A1748" s="1" t="s">
        <v>3</v>
      </c>
      <c r="B1748" s="2">
        <v>43571</v>
      </c>
      <c r="C1748">
        <v>48.502400000000002</v>
      </c>
    </row>
    <row r="1749" spans="1:3" x14ac:dyDescent="0.55000000000000004">
      <c r="A1749" s="1" t="s">
        <v>3</v>
      </c>
      <c r="B1749" s="2">
        <v>43572</v>
      </c>
      <c r="C1749">
        <v>49.446899999999999</v>
      </c>
    </row>
    <row r="1750" spans="1:3" x14ac:dyDescent="0.55000000000000004">
      <c r="A1750" s="1" t="s">
        <v>3</v>
      </c>
      <c r="B1750" s="2">
        <v>43573</v>
      </c>
      <c r="C1750">
        <v>49.624600000000001</v>
      </c>
    </row>
    <row r="1751" spans="1:3" x14ac:dyDescent="0.55000000000000004">
      <c r="A1751" s="1" t="s">
        <v>3</v>
      </c>
      <c r="B1751" s="2">
        <v>43577</v>
      </c>
      <c r="C1751">
        <v>49.787700000000001</v>
      </c>
    </row>
    <row r="1752" spans="1:3" x14ac:dyDescent="0.55000000000000004">
      <c r="A1752" s="1" t="s">
        <v>3</v>
      </c>
      <c r="B1752" s="2">
        <v>43578</v>
      </c>
      <c r="C1752">
        <v>50.505800000000001</v>
      </c>
    </row>
    <row r="1753" spans="1:3" x14ac:dyDescent="0.55000000000000004">
      <c r="A1753" s="1" t="s">
        <v>3</v>
      </c>
      <c r="B1753" s="2">
        <v>43579</v>
      </c>
      <c r="C1753">
        <v>50.427900000000001</v>
      </c>
    </row>
    <row r="1754" spans="1:3" x14ac:dyDescent="0.55000000000000004">
      <c r="A1754" s="1" t="s">
        <v>3</v>
      </c>
      <c r="B1754" s="2">
        <v>43580</v>
      </c>
      <c r="C1754">
        <v>49.970300000000002</v>
      </c>
    </row>
    <row r="1755" spans="1:3" x14ac:dyDescent="0.55000000000000004">
      <c r="A1755" s="1" t="s">
        <v>3</v>
      </c>
      <c r="B1755" s="2">
        <v>43581</v>
      </c>
      <c r="C1755">
        <v>49.731699999999996</v>
      </c>
    </row>
    <row r="1756" spans="1:3" x14ac:dyDescent="0.55000000000000004">
      <c r="A1756" s="1" t="s">
        <v>3</v>
      </c>
      <c r="B1756" s="2">
        <v>43584</v>
      </c>
      <c r="C1756">
        <v>49.807200000000002</v>
      </c>
    </row>
    <row r="1757" spans="1:3" x14ac:dyDescent="0.55000000000000004">
      <c r="A1757" s="1" t="s">
        <v>3</v>
      </c>
      <c r="B1757" s="2">
        <v>43585</v>
      </c>
      <c r="C1757">
        <v>48.848100000000002</v>
      </c>
    </row>
    <row r="1758" spans="1:3" x14ac:dyDescent="0.55000000000000004">
      <c r="A1758" s="1" t="s">
        <v>3</v>
      </c>
      <c r="B1758" s="2">
        <v>43586</v>
      </c>
      <c r="C1758">
        <v>51.245899999999999</v>
      </c>
    </row>
    <row r="1759" spans="1:3" x14ac:dyDescent="0.55000000000000004">
      <c r="A1759" s="1" t="s">
        <v>3</v>
      </c>
      <c r="B1759" s="2">
        <v>43587</v>
      </c>
      <c r="C1759">
        <v>50.912300000000002</v>
      </c>
    </row>
    <row r="1760" spans="1:3" x14ac:dyDescent="0.55000000000000004">
      <c r="A1760" s="1" t="s">
        <v>3</v>
      </c>
      <c r="B1760" s="2">
        <v>43588</v>
      </c>
      <c r="C1760">
        <v>51.545299999999997</v>
      </c>
    </row>
    <row r="1761" spans="1:3" x14ac:dyDescent="0.55000000000000004">
      <c r="A1761" s="1" t="s">
        <v>3</v>
      </c>
      <c r="B1761" s="2">
        <v>43591</v>
      </c>
      <c r="C1761">
        <v>50.749299999999998</v>
      </c>
    </row>
    <row r="1762" spans="1:3" x14ac:dyDescent="0.55000000000000004">
      <c r="A1762" s="1" t="s">
        <v>3</v>
      </c>
      <c r="B1762" s="2">
        <v>43592</v>
      </c>
      <c r="C1762">
        <v>49.3812</v>
      </c>
    </row>
    <row r="1763" spans="1:3" x14ac:dyDescent="0.55000000000000004">
      <c r="A1763" s="1" t="s">
        <v>3</v>
      </c>
      <c r="B1763" s="2">
        <v>43593</v>
      </c>
      <c r="C1763">
        <v>49.390900000000002</v>
      </c>
    </row>
    <row r="1764" spans="1:3" x14ac:dyDescent="0.55000000000000004">
      <c r="A1764" s="1" t="s">
        <v>3</v>
      </c>
      <c r="B1764" s="2">
        <v>43594</v>
      </c>
      <c r="C1764">
        <v>48.860300000000002</v>
      </c>
    </row>
    <row r="1765" spans="1:3" x14ac:dyDescent="0.55000000000000004">
      <c r="A1765" s="1" t="s">
        <v>3</v>
      </c>
      <c r="B1765" s="2">
        <v>43595</v>
      </c>
      <c r="C1765">
        <v>48.183399999999999</v>
      </c>
    </row>
    <row r="1766" spans="1:3" x14ac:dyDescent="0.55000000000000004">
      <c r="A1766" s="1" t="s">
        <v>3</v>
      </c>
      <c r="B1766" s="2">
        <v>43598</v>
      </c>
      <c r="C1766">
        <v>45.383000000000003</v>
      </c>
    </row>
    <row r="1767" spans="1:3" x14ac:dyDescent="0.55000000000000004">
      <c r="A1767" s="1" t="s">
        <v>3</v>
      </c>
      <c r="B1767" s="2">
        <v>43599</v>
      </c>
      <c r="C1767">
        <v>46.101399999999998</v>
      </c>
    </row>
    <row r="1768" spans="1:3" x14ac:dyDescent="0.55000000000000004">
      <c r="A1768" s="1" t="s">
        <v>3</v>
      </c>
      <c r="B1768" s="2">
        <v>43600</v>
      </c>
      <c r="C1768">
        <v>46.653700000000001</v>
      </c>
    </row>
    <row r="1769" spans="1:3" x14ac:dyDescent="0.55000000000000004">
      <c r="A1769" s="1" t="s">
        <v>3</v>
      </c>
      <c r="B1769" s="2">
        <v>43601</v>
      </c>
      <c r="C1769">
        <v>46.448399999999999</v>
      </c>
    </row>
    <row r="1770" spans="1:3" x14ac:dyDescent="0.55000000000000004">
      <c r="A1770" s="1" t="s">
        <v>3</v>
      </c>
      <c r="B1770" s="2">
        <v>43602</v>
      </c>
      <c r="C1770">
        <v>46.1845</v>
      </c>
    </row>
    <row r="1771" spans="1:3" x14ac:dyDescent="0.55000000000000004">
      <c r="A1771" s="1" t="s">
        <v>3</v>
      </c>
      <c r="B1771" s="2">
        <v>43605</v>
      </c>
      <c r="C1771">
        <v>44.740299999999998</v>
      </c>
    </row>
    <row r="1772" spans="1:3" x14ac:dyDescent="0.55000000000000004">
      <c r="A1772" s="1" t="s">
        <v>3</v>
      </c>
      <c r="B1772" s="2">
        <v>43606</v>
      </c>
      <c r="C1772">
        <v>45.597999999999999</v>
      </c>
    </row>
    <row r="1773" spans="1:3" x14ac:dyDescent="0.55000000000000004">
      <c r="A1773" s="1" t="s">
        <v>3</v>
      </c>
      <c r="B1773" s="2">
        <v>43607</v>
      </c>
      <c r="C1773">
        <v>44.6646</v>
      </c>
    </row>
    <row r="1774" spans="1:3" x14ac:dyDescent="0.55000000000000004">
      <c r="A1774" s="1" t="s">
        <v>3</v>
      </c>
      <c r="B1774" s="2">
        <v>43608</v>
      </c>
      <c r="C1774">
        <v>43.902200000000001</v>
      </c>
    </row>
    <row r="1775" spans="1:3" x14ac:dyDescent="0.55000000000000004">
      <c r="A1775" s="1" t="s">
        <v>3</v>
      </c>
      <c r="B1775" s="2">
        <v>43609</v>
      </c>
      <c r="C1775">
        <v>43.733600000000003</v>
      </c>
    </row>
    <row r="1776" spans="1:3" x14ac:dyDescent="0.55000000000000004">
      <c r="A1776" s="1" t="s">
        <v>3</v>
      </c>
      <c r="B1776" s="2">
        <v>43613</v>
      </c>
      <c r="C1776">
        <v>43.552700000000002</v>
      </c>
    </row>
    <row r="1777" spans="1:3" x14ac:dyDescent="0.55000000000000004">
      <c r="A1777" s="1" t="s">
        <v>3</v>
      </c>
      <c r="B1777" s="2">
        <v>43614</v>
      </c>
      <c r="C1777">
        <v>43.344999999999999</v>
      </c>
    </row>
    <row r="1778" spans="1:3" x14ac:dyDescent="0.55000000000000004">
      <c r="A1778" s="1" t="s">
        <v>3</v>
      </c>
      <c r="B1778" s="2">
        <v>43615</v>
      </c>
      <c r="C1778">
        <v>43.569800000000001</v>
      </c>
    </row>
    <row r="1779" spans="1:3" x14ac:dyDescent="0.55000000000000004">
      <c r="A1779" s="1" t="s">
        <v>3</v>
      </c>
      <c r="B1779" s="2">
        <v>43616</v>
      </c>
      <c r="C1779">
        <v>42.780500000000004</v>
      </c>
    </row>
    <row r="1780" spans="1:3" x14ac:dyDescent="0.55000000000000004">
      <c r="A1780" s="1" t="s">
        <v>3</v>
      </c>
      <c r="B1780" s="2">
        <v>43619</v>
      </c>
      <c r="C1780">
        <v>42.347999999999999</v>
      </c>
    </row>
    <row r="1781" spans="1:3" x14ac:dyDescent="0.55000000000000004">
      <c r="A1781" s="1" t="s">
        <v>3</v>
      </c>
      <c r="B1781" s="2">
        <v>43620</v>
      </c>
      <c r="C1781">
        <v>43.897300000000001</v>
      </c>
    </row>
    <row r="1782" spans="1:3" x14ac:dyDescent="0.55000000000000004">
      <c r="A1782" s="1" t="s">
        <v>3</v>
      </c>
      <c r="B1782" s="2">
        <v>43621</v>
      </c>
      <c r="C1782">
        <v>44.605899999999998</v>
      </c>
    </row>
    <row r="1783" spans="1:3" x14ac:dyDescent="0.55000000000000004">
      <c r="A1783" s="1" t="s">
        <v>3</v>
      </c>
      <c r="B1783" s="2">
        <v>43622</v>
      </c>
      <c r="C1783">
        <v>45.260800000000003</v>
      </c>
    </row>
    <row r="1784" spans="1:3" x14ac:dyDescent="0.55000000000000004">
      <c r="A1784" s="1" t="s">
        <v>3</v>
      </c>
      <c r="B1784" s="2">
        <v>43623</v>
      </c>
      <c r="C1784">
        <v>46.465499999999999</v>
      </c>
    </row>
    <row r="1785" spans="1:3" x14ac:dyDescent="0.55000000000000004">
      <c r="A1785" s="1" t="s">
        <v>3</v>
      </c>
      <c r="B1785" s="2">
        <v>43626</v>
      </c>
      <c r="C1785">
        <v>47.0593</v>
      </c>
    </row>
    <row r="1786" spans="1:3" x14ac:dyDescent="0.55000000000000004">
      <c r="A1786" s="1" t="s">
        <v>3</v>
      </c>
      <c r="B1786" s="2">
        <v>43627</v>
      </c>
      <c r="C1786">
        <v>47.604300000000002</v>
      </c>
    </row>
    <row r="1787" spans="1:3" x14ac:dyDescent="0.55000000000000004">
      <c r="A1787" s="1" t="s">
        <v>3</v>
      </c>
      <c r="B1787" s="2">
        <v>43628</v>
      </c>
      <c r="C1787">
        <v>47.452800000000003</v>
      </c>
    </row>
    <row r="1788" spans="1:3" x14ac:dyDescent="0.55000000000000004">
      <c r="A1788" s="1" t="s">
        <v>3</v>
      </c>
      <c r="B1788" s="2">
        <v>43629</v>
      </c>
      <c r="C1788">
        <v>47.442999999999998</v>
      </c>
    </row>
    <row r="1789" spans="1:3" x14ac:dyDescent="0.55000000000000004">
      <c r="A1789" s="1" t="s">
        <v>3</v>
      </c>
      <c r="B1789" s="2">
        <v>43630</v>
      </c>
      <c r="C1789">
        <v>47.098399999999998</v>
      </c>
    </row>
    <row r="1790" spans="1:3" x14ac:dyDescent="0.55000000000000004">
      <c r="A1790" s="1" t="s">
        <v>3</v>
      </c>
      <c r="B1790" s="2">
        <v>43633</v>
      </c>
      <c r="C1790">
        <v>47.379399999999997</v>
      </c>
    </row>
    <row r="1791" spans="1:3" x14ac:dyDescent="0.55000000000000004">
      <c r="A1791" s="1" t="s">
        <v>3</v>
      </c>
      <c r="B1791" s="2">
        <v>43634</v>
      </c>
      <c r="C1791">
        <v>48.493699999999997</v>
      </c>
    </row>
    <row r="1792" spans="1:3" x14ac:dyDescent="0.55000000000000004">
      <c r="A1792" s="1" t="s">
        <v>3</v>
      </c>
      <c r="B1792" s="2">
        <v>43635</v>
      </c>
      <c r="C1792">
        <v>48.351999999999997</v>
      </c>
    </row>
    <row r="1793" spans="1:3" x14ac:dyDescent="0.55000000000000004">
      <c r="A1793" s="1" t="s">
        <v>3</v>
      </c>
      <c r="B1793" s="2">
        <v>43636</v>
      </c>
      <c r="C1793">
        <v>48.740499999999997</v>
      </c>
    </row>
    <row r="1794" spans="1:3" x14ac:dyDescent="0.55000000000000004">
      <c r="A1794" s="1" t="s">
        <v>3</v>
      </c>
      <c r="B1794" s="2">
        <v>43637</v>
      </c>
      <c r="C1794">
        <v>48.574399999999997</v>
      </c>
    </row>
    <row r="1795" spans="1:3" x14ac:dyDescent="0.55000000000000004">
      <c r="A1795" s="1" t="s">
        <v>3</v>
      </c>
      <c r="B1795" s="2">
        <v>43640</v>
      </c>
      <c r="C1795">
        <v>48.525500000000001</v>
      </c>
    </row>
    <row r="1796" spans="1:3" x14ac:dyDescent="0.55000000000000004">
      <c r="A1796" s="1" t="s">
        <v>3</v>
      </c>
      <c r="B1796" s="2">
        <v>43641</v>
      </c>
      <c r="C1796">
        <v>47.79</v>
      </c>
    </row>
    <row r="1797" spans="1:3" x14ac:dyDescent="0.55000000000000004">
      <c r="A1797" s="1" t="s">
        <v>3</v>
      </c>
      <c r="B1797" s="2">
        <v>43642</v>
      </c>
      <c r="C1797">
        <v>48.823599999999999</v>
      </c>
    </row>
    <row r="1798" spans="1:3" x14ac:dyDescent="0.55000000000000004">
      <c r="A1798" s="1" t="s">
        <v>3</v>
      </c>
      <c r="B1798" s="2">
        <v>43643</v>
      </c>
      <c r="C1798">
        <v>48.808999999999997</v>
      </c>
    </row>
    <row r="1799" spans="1:3" x14ac:dyDescent="0.55000000000000004">
      <c r="A1799" s="1" t="s">
        <v>3</v>
      </c>
      <c r="B1799" s="2">
        <v>43644</v>
      </c>
      <c r="C1799">
        <v>48.364199999999997</v>
      </c>
    </row>
    <row r="1800" spans="1:3" x14ac:dyDescent="0.55000000000000004">
      <c r="A1800" s="1" t="s">
        <v>3</v>
      </c>
      <c r="B1800" s="2">
        <v>43647</v>
      </c>
      <c r="C1800">
        <v>49.251300000000001</v>
      </c>
    </row>
    <row r="1801" spans="1:3" x14ac:dyDescent="0.55000000000000004">
      <c r="A1801" s="1" t="s">
        <v>3</v>
      </c>
      <c r="B1801" s="2">
        <v>43648</v>
      </c>
      <c r="C1801">
        <v>49.5396</v>
      </c>
    </row>
    <row r="1802" spans="1:3" x14ac:dyDescent="0.55000000000000004">
      <c r="A1802" s="1" t="s">
        <v>3</v>
      </c>
      <c r="B1802" s="2">
        <v>43649</v>
      </c>
      <c r="C1802">
        <v>49.950099999999999</v>
      </c>
    </row>
    <row r="1803" spans="1:3" x14ac:dyDescent="0.55000000000000004">
      <c r="A1803" s="1" t="s">
        <v>3</v>
      </c>
      <c r="B1803" s="2">
        <v>43651</v>
      </c>
      <c r="C1803">
        <v>49.906199999999998</v>
      </c>
    </row>
    <row r="1804" spans="1:3" x14ac:dyDescent="0.55000000000000004">
      <c r="A1804" s="1" t="s">
        <v>3</v>
      </c>
      <c r="B1804" s="2">
        <v>43654</v>
      </c>
      <c r="C1804">
        <v>48.877400000000002</v>
      </c>
    </row>
    <row r="1805" spans="1:3" x14ac:dyDescent="0.55000000000000004">
      <c r="A1805" s="1" t="s">
        <v>3</v>
      </c>
      <c r="B1805" s="2">
        <v>43655</v>
      </c>
      <c r="C1805">
        <v>49.1755</v>
      </c>
    </row>
    <row r="1806" spans="1:3" x14ac:dyDescent="0.55000000000000004">
      <c r="A1806" s="1" t="s">
        <v>3</v>
      </c>
      <c r="B1806" s="2">
        <v>43656</v>
      </c>
      <c r="C1806">
        <v>49.661799999999999</v>
      </c>
    </row>
    <row r="1807" spans="1:3" x14ac:dyDescent="0.55000000000000004">
      <c r="A1807" s="1" t="s">
        <v>3</v>
      </c>
      <c r="B1807" s="2">
        <v>43657</v>
      </c>
      <c r="C1807">
        <v>49.3001</v>
      </c>
    </row>
    <row r="1808" spans="1:3" x14ac:dyDescent="0.55000000000000004">
      <c r="A1808" s="1" t="s">
        <v>3</v>
      </c>
      <c r="B1808" s="2">
        <v>43658</v>
      </c>
      <c r="C1808">
        <v>49.678899999999999</v>
      </c>
    </row>
    <row r="1809" spans="1:3" x14ac:dyDescent="0.55000000000000004">
      <c r="A1809" s="1" t="s">
        <v>3</v>
      </c>
      <c r="B1809" s="2">
        <v>43661</v>
      </c>
      <c r="C1809">
        <v>50.145600000000002</v>
      </c>
    </row>
    <row r="1810" spans="1:3" x14ac:dyDescent="0.55000000000000004">
      <c r="A1810" s="1" t="s">
        <v>3</v>
      </c>
      <c r="B1810" s="2">
        <v>43662</v>
      </c>
      <c r="C1810">
        <v>49.972099999999998</v>
      </c>
    </row>
    <row r="1811" spans="1:3" x14ac:dyDescent="0.55000000000000004">
      <c r="A1811" s="1" t="s">
        <v>3</v>
      </c>
      <c r="B1811" s="2">
        <v>43663</v>
      </c>
      <c r="C1811">
        <v>49.691099999999999</v>
      </c>
    </row>
    <row r="1812" spans="1:3" x14ac:dyDescent="0.55000000000000004">
      <c r="A1812" s="1" t="s">
        <v>3</v>
      </c>
      <c r="B1812" s="2">
        <v>43664</v>
      </c>
      <c r="C1812">
        <v>50.255600000000001</v>
      </c>
    </row>
    <row r="1813" spans="1:3" x14ac:dyDescent="0.55000000000000004">
      <c r="A1813" s="1" t="s">
        <v>3</v>
      </c>
      <c r="B1813" s="2">
        <v>43665</v>
      </c>
      <c r="C1813">
        <v>49.505400000000002</v>
      </c>
    </row>
    <row r="1814" spans="1:3" x14ac:dyDescent="0.55000000000000004">
      <c r="A1814" s="1" t="s">
        <v>3</v>
      </c>
      <c r="B1814" s="2">
        <v>43668</v>
      </c>
      <c r="C1814">
        <v>50.636800000000001</v>
      </c>
    </row>
    <row r="1815" spans="1:3" x14ac:dyDescent="0.55000000000000004">
      <c r="A1815" s="1" t="s">
        <v>3</v>
      </c>
      <c r="B1815" s="2">
        <v>43669</v>
      </c>
      <c r="C1815">
        <v>51.032699999999998</v>
      </c>
    </row>
    <row r="1816" spans="1:3" x14ac:dyDescent="0.55000000000000004">
      <c r="A1816" s="1" t="s">
        <v>3</v>
      </c>
      <c r="B1816" s="2">
        <v>43670</v>
      </c>
      <c r="C1816">
        <v>50.991100000000003</v>
      </c>
    </row>
    <row r="1817" spans="1:3" x14ac:dyDescent="0.55000000000000004">
      <c r="A1817" s="1" t="s">
        <v>3</v>
      </c>
      <c r="B1817" s="2">
        <v>43671</v>
      </c>
      <c r="C1817">
        <v>50.587899999999998</v>
      </c>
    </row>
    <row r="1818" spans="1:3" x14ac:dyDescent="0.55000000000000004">
      <c r="A1818" s="1" t="s">
        <v>3</v>
      </c>
      <c r="B1818" s="2">
        <v>43672</v>
      </c>
      <c r="C1818">
        <v>50.7639</v>
      </c>
    </row>
    <row r="1819" spans="1:3" x14ac:dyDescent="0.55000000000000004">
      <c r="A1819" s="1" t="s">
        <v>3</v>
      </c>
      <c r="B1819" s="2">
        <v>43675</v>
      </c>
      <c r="C1819">
        <v>51.237900000000003</v>
      </c>
    </row>
    <row r="1820" spans="1:3" x14ac:dyDescent="0.55000000000000004">
      <c r="A1820" s="1" t="s">
        <v>3</v>
      </c>
      <c r="B1820" s="2">
        <v>43676</v>
      </c>
      <c r="C1820">
        <v>51.018000000000001</v>
      </c>
    </row>
    <row r="1821" spans="1:3" x14ac:dyDescent="0.55000000000000004">
      <c r="A1821" s="1" t="s">
        <v>3</v>
      </c>
      <c r="B1821" s="2">
        <v>43677</v>
      </c>
      <c r="C1821">
        <v>52.058999999999997</v>
      </c>
    </row>
    <row r="1822" spans="1:3" x14ac:dyDescent="0.55000000000000004">
      <c r="A1822" s="1" t="s">
        <v>3</v>
      </c>
      <c r="B1822" s="2">
        <v>43678</v>
      </c>
      <c r="C1822">
        <v>50.932499999999997</v>
      </c>
    </row>
    <row r="1823" spans="1:3" x14ac:dyDescent="0.55000000000000004">
      <c r="A1823" s="1" t="s">
        <v>3</v>
      </c>
      <c r="B1823" s="2">
        <v>43679</v>
      </c>
      <c r="C1823">
        <v>49.854799999999997</v>
      </c>
    </row>
    <row r="1824" spans="1:3" x14ac:dyDescent="0.55000000000000004">
      <c r="A1824" s="1" t="s">
        <v>3</v>
      </c>
      <c r="B1824" s="2">
        <v>43682</v>
      </c>
      <c r="C1824">
        <v>47.245100000000001</v>
      </c>
    </row>
    <row r="1825" spans="1:3" x14ac:dyDescent="0.55000000000000004">
      <c r="A1825" s="1" t="s">
        <v>3</v>
      </c>
      <c r="B1825" s="2">
        <v>43683</v>
      </c>
      <c r="C1825">
        <v>48.139400000000002</v>
      </c>
    </row>
    <row r="1826" spans="1:3" x14ac:dyDescent="0.55000000000000004">
      <c r="A1826" s="1" t="s">
        <v>3</v>
      </c>
      <c r="B1826" s="2">
        <v>43684</v>
      </c>
      <c r="C1826">
        <v>48.637900000000002</v>
      </c>
    </row>
    <row r="1827" spans="1:3" x14ac:dyDescent="0.55000000000000004">
      <c r="A1827" s="1" t="s">
        <v>3</v>
      </c>
      <c r="B1827" s="2">
        <v>43685</v>
      </c>
      <c r="C1827">
        <v>49.710700000000003</v>
      </c>
    </row>
    <row r="1828" spans="1:3" x14ac:dyDescent="0.55000000000000004">
      <c r="A1828" s="1" t="s">
        <v>3</v>
      </c>
      <c r="B1828" s="2">
        <v>43686</v>
      </c>
      <c r="C1828">
        <v>49.301000000000002</v>
      </c>
    </row>
    <row r="1829" spans="1:3" x14ac:dyDescent="0.55000000000000004">
      <c r="A1829" s="1" t="s">
        <v>3</v>
      </c>
      <c r="B1829" s="2">
        <v>43689</v>
      </c>
      <c r="C1829">
        <v>49.175899999999999</v>
      </c>
    </row>
    <row r="1830" spans="1:3" x14ac:dyDescent="0.55000000000000004">
      <c r="A1830" s="1" t="s">
        <v>3</v>
      </c>
      <c r="B1830" s="2">
        <v>43690</v>
      </c>
      <c r="C1830">
        <v>51.258499999999998</v>
      </c>
    </row>
    <row r="1831" spans="1:3" x14ac:dyDescent="0.55000000000000004">
      <c r="A1831" s="1" t="s">
        <v>3</v>
      </c>
      <c r="B1831" s="2">
        <v>43691</v>
      </c>
      <c r="C1831">
        <v>49.732700000000001</v>
      </c>
    </row>
    <row r="1832" spans="1:3" x14ac:dyDescent="0.55000000000000004">
      <c r="A1832" s="1" t="s">
        <v>3</v>
      </c>
      <c r="B1832" s="2">
        <v>43692</v>
      </c>
      <c r="C1832">
        <v>49.484999999999999</v>
      </c>
    </row>
    <row r="1833" spans="1:3" x14ac:dyDescent="0.55000000000000004">
      <c r="A1833" s="1" t="s">
        <v>3</v>
      </c>
      <c r="B1833" s="2">
        <v>43693</v>
      </c>
      <c r="C1833">
        <v>50.6526</v>
      </c>
    </row>
    <row r="1834" spans="1:3" x14ac:dyDescent="0.55000000000000004">
      <c r="A1834" s="1" t="s">
        <v>3</v>
      </c>
      <c r="B1834" s="2">
        <v>43696</v>
      </c>
      <c r="C1834">
        <v>51.597000000000001</v>
      </c>
    </row>
    <row r="1835" spans="1:3" x14ac:dyDescent="0.55000000000000004">
      <c r="A1835" s="1" t="s">
        <v>3</v>
      </c>
      <c r="B1835" s="2">
        <v>43697</v>
      </c>
      <c r="C1835">
        <v>51.599400000000003</v>
      </c>
    </row>
    <row r="1836" spans="1:3" x14ac:dyDescent="0.55000000000000004">
      <c r="A1836" s="1" t="s">
        <v>3</v>
      </c>
      <c r="B1836" s="2">
        <v>43698</v>
      </c>
      <c r="C1836">
        <v>52.158700000000003</v>
      </c>
    </row>
    <row r="1837" spans="1:3" x14ac:dyDescent="0.55000000000000004">
      <c r="A1837" s="1" t="s">
        <v>3</v>
      </c>
      <c r="B1837" s="2">
        <v>43699</v>
      </c>
      <c r="C1837">
        <v>52.1145</v>
      </c>
    </row>
    <row r="1838" spans="1:3" x14ac:dyDescent="0.55000000000000004">
      <c r="A1838" s="1" t="s">
        <v>3</v>
      </c>
      <c r="B1838" s="2">
        <v>43700</v>
      </c>
      <c r="C1838">
        <v>49.705800000000004</v>
      </c>
    </row>
    <row r="1839" spans="1:3" x14ac:dyDescent="0.55000000000000004">
      <c r="A1839" s="1" t="s">
        <v>3</v>
      </c>
      <c r="B1839" s="2">
        <v>43703</v>
      </c>
      <c r="C1839">
        <v>50.650100000000002</v>
      </c>
    </row>
    <row r="1840" spans="1:3" x14ac:dyDescent="0.55000000000000004">
      <c r="A1840" s="1" t="s">
        <v>3</v>
      </c>
      <c r="B1840" s="2">
        <v>43704</v>
      </c>
      <c r="C1840">
        <v>50.078600000000002</v>
      </c>
    </row>
    <row r="1841" spans="1:3" x14ac:dyDescent="0.55000000000000004">
      <c r="A1841" s="1" t="s">
        <v>3</v>
      </c>
      <c r="B1841" s="2">
        <v>43705</v>
      </c>
      <c r="C1841">
        <v>50.414700000000003</v>
      </c>
    </row>
    <row r="1842" spans="1:3" x14ac:dyDescent="0.55000000000000004">
      <c r="A1842" s="1" t="s">
        <v>3</v>
      </c>
      <c r="B1842" s="2">
        <v>43706</v>
      </c>
      <c r="C1842">
        <v>51.268300000000004</v>
      </c>
    </row>
    <row r="1843" spans="1:3" x14ac:dyDescent="0.55000000000000004">
      <c r="A1843" s="1" t="s">
        <v>3</v>
      </c>
      <c r="B1843" s="2">
        <v>43707</v>
      </c>
      <c r="C1843">
        <v>51.201999999999998</v>
      </c>
    </row>
    <row r="1844" spans="1:3" x14ac:dyDescent="0.55000000000000004">
      <c r="A1844" s="1" t="s">
        <v>3</v>
      </c>
      <c r="B1844" s="2">
        <v>43711</v>
      </c>
      <c r="C1844">
        <v>50.456299999999999</v>
      </c>
    </row>
    <row r="1845" spans="1:3" x14ac:dyDescent="0.55000000000000004">
      <c r="A1845" s="1" t="s">
        <v>3</v>
      </c>
      <c r="B1845" s="2">
        <v>43712</v>
      </c>
      <c r="C1845">
        <v>51.312399999999997</v>
      </c>
    </row>
    <row r="1846" spans="1:3" x14ac:dyDescent="0.55000000000000004">
      <c r="A1846" s="1" t="s">
        <v>3</v>
      </c>
      <c r="B1846" s="2">
        <v>43713</v>
      </c>
      <c r="C1846">
        <v>52.3157</v>
      </c>
    </row>
    <row r="1847" spans="1:3" x14ac:dyDescent="0.55000000000000004">
      <c r="A1847" s="1" t="s">
        <v>3</v>
      </c>
      <c r="B1847" s="2">
        <v>43714</v>
      </c>
      <c r="C1847">
        <v>52.3108</v>
      </c>
    </row>
    <row r="1848" spans="1:3" x14ac:dyDescent="0.55000000000000004">
      <c r="A1848" s="1" t="s">
        <v>3</v>
      </c>
      <c r="B1848" s="2">
        <v>43717</v>
      </c>
      <c r="C1848">
        <v>52.533999999999999</v>
      </c>
    </row>
    <row r="1849" spans="1:3" x14ac:dyDescent="0.55000000000000004">
      <c r="A1849" s="1" t="s">
        <v>3</v>
      </c>
      <c r="B1849" s="2">
        <v>43718</v>
      </c>
      <c r="C1849">
        <v>53.154499999999999</v>
      </c>
    </row>
    <row r="1850" spans="1:3" x14ac:dyDescent="0.55000000000000004">
      <c r="A1850" s="1" t="s">
        <v>3</v>
      </c>
      <c r="B1850" s="2">
        <v>43719</v>
      </c>
      <c r="C1850">
        <v>54.8446</v>
      </c>
    </row>
    <row r="1851" spans="1:3" x14ac:dyDescent="0.55000000000000004">
      <c r="A1851" s="1" t="s">
        <v>3</v>
      </c>
      <c r="B1851" s="2">
        <v>43720</v>
      </c>
      <c r="C1851">
        <v>54.722000000000001</v>
      </c>
    </row>
    <row r="1852" spans="1:3" x14ac:dyDescent="0.55000000000000004">
      <c r="A1852" s="1" t="s">
        <v>3</v>
      </c>
      <c r="B1852" s="2">
        <v>43721</v>
      </c>
      <c r="C1852">
        <v>53.657400000000003</v>
      </c>
    </row>
    <row r="1853" spans="1:3" x14ac:dyDescent="0.55000000000000004">
      <c r="A1853" s="1" t="s">
        <v>3</v>
      </c>
      <c r="B1853" s="2">
        <v>43724</v>
      </c>
      <c r="C1853">
        <v>53.939500000000002</v>
      </c>
    </row>
    <row r="1854" spans="1:3" x14ac:dyDescent="0.55000000000000004">
      <c r="A1854" s="1" t="s">
        <v>3</v>
      </c>
      <c r="B1854" s="2">
        <v>43725</v>
      </c>
      <c r="C1854">
        <v>54.1357</v>
      </c>
    </row>
    <row r="1855" spans="1:3" x14ac:dyDescent="0.55000000000000004">
      <c r="A1855" s="1" t="s">
        <v>3</v>
      </c>
      <c r="B1855" s="2">
        <v>43726</v>
      </c>
      <c r="C1855">
        <v>54.643500000000003</v>
      </c>
    </row>
    <row r="1856" spans="1:3" x14ac:dyDescent="0.55000000000000004">
      <c r="A1856" s="1" t="s">
        <v>3</v>
      </c>
      <c r="B1856" s="2">
        <v>43727</v>
      </c>
      <c r="C1856">
        <v>54.1995</v>
      </c>
    </row>
    <row r="1857" spans="1:3" x14ac:dyDescent="0.55000000000000004">
      <c r="A1857" s="1" t="s">
        <v>3</v>
      </c>
      <c r="B1857" s="2">
        <v>43728</v>
      </c>
      <c r="C1857">
        <v>53.407200000000003</v>
      </c>
    </row>
    <row r="1858" spans="1:3" x14ac:dyDescent="0.55000000000000004">
      <c r="A1858" s="1" t="s">
        <v>3</v>
      </c>
      <c r="B1858" s="2">
        <v>43731</v>
      </c>
      <c r="C1858">
        <v>53.65</v>
      </c>
    </row>
    <row r="1859" spans="1:3" x14ac:dyDescent="0.55000000000000004">
      <c r="A1859" s="1" t="s">
        <v>3</v>
      </c>
      <c r="B1859" s="2">
        <v>43732</v>
      </c>
      <c r="C1859">
        <v>53.3949</v>
      </c>
    </row>
    <row r="1860" spans="1:3" x14ac:dyDescent="0.55000000000000004">
      <c r="A1860" s="1" t="s">
        <v>3</v>
      </c>
      <c r="B1860" s="2">
        <v>43733</v>
      </c>
      <c r="C1860">
        <v>54.216700000000003</v>
      </c>
    </row>
    <row r="1861" spans="1:3" x14ac:dyDescent="0.55000000000000004">
      <c r="A1861" s="1" t="s">
        <v>3</v>
      </c>
      <c r="B1861" s="2">
        <v>43734</v>
      </c>
      <c r="C1861">
        <v>53.936999999999998</v>
      </c>
    </row>
    <row r="1862" spans="1:3" x14ac:dyDescent="0.55000000000000004">
      <c r="A1862" s="1" t="s">
        <v>3</v>
      </c>
      <c r="B1862" s="2">
        <v>43735</v>
      </c>
      <c r="C1862">
        <v>53.674599999999998</v>
      </c>
    </row>
    <row r="1863" spans="1:3" x14ac:dyDescent="0.55000000000000004">
      <c r="A1863" s="1" t="s">
        <v>3</v>
      </c>
      <c r="B1863" s="2">
        <v>43738</v>
      </c>
      <c r="C1863">
        <v>54.937800000000003</v>
      </c>
    </row>
    <row r="1864" spans="1:3" x14ac:dyDescent="0.55000000000000004">
      <c r="A1864" s="1" t="s">
        <v>3</v>
      </c>
      <c r="B1864" s="2">
        <v>43739</v>
      </c>
      <c r="C1864">
        <v>55.0899</v>
      </c>
    </row>
    <row r="1865" spans="1:3" x14ac:dyDescent="0.55000000000000004">
      <c r="A1865" s="1" t="s">
        <v>3</v>
      </c>
      <c r="B1865" s="2">
        <v>43740</v>
      </c>
      <c r="C1865">
        <v>53.7089</v>
      </c>
    </row>
    <row r="1866" spans="1:3" x14ac:dyDescent="0.55000000000000004">
      <c r="A1866" s="1" t="s">
        <v>3</v>
      </c>
      <c r="B1866" s="2">
        <v>43741</v>
      </c>
      <c r="C1866">
        <v>54.165199999999999</v>
      </c>
    </row>
    <row r="1867" spans="1:3" x14ac:dyDescent="0.55000000000000004">
      <c r="A1867" s="1" t="s">
        <v>3</v>
      </c>
      <c r="B1867" s="2">
        <v>43742</v>
      </c>
      <c r="C1867">
        <v>55.683500000000002</v>
      </c>
    </row>
    <row r="1868" spans="1:3" x14ac:dyDescent="0.55000000000000004">
      <c r="A1868" s="1" t="s">
        <v>3</v>
      </c>
      <c r="B1868" s="2">
        <v>43745</v>
      </c>
      <c r="C1868">
        <v>55.695799999999998</v>
      </c>
    </row>
    <row r="1869" spans="1:3" x14ac:dyDescent="0.55000000000000004">
      <c r="A1869" s="1" t="s">
        <v>3</v>
      </c>
      <c r="B1869" s="2">
        <v>43746</v>
      </c>
      <c r="C1869">
        <v>55.043300000000002</v>
      </c>
    </row>
    <row r="1870" spans="1:3" x14ac:dyDescent="0.55000000000000004">
      <c r="A1870" s="1" t="s">
        <v>3</v>
      </c>
      <c r="B1870" s="2">
        <v>43747</v>
      </c>
      <c r="C1870">
        <v>55.688400000000001</v>
      </c>
    </row>
    <row r="1871" spans="1:3" x14ac:dyDescent="0.55000000000000004">
      <c r="A1871" s="1" t="s">
        <v>3</v>
      </c>
      <c r="B1871" s="2">
        <v>43748</v>
      </c>
      <c r="C1871">
        <v>56.439</v>
      </c>
    </row>
    <row r="1872" spans="1:3" x14ac:dyDescent="0.55000000000000004">
      <c r="A1872" s="1" t="s">
        <v>3</v>
      </c>
      <c r="B1872" s="2">
        <v>43749</v>
      </c>
      <c r="C1872">
        <v>57.940199999999997</v>
      </c>
    </row>
    <row r="1873" spans="1:3" x14ac:dyDescent="0.55000000000000004">
      <c r="A1873" s="1" t="s">
        <v>3</v>
      </c>
      <c r="B1873" s="2">
        <v>43752</v>
      </c>
      <c r="C1873">
        <v>57.8568</v>
      </c>
    </row>
    <row r="1874" spans="1:3" x14ac:dyDescent="0.55000000000000004">
      <c r="A1874" s="1" t="s">
        <v>3</v>
      </c>
      <c r="B1874" s="2">
        <v>43753</v>
      </c>
      <c r="C1874">
        <v>57.721899999999998</v>
      </c>
    </row>
    <row r="1875" spans="1:3" x14ac:dyDescent="0.55000000000000004">
      <c r="A1875" s="1" t="s">
        <v>3</v>
      </c>
      <c r="B1875" s="2">
        <v>43754</v>
      </c>
      <c r="C1875">
        <v>57.488799999999998</v>
      </c>
    </row>
    <row r="1876" spans="1:3" x14ac:dyDescent="0.55000000000000004">
      <c r="A1876" s="1" t="s">
        <v>3</v>
      </c>
      <c r="B1876" s="2">
        <v>43755</v>
      </c>
      <c r="C1876">
        <v>57.7121</v>
      </c>
    </row>
    <row r="1877" spans="1:3" x14ac:dyDescent="0.55000000000000004">
      <c r="A1877" s="1" t="s">
        <v>3</v>
      </c>
      <c r="B1877" s="2">
        <v>43756</v>
      </c>
      <c r="C1877">
        <v>57.989199999999997</v>
      </c>
    </row>
    <row r="1878" spans="1:3" x14ac:dyDescent="0.55000000000000004">
      <c r="A1878" s="1" t="s">
        <v>3</v>
      </c>
      <c r="B1878" s="2">
        <v>43759</v>
      </c>
      <c r="C1878">
        <v>58.994900000000001</v>
      </c>
    </row>
    <row r="1879" spans="1:3" x14ac:dyDescent="0.55000000000000004">
      <c r="A1879" s="1" t="s">
        <v>3</v>
      </c>
      <c r="B1879" s="2">
        <v>43760</v>
      </c>
      <c r="C1879">
        <v>58.86</v>
      </c>
    </row>
    <row r="1880" spans="1:3" x14ac:dyDescent="0.55000000000000004">
      <c r="A1880" s="1" t="s">
        <v>3</v>
      </c>
      <c r="B1880" s="2">
        <v>43761</v>
      </c>
      <c r="C1880">
        <v>59.649900000000002</v>
      </c>
    </row>
    <row r="1881" spans="1:3" x14ac:dyDescent="0.55000000000000004">
      <c r="A1881" s="1" t="s">
        <v>3</v>
      </c>
      <c r="B1881" s="2">
        <v>43762</v>
      </c>
      <c r="C1881">
        <v>59.747999999999998</v>
      </c>
    </row>
    <row r="1882" spans="1:3" x14ac:dyDescent="0.55000000000000004">
      <c r="A1882" s="1" t="s">
        <v>3</v>
      </c>
      <c r="B1882" s="2">
        <v>43763</v>
      </c>
      <c r="C1882">
        <v>60.483800000000002</v>
      </c>
    </row>
    <row r="1883" spans="1:3" x14ac:dyDescent="0.55000000000000004">
      <c r="A1883" s="1" t="s">
        <v>3</v>
      </c>
      <c r="B1883" s="2">
        <v>43766</v>
      </c>
      <c r="C1883">
        <v>61.089700000000001</v>
      </c>
    </row>
    <row r="1884" spans="1:3" x14ac:dyDescent="0.55000000000000004">
      <c r="A1884" s="1" t="s">
        <v>3</v>
      </c>
      <c r="B1884" s="2">
        <v>43767</v>
      </c>
      <c r="C1884">
        <v>59.6768</v>
      </c>
    </row>
    <row r="1885" spans="1:3" x14ac:dyDescent="0.55000000000000004">
      <c r="A1885" s="1" t="s">
        <v>3</v>
      </c>
      <c r="B1885" s="2">
        <v>43768</v>
      </c>
      <c r="C1885">
        <v>59.669499999999999</v>
      </c>
    </row>
    <row r="1886" spans="1:3" x14ac:dyDescent="0.55000000000000004">
      <c r="A1886" s="1" t="s">
        <v>3</v>
      </c>
      <c r="B1886" s="2">
        <v>43769</v>
      </c>
      <c r="C1886">
        <v>61.018599999999999</v>
      </c>
    </row>
    <row r="1887" spans="1:3" x14ac:dyDescent="0.55000000000000004">
      <c r="A1887" s="1" t="s">
        <v>3</v>
      </c>
      <c r="B1887" s="2">
        <v>43770</v>
      </c>
      <c r="C1887">
        <v>62.750300000000003</v>
      </c>
    </row>
    <row r="1888" spans="1:3" x14ac:dyDescent="0.55000000000000004">
      <c r="A1888" s="1" t="s">
        <v>3</v>
      </c>
      <c r="B1888" s="2">
        <v>43773</v>
      </c>
      <c r="C1888">
        <v>63.162399999999998</v>
      </c>
    </row>
    <row r="1889" spans="1:3" x14ac:dyDescent="0.55000000000000004">
      <c r="A1889" s="1" t="s">
        <v>3</v>
      </c>
      <c r="B1889" s="2">
        <v>43774</v>
      </c>
      <c r="C1889">
        <v>63.0717</v>
      </c>
    </row>
    <row r="1890" spans="1:3" x14ac:dyDescent="0.55000000000000004">
      <c r="A1890" s="1" t="s">
        <v>3</v>
      </c>
      <c r="B1890" s="2">
        <v>43775</v>
      </c>
      <c r="C1890">
        <v>63.098599999999998</v>
      </c>
    </row>
    <row r="1891" spans="1:3" x14ac:dyDescent="0.55000000000000004">
      <c r="A1891" s="1" t="s">
        <v>3</v>
      </c>
      <c r="B1891" s="2">
        <v>43776</v>
      </c>
      <c r="C1891">
        <v>63.826900000000002</v>
      </c>
    </row>
    <row r="1892" spans="1:3" x14ac:dyDescent="0.55000000000000004">
      <c r="A1892" s="1" t="s">
        <v>3</v>
      </c>
      <c r="B1892" s="2">
        <v>43777</v>
      </c>
      <c r="C1892">
        <v>64.001599999999996</v>
      </c>
    </row>
    <row r="1893" spans="1:3" x14ac:dyDescent="0.55000000000000004">
      <c r="A1893" s="1" t="s">
        <v>3</v>
      </c>
      <c r="B1893" s="2">
        <v>43780</v>
      </c>
      <c r="C1893">
        <v>64.508399999999995</v>
      </c>
    </row>
    <row r="1894" spans="1:3" x14ac:dyDescent="0.55000000000000004">
      <c r="A1894" s="1" t="s">
        <v>3</v>
      </c>
      <c r="B1894" s="2">
        <v>43781</v>
      </c>
      <c r="C1894">
        <v>64.449299999999994</v>
      </c>
    </row>
    <row r="1895" spans="1:3" x14ac:dyDescent="0.55000000000000004">
      <c r="A1895" s="1" t="s">
        <v>3</v>
      </c>
      <c r="B1895" s="2">
        <v>43782</v>
      </c>
      <c r="C1895">
        <v>65.066900000000004</v>
      </c>
    </row>
    <row r="1896" spans="1:3" x14ac:dyDescent="0.55000000000000004">
      <c r="A1896" s="1" t="s">
        <v>3</v>
      </c>
      <c r="B1896" s="2">
        <v>43783</v>
      </c>
      <c r="C1896">
        <v>64.616600000000005</v>
      </c>
    </row>
    <row r="1897" spans="1:3" x14ac:dyDescent="0.55000000000000004">
      <c r="A1897" s="1" t="s">
        <v>3</v>
      </c>
      <c r="B1897" s="2">
        <v>43784</v>
      </c>
      <c r="C1897">
        <v>65.384200000000007</v>
      </c>
    </row>
    <row r="1898" spans="1:3" x14ac:dyDescent="0.55000000000000004">
      <c r="A1898" s="1" t="s">
        <v>3</v>
      </c>
      <c r="B1898" s="2">
        <v>43787</v>
      </c>
      <c r="C1898">
        <v>65.713899999999995</v>
      </c>
    </row>
    <row r="1899" spans="1:3" x14ac:dyDescent="0.55000000000000004">
      <c r="A1899" s="1" t="s">
        <v>3</v>
      </c>
      <c r="B1899" s="2">
        <v>43788</v>
      </c>
      <c r="C1899">
        <v>65.514600000000002</v>
      </c>
    </row>
    <row r="1900" spans="1:3" x14ac:dyDescent="0.55000000000000004">
      <c r="A1900" s="1" t="s">
        <v>3</v>
      </c>
      <c r="B1900" s="2">
        <v>43789</v>
      </c>
      <c r="C1900">
        <v>64.751999999999995</v>
      </c>
    </row>
    <row r="1901" spans="1:3" x14ac:dyDescent="0.55000000000000004">
      <c r="A1901" s="1" t="s">
        <v>3</v>
      </c>
      <c r="B1901" s="2">
        <v>43790</v>
      </c>
      <c r="C1901">
        <v>64.461600000000004</v>
      </c>
    </row>
    <row r="1902" spans="1:3" x14ac:dyDescent="0.55000000000000004">
      <c r="A1902" s="1" t="s">
        <v>3</v>
      </c>
      <c r="B1902" s="2">
        <v>43791</v>
      </c>
      <c r="C1902">
        <v>64.405000000000001</v>
      </c>
    </row>
    <row r="1903" spans="1:3" x14ac:dyDescent="0.55000000000000004">
      <c r="A1903" s="1" t="s">
        <v>3</v>
      </c>
      <c r="B1903" s="2">
        <v>43794</v>
      </c>
      <c r="C1903">
        <v>65.534300000000002</v>
      </c>
    </row>
    <row r="1904" spans="1:3" x14ac:dyDescent="0.55000000000000004">
      <c r="A1904" s="1" t="s">
        <v>3</v>
      </c>
      <c r="B1904" s="2">
        <v>43795</v>
      </c>
      <c r="C1904">
        <v>65.022599999999997</v>
      </c>
    </row>
    <row r="1905" spans="1:3" x14ac:dyDescent="0.55000000000000004">
      <c r="A1905" s="1" t="s">
        <v>3</v>
      </c>
      <c r="B1905" s="2">
        <v>43796</v>
      </c>
      <c r="C1905">
        <v>65.896000000000001</v>
      </c>
    </row>
    <row r="1906" spans="1:3" x14ac:dyDescent="0.55000000000000004">
      <c r="A1906" s="1" t="s">
        <v>3</v>
      </c>
      <c r="B1906" s="2">
        <v>43798</v>
      </c>
      <c r="C1906">
        <v>65.750799999999998</v>
      </c>
    </row>
    <row r="1907" spans="1:3" x14ac:dyDescent="0.55000000000000004">
      <c r="A1907" s="1" t="s">
        <v>3</v>
      </c>
      <c r="B1907" s="2">
        <v>43801</v>
      </c>
      <c r="C1907">
        <v>64.990600000000001</v>
      </c>
    </row>
    <row r="1908" spans="1:3" x14ac:dyDescent="0.55000000000000004">
      <c r="A1908" s="1" t="s">
        <v>3</v>
      </c>
      <c r="B1908" s="2">
        <v>43802</v>
      </c>
      <c r="C1908">
        <v>63.831800000000001</v>
      </c>
    </row>
    <row r="1909" spans="1:3" x14ac:dyDescent="0.55000000000000004">
      <c r="A1909" s="1" t="s">
        <v>3</v>
      </c>
      <c r="B1909" s="2">
        <v>43803</v>
      </c>
      <c r="C1909">
        <v>64.395200000000003</v>
      </c>
    </row>
    <row r="1910" spans="1:3" x14ac:dyDescent="0.55000000000000004">
      <c r="A1910" s="1" t="s">
        <v>3</v>
      </c>
      <c r="B1910" s="2">
        <v>43804</v>
      </c>
      <c r="C1910">
        <v>65.34</v>
      </c>
    </row>
    <row r="1911" spans="1:3" x14ac:dyDescent="0.55000000000000004">
      <c r="A1911" s="1" t="s">
        <v>3</v>
      </c>
      <c r="B1911" s="2">
        <v>43805</v>
      </c>
      <c r="C1911">
        <v>66.602099999999993</v>
      </c>
    </row>
    <row r="1912" spans="1:3" x14ac:dyDescent="0.55000000000000004">
      <c r="A1912" s="1" t="s">
        <v>3</v>
      </c>
      <c r="B1912" s="2">
        <v>43808</v>
      </c>
      <c r="C1912">
        <v>65.669600000000003</v>
      </c>
    </row>
    <row r="1913" spans="1:3" x14ac:dyDescent="0.55000000000000004">
      <c r="A1913" s="1" t="s">
        <v>3</v>
      </c>
      <c r="B1913" s="2">
        <v>43809</v>
      </c>
      <c r="C1913">
        <v>66.053399999999996</v>
      </c>
    </row>
    <row r="1914" spans="1:3" x14ac:dyDescent="0.55000000000000004">
      <c r="A1914" s="1" t="s">
        <v>3</v>
      </c>
      <c r="B1914" s="2">
        <v>43810</v>
      </c>
      <c r="C1914">
        <v>66.616799999999998</v>
      </c>
    </row>
    <row r="1915" spans="1:3" x14ac:dyDescent="0.55000000000000004">
      <c r="A1915" s="1" t="s">
        <v>3</v>
      </c>
      <c r="B1915" s="2">
        <v>43811</v>
      </c>
      <c r="C1915">
        <v>66.786600000000007</v>
      </c>
    </row>
    <row r="1916" spans="1:3" x14ac:dyDescent="0.55000000000000004">
      <c r="A1916" s="1" t="s">
        <v>3</v>
      </c>
      <c r="B1916" s="2">
        <v>43812</v>
      </c>
      <c r="C1916">
        <v>67.694400000000002</v>
      </c>
    </row>
    <row r="1917" spans="1:3" x14ac:dyDescent="0.55000000000000004">
      <c r="A1917" s="1" t="s">
        <v>3</v>
      </c>
      <c r="B1917" s="2">
        <v>43815</v>
      </c>
      <c r="C1917">
        <v>68.853200000000001</v>
      </c>
    </row>
    <row r="1918" spans="1:3" x14ac:dyDescent="0.55000000000000004">
      <c r="A1918" s="1" t="s">
        <v>3</v>
      </c>
      <c r="B1918" s="2">
        <v>43816</v>
      </c>
      <c r="C1918">
        <v>68.988500000000002</v>
      </c>
    </row>
    <row r="1919" spans="1:3" x14ac:dyDescent="0.55000000000000004">
      <c r="A1919" s="1" t="s">
        <v>3</v>
      </c>
      <c r="B1919" s="2">
        <v>43817</v>
      </c>
      <c r="C1919">
        <v>68.823700000000002</v>
      </c>
    </row>
    <row r="1920" spans="1:3" x14ac:dyDescent="0.55000000000000004">
      <c r="A1920" s="1" t="s">
        <v>3</v>
      </c>
      <c r="B1920" s="2">
        <v>43818</v>
      </c>
      <c r="C1920">
        <v>68.892600000000002</v>
      </c>
    </row>
    <row r="1921" spans="1:3" x14ac:dyDescent="0.55000000000000004">
      <c r="A1921" s="1" t="s">
        <v>3</v>
      </c>
      <c r="B1921" s="2">
        <v>43819</v>
      </c>
      <c r="C1921">
        <v>68.749899999999997</v>
      </c>
    </row>
    <row r="1922" spans="1:3" x14ac:dyDescent="0.55000000000000004">
      <c r="A1922" s="1" t="s">
        <v>3</v>
      </c>
      <c r="B1922" s="2">
        <v>43822</v>
      </c>
      <c r="C1922">
        <v>69.871799999999993</v>
      </c>
    </row>
    <row r="1923" spans="1:3" x14ac:dyDescent="0.55000000000000004">
      <c r="A1923" s="1" t="s">
        <v>3</v>
      </c>
      <c r="B1923" s="2">
        <v>43823</v>
      </c>
      <c r="C1923">
        <v>69.938199999999995</v>
      </c>
    </row>
    <row r="1924" spans="1:3" x14ac:dyDescent="0.55000000000000004">
      <c r="A1924" s="1" t="s">
        <v>3</v>
      </c>
      <c r="B1924" s="2">
        <v>43825</v>
      </c>
      <c r="C1924">
        <v>71.325800000000001</v>
      </c>
    </row>
    <row r="1925" spans="1:3" x14ac:dyDescent="0.55000000000000004">
      <c r="A1925" s="1" t="s">
        <v>3</v>
      </c>
      <c r="B1925" s="2">
        <v>43826</v>
      </c>
      <c r="C1925">
        <v>71.298699999999997</v>
      </c>
    </row>
    <row r="1926" spans="1:3" x14ac:dyDescent="0.55000000000000004">
      <c r="A1926" s="1" t="s">
        <v>3</v>
      </c>
      <c r="B1926" s="2">
        <v>43829</v>
      </c>
      <c r="C1926">
        <v>71.721900000000005</v>
      </c>
    </row>
    <row r="1927" spans="1:3" x14ac:dyDescent="0.55000000000000004">
      <c r="A1927" s="1" t="s">
        <v>3</v>
      </c>
      <c r="B1927" s="2">
        <v>43830</v>
      </c>
      <c r="C1927">
        <v>72.245900000000006</v>
      </c>
    </row>
    <row r="1928" spans="1:3" x14ac:dyDescent="0.55000000000000004">
      <c r="A1928" s="1" t="s">
        <v>3</v>
      </c>
      <c r="B1928" s="2">
        <v>43832</v>
      </c>
      <c r="C1928">
        <v>73.894300000000001</v>
      </c>
    </row>
    <row r="1929" spans="1:3" x14ac:dyDescent="0.55000000000000004">
      <c r="A1929" s="1" t="s">
        <v>3</v>
      </c>
      <c r="B1929" s="2">
        <v>43833</v>
      </c>
      <c r="C1929">
        <v>73.175899999999999</v>
      </c>
    </row>
    <row r="1930" spans="1:3" x14ac:dyDescent="0.55000000000000004">
      <c r="A1930" s="1" t="s">
        <v>3</v>
      </c>
      <c r="B1930" s="2">
        <v>43836</v>
      </c>
      <c r="C1930">
        <v>73.759</v>
      </c>
    </row>
    <row r="1931" spans="1:3" x14ac:dyDescent="0.55000000000000004">
      <c r="A1931" s="1" t="s">
        <v>3</v>
      </c>
      <c r="B1931" s="2">
        <v>43837</v>
      </c>
      <c r="C1931">
        <v>73.412099999999995</v>
      </c>
    </row>
    <row r="1932" spans="1:3" x14ac:dyDescent="0.55000000000000004">
      <c r="A1932" s="1" t="s">
        <v>3</v>
      </c>
      <c r="B1932" s="2">
        <v>43838</v>
      </c>
      <c r="C1932">
        <v>74.593000000000004</v>
      </c>
    </row>
    <row r="1933" spans="1:3" x14ac:dyDescent="0.55000000000000004">
      <c r="A1933" s="1" t="s">
        <v>3</v>
      </c>
      <c r="B1933" s="2">
        <v>43839</v>
      </c>
      <c r="C1933">
        <v>76.177499999999995</v>
      </c>
    </row>
    <row r="1934" spans="1:3" x14ac:dyDescent="0.55000000000000004">
      <c r="A1934" s="1" t="s">
        <v>3</v>
      </c>
      <c r="B1934" s="2">
        <v>43840</v>
      </c>
      <c r="C1934">
        <v>76.349699999999999</v>
      </c>
    </row>
    <row r="1935" spans="1:3" x14ac:dyDescent="0.55000000000000004">
      <c r="A1935" s="1" t="s">
        <v>3</v>
      </c>
      <c r="B1935" s="2">
        <v>43843</v>
      </c>
      <c r="C1935">
        <v>77.980800000000002</v>
      </c>
    </row>
    <row r="1936" spans="1:3" x14ac:dyDescent="0.55000000000000004">
      <c r="A1936" s="1" t="s">
        <v>3</v>
      </c>
      <c r="B1936" s="2">
        <v>43844</v>
      </c>
      <c r="C1936">
        <v>76.927800000000005</v>
      </c>
    </row>
    <row r="1937" spans="1:3" x14ac:dyDescent="0.55000000000000004">
      <c r="A1937" s="1" t="s">
        <v>3</v>
      </c>
      <c r="B1937" s="2">
        <v>43845</v>
      </c>
      <c r="C1937">
        <v>76.598200000000006</v>
      </c>
    </row>
    <row r="1938" spans="1:3" x14ac:dyDescent="0.55000000000000004">
      <c r="A1938" s="1" t="s">
        <v>3</v>
      </c>
      <c r="B1938" s="2">
        <v>43846</v>
      </c>
      <c r="C1938">
        <v>77.557699999999997</v>
      </c>
    </row>
    <row r="1939" spans="1:3" x14ac:dyDescent="0.55000000000000004">
      <c r="A1939" s="1" t="s">
        <v>3</v>
      </c>
      <c r="B1939" s="2">
        <v>43847</v>
      </c>
      <c r="C1939">
        <v>78.416300000000007</v>
      </c>
    </row>
    <row r="1940" spans="1:3" x14ac:dyDescent="0.55000000000000004">
      <c r="A1940" s="1" t="s">
        <v>3</v>
      </c>
      <c r="B1940" s="2">
        <v>43851</v>
      </c>
      <c r="C1940">
        <v>77.884900000000002</v>
      </c>
    </row>
    <row r="1941" spans="1:3" x14ac:dyDescent="0.55000000000000004">
      <c r="A1941" s="1" t="s">
        <v>3</v>
      </c>
      <c r="B1941" s="2">
        <v>43852</v>
      </c>
      <c r="C1941">
        <v>78.162899999999993</v>
      </c>
    </row>
    <row r="1942" spans="1:3" x14ac:dyDescent="0.55000000000000004">
      <c r="A1942" s="1" t="s">
        <v>3</v>
      </c>
      <c r="B1942" s="2">
        <v>43853</v>
      </c>
      <c r="C1942">
        <v>78.539299999999997</v>
      </c>
    </row>
    <row r="1943" spans="1:3" x14ac:dyDescent="0.55000000000000004">
      <c r="A1943" s="1" t="s">
        <v>3</v>
      </c>
      <c r="B1943" s="2">
        <v>43854</v>
      </c>
      <c r="C1943">
        <v>78.313000000000002</v>
      </c>
    </row>
    <row r="1944" spans="1:3" x14ac:dyDescent="0.55000000000000004">
      <c r="A1944" s="1" t="s">
        <v>3</v>
      </c>
      <c r="B1944" s="2">
        <v>43857</v>
      </c>
      <c r="C1944">
        <v>76.010099999999994</v>
      </c>
    </row>
    <row r="1945" spans="1:3" x14ac:dyDescent="0.55000000000000004">
      <c r="A1945" s="1" t="s">
        <v>3</v>
      </c>
      <c r="B1945" s="2">
        <v>43858</v>
      </c>
      <c r="C1945">
        <v>78.160399999999996</v>
      </c>
    </row>
    <row r="1946" spans="1:3" x14ac:dyDescent="0.55000000000000004">
      <c r="A1946" s="1" t="s">
        <v>3</v>
      </c>
      <c r="B1946" s="2">
        <v>43859</v>
      </c>
      <c r="C1946">
        <v>79.796499999999995</v>
      </c>
    </row>
    <row r="1947" spans="1:3" x14ac:dyDescent="0.55000000000000004">
      <c r="A1947" s="1" t="s">
        <v>3</v>
      </c>
      <c r="B1947" s="2">
        <v>43860</v>
      </c>
      <c r="C1947">
        <v>79.680899999999994</v>
      </c>
    </row>
    <row r="1948" spans="1:3" x14ac:dyDescent="0.55000000000000004">
      <c r="A1948" s="1" t="s">
        <v>3</v>
      </c>
      <c r="B1948" s="2">
        <v>43861</v>
      </c>
      <c r="C1948">
        <v>76.147900000000007</v>
      </c>
    </row>
    <row r="1949" spans="1:3" x14ac:dyDescent="0.55000000000000004">
      <c r="A1949" s="1" t="s">
        <v>3</v>
      </c>
      <c r="B1949" s="2">
        <v>43864</v>
      </c>
      <c r="C1949">
        <v>75.938800000000001</v>
      </c>
    </row>
    <row r="1950" spans="1:3" x14ac:dyDescent="0.55000000000000004">
      <c r="A1950" s="1" t="s">
        <v>3</v>
      </c>
      <c r="B1950" s="2">
        <v>43865</v>
      </c>
      <c r="C1950">
        <v>78.445800000000006</v>
      </c>
    </row>
    <row r="1951" spans="1:3" x14ac:dyDescent="0.55000000000000004">
      <c r="A1951" s="1" t="s">
        <v>3</v>
      </c>
      <c r="B1951" s="2">
        <v>43866</v>
      </c>
      <c r="C1951">
        <v>79.085499999999996</v>
      </c>
    </row>
    <row r="1952" spans="1:3" x14ac:dyDescent="0.55000000000000004">
      <c r="A1952" s="1" t="s">
        <v>3</v>
      </c>
      <c r="B1952" s="2">
        <v>43867</v>
      </c>
      <c r="C1952">
        <v>80.010599999999997</v>
      </c>
    </row>
    <row r="1953" spans="1:3" x14ac:dyDescent="0.55000000000000004">
      <c r="A1953" s="1" t="s">
        <v>3</v>
      </c>
      <c r="B1953" s="2">
        <v>43868</v>
      </c>
      <c r="C1953">
        <v>78.923000000000002</v>
      </c>
    </row>
    <row r="1954" spans="1:3" x14ac:dyDescent="0.55000000000000004">
      <c r="A1954" s="1" t="s">
        <v>3</v>
      </c>
      <c r="B1954" s="2">
        <v>43871</v>
      </c>
      <c r="C1954">
        <v>79.297899999999998</v>
      </c>
    </row>
    <row r="1955" spans="1:3" x14ac:dyDescent="0.55000000000000004">
      <c r="A1955" s="1" t="s">
        <v>3</v>
      </c>
      <c r="B1955" s="2">
        <v>43872</v>
      </c>
      <c r="C1955">
        <v>78.819400000000002</v>
      </c>
    </row>
    <row r="1956" spans="1:3" x14ac:dyDescent="0.55000000000000004">
      <c r="A1956" s="1" t="s">
        <v>3</v>
      </c>
      <c r="B1956" s="2">
        <v>43873</v>
      </c>
      <c r="C1956">
        <v>80.691199999999995</v>
      </c>
    </row>
    <row r="1957" spans="1:3" x14ac:dyDescent="0.55000000000000004">
      <c r="A1957" s="1" t="s">
        <v>3</v>
      </c>
      <c r="B1957" s="2">
        <v>43874</v>
      </c>
      <c r="C1957">
        <v>80.116600000000005</v>
      </c>
    </row>
    <row r="1958" spans="1:3" x14ac:dyDescent="0.55000000000000004">
      <c r="A1958" s="1" t="s">
        <v>3</v>
      </c>
      <c r="B1958" s="2">
        <v>43875</v>
      </c>
      <c r="C1958">
        <v>80.136300000000006</v>
      </c>
    </row>
    <row r="1959" spans="1:3" x14ac:dyDescent="0.55000000000000004">
      <c r="A1959" s="1" t="s">
        <v>3</v>
      </c>
      <c r="B1959" s="2">
        <v>43879</v>
      </c>
      <c r="C1959">
        <v>78.668999999999997</v>
      </c>
    </row>
    <row r="1960" spans="1:3" x14ac:dyDescent="0.55000000000000004">
      <c r="A1960" s="1" t="s">
        <v>3</v>
      </c>
      <c r="B1960" s="2">
        <v>43880</v>
      </c>
      <c r="C1960">
        <v>79.808300000000003</v>
      </c>
    </row>
    <row r="1961" spans="1:3" x14ac:dyDescent="0.55000000000000004">
      <c r="A1961" s="1" t="s">
        <v>3</v>
      </c>
      <c r="B1961" s="2">
        <v>43881</v>
      </c>
      <c r="C1961">
        <v>78.989599999999996</v>
      </c>
    </row>
    <row r="1962" spans="1:3" x14ac:dyDescent="0.55000000000000004">
      <c r="A1962" s="1" t="s">
        <v>3</v>
      </c>
      <c r="B1962" s="2">
        <v>43882</v>
      </c>
      <c r="C1962">
        <v>77.201700000000002</v>
      </c>
    </row>
    <row r="1963" spans="1:3" x14ac:dyDescent="0.55000000000000004">
      <c r="A1963" s="1" t="s">
        <v>3</v>
      </c>
      <c r="B1963" s="2">
        <v>43885</v>
      </c>
      <c r="C1963">
        <v>73.534599999999998</v>
      </c>
    </row>
    <row r="1964" spans="1:3" x14ac:dyDescent="0.55000000000000004">
      <c r="A1964" s="1" t="s">
        <v>3</v>
      </c>
      <c r="B1964" s="2">
        <v>43886</v>
      </c>
      <c r="C1964">
        <v>71.043800000000005</v>
      </c>
    </row>
    <row r="1965" spans="1:3" x14ac:dyDescent="0.55000000000000004">
      <c r="A1965" s="1" t="s">
        <v>3</v>
      </c>
      <c r="B1965" s="2">
        <v>43887</v>
      </c>
      <c r="C1965">
        <v>72.1708</v>
      </c>
    </row>
    <row r="1966" spans="1:3" x14ac:dyDescent="0.55000000000000004">
      <c r="A1966" s="1" t="s">
        <v>3</v>
      </c>
      <c r="B1966" s="2">
        <v>43888</v>
      </c>
      <c r="C1966">
        <v>67.453100000000006</v>
      </c>
    </row>
    <row r="1967" spans="1:3" x14ac:dyDescent="0.55000000000000004">
      <c r="A1967" s="1" t="s">
        <v>3</v>
      </c>
      <c r="B1967" s="2">
        <v>43889</v>
      </c>
      <c r="C1967">
        <v>67.413700000000006</v>
      </c>
    </row>
    <row r="1968" spans="1:3" x14ac:dyDescent="0.55000000000000004">
      <c r="A1968" s="1" t="s">
        <v>3</v>
      </c>
      <c r="B1968" s="2">
        <v>43892</v>
      </c>
      <c r="C1968">
        <v>73.689899999999994</v>
      </c>
    </row>
    <row r="1969" spans="1:3" x14ac:dyDescent="0.55000000000000004">
      <c r="A1969" s="1" t="s">
        <v>3</v>
      </c>
      <c r="B1969" s="2">
        <v>43893</v>
      </c>
      <c r="C1969">
        <v>71.349599999999995</v>
      </c>
    </row>
    <row r="1970" spans="1:3" x14ac:dyDescent="0.55000000000000004">
      <c r="A1970" s="1" t="s">
        <v>3</v>
      </c>
      <c r="B1970" s="2">
        <v>43894</v>
      </c>
      <c r="C1970">
        <v>74.659099999999995</v>
      </c>
    </row>
    <row r="1971" spans="1:3" x14ac:dyDescent="0.55000000000000004">
      <c r="A1971" s="1" t="s">
        <v>3</v>
      </c>
      <c r="B1971" s="2">
        <v>43895</v>
      </c>
      <c r="C1971">
        <v>72.237399999999994</v>
      </c>
    </row>
    <row r="1972" spans="1:3" x14ac:dyDescent="0.55000000000000004">
      <c r="A1972" s="1" t="s">
        <v>3</v>
      </c>
      <c r="B1972" s="2">
        <v>43896</v>
      </c>
      <c r="C1972">
        <v>71.278099999999995</v>
      </c>
    </row>
    <row r="1973" spans="1:3" x14ac:dyDescent="0.55000000000000004">
      <c r="A1973" s="1" t="s">
        <v>3</v>
      </c>
      <c r="B1973" s="2">
        <v>43899</v>
      </c>
      <c r="C1973">
        <v>65.640500000000003</v>
      </c>
    </row>
    <row r="1974" spans="1:3" x14ac:dyDescent="0.55000000000000004">
      <c r="A1974" s="1" t="s">
        <v>3</v>
      </c>
      <c r="B1974" s="2">
        <v>43900</v>
      </c>
      <c r="C1974">
        <v>70.368099999999998</v>
      </c>
    </row>
    <row r="1975" spans="1:3" x14ac:dyDescent="0.55000000000000004">
      <c r="A1975" s="1" t="s">
        <v>3</v>
      </c>
      <c r="B1975" s="2">
        <v>43901</v>
      </c>
      <c r="C1975">
        <v>67.924099999999996</v>
      </c>
    </row>
    <row r="1976" spans="1:3" x14ac:dyDescent="0.55000000000000004">
      <c r="A1976" s="1" t="s">
        <v>3</v>
      </c>
      <c r="B1976" s="2">
        <v>43902</v>
      </c>
      <c r="C1976">
        <v>61.216299999999997</v>
      </c>
    </row>
    <row r="1977" spans="1:3" x14ac:dyDescent="0.55000000000000004">
      <c r="A1977" s="1" t="s">
        <v>3</v>
      </c>
      <c r="B1977" s="2">
        <v>43903</v>
      </c>
      <c r="C1977">
        <v>68.5505</v>
      </c>
    </row>
    <row r="1978" spans="1:3" x14ac:dyDescent="0.55000000000000004">
      <c r="A1978" s="1" t="s">
        <v>3</v>
      </c>
      <c r="B1978" s="2">
        <v>43906</v>
      </c>
      <c r="C1978">
        <v>59.731699999999996</v>
      </c>
    </row>
    <row r="1979" spans="1:3" x14ac:dyDescent="0.55000000000000004">
      <c r="A1979" s="1" t="s">
        <v>3</v>
      </c>
      <c r="B1979" s="2">
        <v>43907</v>
      </c>
      <c r="C1979">
        <v>62.3581</v>
      </c>
    </row>
    <row r="1980" spans="1:3" x14ac:dyDescent="0.55000000000000004">
      <c r="A1980" s="1" t="s">
        <v>3</v>
      </c>
      <c r="B1980" s="2">
        <v>43908</v>
      </c>
      <c r="C1980">
        <v>60.831600000000002</v>
      </c>
    </row>
    <row r="1981" spans="1:3" x14ac:dyDescent="0.55000000000000004">
      <c r="A1981" s="1" t="s">
        <v>3</v>
      </c>
      <c r="B1981" s="2">
        <v>43909</v>
      </c>
      <c r="C1981">
        <v>60.365499999999997</v>
      </c>
    </row>
    <row r="1982" spans="1:3" x14ac:dyDescent="0.55000000000000004">
      <c r="A1982" s="1" t="s">
        <v>3</v>
      </c>
      <c r="B1982" s="2">
        <v>43910</v>
      </c>
      <c r="C1982">
        <v>56.533200000000001</v>
      </c>
    </row>
    <row r="1983" spans="1:3" x14ac:dyDescent="0.55000000000000004">
      <c r="A1983" s="1" t="s">
        <v>3</v>
      </c>
      <c r="B1983" s="2">
        <v>43913</v>
      </c>
      <c r="C1983">
        <v>55.3322</v>
      </c>
    </row>
    <row r="1984" spans="1:3" x14ac:dyDescent="0.55000000000000004">
      <c r="A1984" s="1" t="s">
        <v>3</v>
      </c>
      <c r="B1984" s="2">
        <v>43914</v>
      </c>
      <c r="C1984">
        <v>60.883400000000002</v>
      </c>
    </row>
    <row r="1985" spans="1:3" x14ac:dyDescent="0.55000000000000004">
      <c r="A1985" s="1" t="s">
        <v>3</v>
      </c>
      <c r="B1985" s="2">
        <v>43915</v>
      </c>
      <c r="C1985">
        <v>60.548000000000002</v>
      </c>
    </row>
    <row r="1986" spans="1:3" x14ac:dyDescent="0.55000000000000004">
      <c r="A1986" s="1" t="s">
        <v>3</v>
      </c>
      <c r="B1986" s="2">
        <v>43916</v>
      </c>
      <c r="C1986">
        <v>63.734200000000001</v>
      </c>
    </row>
    <row r="1987" spans="1:3" x14ac:dyDescent="0.55000000000000004">
      <c r="A1987" s="1" t="s">
        <v>3</v>
      </c>
      <c r="B1987" s="2">
        <v>43917</v>
      </c>
      <c r="C1987">
        <v>61.095500000000001</v>
      </c>
    </row>
    <row r="1988" spans="1:3" x14ac:dyDescent="0.55000000000000004">
      <c r="A1988" s="1" t="s">
        <v>3</v>
      </c>
      <c r="B1988" s="2">
        <v>43920</v>
      </c>
      <c r="C1988">
        <v>62.838999999999999</v>
      </c>
    </row>
    <row r="1989" spans="1:3" x14ac:dyDescent="0.55000000000000004">
      <c r="A1989" s="1" t="s">
        <v>3</v>
      </c>
      <c r="B1989" s="2">
        <v>43921</v>
      </c>
      <c r="C1989">
        <v>62.710799999999999</v>
      </c>
    </row>
    <row r="1990" spans="1:3" x14ac:dyDescent="0.55000000000000004">
      <c r="A1990" s="1" t="s">
        <v>3</v>
      </c>
      <c r="B1990" s="2">
        <v>43922</v>
      </c>
      <c r="C1990">
        <v>59.411099999999998</v>
      </c>
    </row>
    <row r="1991" spans="1:3" x14ac:dyDescent="0.55000000000000004">
      <c r="A1991" s="1" t="s">
        <v>3</v>
      </c>
      <c r="B1991" s="2">
        <v>43923</v>
      </c>
      <c r="C1991">
        <v>60.402500000000003</v>
      </c>
    </row>
    <row r="1992" spans="1:3" x14ac:dyDescent="0.55000000000000004">
      <c r="A1992" s="1" t="s">
        <v>3</v>
      </c>
      <c r="B1992" s="2">
        <v>43924</v>
      </c>
      <c r="C1992">
        <v>59.534399999999998</v>
      </c>
    </row>
    <row r="1993" spans="1:3" x14ac:dyDescent="0.55000000000000004">
      <c r="A1993" s="1" t="s">
        <v>3</v>
      </c>
      <c r="B1993" s="2">
        <v>43927</v>
      </c>
      <c r="C1993">
        <v>64.728099999999998</v>
      </c>
    </row>
    <row r="1994" spans="1:3" x14ac:dyDescent="0.55000000000000004">
      <c r="A1994" s="1" t="s">
        <v>3</v>
      </c>
      <c r="B1994" s="2">
        <v>43928</v>
      </c>
      <c r="C1994">
        <v>63.978400000000001</v>
      </c>
    </row>
    <row r="1995" spans="1:3" x14ac:dyDescent="0.55000000000000004">
      <c r="A1995" s="1" t="s">
        <v>3</v>
      </c>
      <c r="B1995" s="2">
        <v>43929</v>
      </c>
      <c r="C1995">
        <v>65.615899999999996</v>
      </c>
    </row>
    <row r="1996" spans="1:3" x14ac:dyDescent="0.55000000000000004">
      <c r="A1996" s="1" t="s">
        <v>3</v>
      </c>
      <c r="B1996" s="2">
        <v>43930</v>
      </c>
      <c r="C1996">
        <v>66.089399999999998</v>
      </c>
    </row>
    <row r="1997" spans="1:3" x14ac:dyDescent="0.55000000000000004">
      <c r="A1997" s="1" t="s">
        <v>3</v>
      </c>
      <c r="B1997" s="2">
        <v>43934</v>
      </c>
      <c r="C1997">
        <v>67.386499999999998</v>
      </c>
    </row>
    <row r="1998" spans="1:3" x14ac:dyDescent="0.55000000000000004">
      <c r="A1998" s="1" t="s">
        <v>3</v>
      </c>
      <c r="B1998" s="2">
        <v>43935</v>
      </c>
      <c r="C1998">
        <v>70.7898</v>
      </c>
    </row>
    <row r="1999" spans="1:3" x14ac:dyDescent="0.55000000000000004">
      <c r="A1999" s="1" t="s">
        <v>3</v>
      </c>
      <c r="B1999" s="2">
        <v>43936</v>
      </c>
      <c r="C1999">
        <v>70.143600000000006</v>
      </c>
    </row>
    <row r="2000" spans="1:3" x14ac:dyDescent="0.55000000000000004">
      <c r="A2000" s="1" t="s">
        <v>3</v>
      </c>
      <c r="B2000" s="2">
        <v>43937</v>
      </c>
      <c r="C2000">
        <v>70.700999999999993</v>
      </c>
    </row>
    <row r="2001" spans="1:3" x14ac:dyDescent="0.55000000000000004">
      <c r="A2001" s="1" t="s">
        <v>3</v>
      </c>
      <c r="B2001" s="2">
        <v>43938</v>
      </c>
      <c r="C2001">
        <v>69.741699999999994</v>
      </c>
    </row>
    <row r="2002" spans="1:3" x14ac:dyDescent="0.55000000000000004">
      <c r="A2002" s="1" t="s">
        <v>3</v>
      </c>
      <c r="B2002" s="2">
        <v>43941</v>
      </c>
      <c r="C2002">
        <v>68.2941</v>
      </c>
    </row>
    <row r="2003" spans="1:3" x14ac:dyDescent="0.55000000000000004">
      <c r="A2003" s="1" t="s">
        <v>3</v>
      </c>
      <c r="B2003" s="2">
        <v>43942</v>
      </c>
      <c r="C2003">
        <v>66.183099999999996</v>
      </c>
    </row>
    <row r="2004" spans="1:3" x14ac:dyDescent="0.55000000000000004">
      <c r="A2004" s="1" t="s">
        <v>3</v>
      </c>
      <c r="B2004" s="2">
        <v>43943</v>
      </c>
      <c r="C2004">
        <v>68.089399999999998</v>
      </c>
    </row>
    <row r="2005" spans="1:3" x14ac:dyDescent="0.55000000000000004">
      <c r="A2005" s="1" t="s">
        <v>3</v>
      </c>
      <c r="B2005" s="2">
        <v>43944</v>
      </c>
      <c r="C2005">
        <v>67.825500000000005</v>
      </c>
    </row>
    <row r="2006" spans="1:3" x14ac:dyDescent="0.55000000000000004">
      <c r="A2006" s="1" t="s">
        <v>3</v>
      </c>
      <c r="B2006" s="2">
        <v>43945</v>
      </c>
      <c r="C2006">
        <v>69.783600000000007</v>
      </c>
    </row>
    <row r="2007" spans="1:3" x14ac:dyDescent="0.55000000000000004">
      <c r="A2007" s="1" t="s">
        <v>3</v>
      </c>
      <c r="B2007" s="2">
        <v>43948</v>
      </c>
      <c r="C2007">
        <v>69.832899999999995</v>
      </c>
    </row>
    <row r="2008" spans="1:3" x14ac:dyDescent="0.55000000000000004">
      <c r="A2008" s="1" t="s">
        <v>3</v>
      </c>
      <c r="B2008" s="2">
        <v>43949</v>
      </c>
      <c r="C2008">
        <v>68.700999999999993</v>
      </c>
    </row>
    <row r="2009" spans="1:3" x14ac:dyDescent="0.55000000000000004">
      <c r="A2009" s="1" t="s">
        <v>3</v>
      </c>
      <c r="B2009" s="2">
        <v>43950</v>
      </c>
      <c r="C2009">
        <v>70.957499999999996</v>
      </c>
    </row>
    <row r="2010" spans="1:3" x14ac:dyDescent="0.55000000000000004">
      <c r="A2010" s="1" t="s">
        <v>3</v>
      </c>
      <c r="B2010" s="2">
        <v>43951</v>
      </c>
      <c r="C2010">
        <v>72.454400000000007</v>
      </c>
    </row>
    <row r="2011" spans="1:3" x14ac:dyDescent="0.55000000000000004">
      <c r="A2011" s="1" t="s">
        <v>3</v>
      </c>
      <c r="B2011" s="2">
        <v>43952</v>
      </c>
      <c r="C2011">
        <v>71.287899999999993</v>
      </c>
    </row>
    <row r="2012" spans="1:3" x14ac:dyDescent="0.55000000000000004">
      <c r="A2012" s="1" t="s">
        <v>3</v>
      </c>
      <c r="B2012" s="2">
        <v>43955</v>
      </c>
      <c r="C2012">
        <v>72.296599999999998</v>
      </c>
    </row>
    <row r="2013" spans="1:3" x14ac:dyDescent="0.55000000000000004">
      <c r="A2013" s="1" t="s">
        <v>3</v>
      </c>
      <c r="B2013" s="2">
        <v>43956</v>
      </c>
      <c r="C2013">
        <v>73.381600000000006</v>
      </c>
    </row>
    <row r="2014" spans="1:3" x14ac:dyDescent="0.55000000000000004">
      <c r="A2014" s="1" t="s">
        <v>3</v>
      </c>
      <c r="B2014" s="2">
        <v>43957</v>
      </c>
      <c r="C2014">
        <v>74.1387</v>
      </c>
    </row>
    <row r="2015" spans="1:3" x14ac:dyDescent="0.55000000000000004">
      <c r="A2015" s="1" t="s">
        <v>3</v>
      </c>
      <c r="B2015" s="2">
        <v>43958</v>
      </c>
      <c r="C2015">
        <v>74.905699999999996</v>
      </c>
    </row>
    <row r="2016" spans="1:3" x14ac:dyDescent="0.55000000000000004">
      <c r="A2016" s="1" t="s">
        <v>3</v>
      </c>
      <c r="B2016" s="2">
        <v>43959</v>
      </c>
      <c r="C2016">
        <v>76.688599999999994</v>
      </c>
    </row>
    <row r="2017" spans="1:3" x14ac:dyDescent="0.55000000000000004">
      <c r="A2017" s="1" t="s">
        <v>3</v>
      </c>
      <c r="B2017" s="2">
        <v>43962</v>
      </c>
      <c r="C2017">
        <v>77.895300000000006</v>
      </c>
    </row>
    <row r="2018" spans="1:3" x14ac:dyDescent="0.55000000000000004">
      <c r="A2018" s="1" t="s">
        <v>3</v>
      </c>
      <c r="B2018" s="2">
        <v>43963</v>
      </c>
      <c r="C2018">
        <v>77.005099999999999</v>
      </c>
    </row>
    <row r="2019" spans="1:3" x14ac:dyDescent="0.55000000000000004">
      <c r="A2019" s="1" t="s">
        <v>3</v>
      </c>
      <c r="B2019" s="2">
        <v>43964</v>
      </c>
      <c r="C2019">
        <v>76.075299999999999</v>
      </c>
    </row>
    <row r="2020" spans="1:3" x14ac:dyDescent="0.55000000000000004">
      <c r="A2020" s="1" t="s">
        <v>3</v>
      </c>
      <c r="B2020" s="2">
        <v>43965</v>
      </c>
      <c r="C2020">
        <v>76.542699999999996</v>
      </c>
    </row>
    <row r="2021" spans="1:3" x14ac:dyDescent="0.55000000000000004">
      <c r="A2021" s="1" t="s">
        <v>3</v>
      </c>
      <c r="B2021" s="2">
        <v>43966</v>
      </c>
      <c r="C2021">
        <v>76.090199999999996</v>
      </c>
    </row>
    <row r="2022" spans="1:3" x14ac:dyDescent="0.55000000000000004">
      <c r="A2022" s="1" t="s">
        <v>3</v>
      </c>
      <c r="B2022" s="2">
        <v>43969</v>
      </c>
      <c r="C2022">
        <v>77.882900000000006</v>
      </c>
    </row>
    <row r="2023" spans="1:3" x14ac:dyDescent="0.55000000000000004">
      <c r="A2023" s="1" t="s">
        <v>3</v>
      </c>
      <c r="B2023" s="2">
        <v>43970</v>
      </c>
      <c r="C2023">
        <v>77.432900000000004</v>
      </c>
    </row>
    <row r="2024" spans="1:3" x14ac:dyDescent="0.55000000000000004">
      <c r="A2024" s="1" t="s">
        <v>3</v>
      </c>
      <c r="B2024" s="2">
        <v>43971</v>
      </c>
      <c r="C2024">
        <v>78.938800000000001</v>
      </c>
    </row>
    <row r="2025" spans="1:3" x14ac:dyDescent="0.55000000000000004">
      <c r="A2025" s="1" t="s">
        <v>3</v>
      </c>
      <c r="B2025" s="2">
        <v>43972</v>
      </c>
      <c r="C2025">
        <v>78.350300000000004</v>
      </c>
    </row>
    <row r="2026" spans="1:3" x14ac:dyDescent="0.55000000000000004">
      <c r="A2026" s="1" t="s">
        <v>3</v>
      </c>
      <c r="B2026" s="2">
        <v>43973</v>
      </c>
      <c r="C2026">
        <v>78.854799999999997</v>
      </c>
    </row>
    <row r="2027" spans="1:3" x14ac:dyDescent="0.55000000000000004">
      <c r="A2027" s="1" t="s">
        <v>3</v>
      </c>
      <c r="B2027" s="2">
        <v>43977</v>
      </c>
      <c r="C2027">
        <v>78.320599999999999</v>
      </c>
    </row>
    <row r="2028" spans="1:3" x14ac:dyDescent="0.55000000000000004">
      <c r="A2028" s="1" t="s">
        <v>3</v>
      </c>
      <c r="B2028" s="2">
        <v>43978</v>
      </c>
      <c r="C2028">
        <v>78.661900000000003</v>
      </c>
    </row>
    <row r="2029" spans="1:3" x14ac:dyDescent="0.55000000000000004">
      <c r="A2029" s="1" t="s">
        <v>3</v>
      </c>
      <c r="B2029" s="2">
        <v>43979</v>
      </c>
      <c r="C2029">
        <v>78.6965</v>
      </c>
    </row>
    <row r="2030" spans="1:3" x14ac:dyDescent="0.55000000000000004">
      <c r="A2030" s="1" t="s">
        <v>3</v>
      </c>
      <c r="B2030" s="2">
        <v>43980</v>
      </c>
      <c r="C2030">
        <v>78.619799999999998</v>
      </c>
    </row>
    <row r="2031" spans="1:3" x14ac:dyDescent="0.55000000000000004">
      <c r="A2031" s="1" t="s">
        <v>3</v>
      </c>
      <c r="B2031" s="2">
        <v>43983</v>
      </c>
      <c r="C2031">
        <v>79.586699999999993</v>
      </c>
    </row>
    <row r="2032" spans="1:3" x14ac:dyDescent="0.55000000000000004">
      <c r="A2032" s="1" t="s">
        <v>3</v>
      </c>
      <c r="B2032" s="2">
        <v>43984</v>
      </c>
      <c r="C2032">
        <v>79.955100000000002</v>
      </c>
    </row>
    <row r="2033" spans="1:3" x14ac:dyDescent="0.55000000000000004">
      <c r="A2033" s="1" t="s">
        <v>3</v>
      </c>
      <c r="B2033" s="2">
        <v>43985</v>
      </c>
      <c r="C2033">
        <v>80.395300000000006</v>
      </c>
    </row>
    <row r="2034" spans="1:3" x14ac:dyDescent="0.55000000000000004">
      <c r="A2034" s="1" t="s">
        <v>3</v>
      </c>
      <c r="B2034" s="2">
        <v>43986</v>
      </c>
      <c r="C2034">
        <v>79.7029</v>
      </c>
    </row>
    <row r="2035" spans="1:3" x14ac:dyDescent="0.55000000000000004">
      <c r="A2035" s="1" t="s">
        <v>3</v>
      </c>
      <c r="B2035" s="2">
        <v>43987</v>
      </c>
      <c r="C2035">
        <v>81.972899999999996</v>
      </c>
    </row>
    <row r="2036" spans="1:3" x14ac:dyDescent="0.55000000000000004">
      <c r="A2036" s="1" t="s">
        <v>3</v>
      </c>
      <c r="B2036" s="2">
        <v>43990</v>
      </c>
      <c r="C2036">
        <v>82.457599999999999</v>
      </c>
    </row>
    <row r="2037" spans="1:3" x14ac:dyDescent="0.55000000000000004">
      <c r="A2037" s="1" t="s">
        <v>3</v>
      </c>
      <c r="B2037" s="2">
        <v>43991</v>
      </c>
      <c r="C2037">
        <v>85.061400000000006</v>
      </c>
    </row>
    <row r="2038" spans="1:3" x14ac:dyDescent="0.55000000000000004">
      <c r="A2038" s="1" t="s">
        <v>3</v>
      </c>
      <c r="B2038" s="2">
        <v>43992</v>
      </c>
      <c r="C2038">
        <v>87.249899999999997</v>
      </c>
    </row>
    <row r="2039" spans="1:3" x14ac:dyDescent="0.55000000000000004">
      <c r="A2039" s="1" t="s">
        <v>3</v>
      </c>
      <c r="B2039" s="2">
        <v>43993</v>
      </c>
      <c r="C2039">
        <v>83.061000000000007</v>
      </c>
    </row>
    <row r="2040" spans="1:3" x14ac:dyDescent="0.55000000000000004">
      <c r="A2040" s="1" t="s">
        <v>3</v>
      </c>
      <c r="B2040" s="2">
        <v>43994</v>
      </c>
      <c r="C2040">
        <v>83.778099999999995</v>
      </c>
    </row>
    <row r="2041" spans="1:3" x14ac:dyDescent="0.55000000000000004">
      <c r="A2041" s="1" t="s">
        <v>3</v>
      </c>
      <c r="B2041" s="2">
        <v>43997</v>
      </c>
      <c r="C2041">
        <v>84.8142</v>
      </c>
    </row>
    <row r="2042" spans="1:3" x14ac:dyDescent="0.55000000000000004">
      <c r="A2042" s="1" t="s">
        <v>3</v>
      </c>
      <c r="B2042" s="2">
        <v>43998</v>
      </c>
      <c r="C2042">
        <v>87.061899999999994</v>
      </c>
    </row>
    <row r="2043" spans="1:3" x14ac:dyDescent="0.55000000000000004">
      <c r="A2043" s="1" t="s">
        <v>3</v>
      </c>
      <c r="B2043" s="2">
        <v>43999</v>
      </c>
      <c r="C2043">
        <v>86.940799999999996</v>
      </c>
    </row>
    <row r="2044" spans="1:3" x14ac:dyDescent="0.55000000000000004">
      <c r="A2044" s="1" t="s">
        <v>3</v>
      </c>
      <c r="B2044" s="2">
        <v>44000</v>
      </c>
      <c r="C2044">
        <v>86.975399999999993</v>
      </c>
    </row>
    <row r="2045" spans="1:3" x14ac:dyDescent="0.55000000000000004">
      <c r="A2045" s="1" t="s">
        <v>3</v>
      </c>
      <c r="B2045" s="2">
        <v>44001</v>
      </c>
      <c r="C2045">
        <v>86.478399999999993</v>
      </c>
    </row>
    <row r="2046" spans="1:3" x14ac:dyDescent="0.55000000000000004">
      <c r="A2046" s="1" t="s">
        <v>3</v>
      </c>
      <c r="B2046" s="2">
        <v>44004</v>
      </c>
      <c r="C2046">
        <v>88.741</v>
      </c>
    </row>
    <row r="2047" spans="1:3" x14ac:dyDescent="0.55000000000000004">
      <c r="A2047" s="1" t="s">
        <v>3</v>
      </c>
      <c r="B2047" s="2">
        <v>44005</v>
      </c>
      <c r="C2047">
        <v>90.635099999999994</v>
      </c>
    </row>
    <row r="2048" spans="1:3" x14ac:dyDescent="0.55000000000000004">
      <c r="A2048" s="1" t="s">
        <v>3</v>
      </c>
      <c r="B2048" s="2">
        <v>44006</v>
      </c>
      <c r="C2048">
        <v>89.035200000000003</v>
      </c>
    </row>
    <row r="2049" spans="1:3" x14ac:dyDescent="0.55000000000000004">
      <c r="A2049" s="1" t="s">
        <v>3</v>
      </c>
      <c r="B2049" s="2">
        <v>44007</v>
      </c>
      <c r="C2049">
        <v>90.217200000000005</v>
      </c>
    </row>
    <row r="2050" spans="1:3" x14ac:dyDescent="0.55000000000000004">
      <c r="A2050" s="1" t="s">
        <v>3</v>
      </c>
      <c r="B2050" s="2">
        <v>44008</v>
      </c>
      <c r="C2050">
        <v>87.4452</v>
      </c>
    </row>
    <row r="2051" spans="1:3" x14ac:dyDescent="0.55000000000000004">
      <c r="A2051" s="1" t="s">
        <v>3</v>
      </c>
      <c r="B2051" s="2">
        <v>44011</v>
      </c>
      <c r="C2051">
        <v>89.460499999999996</v>
      </c>
    </row>
    <row r="2052" spans="1:3" x14ac:dyDescent="0.55000000000000004">
      <c r="A2052" s="1" t="s">
        <v>3</v>
      </c>
      <c r="B2052" s="2">
        <v>44012</v>
      </c>
      <c r="C2052">
        <v>90.207300000000004</v>
      </c>
    </row>
    <row r="2053" spans="1:3" x14ac:dyDescent="0.55000000000000004">
      <c r="A2053" s="1" t="s">
        <v>3</v>
      </c>
      <c r="B2053" s="2">
        <v>44013</v>
      </c>
      <c r="C2053">
        <v>90.036699999999996</v>
      </c>
    </row>
    <row r="2054" spans="1:3" x14ac:dyDescent="0.55000000000000004">
      <c r="A2054" s="1" t="s">
        <v>3</v>
      </c>
      <c r="B2054" s="2">
        <v>44014</v>
      </c>
      <c r="C2054">
        <v>90.036699999999996</v>
      </c>
    </row>
    <row r="2055" spans="1:3" x14ac:dyDescent="0.55000000000000004">
      <c r="A2055" s="1" t="s">
        <v>3</v>
      </c>
      <c r="B2055" s="2">
        <v>44018</v>
      </c>
      <c r="C2055">
        <v>92.4452</v>
      </c>
    </row>
    <row r="2056" spans="1:3" x14ac:dyDescent="0.55000000000000004">
      <c r="A2056" s="1" t="s">
        <v>3</v>
      </c>
      <c r="B2056" s="2">
        <v>44019</v>
      </c>
      <c r="C2056">
        <v>92.1584</v>
      </c>
    </row>
    <row r="2057" spans="1:3" x14ac:dyDescent="0.55000000000000004">
      <c r="A2057" s="1" t="s">
        <v>3</v>
      </c>
      <c r="B2057" s="2">
        <v>44020</v>
      </c>
      <c r="C2057">
        <v>94.304699999999997</v>
      </c>
    </row>
    <row r="2058" spans="1:3" x14ac:dyDescent="0.55000000000000004">
      <c r="A2058" s="1" t="s">
        <v>3</v>
      </c>
      <c r="B2058" s="2">
        <v>44021</v>
      </c>
      <c r="C2058">
        <v>94.710300000000004</v>
      </c>
    </row>
    <row r="2059" spans="1:3" x14ac:dyDescent="0.55000000000000004">
      <c r="A2059" s="1" t="s">
        <v>3</v>
      </c>
      <c r="B2059" s="2">
        <v>44022</v>
      </c>
      <c r="C2059">
        <v>94.875900000000001</v>
      </c>
    </row>
    <row r="2060" spans="1:3" x14ac:dyDescent="0.55000000000000004">
      <c r="A2060" s="1" t="s">
        <v>3</v>
      </c>
      <c r="B2060" s="2">
        <v>44025</v>
      </c>
      <c r="C2060">
        <v>94.438299999999998</v>
      </c>
    </row>
    <row r="2061" spans="1:3" x14ac:dyDescent="0.55000000000000004">
      <c r="A2061" s="1" t="s">
        <v>3</v>
      </c>
      <c r="B2061" s="2">
        <v>44026</v>
      </c>
      <c r="C2061">
        <v>96.001099999999994</v>
      </c>
    </row>
    <row r="2062" spans="1:3" x14ac:dyDescent="0.55000000000000004">
      <c r="A2062" s="1" t="s">
        <v>3</v>
      </c>
      <c r="B2062" s="2">
        <v>44027</v>
      </c>
      <c r="C2062">
        <v>96.661299999999997</v>
      </c>
    </row>
    <row r="2063" spans="1:3" x14ac:dyDescent="0.55000000000000004">
      <c r="A2063" s="1" t="s">
        <v>3</v>
      </c>
      <c r="B2063" s="2">
        <v>44028</v>
      </c>
      <c r="C2063">
        <v>95.471900000000005</v>
      </c>
    </row>
    <row r="2064" spans="1:3" x14ac:dyDescent="0.55000000000000004">
      <c r="A2064" s="1" t="s">
        <v>3</v>
      </c>
      <c r="B2064" s="2">
        <v>44029</v>
      </c>
      <c r="C2064">
        <v>95.278999999999996</v>
      </c>
    </row>
    <row r="2065" spans="1:3" x14ac:dyDescent="0.55000000000000004">
      <c r="A2065" s="1" t="s">
        <v>3</v>
      </c>
      <c r="B2065" s="2">
        <v>44032</v>
      </c>
      <c r="C2065">
        <v>97.286900000000003</v>
      </c>
    </row>
    <row r="2066" spans="1:3" x14ac:dyDescent="0.55000000000000004">
      <c r="A2066" s="1" t="s">
        <v>3</v>
      </c>
      <c r="B2066" s="2">
        <v>44033</v>
      </c>
      <c r="C2066">
        <v>95.944199999999995</v>
      </c>
    </row>
    <row r="2067" spans="1:3" x14ac:dyDescent="0.55000000000000004">
      <c r="A2067" s="1" t="s">
        <v>3</v>
      </c>
      <c r="B2067" s="2">
        <v>44034</v>
      </c>
      <c r="C2067">
        <v>96.213700000000003</v>
      </c>
    </row>
    <row r="2068" spans="1:3" x14ac:dyDescent="0.55000000000000004">
      <c r="A2068" s="1" t="s">
        <v>3</v>
      </c>
      <c r="B2068" s="2">
        <v>44035</v>
      </c>
      <c r="C2068">
        <v>91.834400000000002</v>
      </c>
    </row>
    <row r="2069" spans="1:3" x14ac:dyDescent="0.55000000000000004">
      <c r="A2069" s="1" t="s">
        <v>3</v>
      </c>
      <c r="B2069" s="2">
        <v>44036</v>
      </c>
      <c r="C2069">
        <v>91.606899999999996</v>
      </c>
    </row>
    <row r="2070" spans="1:3" x14ac:dyDescent="0.55000000000000004">
      <c r="A2070" s="1" t="s">
        <v>3</v>
      </c>
      <c r="B2070" s="2">
        <v>44039</v>
      </c>
      <c r="C2070">
        <v>93.778000000000006</v>
      </c>
    </row>
    <row r="2071" spans="1:3" x14ac:dyDescent="0.55000000000000004">
      <c r="A2071" s="1" t="s">
        <v>3</v>
      </c>
      <c r="B2071" s="2">
        <v>44040</v>
      </c>
      <c r="C2071">
        <v>92.237499999999997</v>
      </c>
    </row>
    <row r="2072" spans="1:3" x14ac:dyDescent="0.55000000000000004">
      <c r="A2072" s="1" t="s">
        <v>3</v>
      </c>
      <c r="B2072" s="2">
        <v>44041</v>
      </c>
      <c r="C2072">
        <v>94.005499999999998</v>
      </c>
    </row>
    <row r="2073" spans="1:3" x14ac:dyDescent="0.55000000000000004">
      <c r="A2073" s="1" t="s">
        <v>3</v>
      </c>
      <c r="B2073" s="2">
        <v>44042</v>
      </c>
      <c r="C2073">
        <v>95.143000000000001</v>
      </c>
    </row>
    <row r="2074" spans="1:3" x14ac:dyDescent="0.55000000000000004">
      <c r="A2074" s="1" t="s">
        <v>3</v>
      </c>
      <c r="B2074" s="2">
        <v>44043</v>
      </c>
      <c r="C2074">
        <v>105.10339999999999</v>
      </c>
    </row>
    <row r="2075" spans="1:3" x14ac:dyDescent="0.55000000000000004">
      <c r="A2075" s="1" t="s">
        <v>3</v>
      </c>
      <c r="B2075" s="2">
        <v>44046</v>
      </c>
      <c r="C2075">
        <v>107.7518</v>
      </c>
    </row>
    <row r="2076" spans="1:3" x14ac:dyDescent="0.55000000000000004">
      <c r="A2076" s="1" t="s">
        <v>3</v>
      </c>
      <c r="B2076" s="2">
        <v>44047</v>
      </c>
      <c r="C2076">
        <v>108.4714</v>
      </c>
    </row>
    <row r="2077" spans="1:3" x14ac:dyDescent="0.55000000000000004">
      <c r="A2077" s="1" t="s">
        <v>3</v>
      </c>
      <c r="B2077" s="2">
        <v>44048</v>
      </c>
      <c r="C2077">
        <v>108.86450000000001</v>
      </c>
    </row>
    <row r="2078" spans="1:3" x14ac:dyDescent="0.55000000000000004">
      <c r="A2078" s="1" t="s">
        <v>3</v>
      </c>
      <c r="B2078" s="2">
        <v>44049</v>
      </c>
      <c r="C2078">
        <v>112.6627</v>
      </c>
    </row>
    <row r="2079" spans="1:3" x14ac:dyDescent="0.55000000000000004">
      <c r="A2079" s="1" t="s">
        <v>3</v>
      </c>
      <c r="B2079" s="2">
        <v>44050</v>
      </c>
      <c r="C2079">
        <v>110.10120000000001</v>
      </c>
    </row>
    <row r="2080" spans="1:3" x14ac:dyDescent="0.55000000000000004">
      <c r="A2080" s="1" t="s">
        <v>3</v>
      </c>
      <c r="B2080" s="2">
        <v>44053</v>
      </c>
      <c r="C2080">
        <v>111.7015</v>
      </c>
    </row>
    <row r="2081" spans="1:3" x14ac:dyDescent="0.55000000000000004">
      <c r="A2081" s="1" t="s">
        <v>3</v>
      </c>
      <c r="B2081" s="2">
        <v>44054</v>
      </c>
      <c r="C2081">
        <v>108.3796</v>
      </c>
    </row>
    <row r="2082" spans="1:3" x14ac:dyDescent="0.55000000000000004">
      <c r="A2082" s="1" t="s">
        <v>3</v>
      </c>
      <c r="B2082" s="2">
        <v>44055</v>
      </c>
      <c r="C2082">
        <v>111.9815</v>
      </c>
    </row>
    <row r="2083" spans="1:3" x14ac:dyDescent="0.55000000000000004">
      <c r="A2083" s="1" t="s">
        <v>3</v>
      </c>
      <c r="B2083" s="2">
        <v>44056</v>
      </c>
      <c r="C2083">
        <v>113.9633</v>
      </c>
    </row>
    <row r="2084" spans="1:3" x14ac:dyDescent="0.55000000000000004">
      <c r="A2084" s="1" t="s">
        <v>3</v>
      </c>
      <c r="B2084" s="2">
        <v>44057</v>
      </c>
      <c r="C2084">
        <v>113.8617</v>
      </c>
    </row>
    <row r="2085" spans="1:3" x14ac:dyDescent="0.55000000000000004">
      <c r="A2085" s="1" t="s">
        <v>3</v>
      </c>
      <c r="B2085" s="2">
        <v>44060</v>
      </c>
      <c r="C2085">
        <v>113.56440000000001</v>
      </c>
    </row>
    <row r="2086" spans="1:3" x14ac:dyDescent="0.55000000000000004">
      <c r="A2086" s="1" t="s">
        <v>3</v>
      </c>
      <c r="B2086" s="2">
        <v>44061</v>
      </c>
      <c r="C2086">
        <v>114.5108</v>
      </c>
    </row>
    <row r="2087" spans="1:3" x14ac:dyDescent="0.55000000000000004">
      <c r="A2087" s="1" t="s">
        <v>3</v>
      </c>
      <c r="B2087" s="2">
        <v>44062</v>
      </c>
      <c r="C2087">
        <v>114.6544</v>
      </c>
    </row>
    <row r="2088" spans="1:3" x14ac:dyDescent="0.55000000000000004">
      <c r="A2088" s="1" t="s">
        <v>3</v>
      </c>
      <c r="B2088" s="2">
        <v>44063</v>
      </c>
      <c r="C2088">
        <v>117.1986</v>
      </c>
    </row>
    <row r="2089" spans="1:3" x14ac:dyDescent="0.55000000000000004">
      <c r="A2089" s="1" t="s">
        <v>3</v>
      </c>
      <c r="B2089" s="2">
        <v>44064</v>
      </c>
      <c r="C2089">
        <v>123.2381</v>
      </c>
    </row>
    <row r="2090" spans="1:3" x14ac:dyDescent="0.55000000000000004">
      <c r="A2090" s="1" t="s">
        <v>3</v>
      </c>
      <c r="B2090" s="2">
        <v>44067</v>
      </c>
      <c r="C2090">
        <v>124.712</v>
      </c>
    </row>
    <row r="2091" spans="1:3" x14ac:dyDescent="0.55000000000000004">
      <c r="A2091" s="1" t="s">
        <v>3</v>
      </c>
      <c r="B2091" s="2">
        <v>44068</v>
      </c>
      <c r="C2091">
        <v>123.6889</v>
      </c>
    </row>
    <row r="2092" spans="1:3" x14ac:dyDescent="0.55000000000000004">
      <c r="A2092" s="1" t="s">
        <v>3</v>
      </c>
      <c r="B2092" s="2">
        <v>44069</v>
      </c>
      <c r="C2092">
        <v>125.371</v>
      </c>
    </row>
    <row r="2093" spans="1:3" x14ac:dyDescent="0.55000000000000004">
      <c r="A2093" s="1" t="s">
        <v>3</v>
      </c>
      <c r="B2093" s="2">
        <v>44070</v>
      </c>
      <c r="C2093">
        <v>123.8723</v>
      </c>
    </row>
    <row r="2094" spans="1:3" x14ac:dyDescent="0.55000000000000004">
      <c r="A2094" s="1" t="s">
        <v>3</v>
      </c>
      <c r="B2094" s="2">
        <v>44071</v>
      </c>
      <c r="C2094">
        <v>123.6716</v>
      </c>
    </row>
    <row r="2095" spans="1:3" x14ac:dyDescent="0.55000000000000004">
      <c r="A2095" s="1" t="s">
        <v>3</v>
      </c>
      <c r="B2095" s="2">
        <v>44074</v>
      </c>
      <c r="C2095">
        <v>127.8656</v>
      </c>
    </row>
    <row r="2096" spans="1:3" x14ac:dyDescent="0.55000000000000004">
      <c r="A2096" s="1" t="s">
        <v>3</v>
      </c>
      <c r="B2096" s="2">
        <v>44075</v>
      </c>
      <c r="C2096">
        <v>132.9588</v>
      </c>
    </row>
    <row r="2097" spans="1:3" x14ac:dyDescent="0.55000000000000004">
      <c r="A2097" s="1" t="s">
        <v>3</v>
      </c>
      <c r="B2097" s="2">
        <v>44076</v>
      </c>
      <c r="C2097">
        <v>130.20410000000001</v>
      </c>
    </row>
    <row r="2098" spans="1:3" x14ac:dyDescent="0.55000000000000004">
      <c r="A2098" s="1" t="s">
        <v>3</v>
      </c>
      <c r="B2098" s="2">
        <v>44077</v>
      </c>
      <c r="C2098">
        <v>119.7799</v>
      </c>
    </row>
    <row r="2099" spans="1:3" x14ac:dyDescent="0.55000000000000004">
      <c r="A2099" s="1" t="s">
        <v>3</v>
      </c>
      <c r="B2099" s="2">
        <v>44078</v>
      </c>
      <c r="C2099">
        <v>119.8591</v>
      </c>
    </row>
    <row r="2100" spans="1:3" x14ac:dyDescent="0.55000000000000004">
      <c r="A2100" s="1" t="s">
        <v>3</v>
      </c>
      <c r="B2100" s="2">
        <v>44082</v>
      </c>
      <c r="C2100">
        <v>111.7932</v>
      </c>
    </row>
    <row r="2101" spans="1:3" x14ac:dyDescent="0.55000000000000004">
      <c r="A2101" s="1" t="s">
        <v>3</v>
      </c>
      <c r="B2101" s="2">
        <v>44083</v>
      </c>
      <c r="C2101">
        <v>116.25230000000001</v>
      </c>
    </row>
    <row r="2102" spans="1:3" x14ac:dyDescent="0.55000000000000004">
      <c r="A2102" s="1" t="s">
        <v>3</v>
      </c>
      <c r="B2102" s="2">
        <v>44084</v>
      </c>
      <c r="C2102">
        <v>112.4571</v>
      </c>
    </row>
    <row r="2103" spans="1:3" x14ac:dyDescent="0.55000000000000004">
      <c r="A2103" s="1" t="s">
        <v>3</v>
      </c>
      <c r="B2103" s="2">
        <v>44085</v>
      </c>
      <c r="C2103">
        <v>110.9807</v>
      </c>
    </row>
    <row r="2104" spans="1:3" x14ac:dyDescent="0.55000000000000004">
      <c r="A2104" s="1" t="s">
        <v>3</v>
      </c>
      <c r="B2104" s="2">
        <v>44088</v>
      </c>
      <c r="C2104">
        <v>114.31010000000001</v>
      </c>
    </row>
    <row r="2105" spans="1:3" x14ac:dyDescent="0.55000000000000004">
      <c r="A2105" s="1" t="s">
        <v>3</v>
      </c>
      <c r="B2105" s="2">
        <v>44089</v>
      </c>
      <c r="C2105">
        <v>114.4884</v>
      </c>
    </row>
    <row r="2106" spans="1:3" x14ac:dyDescent="0.55000000000000004">
      <c r="A2106" s="1" t="s">
        <v>3</v>
      </c>
      <c r="B2106" s="2">
        <v>44090</v>
      </c>
      <c r="C2106">
        <v>111.1095</v>
      </c>
    </row>
    <row r="2107" spans="1:3" x14ac:dyDescent="0.55000000000000004">
      <c r="A2107" s="1" t="s">
        <v>3</v>
      </c>
      <c r="B2107" s="2">
        <v>44091</v>
      </c>
      <c r="C2107">
        <v>109.33580000000001</v>
      </c>
    </row>
    <row r="2108" spans="1:3" x14ac:dyDescent="0.55000000000000004">
      <c r="A2108" s="1" t="s">
        <v>3</v>
      </c>
      <c r="B2108" s="2">
        <v>44092</v>
      </c>
      <c r="C2108">
        <v>105.8676</v>
      </c>
    </row>
    <row r="2109" spans="1:3" x14ac:dyDescent="0.55000000000000004">
      <c r="A2109" s="1" t="s">
        <v>3</v>
      </c>
      <c r="B2109" s="2">
        <v>44095</v>
      </c>
      <c r="C2109">
        <v>109.07810000000001</v>
      </c>
    </row>
    <row r="2110" spans="1:3" x14ac:dyDescent="0.55000000000000004">
      <c r="A2110" s="1" t="s">
        <v>3</v>
      </c>
      <c r="B2110" s="2">
        <v>44096</v>
      </c>
      <c r="C2110">
        <v>110.7924</v>
      </c>
    </row>
    <row r="2111" spans="1:3" x14ac:dyDescent="0.55000000000000004">
      <c r="A2111" s="1" t="s">
        <v>3</v>
      </c>
      <c r="B2111" s="2">
        <v>44097</v>
      </c>
      <c r="C2111">
        <v>106.1451</v>
      </c>
    </row>
    <row r="2112" spans="1:3" x14ac:dyDescent="0.55000000000000004">
      <c r="A2112" s="1" t="s">
        <v>3</v>
      </c>
      <c r="B2112" s="2">
        <v>44098</v>
      </c>
      <c r="C2112">
        <v>107.2351</v>
      </c>
    </row>
    <row r="2113" spans="1:3" x14ac:dyDescent="0.55000000000000004">
      <c r="A2113" s="1" t="s">
        <v>3</v>
      </c>
      <c r="B2113" s="2">
        <v>44099</v>
      </c>
      <c r="C2113">
        <v>111.2581</v>
      </c>
    </row>
    <row r="2114" spans="1:3" x14ac:dyDescent="0.55000000000000004">
      <c r="A2114" s="1" t="s">
        <v>3</v>
      </c>
      <c r="B2114" s="2">
        <v>44102</v>
      </c>
      <c r="C2114">
        <v>113.91370000000001</v>
      </c>
    </row>
    <row r="2115" spans="1:3" x14ac:dyDescent="0.55000000000000004">
      <c r="A2115" s="1" t="s">
        <v>3</v>
      </c>
      <c r="B2115" s="2">
        <v>44103</v>
      </c>
      <c r="C2115">
        <v>113.05159999999999</v>
      </c>
    </row>
    <row r="2116" spans="1:3" x14ac:dyDescent="0.55000000000000004">
      <c r="A2116" s="1" t="s">
        <v>3</v>
      </c>
      <c r="B2116" s="2">
        <v>44104</v>
      </c>
      <c r="C2116">
        <v>114.756</v>
      </c>
    </row>
    <row r="2117" spans="1:3" x14ac:dyDescent="0.55000000000000004">
      <c r="A2117" s="1" t="s">
        <v>3</v>
      </c>
      <c r="B2117" s="2">
        <v>44105</v>
      </c>
      <c r="C2117">
        <v>115.72709999999999</v>
      </c>
    </row>
    <row r="2118" spans="1:3" x14ac:dyDescent="0.55000000000000004">
      <c r="A2118" s="1" t="s">
        <v>3</v>
      </c>
      <c r="B2118" s="2">
        <v>44106</v>
      </c>
      <c r="C2118">
        <v>111.9914</v>
      </c>
    </row>
    <row r="2119" spans="1:3" x14ac:dyDescent="0.55000000000000004">
      <c r="A2119" s="1" t="s">
        <v>3</v>
      </c>
      <c r="B2119" s="2">
        <v>44109</v>
      </c>
      <c r="C2119">
        <v>115.4397</v>
      </c>
    </row>
    <row r="2120" spans="1:3" x14ac:dyDescent="0.55000000000000004">
      <c r="A2120" s="1" t="s">
        <v>3</v>
      </c>
      <c r="B2120" s="2">
        <v>44110</v>
      </c>
      <c r="C2120">
        <v>112.1301</v>
      </c>
    </row>
    <row r="2121" spans="1:3" x14ac:dyDescent="0.55000000000000004">
      <c r="A2121" s="1" t="s">
        <v>3</v>
      </c>
      <c r="B2121" s="2">
        <v>44111</v>
      </c>
      <c r="C2121">
        <v>114.0326</v>
      </c>
    </row>
    <row r="2122" spans="1:3" x14ac:dyDescent="0.55000000000000004">
      <c r="A2122" s="1" t="s">
        <v>3</v>
      </c>
      <c r="B2122" s="2">
        <v>44112</v>
      </c>
      <c r="C2122">
        <v>113.92359999999999</v>
      </c>
    </row>
    <row r="2123" spans="1:3" x14ac:dyDescent="0.55000000000000004">
      <c r="A2123" s="1" t="s">
        <v>3</v>
      </c>
      <c r="B2123" s="2">
        <v>44113</v>
      </c>
      <c r="C2123">
        <v>115.9054</v>
      </c>
    </row>
    <row r="2124" spans="1:3" x14ac:dyDescent="0.55000000000000004">
      <c r="A2124" s="1" t="s">
        <v>3</v>
      </c>
      <c r="B2124" s="2">
        <v>44116</v>
      </c>
      <c r="C2124">
        <v>123.26779999999999</v>
      </c>
    </row>
    <row r="2125" spans="1:3" x14ac:dyDescent="0.55000000000000004">
      <c r="A2125" s="1" t="s">
        <v>3</v>
      </c>
      <c r="B2125" s="2">
        <v>44117</v>
      </c>
      <c r="C2125">
        <v>119.9978</v>
      </c>
    </row>
    <row r="2126" spans="1:3" x14ac:dyDescent="0.55000000000000004">
      <c r="A2126" s="1" t="s">
        <v>3</v>
      </c>
      <c r="B2126" s="2">
        <v>44118</v>
      </c>
      <c r="C2126">
        <v>120.087</v>
      </c>
    </row>
    <row r="2127" spans="1:3" x14ac:dyDescent="0.55000000000000004">
      <c r="A2127" s="1" t="s">
        <v>3</v>
      </c>
      <c r="B2127" s="2">
        <v>44119</v>
      </c>
      <c r="C2127">
        <v>119.6114</v>
      </c>
    </row>
    <row r="2128" spans="1:3" x14ac:dyDescent="0.55000000000000004">
      <c r="A2128" s="1" t="s">
        <v>3</v>
      </c>
      <c r="B2128" s="2">
        <v>44120</v>
      </c>
      <c r="C2128">
        <v>117.93680000000001</v>
      </c>
    </row>
    <row r="2129" spans="1:3" x14ac:dyDescent="0.55000000000000004">
      <c r="A2129" s="1" t="s">
        <v>3</v>
      </c>
      <c r="B2129" s="2">
        <v>44123</v>
      </c>
      <c r="C2129">
        <v>114.92440000000001</v>
      </c>
    </row>
    <row r="2130" spans="1:3" x14ac:dyDescent="0.55000000000000004">
      <c r="A2130" s="1" t="s">
        <v>3</v>
      </c>
      <c r="B2130" s="2">
        <v>44124</v>
      </c>
      <c r="C2130">
        <v>116.4405</v>
      </c>
    </row>
    <row r="2131" spans="1:3" x14ac:dyDescent="0.55000000000000004">
      <c r="A2131" s="1" t="s">
        <v>3</v>
      </c>
      <c r="B2131" s="2">
        <v>44125</v>
      </c>
      <c r="C2131">
        <v>115.8064</v>
      </c>
    </row>
    <row r="2132" spans="1:3" x14ac:dyDescent="0.55000000000000004">
      <c r="A2132" s="1" t="s">
        <v>3</v>
      </c>
      <c r="B2132" s="2">
        <v>44126</v>
      </c>
      <c r="C2132">
        <v>114.6965</v>
      </c>
    </row>
    <row r="2133" spans="1:3" x14ac:dyDescent="0.55000000000000004">
      <c r="A2133" s="1" t="s">
        <v>3</v>
      </c>
      <c r="B2133" s="2">
        <v>44127</v>
      </c>
      <c r="C2133">
        <v>113.99299999999999</v>
      </c>
    </row>
    <row r="2134" spans="1:3" x14ac:dyDescent="0.55000000000000004">
      <c r="A2134" s="1" t="s">
        <v>3</v>
      </c>
      <c r="B2134" s="2">
        <v>44130</v>
      </c>
      <c r="C2134">
        <v>114.0029</v>
      </c>
    </row>
    <row r="2135" spans="1:3" x14ac:dyDescent="0.55000000000000004">
      <c r="A2135" s="1" t="s">
        <v>3</v>
      </c>
      <c r="B2135" s="2">
        <v>44131</v>
      </c>
      <c r="C2135">
        <v>115.53879999999999</v>
      </c>
    </row>
    <row r="2136" spans="1:3" x14ac:dyDescent="0.55000000000000004">
      <c r="A2136" s="1" t="s">
        <v>3</v>
      </c>
      <c r="B2136" s="2">
        <v>44132</v>
      </c>
      <c r="C2136">
        <v>110.1879</v>
      </c>
    </row>
    <row r="2137" spans="1:3" x14ac:dyDescent="0.55000000000000004">
      <c r="A2137" s="1" t="s">
        <v>3</v>
      </c>
      <c r="B2137" s="2">
        <v>44133</v>
      </c>
      <c r="C2137">
        <v>114.2704</v>
      </c>
    </row>
    <row r="2138" spans="1:3" x14ac:dyDescent="0.55000000000000004">
      <c r="A2138" s="1" t="s">
        <v>3</v>
      </c>
      <c r="B2138" s="2">
        <v>44134</v>
      </c>
      <c r="C2138">
        <v>107.86920000000001</v>
      </c>
    </row>
    <row r="2139" spans="1:3" x14ac:dyDescent="0.55000000000000004">
      <c r="A2139" s="1" t="s">
        <v>3</v>
      </c>
      <c r="B2139" s="2">
        <v>44137</v>
      </c>
      <c r="C2139">
        <v>107.7801</v>
      </c>
    </row>
    <row r="2140" spans="1:3" x14ac:dyDescent="0.55000000000000004">
      <c r="A2140" s="1" t="s">
        <v>3</v>
      </c>
      <c r="B2140" s="2">
        <v>44138</v>
      </c>
      <c r="C2140">
        <v>109.4349</v>
      </c>
    </row>
    <row r="2141" spans="1:3" x14ac:dyDescent="0.55000000000000004">
      <c r="A2141" s="1" t="s">
        <v>3</v>
      </c>
      <c r="B2141" s="2">
        <v>44139</v>
      </c>
      <c r="C2141">
        <v>113.9038</v>
      </c>
    </row>
    <row r="2142" spans="1:3" x14ac:dyDescent="0.55000000000000004">
      <c r="A2142" s="1" t="s">
        <v>3</v>
      </c>
      <c r="B2142" s="2">
        <v>44140</v>
      </c>
      <c r="C2142">
        <v>117.94670000000001</v>
      </c>
    </row>
    <row r="2143" spans="1:3" x14ac:dyDescent="0.55000000000000004">
      <c r="A2143" s="1" t="s">
        <v>3</v>
      </c>
      <c r="B2143" s="2">
        <v>44141</v>
      </c>
      <c r="C2143">
        <v>117.81270000000001</v>
      </c>
    </row>
    <row r="2144" spans="1:3" x14ac:dyDescent="0.55000000000000004">
      <c r="A2144" s="1" t="s">
        <v>3</v>
      </c>
      <c r="B2144" s="2">
        <v>44144</v>
      </c>
      <c r="C2144">
        <v>115.4602</v>
      </c>
    </row>
    <row r="2145" spans="1:3" x14ac:dyDescent="0.55000000000000004">
      <c r="A2145" s="1" t="s">
        <v>3</v>
      </c>
      <c r="B2145" s="2">
        <v>44145</v>
      </c>
      <c r="C2145">
        <v>115.11279999999999</v>
      </c>
    </row>
    <row r="2146" spans="1:3" x14ac:dyDescent="0.55000000000000004">
      <c r="A2146" s="1" t="s">
        <v>3</v>
      </c>
      <c r="B2146" s="2">
        <v>44146</v>
      </c>
      <c r="C2146">
        <v>118.60680000000001</v>
      </c>
    </row>
    <row r="2147" spans="1:3" x14ac:dyDescent="0.55000000000000004">
      <c r="A2147" s="1" t="s">
        <v>3</v>
      </c>
      <c r="B2147" s="2">
        <v>44147</v>
      </c>
      <c r="C2147">
        <v>118.3288</v>
      </c>
    </row>
    <row r="2148" spans="1:3" x14ac:dyDescent="0.55000000000000004">
      <c r="A2148" s="1" t="s">
        <v>3</v>
      </c>
      <c r="B2148" s="2">
        <v>44148</v>
      </c>
      <c r="C2148">
        <v>118.3785</v>
      </c>
    </row>
    <row r="2149" spans="1:3" x14ac:dyDescent="0.55000000000000004">
      <c r="A2149" s="1" t="s">
        <v>3</v>
      </c>
      <c r="B2149" s="2">
        <v>44151</v>
      </c>
      <c r="C2149">
        <v>119.41079999999999</v>
      </c>
    </row>
    <row r="2150" spans="1:3" x14ac:dyDescent="0.55000000000000004">
      <c r="A2150" s="1" t="s">
        <v>3</v>
      </c>
      <c r="B2150" s="2">
        <v>44152</v>
      </c>
      <c r="C2150">
        <v>118.50749999999999</v>
      </c>
    </row>
    <row r="2151" spans="1:3" x14ac:dyDescent="0.55000000000000004">
      <c r="A2151" s="1" t="s">
        <v>3</v>
      </c>
      <c r="B2151" s="2">
        <v>44153</v>
      </c>
      <c r="C2151">
        <v>117.1576</v>
      </c>
    </row>
    <row r="2152" spans="1:3" x14ac:dyDescent="0.55000000000000004">
      <c r="A2152" s="1" t="s">
        <v>3</v>
      </c>
      <c r="B2152" s="2">
        <v>44154</v>
      </c>
      <c r="C2152">
        <v>117.76309999999999</v>
      </c>
    </row>
    <row r="2153" spans="1:3" x14ac:dyDescent="0.55000000000000004">
      <c r="A2153" s="1" t="s">
        <v>3</v>
      </c>
      <c r="B2153" s="2">
        <v>44155</v>
      </c>
      <c r="C2153">
        <v>116.4727</v>
      </c>
    </row>
    <row r="2154" spans="1:3" x14ac:dyDescent="0.55000000000000004">
      <c r="A2154" s="1" t="s">
        <v>3</v>
      </c>
      <c r="B2154" s="2">
        <v>44158</v>
      </c>
      <c r="C2154">
        <v>113.0085</v>
      </c>
    </row>
    <row r="2155" spans="1:3" x14ac:dyDescent="0.55000000000000004">
      <c r="A2155" s="1" t="s">
        <v>3</v>
      </c>
      <c r="B2155" s="2">
        <v>44159</v>
      </c>
      <c r="C2155">
        <v>114.31870000000001</v>
      </c>
    </row>
    <row r="2156" spans="1:3" x14ac:dyDescent="0.55000000000000004">
      <c r="A2156" s="1" t="s">
        <v>3</v>
      </c>
      <c r="B2156" s="2">
        <v>44160</v>
      </c>
      <c r="C2156">
        <v>115.17230000000001</v>
      </c>
    </row>
    <row r="2157" spans="1:3" x14ac:dyDescent="0.55000000000000004">
      <c r="A2157" s="1" t="s">
        <v>3</v>
      </c>
      <c r="B2157" s="2">
        <v>44162</v>
      </c>
      <c r="C2157">
        <v>115.7282</v>
      </c>
    </row>
    <row r="2158" spans="1:3" x14ac:dyDescent="0.55000000000000004">
      <c r="A2158" s="1" t="s">
        <v>3</v>
      </c>
      <c r="B2158" s="2">
        <v>44165</v>
      </c>
      <c r="C2158">
        <v>118.17</v>
      </c>
    </row>
    <row r="2159" spans="1:3" x14ac:dyDescent="0.55000000000000004">
      <c r="A2159" s="1" t="s">
        <v>3</v>
      </c>
      <c r="B2159" s="2">
        <v>44166</v>
      </c>
      <c r="C2159">
        <v>121.8129</v>
      </c>
    </row>
    <row r="2160" spans="1:3" x14ac:dyDescent="0.55000000000000004">
      <c r="A2160" s="1" t="s">
        <v>3</v>
      </c>
      <c r="B2160" s="2">
        <v>44167</v>
      </c>
      <c r="C2160">
        <v>122.17019999999999</v>
      </c>
    </row>
    <row r="2161" spans="1:3" x14ac:dyDescent="0.55000000000000004">
      <c r="A2161" s="1" t="s">
        <v>3</v>
      </c>
      <c r="B2161" s="2">
        <v>44168</v>
      </c>
      <c r="C2161">
        <v>122.0313</v>
      </c>
    </row>
    <row r="2162" spans="1:3" x14ac:dyDescent="0.55000000000000004">
      <c r="A2162" s="1" t="s">
        <v>3</v>
      </c>
      <c r="B2162" s="2">
        <v>44169</v>
      </c>
      <c r="C2162">
        <v>121.3464</v>
      </c>
    </row>
    <row r="2163" spans="1:3" x14ac:dyDescent="0.55000000000000004">
      <c r="A2163" s="1" t="s">
        <v>3</v>
      </c>
      <c r="B2163" s="2">
        <v>44172</v>
      </c>
      <c r="C2163">
        <v>122.8353</v>
      </c>
    </row>
    <row r="2164" spans="1:3" x14ac:dyDescent="0.55000000000000004">
      <c r="A2164" s="1" t="s">
        <v>3</v>
      </c>
      <c r="B2164" s="2">
        <v>44173</v>
      </c>
      <c r="C2164">
        <v>123.4606</v>
      </c>
    </row>
    <row r="2165" spans="1:3" x14ac:dyDescent="0.55000000000000004">
      <c r="A2165" s="1" t="s">
        <v>3</v>
      </c>
      <c r="B2165" s="2">
        <v>44174</v>
      </c>
      <c r="C2165">
        <v>120.8798</v>
      </c>
    </row>
    <row r="2166" spans="1:3" x14ac:dyDescent="0.55000000000000004">
      <c r="A2166" s="1" t="s">
        <v>3</v>
      </c>
      <c r="B2166" s="2">
        <v>44175</v>
      </c>
      <c r="C2166">
        <v>122.32899999999999</v>
      </c>
    </row>
    <row r="2167" spans="1:3" x14ac:dyDescent="0.55000000000000004">
      <c r="A2167" s="1" t="s">
        <v>3</v>
      </c>
      <c r="B2167" s="2">
        <v>44176</v>
      </c>
      <c r="C2167">
        <v>121.5052</v>
      </c>
    </row>
    <row r="2168" spans="1:3" x14ac:dyDescent="0.55000000000000004">
      <c r="A2168" s="1" t="s">
        <v>3</v>
      </c>
      <c r="B2168" s="2">
        <v>44179</v>
      </c>
      <c r="C2168">
        <v>120.8798</v>
      </c>
    </row>
    <row r="2169" spans="1:3" x14ac:dyDescent="0.55000000000000004">
      <c r="A2169" s="1" t="s">
        <v>3</v>
      </c>
      <c r="B2169" s="2">
        <v>44180</v>
      </c>
      <c r="C2169">
        <v>126.93470000000001</v>
      </c>
    </row>
    <row r="2170" spans="1:3" x14ac:dyDescent="0.55000000000000004">
      <c r="A2170" s="1" t="s">
        <v>3</v>
      </c>
      <c r="B2170" s="2">
        <v>44181</v>
      </c>
      <c r="C2170">
        <v>126.8653</v>
      </c>
    </row>
    <row r="2171" spans="1:3" x14ac:dyDescent="0.55000000000000004">
      <c r="A2171" s="1" t="s">
        <v>3</v>
      </c>
      <c r="B2171" s="2">
        <v>44182</v>
      </c>
      <c r="C2171">
        <v>127.7487</v>
      </c>
    </row>
    <row r="2172" spans="1:3" x14ac:dyDescent="0.55000000000000004">
      <c r="A2172" s="1" t="s">
        <v>3</v>
      </c>
      <c r="B2172" s="2">
        <v>44183</v>
      </c>
      <c r="C2172">
        <v>125.7238</v>
      </c>
    </row>
    <row r="2173" spans="1:3" x14ac:dyDescent="0.55000000000000004">
      <c r="A2173" s="1" t="s">
        <v>3</v>
      </c>
      <c r="B2173" s="2">
        <v>44186</v>
      </c>
      <c r="C2173">
        <v>127.2822</v>
      </c>
    </row>
    <row r="2174" spans="1:3" x14ac:dyDescent="0.55000000000000004">
      <c r="A2174" s="1" t="s">
        <v>3</v>
      </c>
      <c r="B2174" s="2">
        <v>44187</v>
      </c>
      <c r="C2174">
        <v>130.90520000000001</v>
      </c>
    </row>
    <row r="2175" spans="1:3" x14ac:dyDescent="0.55000000000000004">
      <c r="A2175" s="1" t="s">
        <v>3</v>
      </c>
      <c r="B2175" s="2">
        <v>44188</v>
      </c>
      <c r="C2175">
        <v>129.99199999999999</v>
      </c>
    </row>
    <row r="2176" spans="1:3" x14ac:dyDescent="0.55000000000000004">
      <c r="A2176" s="1" t="s">
        <v>3</v>
      </c>
      <c r="B2176" s="2">
        <v>44189</v>
      </c>
      <c r="C2176">
        <v>130.99449999999999</v>
      </c>
    </row>
    <row r="2177" spans="1:3" x14ac:dyDescent="0.55000000000000004">
      <c r="A2177" s="1" t="s">
        <v>3</v>
      </c>
      <c r="B2177" s="2">
        <v>44193</v>
      </c>
      <c r="C2177">
        <v>135.67959999999999</v>
      </c>
    </row>
    <row r="2178" spans="1:3" x14ac:dyDescent="0.55000000000000004">
      <c r="A2178" s="1" t="s">
        <v>3</v>
      </c>
      <c r="B2178" s="2">
        <v>44194</v>
      </c>
      <c r="C2178">
        <v>133.87309999999999</v>
      </c>
    </row>
    <row r="2179" spans="1:3" x14ac:dyDescent="0.55000000000000004">
      <c r="A2179" s="1" t="s">
        <v>3</v>
      </c>
      <c r="B2179" s="2">
        <v>44195</v>
      </c>
      <c r="C2179">
        <v>132.73159999999999</v>
      </c>
    </row>
    <row r="2180" spans="1:3" x14ac:dyDescent="0.55000000000000004">
      <c r="A2180" s="1" t="s">
        <v>3</v>
      </c>
      <c r="B2180" s="2">
        <v>44196</v>
      </c>
      <c r="C2180">
        <v>131.70920000000001</v>
      </c>
    </row>
    <row r="2181" spans="1:3" x14ac:dyDescent="0.55000000000000004">
      <c r="A2181" s="1" t="s">
        <v>3</v>
      </c>
      <c r="B2181" s="2">
        <v>44200</v>
      </c>
      <c r="C2181">
        <v>128.45339999999999</v>
      </c>
    </row>
    <row r="2182" spans="1:3" x14ac:dyDescent="0.55000000000000004">
      <c r="A2182" s="1" t="s">
        <v>3</v>
      </c>
      <c r="B2182" s="2">
        <v>44201</v>
      </c>
      <c r="C2182">
        <v>130.04159999999999</v>
      </c>
    </row>
    <row r="2183" spans="1:3" x14ac:dyDescent="0.55000000000000004">
      <c r="A2183" s="1" t="s">
        <v>3</v>
      </c>
      <c r="B2183" s="2">
        <v>44202</v>
      </c>
      <c r="C2183">
        <v>125.66419999999999</v>
      </c>
    </row>
    <row r="2184" spans="1:3" x14ac:dyDescent="0.55000000000000004">
      <c r="A2184" s="1" t="s">
        <v>3</v>
      </c>
      <c r="B2184" s="2">
        <v>44203</v>
      </c>
      <c r="C2184">
        <v>129.95230000000001</v>
      </c>
    </row>
    <row r="2185" spans="1:3" x14ac:dyDescent="0.55000000000000004">
      <c r="A2185" s="1" t="s">
        <v>3</v>
      </c>
      <c r="B2185" s="2">
        <v>44204</v>
      </c>
      <c r="C2185">
        <v>131.07390000000001</v>
      </c>
    </row>
    <row r="2186" spans="1:3" x14ac:dyDescent="0.55000000000000004">
      <c r="A2186" s="1" t="s">
        <v>3</v>
      </c>
      <c r="B2186" s="2">
        <v>44207</v>
      </c>
      <c r="C2186">
        <v>128.0266</v>
      </c>
    </row>
    <row r="2187" spans="1:3" x14ac:dyDescent="0.55000000000000004">
      <c r="A2187" s="1" t="s">
        <v>3</v>
      </c>
      <c r="B2187" s="2">
        <v>44208</v>
      </c>
      <c r="C2187">
        <v>127.848</v>
      </c>
    </row>
    <row r="2188" spans="1:3" x14ac:dyDescent="0.55000000000000004">
      <c r="A2188" s="1" t="s">
        <v>3</v>
      </c>
      <c r="B2188" s="2">
        <v>44209</v>
      </c>
      <c r="C2188">
        <v>129.92250000000001</v>
      </c>
    </row>
    <row r="2189" spans="1:3" x14ac:dyDescent="0.55000000000000004">
      <c r="A2189" s="1" t="s">
        <v>3</v>
      </c>
      <c r="B2189" s="2">
        <v>44210</v>
      </c>
      <c r="C2189">
        <v>127.9571</v>
      </c>
    </row>
    <row r="2190" spans="1:3" x14ac:dyDescent="0.55000000000000004">
      <c r="A2190" s="1" t="s">
        <v>3</v>
      </c>
      <c r="B2190" s="2">
        <v>44211</v>
      </c>
      <c r="C2190">
        <v>126.2002</v>
      </c>
    </row>
    <row r="2191" spans="1:3" x14ac:dyDescent="0.55000000000000004">
      <c r="A2191" s="1" t="s">
        <v>3</v>
      </c>
      <c r="B2191" s="2">
        <v>44215</v>
      </c>
      <c r="C2191">
        <v>126.88509999999999</v>
      </c>
    </row>
    <row r="2192" spans="1:3" x14ac:dyDescent="0.55000000000000004">
      <c r="A2192" s="1" t="s">
        <v>3</v>
      </c>
      <c r="B2192" s="2">
        <v>44216</v>
      </c>
      <c r="C2192">
        <v>131.05410000000001</v>
      </c>
    </row>
    <row r="2193" spans="1:3" x14ac:dyDescent="0.55000000000000004">
      <c r="A2193" s="1" t="s">
        <v>3</v>
      </c>
      <c r="B2193" s="2">
        <v>44217</v>
      </c>
      <c r="C2193">
        <v>135.85830000000001</v>
      </c>
    </row>
    <row r="2194" spans="1:3" x14ac:dyDescent="0.55000000000000004">
      <c r="A2194" s="1" t="s">
        <v>3</v>
      </c>
      <c r="B2194" s="2">
        <v>44218</v>
      </c>
      <c r="C2194">
        <v>138.042</v>
      </c>
    </row>
    <row r="2195" spans="1:3" x14ac:dyDescent="0.55000000000000004">
      <c r="A2195" s="1" t="s">
        <v>3</v>
      </c>
      <c r="B2195" s="2">
        <v>44221</v>
      </c>
      <c r="C2195">
        <v>141.86359999999999</v>
      </c>
    </row>
    <row r="2196" spans="1:3" x14ac:dyDescent="0.55000000000000004">
      <c r="A2196" s="1" t="s">
        <v>3</v>
      </c>
      <c r="B2196" s="2">
        <v>44222</v>
      </c>
      <c r="C2196">
        <v>142.1018</v>
      </c>
    </row>
    <row r="2197" spans="1:3" x14ac:dyDescent="0.55000000000000004">
      <c r="A2197" s="1" t="s">
        <v>3</v>
      </c>
      <c r="B2197" s="2">
        <v>44223</v>
      </c>
      <c r="C2197">
        <v>141.00989999999999</v>
      </c>
    </row>
    <row r="2198" spans="1:3" x14ac:dyDescent="0.55000000000000004">
      <c r="A2198" s="1" t="s">
        <v>3</v>
      </c>
      <c r="B2198" s="2">
        <v>44224</v>
      </c>
      <c r="C2198">
        <v>136.07669999999999</v>
      </c>
    </row>
    <row r="2199" spans="1:3" x14ac:dyDescent="0.55000000000000004">
      <c r="A2199" s="1" t="s">
        <v>3</v>
      </c>
      <c r="B2199" s="2">
        <v>44225</v>
      </c>
      <c r="C2199">
        <v>130.9846</v>
      </c>
    </row>
    <row r="2200" spans="1:3" x14ac:dyDescent="0.55000000000000004">
      <c r="A2200" s="1" t="s">
        <v>3</v>
      </c>
      <c r="B2200" s="2">
        <v>44228</v>
      </c>
      <c r="C2200">
        <v>133.14850000000001</v>
      </c>
    </row>
    <row r="2201" spans="1:3" x14ac:dyDescent="0.55000000000000004">
      <c r="A2201" s="1" t="s">
        <v>3</v>
      </c>
      <c r="B2201" s="2">
        <v>44229</v>
      </c>
      <c r="C2201">
        <v>133.9922</v>
      </c>
    </row>
    <row r="2202" spans="1:3" x14ac:dyDescent="0.55000000000000004">
      <c r="A2202" s="1" t="s">
        <v>3</v>
      </c>
      <c r="B2202" s="2">
        <v>44230</v>
      </c>
      <c r="C2202">
        <v>132.94999999999999</v>
      </c>
    </row>
    <row r="2203" spans="1:3" x14ac:dyDescent="0.55000000000000004">
      <c r="A2203" s="1" t="s">
        <v>3</v>
      </c>
      <c r="B2203" s="2">
        <v>44231</v>
      </c>
      <c r="C2203">
        <v>136.37450000000001</v>
      </c>
    </row>
    <row r="2204" spans="1:3" x14ac:dyDescent="0.55000000000000004">
      <c r="A2204" s="1" t="s">
        <v>3</v>
      </c>
      <c r="B2204" s="2">
        <v>44232</v>
      </c>
      <c r="C2204">
        <v>135.952</v>
      </c>
    </row>
    <row r="2205" spans="1:3" x14ac:dyDescent="0.55000000000000004">
      <c r="A2205" s="1" t="s">
        <v>3</v>
      </c>
      <c r="B2205" s="2">
        <v>44235</v>
      </c>
      <c r="C2205">
        <v>136.1011</v>
      </c>
    </row>
    <row r="2206" spans="1:3" x14ac:dyDescent="0.55000000000000004">
      <c r="A2206" s="1" t="s">
        <v>3</v>
      </c>
      <c r="B2206" s="2">
        <v>44236</v>
      </c>
      <c r="C2206">
        <v>135.2064</v>
      </c>
    </row>
    <row r="2207" spans="1:3" x14ac:dyDescent="0.55000000000000004">
      <c r="A2207" s="1" t="s">
        <v>3</v>
      </c>
      <c r="B2207" s="2">
        <v>44237</v>
      </c>
      <c r="C2207">
        <v>134.59010000000001</v>
      </c>
    </row>
    <row r="2208" spans="1:3" x14ac:dyDescent="0.55000000000000004">
      <c r="A2208" s="1" t="s">
        <v>3</v>
      </c>
      <c r="B2208" s="2">
        <v>44238</v>
      </c>
      <c r="C2208">
        <v>134.33160000000001</v>
      </c>
    </row>
    <row r="2209" spans="1:3" x14ac:dyDescent="0.55000000000000004">
      <c r="A2209" s="1" t="s">
        <v>3</v>
      </c>
      <c r="B2209" s="2">
        <v>44239</v>
      </c>
      <c r="C2209">
        <v>134.5702</v>
      </c>
    </row>
    <row r="2210" spans="1:3" x14ac:dyDescent="0.55000000000000004">
      <c r="A2210" s="1" t="s">
        <v>3</v>
      </c>
      <c r="B2210" s="2">
        <v>44243</v>
      </c>
      <c r="C2210">
        <v>132.40299999999999</v>
      </c>
    </row>
    <row r="2211" spans="1:3" x14ac:dyDescent="0.55000000000000004">
      <c r="A2211" s="1" t="s">
        <v>3</v>
      </c>
      <c r="B2211" s="2">
        <v>44244</v>
      </c>
      <c r="C2211">
        <v>130.06700000000001</v>
      </c>
    </row>
    <row r="2212" spans="1:3" x14ac:dyDescent="0.55000000000000004">
      <c r="A2212" s="1" t="s">
        <v>3</v>
      </c>
      <c r="B2212" s="2">
        <v>44245</v>
      </c>
      <c r="C2212">
        <v>128.9436</v>
      </c>
    </row>
    <row r="2213" spans="1:3" x14ac:dyDescent="0.55000000000000004">
      <c r="A2213" s="1" t="s">
        <v>3</v>
      </c>
      <c r="B2213" s="2">
        <v>44246</v>
      </c>
      <c r="C2213">
        <v>129.1027</v>
      </c>
    </row>
    <row r="2214" spans="1:3" x14ac:dyDescent="0.55000000000000004">
      <c r="A2214" s="1" t="s">
        <v>3</v>
      </c>
      <c r="B2214" s="2">
        <v>44249</v>
      </c>
      <c r="C2214">
        <v>125.2555</v>
      </c>
    </row>
    <row r="2215" spans="1:3" x14ac:dyDescent="0.55000000000000004">
      <c r="A2215" s="1" t="s">
        <v>3</v>
      </c>
      <c r="B2215" s="2">
        <v>44250</v>
      </c>
      <c r="C2215">
        <v>125.1164</v>
      </c>
    </row>
    <row r="2216" spans="1:3" x14ac:dyDescent="0.55000000000000004">
      <c r="A2216" s="1" t="s">
        <v>3</v>
      </c>
      <c r="B2216" s="2">
        <v>44251</v>
      </c>
      <c r="C2216">
        <v>124.60939999999999</v>
      </c>
    </row>
    <row r="2217" spans="1:3" x14ac:dyDescent="0.55000000000000004">
      <c r="A2217" s="1" t="s">
        <v>3</v>
      </c>
      <c r="B2217" s="2">
        <v>44252</v>
      </c>
      <c r="C2217">
        <v>120.27509999999999</v>
      </c>
    </row>
    <row r="2218" spans="1:3" x14ac:dyDescent="0.55000000000000004">
      <c r="A2218" s="1" t="s">
        <v>3</v>
      </c>
      <c r="B2218" s="2">
        <v>44253</v>
      </c>
      <c r="C2218">
        <v>120.54349999999999</v>
      </c>
    </row>
    <row r="2219" spans="1:3" x14ac:dyDescent="0.55000000000000004">
      <c r="A2219" s="1" t="s">
        <v>3</v>
      </c>
      <c r="B2219" s="2">
        <v>44256</v>
      </c>
      <c r="C2219">
        <v>127.035</v>
      </c>
    </row>
    <row r="2220" spans="1:3" x14ac:dyDescent="0.55000000000000004">
      <c r="A2220" s="1" t="s">
        <v>3</v>
      </c>
      <c r="B2220" s="2">
        <v>44257</v>
      </c>
      <c r="C2220">
        <v>124.3807</v>
      </c>
    </row>
    <row r="2221" spans="1:3" x14ac:dyDescent="0.55000000000000004">
      <c r="A2221" s="1" t="s">
        <v>3</v>
      </c>
      <c r="B2221" s="2">
        <v>44258</v>
      </c>
      <c r="C2221">
        <v>121.33880000000001</v>
      </c>
    </row>
    <row r="2222" spans="1:3" x14ac:dyDescent="0.55000000000000004">
      <c r="A2222" s="1" t="s">
        <v>3</v>
      </c>
      <c r="B2222" s="2">
        <v>44259</v>
      </c>
      <c r="C2222">
        <v>119.42019999999999</v>
      </c>
    </row>
    <row r="2223" spans="1:3" x14ac:dyDescent="0.55000000000000004">
      <c r="A2223" s="1" t="s">
        <v>3</v>
      </c>
      <c r="B2223" s="2">
        <v>44260</v>
      </c>
      <c r="C2223">
        <v>120.7026</v>
      </c>
    </row>
    <row r="2224" spans="1:3" x14ac:dyDescent="0.55000000000000004">
      <c r="A2224" s="1" t="s">
        <v>3</v>
      </c>
      <c r="B2224" s="2">
        <v>44263</v>
      </c>
      <c r="C2224">
        <v>115.6725</v>
      </c>
    </row>
    <row r="2225" spans="1:3" x14ac:dyDescent="0.55000000000000004">
      <c r="A2225" s="1" t="s">
        <v>3</v>
      </c>
      <c r="B2225" s="2">
        <v>44264</v>
      </c>
      <c r="C2225">
        <v>120.3746</v>
      </c>
    </row>
    <row r="2226" spans="1:3" x14ac:dyDescent="0.55000000000000004">
      <c r="A2226" s="1" t="s">
        <v>3</v>
      </c>
      <c r="B2226" s="2">
        <v>44265</v>
      </c>
      <c r="C2226">
        <v>119.2711</v>
      </c>
    </row>
    <row r="2227" spans="1:3" x14ac:dyDescent="0.55000000000000004">
      <c r="A2227" s="1" t="s">
        <v>3</v>
      </c>
      <c r="B2227" s="2">
        <v>44266</v>
      </c>
      <c r="C2227">
        <v>121.2394</v>
      </c>
    </row>
    <row r="2228" spans="1:3" x14ac:dyDescent="0.55000000000000004">
      <c r="A2228" s="1" t="s">
        <v>3</v>
      </c>
      <c r="B2228" s="2">
        <v>44267</v>
      </c>
      <c r="C2228">
        <v>120.31489999999999</v>
      </c>
    </row>
    <row r="2229" spans="1:3" x14ac:dyDescent="0.55000000000000004">
      <c r="A2229" s="1" t="s">
        <v>3</v>
      </c>
      <c r="B2229" s="2">
        <v>44270</v>
      </c>
      <c r="C2229">
        <v>123.2574</v>
      </c>
    </row>
    <row r="2230" spans="1:3" x14ac:dyDescent="0.55000000000000004">
      <c r="A2230" s="1" t="s">
        <v>3</v>
      </c>
      <c r="B2230" s="2">
        <v>44271</v>
      </c>
      <c r="C2230">
        <v>124.82810000000001</v>
      </c>
    </row>
    <row r="2231" spans="1:3" x14ac:dyDescent="0.55000000000000004">
      <c r="A2231" s="1" t="s">
        <v>3</v>
      </c>
      <c r="B2231" s="2">
        <v>44272</v>
      </c>
      <c r="C2231">
        <v>124.02290000000001</v>
      </c>
    </row>
    <row r="2232" spans="1:3" x14ac:dyDescent="0.55000000000000004">
      <c r="A2232" s="1" t="s">
        <v>3</v>
      </c>
      <c r="B2232" s="2">
        <v>44273</v>
      </c>
      <c r="C2232">
        <v>119.81789999999999</v>
      </c>
    </row>
    <row r="2233" spans="1:3" x14ac:dyDescent="0.55000000000000004">
      <c r="A2233" s="1" t="s">
        <v>3</v>
      </c>
      <c r="B2233" s="2">
        <v>44274</v>
      </c>
      <c r="C2233">
        <v>119.2811</v>
      </c>
    </row>
    <row r="2234" spans="1:3" x14ac:dyDescent="0.55000000000000004">
      <c r="A2234" s="1" t="s">
        <v>3</v>
      </c>
      <c r="B2234" s="2">
        <v>44277</v>
      </c>
      <c r="C2234">
        <v>122.661</v>
      </c>
    </row>
    <row r="2235" spans="1:3" x14ac:dyDescent="0.55000000000000004">
      <c r="A2235" s="1" t="s">
        <v>3</v>
      </c>
      <c r="B2235" s="2">
        <v>44278</v>
      </c>
      <c r="C2235">
        <v>121.816</v>
      </c>
    </row>
    <row r="2236" spans="1:3" x14ac:dyDescent="0.55000000000000004">
      <c r="A2236" s="1" t="s">
        <v>3</v>
      </c>
      <c r="B2236" s="2">
        <v>44279</v>
      </c>
      <c r="C2236">
        <v>119.3805</v>
      </c>
    </row>
    <row r="2237" spans="1:3" x14ac:dyDescent="0.55000000000000004">
      <c r="A2237" s="1" t="s">
        <v>3</v>
      </c>
      <c r="B2237" s="2">
        <v>44280</v>
      </c>
      <c r="C2237">
        <v>119.8775</v>
      </c>
    </row>
    <row r="2238" spans="1:3" x14ac:dyDescent="0.55000000000000004">
      <c r="A2238" s="1" t="s">
        <v>3</v>
      </c>
      <c r="B2238" s="2">
        <v>44281</v>
      </c>
      <c r="C2238">
        <v>120.49379999999999</v>
      </c>
    </row>
    <row r="2239" spans="1:3" x14ac:dyDescent="0.55000000000000004">
      <c r="A2239" s="1" t="s">
        <v>3</v>
      </c>
      <c r="B2239" s="2">
        <v>44284</v>
      </c>
      <c r="C2239">
        <v>120.6728</v>
      </c>
    </row>
    <row r="2240" spans="1:3" x14ac:dyDescent="0.55000000000000004">
      <c r="A2240" s="1" t="s">
        <v>3</v>
      </c>
      <c r="B2240" s="2">
        <v>44285</v>
      </c>
      <c r="C2240">
        <v>119.19159999999999</v>
      </c>
    </row>
    <row r="2241" spans="1:3" x14ac:dyDescent="0.55000000000000004">
      <c r="A2241" s="1" t="s">
        <v>3</v>
      </c>
      <c r="B2241" s="2">
        <v>44286</v>
      </c>
      <c r="C2241">
        <v>121.42829999999999</v>
      </c>
    </row>
    <row r="2242" spans="1:3" x14ac:dyDescent="0.55000000000000004">
      <c r="A2242" s="1" t="s">
        <v>3</v>
      </c>
      <c r="B2242" s="2">
        <v>44287</v>
      </c>
      <c r="C2242">
        <v>122.27330000000001</v>
      </c>
    </row>
    <row r="2243" spans="1:3" x14ac:dyDescent="0.55000000000000004">
      <c r="A2243" s="1" t="s">
        <v>3</v>
      </c>
      <c r="B2243" s="2">
        <v>44291</v>
      </c>
      <c r="C2243">
        <v>125.1561</v>
      </c>
    </row>
    <row r="2244" spans="1:3" x14ac:dyDescent="0.55000000000000004">
      <c r="A2244" s="1" t="s">
        <v>3</v>
      </c>
      <c r="B2244" s="2">
        <v>44292</v>
      </c>
      <c r="C2244">
        <v>125.46429999999999</v>
      </c>
    </row>
    <row r="2245" spans="1:3" x14ac:dyDescent="0.55000000000000004">
      <c r="A2245" s="1" t="s">
        <v>3</v>
      </c>
      <c r="B2245" s="2">
        <v>44293</v>
      </c>
      <c r="C2245">
        <v>127.1443</v>
      </c>
    </row>
    <row r="2246" spans="1:3" x14ac:dyDescent="0.55000000000000004">
      <c r="A2246" s="1" t="s">
        <v>3</v>
      </c>
      <c r="B2246" s="2">
        <v>44294</v>
      </c>
      <c r="C2246">
        <v>129.5898</v>
      </c>
    </row>
    <row r="2247" spans="1:3" x14ac:dyDescent="0.55000000000000004">
      <c r="A2247" s="1" t="s">
        <v>3</v>
      </c>
      <c r="B2247" s="2">
        <v>44295</v>
      </c>
      <c r="C2247">
        <v>132.21420000000001</v>
      </c>
    </row>
    <row r="2248" spans="1:3" x14ac:dyDescent="0.55000000000000004">
      <c r="A2248" s="1" t="s">
        <v>3</v>
      </c>
      <c r="B2248" s="2">
        <v>44298</v>
      </c>
      <c r="C2248">
        <v>130.46459999999999</v>
      </c>
    </row>
    <row r="2249" spans="1:3" x14ac:dyDescent="0.55000000000000004">
      <c r="A2249" s="1" t="s">
        <v>3</v>
      </c>
      <c r="B2249" s="2">
        <v>44299</v>
      </c>
      <c r="C2249">
        <v>133.63570000000001</v>
      </c>
    </row>
    <row r="2250" spans="1:3" x14ac:dyDescent="0.55000000000000004">
      <c r="A2250" s="1" t="s">
        <v>3</v>
      </c>
      <c r="B2250" s="2">
        <v>44300</v>
      </c>
      <c r="C2250">
        <v>131.2499</v>
      </c>
    </row>
    <row r="2251" spans="1:3" x14ac:dyDescent="0.55000000000000004">
      <c r="A2251" s="1" t="s">
        <v>3</v>
      </c>
      <c r="B2251" s="2">
        <v>44301</v>
      </c>
      <c r="C2251">
        <v>133.70529999999999</v>
      </c>
    </row>
    <row r="2252" spans="1:3" x14ac:dyDescent="0.55000000000000004">
      <c r="A2252" s="1" t="s">
        <v>3</v>
      </c>
      <c r="B2252" s="2">
        <v>44302</v>
      </c>
      <c r="C2252">
        <v>133.3674</v>
      </c>
    </row>
    <row r="2253" spans="1:3" x14ac:dyDescent="0.55000000000000004">
      <c r="A2253" s="1" t="s">
        <v>3</v>
      </c>
      <c r="B2253" s="2">
        <v>44305</v>
      </c>
      <c r="C2253">
        <v>134.04329999999999</v>
      </c>
    </row>
    <row r="2254" spans="1:3" x14ac:dyDescent="0.55000000000000004">
      <c r="A2254" s="1" t="s">
        <v>3</v>
      </c>
      <c r="B2254" s="2">
        <v>44306</v>
      </c>
      <c r="C2254">
        <v>132.3235</v>
      </c>
    </row>
    <row r="2255" spans="1:3" x14ac:dyDescent="0.55000000000000004">
      <c r="A2255" s="1" t="s">
        <v>3</v>
      </c>
      <c r="B2255" s="2">
        <v>44307</v>
      </c>
      <c r="C2255">
        <v>132.71119999999999</v>
      </c>
    </row>
    <row r="2256" spans="1:3" x14ac:dyDescent="0.55000000000000004">
      <c r="A2256" s="1" t="s">
        <v>3</v>
      </c>
      <c r="B2256" s="2">
        <v>44308</v>
      </c>
      <c r="C2256">
        <v>131.16040000000001</v>
      </c>
    </row>
    <row r="2257" spans="1:3" x14ac:dyDescent="0.55000000000000004">
      <c r="A2257" s="1" t="s">
        <v>3</v>
      </c>
      <c r="B2257" s="2">
        <v>44309</v>
      </c>
      <c r="C2257">
        <v>133.5264</v>
      </c>
    </row>
    <row r="2258" spans="1:3" x14ac:dyDescent="0.55000000000000004">
      <c r="A2258" s="1" t="s">
        <v>3</v>
      </c>
      <c r="B2258" s="2">
        <v>44312</v>
      </c>
      <c r="C2258">
        <v>133.92400000000001</v>
      </c>
    </row>
    <row r="2259" spans="1:3" x14ac:dyDescent="0.55000000000000004">
      <c r="A2259" s="1" t="s">
        <v>3</v>
      </c>
      <c r="B2259" s="2">
        <v>44313</v>
      </c>
      <c r="C2259">
        <v>133.596</v>
      </c>
    </row>
    <row r="2260" spans="1:3" x14ac:dyDescent="0.55000000000000004">
      <c r="A2260" s="1" t="s">
        <v>3</v>
      </c>
      <c r="B2260" s="2">
        <v>44314</v>
      </c>
      <c r="C2260">
        <v>132.79079999999999</v>
      </c>
    </row>
    <row r="2261" spans="1:3" x14ac:dyDescent="0.55000000000000004">
      <c r="A2261" s="1" t="s">
        <v>3</v>
      </c>
      <c r="B2261" s="2">
        <v>44315</v>
      </c>
      <c r="C2261">
        <v>132.69130000000001</v>
      </c>
    </row>
    <row r="2262" spans="1:3" x14ac:dyDescent="0.55000000000000004">
      <c r="A2262" s="1" t="s">
        <v>3</v>
      </c>
      <c r="B2262" s="2">
        <v>44316</v>
      </c>
      <c r="C2262">
        <v>130.6833</v>
      </c>
    </row>
    <row r="2263" spans="1:3" x14ac:dyDescent="0.55000000000000004">
      <c r="A2263" s="1" t="s">
        <v>3</v>
      </c>
      <c r="B2263" s="2">
        <v>44319</v>
      </c>
      <c r="C2263">
        <v>131.7569</v>
      </c>
    </row>
    <row r="2264" spans="1:3" x14ac:dyDescent="0.55000000000000004">
      <c r="A2264" s="1" t="s">
        <v>3</v>
      </c>
      <c r="B2264" s="2">
        <v>44320</v>
      </c>
      <c r="C2264">
        <v>127.0946</v>
      </c>
    </row>
    <row r="2265" spans="1:3" x14ac:dyDescent="0.55000000000000004">
      <c r="A2265" s="1" t="s">
        <v>3</v>
      </c>
      <c r="B2265" s="2">
        <v>44321</v>
      </c>
      <c r="C2265">
        <v>127.34310000000001</v>
      </c>
    </row>
    <row r="2266" spans="1:3" x14ac:dyDescent="0.55000000000000004">
      <c r="A2266" s="1" t="s">
        <v>3</v>
      </c>
      <c r="B2266" s="2">
        <v>44322</v>
      </c>
      <c r="C2266">
        <v>128.9734</v>
      </c>
    </row>
    <row r="2267" spans="1:3" x14ac:dyDescent="0.55000000000000004">
      <c r="A2267" s="1" t="s">
        <v>3</v>
      </c>
      <c r="B2267" s="2">
        <v>44323</v>
      </c>
      <c r="C2267">
        <v>129.66059999999999</v>
      </c>
    </row>
    <row r="2268" spans="1:3" x14ac:dyDescent="0.55000000000000004">
      <c r="A2268" s="1" t="s">
        <v>3</v>
      </c>
      <c r="B2268" s="2">
        <v>44326</v>
      </c>
      <c r="C2268">
        <v>126.3147</v>
      </c>
    </row>
    <row r="2269" spans="1:3" x14ac:dyDescent="0.55000000000000004">
      <c r="A2269" s="1" t="s">
        <v>3</v>
      </c>
      <c r="B2269" s="2">
        <v>44327</v>
      </c>
      <c r="C2269">
        <v>125.37869999999999</v>
      </c>
    </row>
    <row r="2270" spans="1:3" x14ac:dyDescent="0.55000000000000004">
      <c r="A2270" s="1" t="s">
        <v>3</v>
      </c>
      <c r="B2270" s="2">
        <v>44328</v>
      </c>
      <c r="C2270">
        <v>122.25190000000001</v>
      </c>
    </row>
    <row r="2271" spans="1:3" x14ac:dyDescent="0.55000000000000004">
      <c r="A2271" s="1" t="s">
        <v>3</v>
      </c>
      <c r="B2271" s="2">
        <v>44329</v>
      </c>
      <c r="C2271">
        <v>124.4426</v>
      </c>
    </row>
    <row r="2272" spans="1:3" x14ac:dyDescent="0.55000000000000004">
      <c r="A2272" s="1" t="s">
        <v>3</v>
      </c>
      <c r="B2272" s="2">
        <v>44330</v>
      </c>
      <c r="C2272">
        <v>126.9122</v>
      </c>
    </row>
    <row r="2273" spans="1:3" x14ac:dyDescent="0.55000000000000004">
      <c r="A2273" s="1" t="s">
        <v>3</v>
      </c>
      <c r="B2273" s="2">
        <v>44333</v>
      </c>
      <c r="C2273">
        <v>125.7372</v>
      </c>
    </row>
    <row r="2274" spans="1:3" x14ac:dyDescent="0.55000000000000004">
      <c r="A2274" s="1" t="s">
        <v>3</v>
      </c>
      <c r="B2274" s="2">
        <v>44334</v>
      </c>
      <c r="C2274">
        <v>124.3232</v>
      </c>
    </row>
    <row r="2275" spans="1:3" x14ac:dyDescent="0.55000000000000004">
      <c r="A2275" s="1" t="s">
        <v>3</v>
      </c>
      <c r="B2275" s="2">
        <v>44335</v>
      </c>
      <c r="C2275">
        <v>124.16379999999999</v>
      </c>
    </row>
    <row r="2276" spans="1:3" x14ac:dyDescent="0.55000000000000004">
      <c r="A2276" s="1" t="s">
        <v>3</v>
      </c>
      <c r="B2276" s="2">
        <v>44336</v>
      </c>
      <c r="C2276">
        <v>126.7728</v>
      </c>
    </row>
    <row r="2277" spans="1:3" x14ac:dyDescent="0.55000000000000004">
      <c r="A2277" s="1" t="s">
        <v>3</v>
      </c>
      <c r="B2277" s="2">
        <v>44337</v>
      </c>
      <c r="C2277">
        <v>124.9007</v>
      </c>
    </row>
    <row r="2278" spans="1:3" x14ac:dyDescent="0.55000000000000004">
      <c r="A2278" s="1" t="s">
        <v>3</v>
      </c>
      <c r="B2278" s="2">
        <v>44340</v>
      </c>
      <c r="C2278">
        <v>126.5637</v>
      </c>
    </row>
    <row r="2279" spans="1:3" x14ac:dyDescent="0.55000000000000004">
      <c r="A2279" s="1" t="s">
        <v>3</v>
      </c>
      <c r="B2279" s="2">
        <v>44341</v>
      </c>
      <c r="C2279">
        <v>126.36450000000001</v>
      </c>
    </row>
    <row r="2280" spans="1:3" x14ac:dyDescent="0.55000000000000004">
      <c r="A2280" s="1" t="s">
        <v>3</v>
      </c>
      <c r="B2280" s="2">
        <v>44342</v>
      </c>
      <c r="C2280">
        <v>126.3147</v>
      </c>
    </row>
    <row r="2281" spans="1:3" x14ac:dyDescent="0.55000000000000004">
      <c r="A2281" s="1" t="s">
        <v>3</v>
      </c>
      <c r="B2281" s="2">
        <v>44343</v>
      </c>
      <c r="C2281">
        <v>124.7513</v>
      </c>
    </row>
    <row r="2282" spans="1:3" x14ac:dyDescent="0.55000000000000004">
      <c r="A2282" s="1" t="s">
        <v>3</v>
      </c>
      <c r="B2282" s="2">
        <v>44344</v>
      </c>
      <c r="C2282">
        <v>124.0842</v>
      </c>
    </row>
    <row r="2283" spans="1:3" x14ac:dyDescent="0.55000000000000004">
      <c r="A2283" s="1" t="s">
        <v>3</v>
      </c>
      <c r="B2283" s="2">
        <v>44348</v>
      </c>
      <c r="C2283">
        <v>123.7556</v>
      </c>
    </row>
    <row r="2284" spans="1:3" x14ac:dyDescent="0.55000000000000004">
      <c r="A2284" s="1" t="s">
        <v>3</v>
      </c>
      <c r="B2284" s="2">
        <v>44349</v>
      </c>
      <c r="C2284">
        <v>124.53230000000001</v>
      </c>
    </row>
    <row r="2285" spans="1:3" x14ac:dyDescent="0.55000000000000004">
      <c r="A2285" s="1" t="s">
        <v>3</v>
      </c>
      <c r="B2285" s="2">
        <v>44350</v>
      </c>
      <c r="C2285">
        <v>123.0187</v>
      </c>
    </row>
    <row r="2286" spans="1:3" x14ac:dyDescent="0.55000000000000004">
      <c r="A2286" s="1" t="s">
        <v>3</v>
      </c>
      <c r="B2286" s="2">
        <v>44351</v>
      </c>
      <c r="C2286">
        <v>125.3588</v>
      </c>
    </row>
    <row r="2287" spans="1:3" x14ac:dyDescent="0.55000000000000004">
      <c r="A2287" s="1" t="s">
        <v>3</v>
      </c>
      <c r="B2287" s="2">
        <v>44354</v>
      </c>
      <c r="C2287">
        <v>125.3687</v>
      </c>
    </row>
    <row r="2288" spans="1:3" x14ac:dyDescent="0.55000000000000004">
      <c r="A2288" s="1" t="s">
        <v>3</v>
      </c>
      <c r="B2288" s="2">
        <v>44355</v>
      </c>
      <c r="C2288">
        <v>126.2052</v>
      </c>
    </row>
    <row r="2289" spans="1:3" x14ac:dyDescent="0.55000000000000004">
      <c r="A2289" s="1" t="s">
        <v>3</v>
      </c>
      <c r="B2289" s="2">
        <v>44356</v>
      </c>
      <c r="C2289">
        <v>126.59350000000001</v>
      </c>
    </row>
    <row r="2290" spans="1:3" x14ac:dyDescent="0.55000000000000004">
      <c r="A2290" s="1" t="s">
        <v>3</v>
      </c>
      <c r="B2290" s="2">
        <v>44357</v>
      </c>
      <c r="C2290">
        <v>125.5778</v>
      </c>
    </row>
    <row r="2291" spans="1:3" x14ac:dyDescent="0.55000000000000004">
      <c r="A2291" s="1" t="s">
        <v>3</v>
      </c>
      <c r="B2291" s="2">
        <v>44358</v>
      </c>
      <c r="C2291">
        <v>126.8126</v>
      </c>
    </row>
    <row r="2292" spans="1:3" x14ac:dyDescent="0.55000000000000004">
      <c r="A2292" s="1" t="s">
        <v>3</v>
      </c>
      <c r="B2292" s="2">
        <v>44361</v>
      </c>
      <c r="C2292">
        <v>129.92939999999999</v>
      </c>
    </row>
    <row r="2293" spans="1:3" x14ac:dyDescent="0.55000000000000004">
      <c r="A2293" s="1" t="s">
        <v>3</v>
      </c>
      <c r="B2293" s="2">
        <v>44362</v>
      </c>
      <c r="C2293">
        <v>129.09289999999999</v>
      </c>
    </row>
    <row r="2294" spans="1:3" x14ac:dyDescent="0.55000000000000004">
      <c r="A2294" s="1" t="s">
        <v>3</v>
      </c>
      <c r="B2294" s="2">
        <v>44363</v>
      </c>
      <c r="C2294">
        <v>129.60079999999999</v>
      </c>
    </row>
    <row r="2295" spans="1:3" x14ac:dyDescent="0.55000000000000004">
      <c r="A2295" s="1" t="s">
        <v>3</v>
      </c>
      <c r="B2295" s="2">
        <v>44364</v>
      </c>
      <c r="C2295">
        <v>131.23390000000001</v>
      </c>
    </row>
    <row r="2296" spans="1:3" x14ac:dyDescent="0.55000000000000004">
      <c r="A2296" s="1" t="s">
        <v>3</v>
      </c>
      <c r="B2296" s="2">
        <v>44365</v>
      </c>
      <c r="C2296">
        <v>129.90950000000001</v>
      </c>
    </row>
    <row r="2297" spans="1:3" x14ac:dyDescent="0.55000000000000004">
      <c r="A2297" s="1" t="s">
        <v>3</v>
      </c>
      <c r="B2297" s="2">
        <v>44368</v>
      </c>
      <c r="C2297">
        <v>131.74170000000001</v>
      </c>
    </row>
    <row r="2298" spans="1:3" x14ac:dyDescent="0.55000000000000004">
      <c r="A2298" s="1" t="s">
        <v>3</v>
      </c>
      <c r="B2298" s="2">
        <v>44369</v>
      </c>
      <c r="C2298">
        <v>133.41460000000001</v>
      </c>
    </row>
    <row r="2299" spans="1:3" x14ac:dyDescent="0.55000000000000004">
      <c r="A2299" s="1" t="s">
        <v>3</v>
      </c>
      <c r="B2299" s="2">
        <v>44370</v>
      </c>
      <c r="C2299">
        <v>133.13579999999999</v>
      </c>
    </row>
    <row r="2300" spans="1:3" x14ac:dyDescent="0.55000000000000004">
      <c r="A2300" s="1" t="s">
        <v>3</v>
      </c>
      <c r="B2300" s="2">
        <v>44371</v>
      </c>
      <c r="C2300">
        <v>132.84700000000001</v>
      </c>
    </row>
    <row r="2301" spans="1:3" x14ac:dyDescent="0.55000000000000004">
      <c r="A2301" s="1" t="s">
        <v>3</v>
      </c>
      <c r="B2301" s="2">
        <v>44372</v>
      </c>
      <c r="C2301">
        <v>132.54830000000001</v>
      </c>
    </row>
    <row r="2302" spans="1:3" x14ac:dyDescent="0.55000000000000004">
      <c r="A2302" s="1" t="s">
        <v>3</v>
      </c>
      <c r="B2302" s="2">
        <v>44375</v>
      </c>
      <c r="C2302">
        <v>134.21119999999999</v>
      </c>
    </row>
    <row r="2303" spans="1:3" x14ac:dyDescent="0.55000000000000004">
      <c r="A2303" s="1" t="s">
        <v>3</v>
      </c>
      <c r="B2303" s="2">
        <v>44376</v>
      </c>
      <c r="C2303">
        <v>135.75470000000001</v>
      </c>
    </row>
    <row r="2304" spans="1:3" x14ac:dyDescent="0.55000000000000004">
      <c r="A2304" s="1" t="s">
        <v>3</v>
      </c>
      <c r="B2304" s="2">
        <v>44377</v>
      </c>
      <c r="C2304">
        <v>136.38200000000001</v>
      </c>
    </row>
    <row r="2305" spans="1:3" x14ac:dyDescent="0.55000000000000004">
      <c r="A2305" s="1" t="s">
        <v>3</v>
      </c>
      <c r="B2305" s="2">
        <v>44378</v>
      </c>
      <c r="C2305">
        <v>136.6908</v>
      </c>
    </row>
    <row r="2306" spans="1:3" x14ac:dyDescent="0.55000000000000004">
      <c r="A2306" s="1" t="s">
        <v>3</v>
      </c>
      <c r="B2306" s="2">
        <v>44379</v>
      </c>
      <c r="C2306">
        <v>139.36940000000001</v>
      </c>
    </row>
    <row r="2307" spans="1:3" x14ac:dyDescent="0.55000000000000004">
      <c r="A2307" s="1" t="s">
        <v>3</v>
      </c>
      <c r="B2307" s="2">
        <v>44383</v>
      </c>
      <c r="C2307">
        <v>141.42070000000001</v>
      </c>
    </row>
    <row r="2308" spans="1:3" x14ac:dyDescent="0.55000000000000004">
      <c r="A2308" s="1" t="s">
        <v>3</v>
      </c>
      <c r="B2308" s="2">
        <v>44384</v>
      </c>
      <c r="C2308">
        <v>143.9599</v>
      </c>
    </row>
    <row r="2309" spans="1:3" x14ac:dyDescent="0.55000000000000004">
      <c r="A2309" s="1" t="s">
        <v>3</v>
      </c>
      <c r="B2309" s="2">
        <v>44385</v>
      </c>
      <c r="C2309">
        <v>142.63560000000001</v>
      </c>
    </row>
    <row r="2310" spans="1:3" x14ac:dyDescent="0.55000000000000004">
      <c r="A2310" s="1" t="s">
        <v>3</v>
      </c>
      <c r="B2310" s="2">
        <v>44386</v>
      </c>
      <c r="C2310">
        <v>144.49770000000001</v>
      </c>
    </row>
    <row r="2311" spans="1:3" x14ac:dyDescent="0.55000000000000004">
      <c r="A2311" s="1" t="s">
        <v>3</v>
      </c>
      <c r="B2311" s="2">
        <v>44389</v>
      </c>
      <c r="C2311">
        <v>143.89019999999999</v>
      </c>
    </row>
    <row r="2312" spans="1:3" x14ac:dyDescent="0.55000000000000004">
      <c r="A2312" s="1" t="s">
        <v>3</v>
      </c>
      <c r="B2312" s="2">
        <v>44390</v>
      </c>
      <c r="C2312">
        <v>145.02539999999999</v>
      </c>
    </row>
    <row r="2313" spans="1:3" x14ac:dyDescent="0.55000000000000004">
      <c r="A2313" s="1" t="s">
        <v>3</v>
      </c>
      <c r="B2313" s="2">
        <v>44391</v>
      </c>
      <c r="C2313">
        <v>148.5206</v>
      </c>
    </row>
    <row r="2314" spans="1:3" x14ac:dyDescent="0.55000000000000004">
      <c r="A2314" s="1" t="s">
        <v>3</v>
      </c>
      <c r="B2314" s="2">
        <v>44392</v>
      </c>
      <c r="C2314">
        <v>147.85339999999999</v>
      </c>
    </row>
    <row r="2315" spans="1:3" x14ac:dyDescent="0.55000000000000004">
      <c r="A2315" s="1" t="s">
        <v>3</v>
      </c>
      <c r="B2315" s="2">
        <v>44393</v>
      </c>
      <c r="C2315">
        <v>145.7723</v>
      </c>
    </row>
    <row r="2316" spans="1:3" x14ac:dyDescent="0.55000000000000004">
      <c r="A2316" s="1" t="s">
        <v>3</v>
      </c>
      <c r="B2316" s="2">
        <v>44396</v>
      </c>
      <c r="C2316">
        <v>141.84889999999999</v>
      </c>
    </row>
    <row r="2317" spans="1:3" x14ac:dyDescent="0.55000000000000004">
      <c r="A2317" s="1" t="s">
        <v>3</v>
      </c>
      <c r="B2317" s="2">
        <v>44397</v>
      </c>
      <c r="C2317">
        <v>145.5333</v>
      </c>
    </row>
    <row r="2318" spans="1:3" x14ac:dyDescent="0.55000000000000004">
      <c r="A2318" s="1" t="s">
        <v>3</v>
      </c>
      <c r="B2318" s="2">
        <v>44398</v>
      </c>
      <c r="C2318">
        <v>144.78639999999999</v>
      </c>
    </row>
    <row r="2319" spans="1:3" x14ac:dyDescent="0.55000000000000004">
      <c r="A2319" s="1" t="s">
        <v>3</v>
      </c>
      <c r="B2319" s="2">
        <v>44399</v>
      </c>
      <c r="C2319">
        <v>146.18049999999999</v>
      </c>
    </row>
    <row r="2320" spans="1:3" x14ac:dyDescent="0.55000000000000004">
      <c r="A2320" s="1" t="s">
        <v>3</v>
      </c>
      <c r="B2320" s="2">
        <v>44400</v>
      </c>
      <c r="C2320">
        <v>147.9331</v>
      </c>
    </row>
    <row r="2321" spans="1:3" x14ac:dyDescent="0.55000000000000004">
      <c r="A2321" s="1" t="s">
        <v>3</v>
      </c>
      <c r="B2321" s="2">
        <v>44403</v>
      </c>
      <c r="C2321">
        <v>148.3613</v>
      </c>
    </row>
    <row r="2322" spans="1:3" x14ac:dyDescent="0.55000000000000004">
      <c r="A2322" s="1" t="s">
        <v>3</v>
      </c>
      <c r="B2322" s="2">
        <v>44404</v>
      </c>
      <c r="C2322">
        <v>146.1506</v>
      </c>
    </row>
    <row r="2323" spans="1:3" x14ac:dyDescent="0.55000000000000004">
      <c r="A2323" s="1" t="s">
        <v>3</v>
      </c>
      <c r="B2323" s="2">
        <v>44405</v>
      </c>
      <c r="C2323">
        <v>144.3682</v>
      </c>
    </row>
    <row r="2324" spans="1:3" x14ac:dyDescent="0.55000000000000004">
      <c r="A2324" s="1" t="s">
        <v>3</v>
      </c>
      <c r="B2324" s="2">
        <v>44406</v>
      </c>
      <c r="C2324">
        <v>145.02539999999999</v>
      </c>
    </row>
    <row r="2325" spans="1:3" x14ac:dyDescent="0.55000000000000004">
      <c r="A2325" s="1" t="s">
        <v>3</v>
      </c>
      <c r="B2325" s="2">
        <v>44407</v>
      </c>
      <c r="C2325">
        <v>145.24449999999999</v>
      </c>
    </row>
    <row r="2326" spans="1:3" x14ac:dyDescent="0.55000000000000004">
      <c r="A2326" s="1" t="s">
        <v>3</v>
      </c>
      <c r="B2326" s="2">
        <v>44410</v>
      </c>
      <c r="C2326">
        <v>144.9059</v>
      </c>
    </row>
    <row r="2327" spans="1:3" x14ac:dyDescent="0.55000000000000004">
      <c r="A2327" s="1" t="s">
        <v>3</v>
      </c>
      <c r="B2327" s="2">
        <v>44411</v>
      </c>
      <c r="C2327">
        <v>146.73820000000001</v>
      </c>
    </row>
    <row r="2328" spans="1:3" x14ac:dyDescent="0.55000000000000004">
      <c r="A2328" s="1" t="s">
        <v>3</v>
      </c>
      <c r="B2328" s="2">
        <v>44412</v>
      </c>
      <c r="C2328">
        <v>146.32990000000001</v>
      </c>
    </row>
    <row r="2329" spans="1:3" x14ac:dyDescent="0.55000000000000004">
      <c r="A2329" s="1" t="s">
        <v>3</v>
      </c>
      <c r="B2329" s="2">
        <v>44413</v>
      </c>
      <c r="C2329">
        <v>146.43940000000001</v>
      </c>
    </row>
    <row r="2330" spans="1:3" x14ac:dyDescent="0.55000000000000004">
      <c r="A2330" s="1" t="s">
        <v>3</v>
      </c>
      <c r="B2330" s="2">
        <v>44414</v>
      </c>
      <c r="C2330">
        <v>145.7413</v>
      </c>
    </row>
    <row r="2331" spans="1:3" x14ac:dyDescent="0.55000000000000004">
      <c r="A2331" s="1" t="s">
        <v>3</v>
      </c>
      <c r="B2331" s="2">
        <v>44417</v>
      </c>
      <c r="C2331">
        <v>145.69149999999999</v>
      </c>
    </row>
    <row r="2332" spans="1:3" x14ac:dyDescent="0.55000000000000004">
      <c r="A2332" s="1" t="s">
        <v>3</v>
      </c>
      <c r="B2332" s="2">
        <v>44418</v>
      </c>
      <c r="C2332">
        <v>145.2028</v>
      </c>
    </row>
    <row r="2333" spans="1:3" x14ac:dyDescent="0.55000000000000004">
      <c r="A2333" s="1" t="s">
        <v>3</v>
      </c>
      <c r="B2333" s="2">
        <v>44419</v>
      </c>
      <c r="C2333">
        <v>145.46209999999999</v>
      </c>
    </row>
    <row r="2334" spans="1:3" x14ac:dyDescent="0.55000000000000004">
      <c r="A2334" s="1" t="s">
        <v>3</v>
      </c>
      <c r="B2334" s="2">
        <v>44420</v>
      </c>
      <c r="C2334">
        <v>148.4838</v>
      </c>
    </row>
    <row r="2335" spans="1:3" x14ac:dyDescent="0.55000000000000004">
      <c r="A2335" s="1" t="s">
        <v>3</v>
      </c>
      <c r="B2335" s="2">
        <v>44421</v>
      </c>
      <c r="C2335">
        <v>148.69329999999999</v>
      </c>
    </row>
    <row r="2336" spans="1:3" x14ac:dyDescent="0.55000000000000004">
      <c r="A2336" s="1" t="s">
        <v>3</v>
      </c>
      <c r="B2336" s="2">
        <v>44424</v>
      </c>
      <c r="C2336">
        <v>150.70769999999999</v>
      </c>
    </row>
    <row r="2337" spans="1:3" x14ac:dyDescent="0.55000000000000004">
      <c r="A2337" s="1" t="s">
        <v>3</v>
      </c>
      <c r="B2337" s="2">
        <v>44425</v>
      </c>
      <c r="C2337">
        <v>149.78030000000001</v>
      </c>
    </row>
    <row r="2338" spans="1:3" x14ac:dyDescent="0.55000000000000004">
      <c r="A2338" s="1" t="s">
        <v>3</v>
      </c>
      <c r="B2338" s="2">
        <v>44426</v>
      </c>
      <c r="C2338">
        <v>145.9607</v>
      </c>
    </row>
    <row r="2339" spans="1:3" x14ac:dyDescent="0.55000000000000004">
      <c r="A2339" s="1" t="s">
        <v>3</v>
      </c>
      <c r="B2339" s="2">
        <v>44427</v>
      </c>
      <c r="C2339">
        <v>146.2998</v>
      </c>
    </row>
    <row r="2340" spans="1:3" x14ac:dyDescent="0.55000000000000004">
      <c r="A2340" s="1" t="s">
        <v>3</v>
      </c>
      <c r="B2340" s="2">
        <v>44428</v>
      </c>
      <c r="C2340">
        <v>147.78579999999999</v>
      </c>
    </row>
    <row r="2341" spans="1:3" x14ac:dyDescent="0.55000000000000004">
      <c r="A2341" s="1" t="s">
        <v>3</v>
      </c>
      <c r="B2341" s="2">
        <v>44431</v>
      </c>
      <c r="C2341">
        <v>149.30160000000001</v>
      </c>
    </row>
    <row r="2342" spans="1:3" x14ac:dyDescent="0.55000000000000004">
      <c r="A2342" s="1" t="s">
        <v>3</v>
      </c>
      <c r="B2342" s="2">
        <v>44432</v>
      </c>
      <c r="C2342">
        <v>149.21180000000001</v>
      </c>
    </row>
    <row r="2343" spans="1:3" x14ac:dyDescent="0.55000000000000004">
      <c r="A2343" s="1" t="s">
        <v>3</v>
      </c>
      <c r="B2343" s="2">
        <v>44433</v>
      </c>
      <c r="C2343">
        <v>147.95529999999999</v>
      </c>
    </row>
    <row r="2344" spans="1:3" x14ac:dyDescent="0.55000000000000004">
      <c r="A2344" s="1" t="s">
        <v>3</v>
      </c>
      <c r="B2344" s="2">
        <v>44434</v>
      </c>
      <c r="C2344">
        <v>147.13749999999999</v>
      </c>
    </row>
    <row r="2345" spans="1:3" x14ac:dyDescent="0.55000000000000004">
      <c r="A2345" s="1" t="s">
        <v>3</v>
      </c>
      <c r="B2345" s="2">
        <v>44435</v>
      </c>
      <c r="C2345">
        <v>148.19460000000001</v>
      </c>
    </row>
    <row r="2346" spans="1:3" x14ac:dyDescent="0.55000000000000004">
      <c r="A2346" s="1" t="s">
        <v>3</v>
      </c>
      <c r="B2346" s="2">
        <v>44438</v>
      </c>
      <c r="C2346">
        <v>152.70230000000001</v>
      </c>
    </row>
    <row r="2347" spans="1:3" x14ac:dyDescent="0.55000000000000004">
      <c r="A2347" s="1" t="s">
        <v>3</v>
      </c>
      <c r="B2347" s="2">
        <v>44439</v>
      </c>
      <c r="C2347">
        <v>151.41579999999999</v>
      </c>
    </row>
    <row r="2348" spans="1:3" x14ac:dyDescent="0.55000000000000004">
      <c r="A2348" s="1" t="s">
        <v>3</v>
      </c>
      <c r="B2348" s="2">
        <v>44440</v>
      </c>
      <c r="C2348">
        <v>152.09399999999999</v>
      </c>
    </row>
    <row r="2349" spans="1:3" x14ac:dyDescent="0.55000000000000004">
      <c r="A2349" s="1" t="s">
        <v>3</v>
      </c>
      <c r="B2349" s="2">
        <v>44441</v>
      </c>
      <c r="C2349">
        <v>153.23079999999999</v>
      </c>
    </row>
    <row r="2350" spans="1:3" x14ac:dyDescent="0.55000000000000004">
      <c r="A2350" s="1" t="s">
        <v>3</v>
      </c>
      <c r="B2350" s="2">
        <v>44442</v>
      </c>
      <c r="C2350">
        <v>153.87909999999999</v>
      </c>
    </row>
    <row r="2351" spans="1:3" x14ac:dyDescent="0.55000000000000004">
      <c r="A2351" s="1" t="s">
        <v>3</v>
      </c>
      <c r="B2351" s="2">
        <v>44446</v>
      </c>
      <c r="C2351">
        <v>156.26259999999999</v>
      </c>
    </row>
    <row r="2352" spans="1:3" x14ac:dyDescent="0.55000000000000004">
      <c r="A2352" s="1" t="s">
        <v>3</v>
      </c>
      <c r="B2352" s="2">
        <v>44447</v>
      </c>
      <c r="C2352">
        <v>154.68690000000001</v>
      </c>
    </row>
    <row r="2353" spans="1:3" x14ac:dyDescent="0.55000000000000004">
      <c r="A2353" s="1" t="s">
        <v>3</v>
      </c>
      <c r="B2353" s="2">
        <v>44448</v>
      </c>
      <c r="C2353">
        <v>153.6497</v>
      </c>
    </row>
    <row r="2354" spans="1:3" x14ac:dyDescent="0.55000000000000004">
      <c r="A2354" s="1" t="s">
        <v>3</v>
      </c>
      <c r="B2354" s="2">
        <v>44449</v>
      </c>
      <c r="C2354">
        <v>148.56360000000001</v>
      </c>
    </row>
    <row r="2355" spans="1:3" x14ac:dyDescent="0.55000000000000004">
      <c r="A2355" s="1" t="s">
        <v>3</v>
      </c>
      <c r="B2355" s="2">
        <v>44452</v>
      </c>
      <c r="C2355">
        <v>149.142</v>
      </c>
    </row>
    <row r="2356" spans="1:3" x14ac:dyDescent="0.55000000000000004">
      <c r="A2356" s="1" t="s">
        <v>3</v>
      </c>
      <c r="B2356" s="2">
        <v>44453</v>
      </c>
      <c r="C2356">
        <v>147.7159</v>
      </c>
    </row>
    <row r="2357" spans="1:3" x14ac:dyDescent="0.55000000000000004">
      <c r="A2357" s="1" t="s">
        <v>3</v>
      </c>
      <c r="B2357" s="2">
        <v>44454</v>
      </c>
      <c r="C2357">
        <v>148.6234</v>
      </c>
    </row>
    <row r="2358" spans="1:3" x14ac:dyDescent="0.55000000000000004">
      <c r="A2358" s="1" t="s">
        <v>3</v>
      </c>
      <c r="B2358" s="2">
        <v>44455</v>
      </c>
      <c r="C2358">
        <v>148.38409999999999</v>
      </c>
    </row>
    <row r="2359" spans="1:3" x14ac:dyDescent="0.55000000000000004">
      <c r="A2359" s="1" t="s">
        <v>3</v>
      </c>
      <c r="B2359" s="2">
        <v>44456</v>
      </c>
      <c r="C2359">
        <v>145.66159999999999</v>
      </c>
    </row>
    <row r="2360" spans="1:3" x14ac:dyDescent="0.55000000000000004">
      <c r="A2360" s="1" t="s">
        <v>3</v>
      </c>
      <c r="B2360" s="2">
        <v>44459</v>
      </c>
      <c r="C2360">
        <v>142.55009999999999</v>
      </c>
    </row>
    <row r="2361" spans="1:3" x14ac:dyDescent="0.55000000000000004">
      <c r="A2361" s="1" t="s">
        <v>3</v>
      </c>
      <c r="B2361" s="2">
        <v>44460</v>
      </c>
      <c r="C2361">
        <v>143.03870000000001</v>
      </c>
    </row>
    <row r="2362" spans="1:3" x14ac:dyDescent="0.55000000000000004">
      <c r="A2362" s="1" t="s">
        <v>3</v>
      </c>
      <c r="B2362" s="2">
        <v>44461</v>
      </c>
      <c r="C2362">
        <v>145.4521</v>
      </c>
    </row>
    <row r="2363" spans="1:3" x14ac:dyDescent="0.55000000000000004">
      <c r="A2363" s="1" t="s">
        <v>3</v>
      </c>
      <c r="B2363" s="2">
        <v>44462</v>
      </c>
      <c r="C2363">
        <v>146.42949999999999</v>
      </c>
    </row>
    <row r="2364" spans="1:3" x14ac:dyDescent="0.55000000000000004">
      <c r="A2364" s="1" t="s">
        <v>3</v>
      </c>
      <c r="B2364" s="2">
        <v>44463</v>
      </c>
      <c r="C2364">
        <v>146.51920000000001</v>
      </c>
    </row>
    <row r="2365" spans="1:3" x14ac:dyDescent="0.55000000000000004">
      <c r="A2365" s="1" t="s">
        <v>3</v>
      </c>
      <c r="B2365" s="2">
        <v>44466</v>
      </c>
      <c r="C2365">
        <v>144.9734</v>
      </c>
    </row>
    <row r="2366" spans="1:3" x14ac:dyDescent="0.55000000000000004">
      <c r="A2366" s="1" t="s">
        <v>3</v>
      </c>
      <c r="B2366" s="2">
        <v>44467</v>
      </c>
      <c r="C2366">
        <v>141.52289999999999</v>
      </c>
    </row>
    <row r="2367" spans="1:3" x14ac:dyDescent="0.55000000000000004">
      <c r="A2367" s="1" t="s">
        <v>3</v>
      </c>
      <c r="B2367" s="2">
        <v>44468</v>
      </c>
      <c r="C2367">
        <v>142.44040000000001</v>
      </c>
    </row>
    <row r="2368" spans="1:3" x14ac:dyDescent="0.55000000000000004">
      <c r="A2368" s="1" t="s">
        <v>3</v>
      </c>
      <c r="B2368" s="2">
        <v>44469</v>
      </c>
      <c r="C2368">
        <v>141.114</v>
      </c>
    </row>
    <row r="2369" spans="1:3" x14ac:dyDescent="0.55000000000000004">
      <c r="A2369" s="1" t="s">
        <v>3</v>
      </c>
      <c r="B2369" s="2">
        <v>44470</v>
      </c>
      <c r="C2369">
        <v>142.26089999999999</v>
      </c>
    </row>
    <row r="2370" spans="1:3" x14ac:dyDescent="0.55000000000000004">
      <c r="A2370" s="1" t="s">
        <v>3</v>
      </c>
      <c r="B2370" s="2">
        <v>44473</v>
      </c>
      <c r="C2370">
        <v>138.7604</v>
      </c>
    </row>
    <row r="2371" spans="1:3" x14ac:dyDescent="0.55000000000000004">
      <c r="A2371" s="1" t="s">
        <v>3</v>
      </c>
      <c r="B2371" s="2">
        <v>44474</v>
      </c>
      <c r="C2371">
        <v>140.7251</v>
      </c>
    </row>
    <row r="2372" spans="1:3" x14ac:dyDescent="0.55000000000000004">
      <c r="A2372" s="1" t="s">
        <v>3</v>
      </c>
      <c r="B2372" s="2">
        <v>44475</v>
      </c>
      <c r="C2372">
        <v>141.61259999999999</v>
      </c>
    </row>
    <row r="2373" spans="1:3" x14ac:dyDescent="0.55000000000000004">
      <c r="A2373" s="1" t="s">
        <v>3</v>
      </c>
      <c r="B2373" s="2">
        <v>44476</v>
      </c>
      <c r="C2373">
        <v>142.8991</v>
      </c>
    </row>
    <row r="2374" spans="1:3" x14ac:dyDescent="0.55000000000000004">
      <c r="A2374" s="1" t="s">
        <v>3</v>
      </c>
      <c r="B2374" s="2">
        <v>44477</v>
      </c>
      <c r="C2374">
        <v>142.5102</v>
      </c>
    </row>
    <row r="2375" spans="1:3" x14ac:dyDescent="0.55000000000000004">
      <c r="A2375" s="1" t="s">
        <v>3</v>
      </c>
      <c r="B2375" s="2">
        <v>44480</v>
      </c>
      <c r="C2375">
        <v>142.4204</v>
      </c>
    </row>
    <row r="2376" spans="1:3" x14ac:dyDescent="0.55000000000000004">
      <c r="A2376" s="1" t="s">
        <v>3</v>
      </c>
      <c r="B2376" s="2">
        <v>44481</v>
      </c>
      <c r="C2376">
        <v>141.124</v>
      </c>
    </row>
    <row r="2377" spans="1:3" x14ac:dyDescent="0.55000000000000004">
      <c r="A2377" s="1" t="s">
        <v>3</v>
      </c>
      <c r="B2377" s="2">
        <v>44482</v>
      </c>
      <c r="C2377">
        <v>140.5256</v>
      </c>
    </row>
    <row r="2378" spans="1:3" x14ac:dyDescent="0.55000000000000004">
      <c r="A2378" s="1" t="s">
        <v>3</v>
      </c>
      <c r="B2378" s="2">
        <v>44483</v>
      </c>
      <c r="C2378">
        <v>143.36779999999999</v>
      </c>
    </row>
    <row r="2379" spans="1:3" x14ac:dyDescent="0.55000000000000004">
      <c r="A2379" s="1" t="s">
        <v>3</v>
      </c>
      <c r="B2379" s="2">
        <v>44484</v>
      </c>
      <c r="C2379">
        <v>144.44489999999999</v>
      </c>
    </row>
    <row r="2380" spans="1:3" x14ac:dyDescent="0.55000000000000004">
      <c r="A2380" s="1" t="s">
        <v>3</v>
      </c>
      <c r="B2380" s="2">
        <v>44487</v>
      </c>
      <c r="C2380">
        <v>146.15020000000001</v>
      </c>
    </row>
    <row r="2381" spans="1:3" x14ac:dyDescent="0.55000000000000004">
      <c r="A2381" s="1" t="s">
        <v>3</v>
      </c>
      <c r="B2381" s="2">
        <v>44488</v>
      </c>
      <c r="C2381">
        <v>148.35419999999999</v>
      </c>
    </row>
    <row r="2382" spans="1:3" x14ac:dyDescent="0.55000000000000004">
      <c r="A2382" s="1" t="s">
        <v>3</v>
      </c>
      <c r="B2382" s="2">
        <v>44489</v>
      </c>
      <c r="C2382">
        <v>148.8528</v>
      </c>
    </row>
    <row r="2383" spans="1:3" x14ac:dyDescent="0.55000000000000004">
      <c r="A2383" s="1" t="s">
        <v>3</v>
      </c>
      <c r="B2383" s="2">
        <v>44490</v>
      </c>
      <c r="C2383">
        <v>149.07220000000001</v>
      </c>
    </row>
    <row r="2384" spans="1:3" x14ac:dyDescent="0.55000000000000004">
      <c r="A2384" s="1" t="s">
        <v>3</v>
      </c>
      <c r="B2384" s="2">
        <v>44491</v>
      </c>
      <c r="C2384">
        <v>148.28440000000001</v>
      </c>
    </row>
    <row r="2385" spans="1:3" x14ac:dyDescent="0.55000000000000004">
      <c r="A2385" s="1" t="s">
        <v>3</v>
      </c>
      <c r="B2385" s="2">
        <v>44494</v>
      </c>
      <c r="C2385">
        <v>148.2345</v>
      </c>
    </row>
    <row r="2386" spans="1:3" x14ac:dyDescent="0.55000000000000004">
      <c r="A2386" s="1" t="s">
        <v>3</v>
      </c>
      <c r="B2386" s="2">
        <v>44495</v>
      </c>
      <c r="C2386">
        <v>148.9127</v>
      </c>
    </row>
    <row r="2387" spans="1:3" x14ac:dyDescent="0.55000000000000004">
      <c r="A2387" s="1" t="s">
        <v>3</v>
      </c>
      <c r="B2387" s="2">
        <v>44496</v>
      </c>
      <c r="C2387">
        <v>148.44399999999999</v>
      </c>
    </row>
    <row r="2388" spans="1:3" x14ac:dyDescent="0.55000000000000004">
      <c r="A2388" s="1" t="s">
        <v>3</v>
      </c>
      <c r="B2388" s="2">
        <v>44497</v>
      </c>
      <c r="C2388">
        <v>152.15379999999999</v>
      </c>
    </row>
    <row r="2389" spans="1:3" x14ac:dyDescent="0.55000000000000004">
      <c r="A2389" s="1" t="s">
        <v>3</v>
      </c>
      <c r="B2389" s="2">
        <v>44498</v>
      </c>
      <c r="C2389">
        <v>149.3914</v>
      </c>
    </row>
    <row r="2390" spans="1:3" x14ac:dyDescent="0.55000000000000004">
      <c r="A2390" s="1" t="s">
        <v>3</v>
      </c>
      <c r="B2390" s="2">
        <v>44501</v>
      </c>
      <c r="C2390">
        <v>148.55359999999999</v>
      </c>
    </row>
    <row r="2391" spans="1:3" x14ac:dyDescent="0.55000000000000004">
      <c r="A2391" s="1" t="s">
        <v>3</v>
      </c>
      <c r="B2391" s="2">
        <v>44502</v>
      </c>
      <c r="C2391">
        <v>149.61080000000001</v>
      </c>
    </row>
    <row r="2392" spans="1:3" x14ac:dyDescent="0.55000000000000004">
      <c r="A2392" s="1" t="s">
        <v>3</v>
      </c>
      <c r="B2392" s="2">
        <v>44503</v>
      </c>
      <c r="C2392">
        <v>151.07679999999999</v>
      </c>
    </row>
    <row r="2393" spans="1:3" x14ac:dyDescent="0.55000000000000004">
      <c r="A2393" s="1" t="s">
        <v>3</v>
      </c>
      <c r="B2393" s="2">
        <v>44504</v>
      </c>
      <c r="C2393">
        <v>150.54820000000001</v>
      </c>
    </row>
    <row r="2394" spans="1:3" x14ac:dyDescent="0.55000000000000004">
      <c r="A2394" s="1" t="s">
        <v>3</v>
      </c>
      <c r="B2394" s="2">
        <v>44505</v>
      </c>
      <c r="C2394">
        <v>151.08750000000001</v>
      </c>
    </row>
    <row r="2395" spans="1:3" x14ac:dyDescent="0.55000000000000004">
      <c r="A2395" s="1" t="s">
        <v>3</v>
      </c>
      <c r="B2395" s="2">
        <v>44508</v>
      </c>
      <c r="C2395">
        <v>150.24860000000001</v>
      </c>
    </row>
    <row r="2396" spans="1:3" x14ac:dyDescent="0.55000000000000004">
      <c r="A2396" s="1" t="s">
        <v>3</v>
      </c>
      <c r="B2396" s="2">
        <v>44509</v>
      </c>
      <c r="C2396">
        <v>150.6181</v>
      </c>
    </row>
    <row r="2397" spans="1:3" x14ac:dyDescent="0.55000000000000004">
      <c r="A2397" s="1" t="s">
        <v>3</v>
      </c>
      <c r="B2397" s="2">
        <v>44510</v>
      </c>
      <c r="C2397">
        <v>147.73179999999999</v>
      </c>
    </row>
    <row r="2398" spans="1:3" x14ac:dyDescent="0.55000000000000004">
      <c r="A2398" s="1" t="s">
        <v>3</v>
      </c>
      <c r="B2398" s="2">
        <v>44511</v>
      </c>
      <c r="C2398">
        <v>147.68180000000001</v>
      </c>
    </row>
    <row r="2399" spans="1:3" x14ac:dyDescent="0.55000000000000004">
      <c r="A2399" s="1" t="s">
        <v>3</v>
      </c>
      <c r="B2399" s="2">
        <v>44512</v>
      </c>
      <c r="C2399">
        <v>149.79910000000001</v>
      </c>
    </row>
    <row r="2400" spans="1:3" x14ac:dyDescent="0.55000000000000004">
      <c r="A2400" s="1" t="s">
        <v>3</v>
      </c>
      <c r="B2400" s="2">
        <v>44515</v>
      </c>
      <c r="C2400">
        <v>149.8091</v>
      </c>
    </row>
    <row r="2401" spans="1:3" x14ac:dyDescent="0.55000000000000004">
      <c r="A2401" s="1" t="s">
        <v>3</v>
      </c>
      <c r="B2401" s="2">
        <v>44516</v>
      </c>
      <c r="C2401">
        <v>150.80789999999999</v>
      </c>
    </row>
    <row r="2402" spans="1:3" x14ac:dyDescent="0.55000000000000004">
      <c r="A2402" s="1" t="s">
        <v>3</v>
      </c>
      <c r="B2402" s="2">
        <v>44517</v>
      </c>
      <c r="C2402">
        <v>153.29470000000001</v>
      </c>
    </row>
    <row r="2403" spans="1:3" x14ac:dyDescent="0.55000000000000004">
      <c r="A2403" s="1" t="s">
        <v>3</v>
      </c>
      <c r="B2403" s="2">
        <v>44518</v>
      </c>
      <c r="C2403">
        <v>157.66909999999999</v>
      </c>
    </row>
    <row r="2404" spans="1:3" x14ac:dyDescent="0.55000000000000004">
      <c r="A2404" s="1" t="s">
        <v>3</v>
      </c>
      <c r="B2404" s="2">
        <v>44519</v>
      </c>
      <c r="C2404">
        <v>160.34569999999999</v>
      </c>
    </row>
    <row r="2405" spans="1:3" x14ac:dyDescent="0.55000000000000004">
      <c r="A2405" s="1" t="s">
        <v>3</v>
      </c>
      <c r="B2405" s="2">
        <v>44522</v>
      </c>
      <c r="C2405">
        <v>160.8151</v>
      </c>
    </row>
    <row r="2406" spans="1:3" x14ac:dyDescent="0.55000000000000004">
      <c r="A2406" s="1" t="s">
        <v>3</v>
      </c>
      <c r="B2406" s="2">
        <v>44523</v>
      </c>
      <c r="C2406">
        <v>161.2046</v>
      </c>
    </row>
    <row r="2407" spans="1:3" x14ac:dyDescent="0.55000000000000004">
      <c r="A2407" s="1" t="s">
        <v>3</v>
      </c>
      <c r="B2407" s="2">
        <v>44524</v>
      </c>
      <c r="C2407">
        <v>161.73390000000001</v>
      </c>
    </row>
    <row r="2408" spans="1:3" x14ac:dyDescent="0.55000000000000004">
      <c r="A2408" s="1" t="s">
        <v>3</v>
      </c>
      <c r="B2408" s="2">
        <v>44526</v>
      </c>
      <c r="C2408">
        <v>156.6105</v>
      </c>
    </row>
    <row r="2409" spans="1:3" x14ac:dyDescent="0.55000000000000004">
      <c r="A2409" s="1" t="s">
        <v>3</v>
      </c>
      <c r="B2409" s="2">
        <v>44529</v>
      </c>
      <c r="C2409">
        <v>160.0361</v>
      </c>
    </row>
    <row r="2410" spans="1:3" x14ac:dyDescent="0.55000000000000004">
      <c r="A2410" s="1" t="s">
        <v>3</v>
      </c>
      <c r="B2410" s="2">
        <v>44530</v>
      </c>
      <c r="C2410">
        <v>165.08969999999999</v>
      </c>
    </row>
    <row r="2411" spans="1:3" x14ac:dyDescent="0.55000000000000004">
      <c r="A2411" s="1" t="s">
        <v>3</v>
      </c>
      <c r="B2411" s="2">
        <v>44531</v>
      </c>
      <c r="C2411">
        <v>164.56030000000001</v>
      </c>
    </row>
    <row r="2412" spans="1:3" x14ac:dyDescent="0.55000000000000004">
      <c r="A2412" s="1" t="s">
        <v>3</v>
      </c>
      <c r="B2412" s="2">
        <v>44532</v>
      </c>
      <c r="C2412">
        <v>163.55160000000001</v>
      </c>
    </row>
    <row r="2413" spans="1:3" x14ac:dyDescent="0.55000000000000004">
      <c r="A2413" s="1" t="s">
        <v>3</v>
      </c>
      <c r="B2413" s="2">
        <v>44533</v>
      </c>
      <c r="C2413">
        <v>161.63409999999999</v>
      </c>
    </row>
    <row r="2414" spans="1:3" x14ac:dyDescent="0.55000000000000004">
      <c r="A2414" s="1" t="s">
        <v>3</v>
      </c>
      <c r="B2414" s="2">
        <v>44536</v>
      </c>
      <c r="C2414">
        <v>165.1096</v>
      </c>
    </row>
    <row r="2415" spans="1:3" x14ac:dyDescent="0.55000000000000004">
      <c r="A2415" s="1" t="s">
        <v>3</v>
      </c>
      <c r="B2415" s="2">
        <v>44537</v>
      </c>
      <c r="C2415">
        <v>170.9622</v>
      </c>
    </row>
    <row r="2416" spans="1:3" x14ac:dyDescent="0.55000000000000004">
      <c r="A2416" s="1" t="s">
        <v>3</v>
      </c>
      <c r="B2416" s="2">
        <v>44538</v>
      </c>
      <c r="C2416">
        <v>174.85720000000001</v>
      </c>
    </row>
    <row r="2417" spans="1:3" x14ac:dyDescent="0.55000000000000004">
      <c r="A2417" s="1" t="s">
        <v>3</v>
      </c>
      <c r="B2417" s="2">
        <v>44539</v>
      </c>
      <c r="C2417">
        <v>174.33789999999999</v>
      </c>
    </row>
    <row r="2418" spans="1:3" x14ac:dyDescent="0.55000000000000004">
      <c r="A2418" s="1" t="s">
        <v>3</v>
      </c>
      <c r="B2418" s="2">
        <v>44540</v>
      </c>
      <c r="C2418">
        <v>179.2217</v>
      </c>
    </row>
    <row r="2419" spans="1:3" x14ac:dyDescent="0.55000000000000004">
      <c r="A2419" s="1" t="s">
        <v>3</v>
      </c>
      <c r="B2419" s="2">
        <v>44543</v>
      </c>
      <c r="C2419">
        <v>175.5164</v>
      </c>
    </row>
    <row r="2420" spans="1:3" x14ac:dyDescent="0.55000000000000004">
      <c r="A2420" s="1" t="s">
        <v>3</v>
      </c>
      <c r="B2420" s="2">
        <v>44544</v>
      </c>
      <c r="C2420">
        <v>174.10820000000001</v>
      </c>
    </row>
    <row r="2421" spans="1:3" x14ac:dyDescent="0.55000000000000004">
      <c r="A2421" s="1" t="s">
        <v>3</v>
      </c>
      <c r="B2421" s="2">
        <v>44545</v>
      </c>
      <c r="C2421">
        <v>179.0719</v>
      </c>
    </row>
    <row r="2422" spans="1:3" x14ac:dyDescent="0.55000000000000004">
      <c r="A2422" s="1" t="s">
        <v>3</v>
      </c>
      <c r="B2422" s="2">
        <v>44546</v>
      </c>
      <c r="C2422">
        <v>172.04079999999999</v>
      </c>
    </row>
    <row r="2423" spans="1:3" x14ac:dyDescent="0.55000000000000004">
      <c r="A2423" s="1" t="s">
        <v>3</v>
      </c>
      <c r="B2423" s="2">
        <v>44547</v>
      </c>
      <c r="C2423">
        <v>170.9222</v>
      </c>
    </row>
    <row r="2424" spans="1:3" x14ac:dyDescent="0.55000000000000004">
      <c r="A2424" s="1" t="s">
        <v>3</v>
      </c>
      <c r="B2424" s="2">
        <v>44550</v>
      </c>
      <c r="C2424">
        <v>169.53399999999999</v>
      </c>
    </row>
    <row r="2425" spans="1:3" x14ac:dyDescent="0.55000000000000004">
      <c r="A2425" s="1" t="s">
        <v>3</v>
      </c>
      <c r="B2425" s="2">
        <v>44551</v>
      </c>
      <c r="C2425">
        <v>172.76990000000001</v>
      </c>
    </row>
    <row r="2426" spans="1:3" x14ac:dyDescent="0.55000000000000004">
      <c r="A2426" s="1" t="s">
        <v>3</v>
      </c>
      <c r="B2426" s="2">
        <v>44552</v>
      </c>
      <c r="C2426">
        <v>175.41650000000001</v>
      </c>
    </row>
    <row r="2427" spans="1:3" x14ac:dyDescent="0.55000000000000004">
      <c r="A2427" s="1" t="s">
        <v>3</v>
      </c>
      <c r="B2427" s="2">
        <v>44553</v>
      </c>
      <c r="C2427">
        <v>176.0557</v>
      </c>
    </row>
    <row r="2428" spans="1:3" x14ac:dyDescent="0.55000000000000004">
      <c r="A2428" s="1" t="s">
        <v>3</v>
      </c>
      <c r="B2428" s="2">
        <v>44557</v>
      </c>
      <c r="C2428">
        <v>180.10050000000001</v>
      </c>
    </row>
    <row r="2429" spans="1:3" x14ac:dyDescent="0.55000000000000004">
      <c r="A2429" s="1" t="s">
        <v>3</v>
      </c>
      <c r="B2429" s="2">
        <v>44558</v>
      </c>
      <c r="C2429">
        <v>179.06190000000001</v>
      </c>
    </row>
    <row r="2430" spans="1:3" x14ac:dyDescent="0.55000000000000004">
      <c r="A2430" s="1" t="s">
        <v>3</v>
      </c>
      <c r="B2430" s="2">
        <v>44559</v>
      </c>
      <c r="C2430">
        <v>179.15170000000001</v>
      </c>
    </row>
    <row r="2431" spans="1:3" x14ac:dyDescent="0.55000000000000004">
      <c r="A2431" s="1" t="s">
        <v>3</v>
      </c>
      <c r="B2431" s="2">
        <v>44560</v>
      </c>
      <c r="C2431">
        <v>177.97329999999999</v>
      </c>
    </row>
    <row r="2432" spans="1:3" x14ac:dyDescent="0.55000000000000004">
      <c r="A2432" s="1" t="s">
        <v>3</v>
      </c>
      <c r="B2432" s="2">
        <v>44561</v>
      </c>
      <c r="C2432">
        <v>177.3441</v>
      </c>
    </row>
    <row r="2433" spans="1:3" x14ac:dyDescent="0.55000000000000004">
      <c r="A2433" s="1" t="s">
        <v>3</v>
      </c>
      <c r="B2433" s="2">
        <v>44564</v>
      </c>
      <c r="C2433">
        <v>181.7784</v>
      </c>
    </row>
    <row r="2434" spans="1:3" x14ac:dyDescent="0.55000000000000004">
      <c r="A2434" s="1" t="s">
        <v>3</v>
      </c>
      <c r="B2434" s="2">
        <v>44565</v>
      </c>
      <c r="C2434">
        <v>179.47130000000001</v>
      </c>
    </row>
    <row r="2435" spans="1:3" x14ac:dyDescent="0.55000000000000004">
      <c r="A2435" s="1" t="s">
        <v>3</v>
      </c>
      <c r="B2435" s="2">
        <v>44566</v>
      </c>
      <c r="C2435">
        <v>174.69739999999999</v>
      </c>
    </row>
    <row r="2436" spans="1:3" x14ac:dyDescent="0.55000000000000004">
      <c r="A2436" s="1" t="s">
        <v>3</v>
      </c>
      <c r="B2436" s="2">
        <v>44567</v>
      </c>
      <c r="C2436">
        <v>171.78110000000001</v>
      </c>
    </row>
    <row r="2437" spans="1:3" x14ac:dyDescent="0.55000000000000004">
      <c r="A2437" s="1" t="s">
        <v>3</v>
      </c>
      <c r="B2437" s="2">
        <v>44568</v>
      </c>
      <c r="C2437">
        <v>171.95089999999999</v>
      </c>
    </row>
    <row r="2438" spans="1:3" x14ac:dyDescent="0.55000000000000004">
      <c r="A2438" s="1" t="s">
        <v>3</v>
      </c>
      <c r="B2438" s="2">
        <v>44571</v>
      </c>
      <c r="C2438">
        <v>171.9709</v>
      </c>
    </row>
    <row r="2439" spans="1:3" x14ac:dyDescent="0.55000000000000004">
      <c r="A2439" s="1" t="s">
        <v>3</v>
      </c>
      <c r="B2439" s="2">
        <v>44572</v>
      </c>
      <c r="C2439">
        <v>174.85720000000001</v>
      </c>
    </row>
    <row r="2440" spans="1:3" x14ac:dyDescent="0.55000000000000004">
      <c r="A2440" s="1" t="s">
        <v>3</v>
      </c>
      <c r="B2440" s="2">
        <v>44573</v>
      </c>
      <c r="C2440">
        <v>175.3066</v>
      </c>
    </row>
    <row r="2441" spans="1:3" x14ac:dyDescent="0.55000000000000004">
      <c r="A2441" s="1" t="s">
        <v>3</v>
      </c>
      <c r="B2441" s="2">
        <v>44574</v>
      </c>
      <c r="C2441">
        <v>171.9709</v>
      </c>
    </row>
    <row r="2442" spans="1:3" x14ac:dyDescent="0.55000000000000004">
      <c r="A2442" s="1" t="s">
        <v>3</v>
      </c>
      <c r="B2442" s="2">
        <v>44575</v>
      </c>
      <c r="C2442">
        <v>172.84979999999999</v>
      </c>
    </row>
    <row r="2443" spans="1:3" x14ac:dyDescent="0.55000000000000004">
      <c r="A2443" s="1" t="s">
        <v>3</v>
      </c>
      <c r="B2443" s="2">
        <v>44579</v>
      </c>
      <c r="C2443">
        <v>169.5839</v>
      </c>
    </row>
    <row r="2444" spans="1:3" x14ac:dyDescent="0.55000000000000004">
      <c r="A2444" s="1" t="s">
        <v>3</v>
      </c>
      <c r="B2444" s="2">
        <v>44580</v>
      </c>
      <c r="C2444">
        <v>166.01849999999999</v>
      </c>
    </row>
    <row r="2445" spans="1:3" x14ac:dyDescent="0.55000000000000004">
      <c r="A2445" s="1" t="s">
        <v>3</v>
      </c>
      <c r="B2445" s="2">
        <v>44581</v>
      </c>
      <c r="C2445">
        <v>164.30070000000001</v>
      </c>
    </row>
    <row r="2446" spans="1:3" x14ac:dyDescent="0.55000000000000004">
      <c r="A2446" s="1" t="s">
        <v>3</v>
      </c>
      <c r="B2446" s="2">
        <v>44582</v>
      </c>
      <c r="C2446">
        <v>162.20339999999999</v>
      </c>
    </row>
    <row r="2447" spans="1:3" x14ac:dyDescent="0.55000000000000004">
      <c r="A2447" s="1" t="s">
        <v>3</v>
      </c>
      <c r="B2447" s="2">
        <v>44585</v>
      </c>
      <c r="C2447">
        <v>161.4143</v>
      </c>
    </row>
    <row r="2448" spans="1:3" x14ac:dyDescent="0.55000000000000004">
      <c r="A2448" s="1" t="s">
        <v>3</v>
      </c>
      <c r="B2448" s="2">
        <v>44586</v>
      </c>
      <c r="C2448">
        <v>159.57669999999999</v>
      </c>
    </row>
    <row r="2449" spans="1:3" x14ac:dyDescent="0.55000000000000004">
      <c r="A2449" s="1" t="s">
        <v>3</v>
      </c>
      <c r="B2449" s="2">
        <v>44587</v>
      </c>
      <c r="C2449">
        <v>159.48679999999999</v>
      </c>
    </row>
    <row r="2450" spans="1:3" x14ac:dyDescent="0.55000000000000004">
      <c r="A2450" s="1" t="s">
        <v>3</v>
      </c>
      <c r="B2450" s="2">
        <v>44588</v>
      </c>
      <c r="C2450">
        <v>159.01740000000001</v>
      </c>
    </row>
    <row r="2451" spans="1:3" x14ac:dyDescent="0.55000000000000004">
      <c r="A2451" s="1" t="s">
        <v>3</v>
      </c>
      <c r="B2451" s="2">
        <v>44589</v>
      </c>
      <c r="C2451">
        <v>170.11330000000001</v>
      </c>
    </row>
    <row r="2452" spans="1:3" x14ac:dyDescent="0.55000000000000004">
      <c r="A2452" s="1" t="s">
        <v>3</v>
      </c>
      <c r="B2452" s="2">
        <v>44592</v>
      </c>
      <c r="C2452">
        <v>174.55760000000001</v>
      </c>
    </row>
    <row r="2453" spans="1:3" x14ac:dyDescent="0.55000000000000004">
      <c r="A2453" s="1" t="s">
        <v>3</v>
      </c>
      <c r="B2453" s="2">
        <v>44593</v>
      </c>
      <c r="C2453">
        <v>174.3878</v>
      </c>
    </row>
    <row r="2454" spans="1:3" x14ac:dyDescent="0.55000000000000004">
      <c r="A2454" s="1" t="s">
        <v>3</v>
      </c>
      <c r="B2454" s="2">
        <v>44594</v>
      </c>
      <c r="C2454">
        <v>175.6163</v>
      </c>
    </row>
    <row r="2455" spans="1:3" x14ac:dyDescent="0.55000000000000004">
      <c r="A2455" s="1" t="s">
        <v>3</v>
      </c>
      <c r="B2455" s="2">
        <v>44595</v>
      </c>
      <c r="C2455">
        <v>172.68</v>
      </c>
    </row>
    <row r="2456" spans="1:3" x14ac:dyDescent="0.55000000000000004">
      <c r="A2456" s="1" t="s">
        <v>3</v>
      </c>
      <c r="B2456" s="2">
        <v>44596</v>
      </c>
      <c r="C2456">
        <v>172.39</v>
      </c>
    </row>
    <row r="2457" spans="1:3" x14ac:dyDescent="0.55000000000000004">
      <c r="A2457" s="1" t="s">
        <v>3</v>
      </c>
      <c r="B2457" s="2">
        <v>44599</v>
      </c>
      <c r="C2457">
        <v>171.66</v>
      </c>
    </row>
    <row r="2458" spans="1:3" x14ac:dyDescent="0.55000000000000004">
      <c r="A2458" s="1" t="s">
        <v>3</v>
      </c>
      <c r="B2458" s="2">
        <v>44600</v>
      </c>
      <c r="C2458">
        <v>174.83</v>
      </c>
    </row>
    <row r="2459" spans="1:3" x14ac:dyDescent="0.55000000000000004">
      <c r="A2459" s="1" t="s">
        <v>3</v>
      </c>
      <c r="B2459" s="2">
        <v>44601</v>
      </c>
      <c r="C2459">
        <v>176.28</v>
      </c>
    </row>
    <row r="2460" spans="1:3" x14ac:dyDescent="0.55000000000000004">
      <c r="A2460" s="1" t="s">
        <v>3</v>
      </c>
      <c r="B2460" s="2">
        <v>44602</v>
      </c>
      <c r="C2460">
        <v>172.12</v>
      </c>
    </row>
    <row r="2461" spans="1:3" x14ac:dyDescent="0.55000000000000004">
      <c r="A2461" s="1" t="s">
        <v>3</v>
      </c>
      <c r="B2461" s="2">
        <v>44603</v>
      </c>
      <c r="C2461">
        <v>168.64</v>
      </c>
    </row>
    <row r="2462" spans="1:3" x14ac:dyDescent="0.55000000000000004">
      <c r="A2462" s="1" t="s">
        <v>3</v>
      </c>
      <c r="B2462" s="2">
        <v>44606</v>
      </c>
      <c r="C2462">
        <v>168.88</v>
      </c>
    </row>
    <row r="2463" spans="1:3" x14ac:dyDescent="0.55000000000000004">
      <c r="A2463" s="1" t="s">
        <v>3</v>
      </c>
      <c r="B2463" s="2">
        <v>44607</v>
      </c>
      <c r="C2463">
        <v>172.79</v>
      </c>
    </row>
    <row r="2464" spans="1:3" x14ac:dyDescent="0.55000000000000004">
      <c r="A2464" s="1" t="s">
        <v>3</v>
      </c>
      <c r="B2464" s="2">
        <v>44608</v>
      </c>
      <c r="C2464">
        <v>172.55</v>
      </c>
    </row>
    <row r="2465" spans="1:3" x14ac:dyDescent="0.55000000000000004">
      <c r="A2465" s="1" t="s">
        <v>3</v>
      </c>
      <c r="B2465" s="2">
        <v>44609</v>
      </c>
      <c r="C2465">
        <v>168.88</v>
      </c>
    </row>
    <row r="2466" spans="1:3" x14ac:dyDescent="0.55000000000000004">
      <c r="A2466" s="1" t="s">
        <v>3</v>
      </c>
      <c r="B2466" s="2">
        <v>44610</v>
      </c>
      <c r="C2466">
        <v>167.3</v>
      </c>
    </row>
    <row r="2467" spans="1:3" x14ac:dyDescent="0.55000000000000004">
      <c r="A2467" s="1" t="s">
        <v>3</v>
      </c>
      <c r="B2467" s="2">
        <v>44614</v>
      </c>
      <c r="C2467">
        <v>164.32</v>
      </c>
    </row>
    <row r="2468" spans="1:3" x14ac:dyDescent="0.55000000000000004">
      <c r="A2468" s="1" t="s">
        <v>3</v>
      </c>
      <c r="B2468" s="2">
        <v>44615</v>
      </c>
      <c r="C2468">
        <v>160.07</v>
      </c>
    </row>
    <row r="2469" spans="1:3" x14ac:dyDescent="0.55000000000000004">
      <c r="A2469" s="1" t="s">
        <v>3</v>
      </c>
      <c r="B2469" s="2">
        <v>44616</v>
      </c>
      <c r="C2469">
        <v>162.74</v>
      </c>
    </row>
    <row r="2470" spans="1:3" x14ac:dyDescent="0.55000000000000004">
      <c r="A2470" s="1" t="s">
        <v>3</v>
      </c>
      <c r="B2470" s="2">
        <v>44617</v>
      </c>
      <c r="C2470">
        <v>164.85</v>
      </c>
    </row>
    <row r="2471" spans="1:3" x14ac:dyDescent="0.55000000000000004">
      <c r="A2471" s="1" t="s">
        <v>3</v>
      </c>
      <c r="B2471" s="2">
        <v>44620</v>
      </c>
      <c r="C2471">
        <v>165.12</v>
      </c>
    </row>
    <row r="2472" spans="1:3" x14ac:dyDescent="0.55000000000000004">
      <c r="A2472" s="1" t="s">
        <v>3</v>
      </c>
      <c r="B2472" s="2">
        <v>44621</v>
      </c>
      <c r="C2472">
        <v>163.19999999999999</v>
      </c>
    </row>
    <row r="2473" spans="1:3" x14ac:dyDescent="0.55000000000000004">
      <c r="A2473" s="1" t="s">
        <v>3</v>
      </c>
      <c r="B2473" s="2">
        <v>44622</v>
      </c>
      <c r="C2473">
        <v>166.56</v>
      </c>
    </row>
    <row r="2474" spans="1:3" x14ac:dyDescent="0.55000000000000004">
      <c r="A2474" s="1" t="s">
        <v>3</v>
      </c>
      <c r="B2474" s="2">
        <v>44623</v>
      </c>
      <c r="C2474">
        <v>166.23</v>
      </c>
    </row>
    <row r="2475" spans="1:3" x14ac:dyDescent="0.55000000000000004">
      <c r="A2475" s="1" t="s">
        <v>3</v>
      </c>
      <c r="B2475" s="2">
        <v>44624</v>
      </c>
      <c r="C2475">
        <v>163.16999999999999</v>
      </c>
    </row>
    <row r="2476" spans="1:3" x14ac:dyDescent="0.55000000000000004">
      <c r="A2476" s="1" t="s">
        <v>3</v>
      </c>
      <c r="B2476" s="2">
        <v>44627</v>
      </c>
      <c r="C2476">
        <v>159.30000000000001</v>
      </c>
    </row>
    <row r="2477" spans="1:3" x14ac:dyDescent="0.55000000000000004">
      <c r="A2477" s="1" t="s">
        <v>3</v>
      </c>
      <c r="B2477" s="2">
        <v>44628</v>
      </c>
      <c r="C2477">
        <v>157.44</v>
      </c>
    </row>
    <row r="2478" spans="1:3" x14ac:dyDescent="0.55000000000000004">
      <c r="A2478" s="1" t="s">
        <v>3</v>
      </c>
      <c r="B2478" s="2">
        <v>44629</v>
      </c>
      <c r="C2478">
        <v>162.94999999999999</v>
      </c>
    </row>
    <row r="2479" spans="1:3" x14ac:dyDescent="0.55000000000000004">
      <c r="A2479" s="1" t="s">
        <v>3</v>
      </c>
      <c r="B2479" s="2">
        <v>44630</v>
      </c>
      <c r="C2479">
        <v>158.52000000000001</v>
      </c>
    </row>
    <row r="2480" spans="1:3" x14ac:dyDescent="0.55000000000000004">
      <c r="A2480" s="1" t="s">
        <v>3</v>
      </c>
      <c r="B2480" s="2">
        <v>44631</v>
      </c>
      <c r="C2480">
        <v>154.72999999999999</v>
      </c>
    </row>
    <row r="2481" spans="1:3" x14ac:dyDescent="0.55000000000000004">
      <c r="A2481" s="1" t="s">
        <v>3</v>
      </c>
      <c r="B2481" s="2">
        <v>44634</v>
      </c>
      <c r="C2481">
        <v>150.62</v>
      </c>
    </row>
    <row r="2482" spans="1:3" x14ac:dyDescent="0.55000000000000004">
      <c r="A2482" s="1" t="s">
        <v>3</v>
      </c>
      <c r="B2482" s="2">
        <v>44635</v>
      </c>
      <c r="C2482">
        <v>155.09</v>
      </c>
    </row>
    <row r="2483" spans="1:3" x14ac:dyDescent="0.55000000000000004">
      <c r="A2483" s="1" t="s">
        <v>3</v>
      </c>
      <c r="B2483" s="2">
        <v>44636</v>
      </c>
      <c r="C2483">
        <v>159.59</v>
      </c>
    </row>
    <row r="2484" spans="1:3" x14ac:dyDescent="0.55000000000000004">
      <c r="A2484" s="1" t="s">
        <v>3</v>
      </c>
      <c r="B2484" s="2">
        <v>44637</v>
      </c>
      <c r="C2484">
        <v>160.62</v>
      </c>
    </row>
    <row r="2485" spans="1:3" x14ac:dyDescent="0.55000000000000004">
      <c r="A2485" s="1" t="s">
        <v>3</v>
      </c>
      <c r="B2485" s="2">
        <v>44638</v>
      </c>
      <c r="C2485">
        <v>163.98</v>
      </c>
    </row>
    <row r="2486" spans="1:3" x14ac:dyDescent="0.55000000000000004">
      <c r="A2486" s="1" t="s">
        <v>3</v>
      </c>
      <c r="B2486" s="2">
        <v>44641</v>
      </c>
      <c r="C2486">
        <v>165.38</v>
      </c>
    </row>
    <row r="2487" spans="1:3" x14ac:dyDescent="0.55000000000000004">
      <c r="A2487" s="1" t="s">
        <v>3</v>
      </c>
      <c r="B2487" s="2">
        <v>44642</v>
      </c>
      <c r="C2487">
        <v>168.82</v>
      </c>
    </row>
    <row r="2488" spans="1:3" x14ac:dyDescent="0.55000000000000004">
      <c r="A2488" s="1" t="s">
        <v>3</v>
      </c>
      <c r="B2488" s="2">
        <v>44643</v>
      </c>
      <c r="C2488">
        <v>170.21</v>
      </c>
    </row>
    <row r="2489" spans="1:3" x14ac:dyDescent="0.55000000000000004">
      <c r="A2489" s="1" t="s">
        <v>3</v>
      </c>
      <c r="B2489" s="2">
        <v>44644</v>
      </c>
      <c r="C2489">
        <v>174.07</v>
      </c>
    </row>
    <row r="2490" spans="1:3" x14ac:dyDescent="0.55000000000000004">
      <c r="A2490" s="1" t="s">
        <v>3</v>
      </c>
      <c r="B2490" s="2">
        <v>44645</v>
      </c>
      <c r="C2490">
        <v>174.72</v>
      </c>
    </row>
    <row r="2491" spans="1:3" x14ac:dyDescent="0.55000000000000004">
      <c r="A2491" s="1" t="s">
        <v>3</v>
      </c>
      <c r="B2491" s="2">
        <v>44648</v>
      </c>
      <c r="C2491">
        <v>175.6</v>
      </c>
    </row>
    <row r="2492" spans="1:3" x14ac:dyDescent="0.55000000000000004">
      <c r="A2492" s="1" t="s">
        <v>3</v>
      </c>
      <c r="B2492" s="2">
        <v>44649</v>
      </c>
      <c r="C2492">
        <v>178.96</v>
      </c>
    </row>
    <row r="2493" spans="1:3" x14ac:dyDescent="0.55000000000000004">
      <c r="A2493" s="1" t="s">
        <v>3</v>
      </c>
      <c r="B2493" s="2">
        <v>44650</v>
      </c>
      <c r="C2493">
        <v>177.77</v>
      </c>
    </row>
    <row r="2494" spans="1:3" x14ac:dyDescent="0.55000000000000004">
      <c r="A2494" s="1" t="s">
        <v>3</v>
      </c>
      <c r="B2494" s="2">
        <v>44651</v>
      </c>
      <c r="C2494">
        <v>174.61</v>
      </c>
    </row>
    <row r="2495" spans="1:3" x14ac:dyDescent="0.55000000000000004">
      <c r="A2495" s="1" t="s">
        <v>3</v>
      </c>
      <c r="B2495" s="2">
        <v>44652</v>
      </c>
      <c r="C2495">
        <v>174.31</v>
      </c>
    </row>
    <row r="2496" spans="1:3" x14ac:dyDescent="0.55000000000000004">
      <c r="A2496" s="1" t="s">
        <v>3</v>
      </c>
      <c r="B2496" s="2">
        <v>44655</v>
      </c>
      <c r="C2496">
        <v>178.44</v>
      </c>
    </row>
    <row r="2497" spans="1:3" x14ac:dyDescent="0.55000000000000004">
      <c r="A2497" s="1" t="s">
        <v>3</v>
      </c>
      <c r="B2497" s="2">
        <v>44656</v>
      </c>
      <c r="C2497">
        <v>175.06</v>
      </c>
    </row>
    <row r="2498" spans="1:3" x14ac:dyDescent="0.55000000000000004">
      <c r="A2498" s="1" t="s">
        <v>3</v>
      </c>
      <c r="B2498" s="2">
        <v>44657</v>
      </c>
      <c r="C2498">
        <v>171.83</v>
      </c>
    </row>
    <row r="2499" spans="1:3" x14ac:dyDescent="0.55000000000000004">
      <c r="A2499" s="1" t="s">
        <v>3</v>
      </c>
      <c r="B2499" s="2">
        <v>44658</v>
      </c>
      <c r="C2499">
        <v>172.14</v>
      </c>
    </row>
    <row r="2500" spans="1:3" x14ac:dyDescent="0.55000000000000004">
      <c r="A2500" s="1" t="s">
        <v>3</v>
      </c>
      <c r="B2500" s="2">
        <v>44659</v>
      </c>
      <c r="C2500">
        <v>170.09</v>
      </c>
    </row>
    <row r="2501" spans="1:3" x14ac:dyDescent="0.55000000000000004">
      <c r="A2501" s="1" t="s">
        <v>3</v>
      </c>
      <c r="B2501" s="2">
        <v>44662</v>
      </c>
      <c r="C2501">
        <v>165.75</v>
      </c>
    </row>
    <row r="2502" spans="1:3" x14ac:dyDescent="0.55000000000000004">
      <c r="A2502" s="1" t="s">
        <v>3</v>
      </c>
      <c r="B2502" s="2">
        <v>44663</v>
      </c>
      <c r="C2502">
        <v>167.66</v>
      </c>
    </row>
    <row r="2503" spans="1:3" x14ac:dyDescent="0.55000000000000004">
      <c r="A2503" s="1" t="s">
        <v>3</v>
      </c>
      <c r="B2503" s="2">
        <v>44664</v>
      </c>
      <c r="C2503">
        <v>170.4</v>
      </c>
    </row>
    <row r="2504" spans="1:3" x14ac:dyDescent="0.55000000000000004">
      <c r="A2504" s="1" t="s">
        <v>3</v>
      </c>
      <c r="B2504" s="2">
        <v>44665</v>
      </c>
      <c r="C2504">
        <v>165.29</v>
      </c>
    </row>
    <row r="2505" spans="1:3" x14ac:dyDescent="0.55000000000000004">
      <c r="A2505" s="1" t="s">
        <v>3</v>
      </c>
      <c r="B2505" s="2">
        <v>44669</v>
      </c>
      <c r="C2505">
        <v>165.07</v>
      </c>
    </row>
    <row r="2506" spans="1:3" x14ac:dyDescent="0.55000000000000004">
      <c r="A2506" s="1" t="s">
        <v>3</v>
      </c>
      <c r="B2506" s="2">
        <v>44670</v>
      </c>
      <c r="C2506">
        <v>167.4</v>
      </c>
    </row>
    <row r="2507" spans="1:3" x14ac:dyDescent="0.55000000000000004">
      <c r="A2507" s="1" t="s">
        <v>3</v>
      </c>
      <c r="B2507" s="2">
        <v>44671</v>
      </c>
      <c r="C2507">
        <v>167.23</v>
      </c>
    </row>
    <row r="2508" spans="1:3" x14ac:dyDescent="0.55000000000000004">
      <c r="A2508" s="1" t="s">
        <v>3</v>
      </c>
      <c r="B2508" s="2">
        <v>44672</v>
      </c>
      <c r="C2508">
        <v>166.42</v>
      </c>
    </row>
    <row r="2509" spans="1:3" x14ac:dyDescent="0.55000000000000004">
      <c r="A2509" s="1" t="s">
        <v>3</v>
      </c>
      <c r="B2509" s="2">
        <v>44673</v>
      </c>
      <c r="C2509">
        <v>161.79</v>
      </c>
    </row>
    <row r="2510" spans="1:3" x14ac:dyDescent="0.55000000000000004">
      <c r="A2510" s="1" t="s">
        <v>3</v>
      </c>
      <c r="B2510" s="2">
        <v>44676</v>
      </c>
      <c r="C2510">
        <v>162.88</v>
      </c>
    </row>
    <row r="2511" spans="1:3" x14ac:dyDescent="0.55000000000000004">
      <c r="A2511" s="1" t="s">
        <v>3</v>
      </c>
      <c r="B2511" s="2">
        <v>44677</v>
      </c>
      <c r="C2511">
        <v>156.80000000000001</v>
      </c>
    </row>
    <row r="2512" spans="1:3" x14ac:dyDescent="0.55000000000000004">
      <c r="A2512" s="1" t="s">
        <v>3</v>
      </c>
      <c r="B2512" s="2">
        <v>44678</v>
      </c>
      <c r="C2512">
        <v>156.57</v>
      </c>
    </row>
    <row r="2513" spans="1:3" x14ac:dyDescent="0.55000000000000004">
      <c r="A2513" s="1" t="s">
        <v>3</v>
      </c>
      <c r="B2513" s="2">
        <v>44679</v>
      </c>
      <c r="C2513">
        <v>163.63999999999999</v>
      </c>
    </row>
    <row r="2514" spans="1:3" x14ac:dyDescent="0.55000000000000004">
      <c r="A2514" s="1" t="s">
        <v>3</v>
      </c>
      <c r="B2514" s="2">
        <v>44680</v>
      </c>
      <c r="C2514">
        <v>157.65</v>
      </c>
    </row>
    <row r="2515" spans="1:3" x14ac:dyDescent="0.55000000000000004">
      <c r="A2515" s="1" t="s">
        <v>3</v>
      </c>
      <c r="B2515" s="2">
        <v>44683</v>
      </c>
      <c r="C2515">
        <v>157.96</v>
      </c>
    </row>
    <row r="2516" spans="1:3" x14ac:dyDescent="0.55000000000000004">
      <c r="A2516" s="1" t="s">
        <v>3</v>
      </c>
      <c r="B2516" s="2">
        <v>44684</v>
      </c>
      <c r="C2516">
        <v>159.47999999999999</v>
      </c>
    </row>
    <row r="2517" spans="1:3" x14ac:dyDescent="0.55000000000000004">
      <c r="A2517" s="1" t="s">
        <v>3</v>
      </c>
      <c r="B2517" s="2">
        <v>44685</v>
      </c>
      <c r="C2517">
        <v>166.02</v>
      </c>
    </row>
    <row r="2518" spans="1:3" x14ac:dyDescent="0.55000000000000004">
      <c r="A2518" s="1" t="s">
        <v>4</v>
      </c>
      <c r="B2518" s="2">
        <v>41036</v>
      </c>
      <c r="C2518">
        <v>225.16</v>
      </c>
    </row>
    <row r="2519" spans="1:3" x14ac:dyDescent="0.55000000000000004">
      <c r="A2519" s="1" t="s">
        <v>4</v>
      </c>
      <c r="B2519" s="2">
        <v>41037</v>
      </c>
      <c r="C2519">
        <v>223.9</v>
      </c>
    </row>
    <row r="2520" spans="1:3" x14ac:dyDescent="0.55000000000000004">
      <c r="A2520" s="1" t="s">
        <v>4</v>
      </c>
      <c r="B2520" s="2">
        <v>41038</v>
      </c>
      <c r="C2520">
        <v>222.98</v>
      </c>
    </row>
    <row r="2521" spans="1:3" x14ac:dyDescent="0.55000000000000004">
      <c r="A2521" s="1" t="s">
        <v>4</v>
      </c>
      <c r="B2521" s="2">
        <v>41039</v>
      </c>
      <c r="C2521">
        <v>226.69</v>
      </c>
    </row>
    <row r="2522" spans="1:3" x14ac:dyDescent="0.55000000000000004">
      <c r="A2522" s="1" t="s">
        <v>4</v>
      </c>
      <c r="B2522" s="2">
        <v>41040</v>
      </c>
      <c r="C2522">
        <v>227.68</v>
      </c>
    </row>
    <row r="2523" spans="1:3" x14ac:dyDescent="0.55000000000000004">
      <c r="A2523" s="1" t="s">
        <v>4</v>
      </c>
      <c r="B2523" s="2">
        <v>41043</v>
      </c>
      <c r="C2523">
        <v>222.93</v>
      </c>
    </row>
    <row r="2524" spans="1:3" x14ac:dyDescent="0.55000000000000004">
      <c r="A2524" s="1" t="s">
        <v>4</v>
      </c>
      <c r="B2524" s="2">
        <v>41044</v>
      </c>
      <c r="C2524">
        <v>224.39</v>
      </c>
    </row>
    <row r="2525" spans="1:3" x14ac:dyDescent="0.55000000000000004">
      <c r="A2525" s="1" t="s">
        <v>4</v>
      </c>
      <c r="B2525" s="2">
        <v>41045</v>
      </c>
      <c r="C2525">
        <v>224.06</v>
      </c>
    </row>
    <row r="2526" spans="1:3" x14ac:dyDescent="0.55000000000000004">
      <c r="A2526" s="1" t="s">
        <v>4</v>
      </c>
      <c r="B2526" s="2">
        <v>41046</v>
      </c>
      <c r="C2526">
        <v>218.36</v>
      </c>
    </row>
    <row r="2527" spans="1:3" x14ac:dyDescent="0.55000000000000004">
      <c r="A2527" s="1" t="s">
        <v>4</v>
      </c>
      <c r="B2527" s="2">
        <v>41047</v>
      </c>
      <c r="C2527">
        <v>213.85</v>
      </c>
    </row>
    <row r="2528" spans="1:3" x14ac:dyDescent="0.55000000000000004">
      <c r="A2528" s="1" t="s">
        <v>4</v>
      </c>
      <c r="B2528" s="2">
        <v>41050</v>
      </c>
      <c r="C2528">
        <v>218.11</v>
      </c>
    </row>
    <row r="2529" spans="1:3" x14ac:dyDescent="0.55000000000000004">
      <c r="A2529" s="1" t="s">
        <v>4</v>
      </c>
      <c r="B2529" s="2">
        <v>41051</v>
      </c>
      <c r="C2529">
        <v>215.33</v>
      </c>
    </row>
    <row r="2530" spans="1:3" x14ac:dyDescent="0.55000000000000004">
      <c r="A2530" s="1" t="s">
        <v>4</v>
      </c>
      <c r="B2530" s="2">
        <v>41052</v>
      </c>
      <c r="C2530">
        <v>217.28</v>
      </c>
    </row>
    <row r="2531" spans="1:3" x14ac:dyDescent="0.55000000000000004">
      <c r="A2531" s="1" t="s">
        <v>4</v>
      </c>
      <c r="B2531" s="2">
        <v>41053</v>
      </c>
      <c r="C2531">
        <v>215.24</v>
      </c>
    </row>
    <row r="2532" spans="1:3" x14ac:dyDescent="0.55000000000000004">
      <c r="A2532" s="1" t="s">
        <v>4</v>
      </c>
      <c r="B2532" s="2">
        <v>41054</v>
      </c>
      <c r="C2532">
        <v>212.89</v>
      </c>
    </row>
    <row r="2533" spans="1:3" x14ac:dyDescent="0.55000000000000004">
      <c r="A2533" s="1" t="s">
        <v>4</v>
      </c>
      <c r="B2533" s="2">
        <v>41058</v>
      </c>
      <c r="C2533">
        <v>214.75</v>
      </c>
    </row>
    <row r="2534" spans="1:3" x14ac:dyDescent="0.55000000000000004">
      <c r="A2534" s="1" t="s">
        <v>4</v>
      </c>
      <c r="B2534" s="2">
        <v>41059</v>
      </c>
      <c r="C2534">
        <v>209.23</v>
      </c>
    </row>
    <row r="2535" spans="1:3" x14ac:dyDescent="0.55000000000000004">
      <c r="A2535" s="1" t="s">
        <v>4</v>
      </c>
      <c r="B2535" s="2">
        <v>41060</v>
      </c>
      <c r="C2535">
        <v>212.91</v>
      </c>
    </row>
    <row r="2536" spans="1:3" x14ac:dyDescent="0.55000000000000004">
      <c r="A2536" s="1" t="s">
        <v>4</v>
      </c>
      <c r="B2536" s="2">
        <v>41061</v>
      </c>
      <c r="C2536">
        <v>208.22</v>
      </c>
    </row>
    <row r="2537" spans="1:3" x14ac:dyDescent="0.55000000000000004">
      <c r="A2537" s="1" t="s">
        <v>4</v>
      </c>
      <c r="B2537" s="2">
        <v>41064</v>
      </c>
      <c r="C2537">
        <v>214.57</v>
      </c>
    </row>
    <row r="2538" spans="1:3" x14ac:dyDescent="0.55000000000000004">
      <c r="A2538" s="1" t="s">
        <v>4</v>
      </c>
      <c r="B2538" s="2">
        <v>41065</v>
      </c>
      <c r="C2538">
        <v>213.21</v>
      </c>
    </row>
    <row r="2539" spans="1:3" x14ac:dyDescent="0.55000000000000004">
      <c r="A2539" s="1" t="s">
        <v>4</v>
      </c>
      <c r="B2539" s="2">
        <v>41066</v>
      </c>
      <c r="C2539">
        <v>217.64</v>
      </c>
    </row>
    <row r="2540" spans="1:3" x14ac:dyDescent="0.55000000000000004">
      <c r="A2540" s="1" t="s">
        <v>4</v>
      </c>
      <c r="B2540" s="2">
        <v>41067</v>
      </c>
      <c r="C2540">
        <v>218.8</v>
      </c>
    </row>
    <row r="2541" spans="1:3" x14ac:dyDescent="0.55000000000000004">
      <c r="A2541" s="1" t="s">
        <v>4</v>
      </c>
      <c r="B2541" s="2">
        <v>41068</v>
      </c>
      <c r="C2541">
        <v>218.48</v>
      </c>
    </row>
    <row r="2542" spans="1:3" x14ac:dyDescent="0.55000000000000004">
      <c r="A2542" s="1" t="s">
        <v>4</v>
      </c>
      <c r="B2542" s="2">
        <v>41071</v>
      </c>
      <c r="C2542">
        <v>216.5</v>
      </c>
    </row>
    <row r="2543" spans="1:3" x14ac:dyDescent="0.55000000000000004">
      <c r="A2543" s="1" t="s">
        <v>4</v>
      </c>
      <c r="B2543" s="2">
        <v>41072</v>
      </c>
      <c r="C2543">
        <v>216.42</v>
      </c>
    </row>
    <row r="2544" spans="1:3" x14ac:dyDescent="0.55000000000000004">
      <c r="A2544" s="1" t="s">
        <v>4</v>
      </c>
      <c r="B2544" s="2">
        <v>41073</v>
      </c>
      <c r="C2544">
        <v>214.73</v>
      </c>
    </row>
    <row r="2545" spans="1:3" x14ac:dyDescent="0.55000000000000004">
      <c r="A2545" s="1" t="s">
        <v>4</v>
      </c>
      <c r="B2545" s="2">
        <v>41074</v>
      </c>
      <c r="C2545">
        <v>214.45</v>
      </c>
    </row>
    <row r="2546" spans="1:3" x14ac:dyDescent="0.55000000000000004">
      <c r="A2546" s="1" t="s">
        <v>4</v>
      </c>
      <c r="B2546" s="2">
        <v>41075</v>
      </c>
      <c r="C2546">
        <v>218.35</v>
      </c>
    </row>
    <row r="2547" spans="1:3" x14ac:dyDescent="0.55000000000000004">
      <c r="A2547" s="1" t="s">
        <v>4</v>
      </c>
      <c r="B2547" s="2">
        <v>41078</v>
      </c>
      <c r="C2547">
        <v>222.66</v>
      </c>
    </row>
    <row r="2548" spans="1:3" x14ac:dyDescent="0.55000000000000004">
      <c r="A2548" s="1" t="s">
        <v>4</v>
      </c>
      <c r="B2548" s="2">
        <v>41079</v>
      </c>
      <c r="C2548">
        <v>224.03</v>
      </c>
    </row>
    <row r="2549" spans="1:3" x14ac:dyDescent="0.55000000000000004">
      <c r="A2549" s="1" t="s">
        <v>4</v>
      </c>
      <c r="B2549" s="2">
        <v>41080</v>
      </c>
      <c r="C2549">
        <v>223.02</v>
      </c>
    </row>
    <row r="2550" spans="1:3" x14ac:dyDescent="0.55000000000000004">
      <c r="A2550" s="1" t="s">
        <v>4</v>
      </c>
      <c r="B2550" s="2">
        <v>41081</v>
      </c>
      <c r="C2550">
        <v>220.57</v>
      </c>
    </row>
    <row r="2551" spans="1:3" x14ac:dyDescent="0.55000000000000004">
      <c r="A2551" s="1" t="s">
        <v>4</v>
      </c>
      <c r="B2551" s="2">
        <v>41082</v>
      </c>
      <c r="C2551">
        <v>222.16</v>
      </c>
    </row>
    <row r="2552" spans="1:3" x14ac:dyDescent="0.55000000000000004">
      <c r="A2552" s="1" t="s">
        <v>4</v>
      </c>
      <c r="B2552" s="2">
        <v>41085</v>
      </c>
      <c r="C2552">
        <v>220.07</v>
      </c>
    </row>
    <row r="2553" spans="1:3" x14ac:dyDescent="0.55000000000000004">
      <c r="A2553" s="1" t="s">
        <v>4</v>
      </c>
      <c r="B2553" s="2">
        <v>41086</v>
      </c>
      <c r="C2553">
        <v>225.61</v>
      </c>
    </row>
    <row r="2554" spans="1:3" x14ac:dyDescent="0.55000000000000004">
      <c r="A2554" s="1" t="s">
        <v>4</v>
      </c>
      <c r="B2554" s="2">
        <v>41087</v>
      </c>
      <c r="C2554">
        <v>225.62</v>
      </c>
    </row>
    <row r="2555" spans="1:3" x14ac:dyDescent="0.55000000000000004">
      <c r="A2555" s="1" t="s">
        <v>4</v>
      </c>
      <c r="B2555" s="2">
        <v>41088</v>
      </c>
      <c r="C2555">
        <v>221.31</v>
      </c>
    </row>
    <row r="2556" spans="1:3" x14ac:dyDescent="0.55000000000000004">
      <c r="A2556" s="1" t="s">
        <v>4</v>
      </c>
      <c r="B2556" s="2">
        <v>41089</v>
      </c>
      <c r="C2556">
        <v>228.35</v>
      </c>
    </row>
    <row r="2557" spans="1:3" x14ac:dyDescent="0.55000000000000004">
      <c r="A2557" s="1" t="s">
        <v>4</v>
      </c>
      <c r="B2557" s="2">
        <v>41092</v>
      </c>
      <c r="C2557">
        <v>229.32</v>
      </c>
    </row>
    <row r="2558" spans="1:3" x14ac:dyDescent="0.55000000000000004">
      <c r="A2558" s="1" t="s">
        <v>4</v>
      </c>
      <c r="B2558" s="2">
        <v>41093</v>
      </c>
      <c r="C2558">
        <v>229.53</v>
      </c>
    </row>
    <row r="2559" spans="1:3" x14ac:dyDescent="0.55000000000000004">
      <c r="A2559" s="1" t="s">
        <v>4</v>
      </c>
      <c r="B2559" s="2">
        <v>41095</v>
      </c>
      <c r="C2559">
        <v>227.06</v>
      </c>
    </row>
    <row r="2560" spans="1:3" x14ac:dyDescent="0.55000000000000004">
      <c r="A2560" s="1" t="s">
        <v>4</v>
      </c>
      <c r="B2560" s="2">
        <v>41096</v>
      </c>
      <c r="C2560">
        <v>225.05</v>
      </c>
    </row>
    <row r="2561" spans="1:3" x14ac:dyDescent="0.55000000000000004">
      <c r="A2561" s="1" t="s">
        <v>4</v>
      </c>
      <c r="B2561" s="2">
        <v>41099</v>
      </c>
      <c r="C2561">
        <v>225.05</v>
      </c>
    </row>
    <row r="2562" spans="1:3" x14ac:dyDescent="0.55000000000000004">
      <c r="A2562" s="1" t="s">
        <v>4</v>
      </c>
      <c r="B2562" s="2">
        <v>41100</v>
      </c>
      <c r="C2562">
        <v>219.5</v>
      </c>
    </row>
    <row r="2563" spans="1:3" x14ac:dyDescent="0.55000000000000004">
      <c r="A2563" s="1" t="s">
        <v>4</v>
      </c>
      <c r="B2563" s="2">
        <v>41101</v>
      </c>
      <c r="C2563">
        <v>218.37</v>
      </c>
    </row>
    <row r="2564" spans="1:3" x14ac:dyDescent="0.55000000000000004">
      <c r="A2564" s="1" t="s">
        <v>4</v>
      </c>
      <c r="B2564" s="2">
        <v>41102</v>
      </c>
      <c r="C2564">
        <v>215.36</v>
      </c>
    </row>
    <row r="2565" spans="1:3" x14ac:dyDescent="0.55000000000000004">
      <c r="A2565" s="1" t="s">
        <v>4</v>
      </c>
      <c r="B2565" s="2">
        <v>41103</v>
      </c>
      <c r="C2565">
        <v>218.39</v>
      </c>
    </row>
    <row r="2566" spans="1:3" x14ac:dyDescent="0.55000000000000004">
      <c r="A2566" s="1" t="s">
        <v>4</v>
      </c>
      <c r="B2566" s="2">
        <v>41106</v>
      </c>
      <c r="C2566">
        <v>216.01</v>
      </c>
    </row>
    <row r="2567" spans="1:3" x14ac:dyDescent="0.55000000000000004">
      <c r="A2567" s="1" t="s">
        <v>4</v>
      </c>
      <c r="B2567" s="2">
        <v>41107</v>
      </c>
      <c r="C2567">
        <v>216.93</v>
      </c>
    </row>
    <row r="2568" spans="1:3" x14ac:dyDescent="0.55000000000000004">
      <c r="A2568" s="1" t="s">
        <v>4</v>
      </c>
      <c r="B2568" s="2">
        <v>41108</v>
      </c>
      <c r="C2568">
        <v>217.47</v>
      </c>
    </row>
    <row r="2569" spans="1:3" x14ac:dyDescent="0.55000000000000004">
      <c r="A2569" s="1" t="s">
        <v>4</v>
      </c>
      <c r="B2569" s="2">
        <v>41109</v>
      </c>
      <c r="C2569">
        <v>226.17</v>
      </c>
    </row>
    <row r="2570" spans="1:3" x14ac:dyDescent="0.55000000000000004">
      <c r="A2570" s="1" t="s">
        <v>4</v>
      </c>
      <c r="B2570" s="2">
        <v>41110</v>
      </c>
      <c r="C2570">
        <v>228.29</v>
      </c>
    </row>
    <row r="2571" spans="1:3" x14ac:dyDescent="0.55000000000000004">
      <c r="A2571" s="1" t="s">
        <v>4</v>
      </c>
      <c r="B2571" s="2">
        <v>41113</v>
      </c>
      <c r="C2571">
        <v>226.01</v>
      </c>
    </row>
    <row r="2572" spans="1:3" x14ac:dyDescent="0.55000000000000004">
      <c r="A2572" s="1" t="s">
        <v>4</v>
      </c>
      <c r="B2572" s="2">
        <v>41114</v>
      </c>
      <c r="C2572">
        <v>223.04</v>
      </c>
    </row>
    <row r="2573" spans="1:3" x14ac:dyDescent="0.55000000000000004">
      <c r="A2573" s="1" t="s">
        <v>4</v>
      </c>
      <c r="B2573" s="2">
        <v>41115</v>
      </c>
      <c r="C2573">
        <v>217.05</v>
      </c>
    </row>
    <row r="2574" spans="1:3" x14ac:dyDescent="0.55000000000000004">
      <c r="A2574" s="1" t="s">
        <v>4</v>
      </c>
      <c r="B2574" s="2">
        <v>41116</v>
      </c>
      <c r="C2574">
        <v>220.01</v>
      </c>
    </row>
    <row r="2575" spans="1:3" x14ac:dyDescent="0.55000000000000004">
      <c r="A2575" s="1" t="s">
        <v>4</v>
      </c>
      <c r="B2575" s="2">
        <v>41117</v>
      </c>
      <c r="C2575">
        <v>237.32</v>
      </c>
    </row>
    <row r="2576" spans="1:3" x14ac:dyDescent="0.55000000000000004">
      <c r="A2576" s="1" t="s">
        <v>4</v>
      </c>
      <c r="B2576" s="2">
        <v>41120</v>
      </c>
      <c r="C2576">
        <v>236.09</v>
      </c>
    </row>
    <row r="2577" spans="1:3" x14ac:dyDescent="0.55000000000000004">
      <c r="A2577" s="1" t="s">
        <v>4</v>
      </c>
      <c r="B2577" s="2">
        <v>41121</v>
      </c>
      <c r="C2577">
        <v>233.3</v>
      </c>
    </row>
    <row r="2578" spans="1:3" x14ac:dyDescent="0.55000000000000004">
      <c r="A2578" s="1" t="s">
        <v>4</v>
      </c>
      <c r="B2578" s="2">
        <v>41122</v>
      </c>
      <c r="C2578">
        <v>232.09</v>
      </c>
    </row>
    <row r="2579" spans="1:3" x14ac:dyDescent="0.55000000000000004">
      <c r="A2579" s="1" t="s">
        <v>4</v>
      </c>
      <c r="B2579" s="2">
        <v>41123</v>
      </c>
      <c r="C2579">
        <v>230.81</v>
      </c>
    </row>
    <row r="2580" spans="1:3" x14ac:dyDescent="0.55000000000000004">
      <c r="A2580" s="1" t="s">
        <v>4</v>
      </c>
      <c r="B2580" s="2">
        <v>41124</v>
      </c>
      <c r="C2580">
        <v>234.97</v>
      </c>
    </row>
    <row r="2581" spans="1:3" x14ac:dyDescent="0.55000000000000004">
      <c r="A2581" s="1" t="s">
        <v>4</v>
      </c>
      <c r="B2581" s="2">
        <v>41127</v>
      </c>
      <c r="C2581">
        <v>233.99</v>
      </c>
    </row>
    <row r="2582" spans="1:3" x14ac:dyDescent="0.55000000000000004">
      <c r="A2582" s="1" t="s">
        <v>4</v>
      </c>
      <c r="B2582" s="2">
        <v>41128</v>
      </c>
      <c r="C2582">
        <v>236.56</v>
      </c>
    </row>
    <row r="2583" spans="1:3" x14ac:dyDescent="0.55000000000000004">
      <c r="A2583" s="1" t="s">
        <v>4</v>
      </c>
      <c r="B2583" s="2">
        <v>41129</v>
      </c>
      <c r="C2583">
        <v>234.38</v>
      </c>
    </row>
    <row r="2584" spans="1:3" x14ac:dyDescent="0.55000000000000004">
      <c r="A2584" s="1" t="s">
        <v>4</v>
      </c>
      <c r="B2584" s="2">
        <v>41130</v>
      </c>
      <c r="C2584">
        <v>234.06</v>
      </c>
    </row>
    <row r="2585" spans="1:3" x14ac:dyDescent="0.55000000000000004">
      <c r="A2585" s="1" t="s">
        <v>4</v>
      </c>
      <c r="B2585" s="2">
        <v>41131</v>
      </c>
      <c r="C2585">
        <v>232.75</v>
      </c>
    </row>
    <row r="2586" spans="1:3" x14ac:dyDescent="0.55000000000000004">
      <c r="A2586" s="1" t="s">
        <v>4</v>
      </c>
      <c r="B2586" s="2">
        <v>41134</v>
      </c>
      <c r="C2586">
        <v>232.44</v>
      </c>
    </row>
    <row r="2587" spans="1:3" x14ac:dyDescent="0.55000000000000004">
      <c r="A2587" s="1" t="s">
        <v>4</v>
      </c>
      <c r="B2587" s="2">
        <v>41135</v>
      </c>
      <c r="C2587">
        <v>233.19</v>
      </c>
    </row>
    <row r="2588" spans="1:3" x14ac:dyDescent="0.55000000000000004">
      <c r="A2588" s="1" t="s">
        <v>4</v>
      </c>
      <c r="B2588" s="2">
        <v>41136</v>
      </c>
      <c r="C2588">
        <v>237.42</v>
      </c>
    </row>
    <row r="2589" spans="1:3" x14ac:dyDescent="0.55000000000000004">
      <c r="A2589" s="1" t="s">
        <v>4</v>
      </c>
      <c r="B2589" s="2">
        <v>41137</v>
      </c>
      <c r="C2589">
        <v>241.55</v>
      </c>
    </row>
    <row r="2590" spans="1:3" x14ac:dyDescent="0.55000000000000004">
      <c r="A2590" s="1" t="s">
        <v>4</v>
      </c>
      <c r="B2590" s="2">
        <v>41138</v>
      </c>
      <c r="C2590">
        <v>241.17</v>
      </c>
    </row>
    <row r="2591" spans="1:3" x14ac:dyDescent="0.55000000000000004">
      <c r="A2591" s="1" t="s">
        <v>4</v>
      </c>
      <c r="B2591" s="2">
        <v>41141</v>
      </c>
      <c r="C2591">
        <v>240.35</v>
      </c>
    </row>
    <row r="2592" spans="1:3" x14ac:dyDescent="0.55000000000000004">
      <c r="A2592" s="1" t="s">
        <v>4</v>
      </c>
      <c r="B2592" s="2">
        <v>41142</v>
      </c>
      <c r="C2592">
        <v>239.45</v>
      </c>
    </row>
    <row r="2593" spans="1:3" x14ac:dyDescent="0.55000000000000004">
      <c r="A2593" s="1" t="s">
        <v>4</v>
      </c>
      <c r="B2593" s="2">
        <v>41143</v>
      </c>
      <c r="C2593">
        <v>243.1</v>
      </c>
    </row>
    <row r="2594" spans="1:3" x14ac:dyDescent="0.55000000000000004">
      <c r="A2594" s="1" t="s">
        <v>4</v>
      </c>
      <c r="B2594" s="2">
        <v>41144</v>
      </c>
      <c r="C2594">
        <v>241.2</v>
      </c>
    </row>
    <row r="2595" spans="1:3" x14ac:dyDescent="0.55000000000000004">
      <c r="A2595" s="1" t="s">
        <v>4</v>
      </c>
      <c r="B2595" s="2">
        <v>41145</v>
      </c>
      <c r="C2595">
        <v>245.74</v>
      </c>
    </row>
    <row r="2596" spans="1:3" x14ac:dyDescent="0.55000000000000004">
      <c r="A2596" s="1" t="s">
        <v>4</v>
      </c>
      <c r="B2596" s="2">
        <v>41148</v>
      </c>
      <c r="C2596">
        <v>243.92</v>
      </c>
    </row>
    <row r="2597" spans="1:3" x14ac:dyDescent="0.55000000000000004">
      <c r="A2597" s="1" t="s">
        <v>4</v>
      </c>
      <c r="B2597" s="2">
        <v>41149</v>
      </c>
      <c r="C2597">
        <v>246.11</v>
      </c>
    </row>
    <row r="2598" spans="1:3" x14ac:dyDescent="0.55000000000000004">
      <c r="A2598" s="1" t="s">
        <v>4</v>
      </c>
      <c r="B2598" s="2">
        <v>41150</v>
      </c>
      <c r="C2598">
        <v>247.12</v>
      </c>
    </row>
    <row r="2599" spans="1:3" x14ac:dyDescent="0.55000000000000004">
      <c r="A2599" s="1" t="s">
        <v>4</v>
      </c>
      <c r="B2599" s="2">
        <v>41151</v>
      </c>
      <c r="C2599">
        <v>246.22</v>
      </c>
    </row>
    <row r="2600" spans="1:3" x14ac:dyDescent="0.55000000000000004">
      <c r="A2600" s="1" t="s">
        <v>4</v>
      </c>
      <c r="B2600" s="2">
        <v>41152</v>
      </c>
      <c r="C2600">
        <v>248.27</v>
      </c>
    </row>
    <row r="2601" spans="1:3" x14ac:dyDescent="0.55000000000000004">
      <c r="A2601" s="1" t="s">
        <v>4</v>
      </c>
      <c r="B2601" s="2">
        <v>41156</v>
      </c>
      <c r="C2601">
        <v>247.88</v>
      </c>
    </row>
    <row r="2602" spans="1:3" x14ac:dyDescent="0.55000000000000004">
      <c r="A2602" s="1" t="s">
        <v>4</v>
      </c>
      <c r="B2602" s="2">
        <v>41157</v>
      </c>
      <c r="C2602">
        <v>246.22</v>
      </c>
    </row>
    <row r="2603" spans="1:3" x14ac:dyDescent="0.55000000000000004">
      <c r="A2603" s="1" t="s">
        <v>4</v>
      </c>
      <c r="B2603" s="2">
        <v>41158</v>
      </c>
      <c r="C2603">
        <v>251.38</v>
      </c>
    </row>
    <row r="2604" spans="1:3" x14ac:dyDescent="0.55000000000000004">
      <c r="A2604" s="1" t="s">
        <v>4</v>
      </c>
      <c r="B2604" s="2">
        <v>41159</v>
      </c>
      <c r="C2604">
        <v>259.14</v>
      </c>
    </row>
    <row r="2605" spans="1:3" x14ac:dyDescent="0.55000000000000004">
      <c r="A2605" s="1" t="s">
        <v>4</v>
      </c>
      <c r="B2605" s="2">
        <v>41162</v>
      </c>
      <c r="C2605">
        <v>257.08999999999997</v>
      </c>
    </row>
    <row r="2606" spans="1:3" x14ac:dyDescent="0.55000000000000004">
      <c r="A2606" s="1" t="s">
        <v>4</v>
      </c>
      <c r="B2606" s="2">
        <v>41163</v>
      </c>
      <c r="C2606">
        <v>255.67</v>
      </c>
    </row>
    <row r="2607" spans="1:3" x14ac:dyDescent="0.55000000000000004">
      <c r="A2607" s="1" t="s">
        <v>4</v>
      </c>
      <c r="B2607" s="2">
        <v>41164</v>
      </c>
      <c r="C2607">
        <v>255.63</v>
      </c>
    </row>
    <row r="2608" spans="1:3" x14ac:dyDescent="0.55000000000000004">
      <c r="A2608" s="1" t="s">
        <v>4</v>
      </c>
      <c r="B2608" s="2">
        <v>41165</v>
      </c>
      <c r="C2608">
        <v>260.24</v>
      </c>
    </row>
    <row r="2609" spans="1:3" x14ac:dyDescent="0.55000000000000004">
      <c r="A2609" s="1" t="s">
        <v>4</v>
      </c>
      <c r="B2609" s="2">
        <v>41166</v>
      </c>
      <c r="C2609">
        <v>261.27</v>
      </c>
    </row>
    <row r="2610" spans="1:3" x14ac:dyDescent="0.55000000000000004">
      <c r="A2610" s="1" t="s">
        <v>4</v>
      </c>
      <c r="B2610" s="2">
        <v>41169</v>
      </c>
      <c r="C2610">
        <v>258</v>
      </c>
    </row>
    <row r="2611" spans="1:3" x14ac:dyDescent="0.55000000000000004">
      <c r="A2611" s="1" t="s">
        <v>4</v>
      </c>
      <c r="B2611" s="2">
        <v>41170</v>
      </c>
      <c r="C2611">
        <v>258.75</v>
      </c>
    </row>
    <row r="2612" spans="1:3" x14ac:dyDescent="0.55000000000000004">
      <c r="A2612" s="1" t="s">
        <v>4</v>
      </c>
      <c r="B2612" s="2">
        <v>41171</v>
      </c>
      <c r="C2612">
        <v>261.68</v>
      </c>
    </row>
    <row r="2613" spans="1:3" x14ac:dyDescent="0.55000000000000004">
      <c r="A2613" s="1" t="s">
        <v>4</v>
      </c>
      <c r="B2613" s="2">
        <v>41172</v>
      </c>
      <c r="C2613">
        <v>260.81</v>
      </c>
    </row>
    <row r="2614" spans="1:3" x14ac:dyDescent="0.55000000000000004">
      <c r="A2614" s="1" t="s">
        <v>4</v>
      </c>
      <c r="B2614" s="2">
        <v>41173</v>
      </c>
      <c r="C2614">
        <v>257.47000000000003</v>
      </c>
    </row>
    <row r="2615" spans="1:3" x14ac:dyDescent="0.55000000000000004">
      <c r="A2615" s="1" t="s">
        <v>4</v>
      </c>
      <c r="B2615" s="2">
        <v>41176</v>
      </c>
      <c r="C2615">
        <v>254.8</v>
      </c>
    </row>
    <row r="2616" spans="1:3" x14ac:dyDescent="0.55000000000000004">
      <c r="A2616" s="1" t="s">
        <v>4</v>
      </c>
      <c r="B2616" s="2">
        <v>41177</v>
      </c>
      <c r="C2616">
        <v>252.46</v>
      </c>
    </row>
    <row r="2617" spans="1:3" x14ac:dyDescent="0.55000000000000004">
      <c r="A2617" s="1" t="s">
        <v>4</v>
      </c>
      <c r="B2617" s="2">
        <v>41178</v>
      </c>
      <c r="C2617">
        <v>249.67</v>
      </c>
    </row>
    <row r="2618" spans="1:3" x14ac:dyDescent="0.55000000000000004">
      <c r="A2618" s="1" t="s">
        <v>4</v>
      </c>
      <c r="B2618" s="2">
        <v>41179</v>
      </c>
      <c r="C2618">
        <v>256.58999999999997</v>
      </c>
    </row>
    <row r="2619" spans="1:3" x14ac:dyDescent="0.55000000000000004">
      <c r="A2619" s="1" t="s">
        <v>4</v>
      </c>
      <c r="B2619" s="2">
        <v>41180</v>
      </c>
      <c r="C2619">
        <v>254.32</v>
      </c>
    </row>
    <row r="2620" spans="1:3" x14ac:dyDescent="0.55000000000000004">
      <c r="A2620" s="1" t="s">
        <v>4</v>
      </c>
      <c r="B2620" s="2">
        <v>41183</v>
      </c>
      <c r="C2620">
        <v>252.01</v>
      </c>
    </row>
    <row r="2621" spans="1:3" x14ac:dyDescent="0.55000000000000004">
      <c r="A2621" s="1" t="s">
        <v>4</v>
      </c>
      <c r="B2621" s="2">
        <v>41184</v>
      </c>
      <c r="C2621">
        <v>250.6</v>
      </c>
    </row>
    <row r="2622" spans="1:3" x14ac:dyDescent="0.55000000000000004">
      <c r="A2622" s="1" t="s">
        <v>4</v>
      </c>
      <c r="B2622" s="2">
        <v>41185</v>
      </c>
      <c r="C2622">
        <v>255.92</v>
      </c>
    </row>
    <row r="2623" spans="1:3" x14ac:dyDescent="0.55000000000000004">
      <c r="A2623" s="1" t="s">
        <v>4</v>
      </c>
      <c r="B2623" s="2">
        <v>41186</v>
      </c>
      <c r="C2623">
        <v>260.47000000000003</v>
      </c>
    </row>
    <row r="2624" spans="1:3" x14ac:dyDescent="0.55000000000000004">
      <c r="A2624" s="1" t="s">
        <v>4</v>
      </c>
      <c r="B2624" s="2">
        <v>41187</v>
      </c>
      <c r="C2624">
        <v>258.51</v>
      </c>
    </row>
    <row r="2625" spans="1:3" x14ac:dyDescent="0.55000000000000004">
      <c r="A2625" s="1" t="s">
        <v>4</v>
      </c>
      <c r="B2625" s="2">
        <v>41190</v>
      </c>
      <c r="C2625">
        <v>259.06</v>
      </c>
    </row>
    <row r="2626" spans="1:3" x14ac:dyDescent="0.55000000000000004">
      <c r="A2626" s="1" t="s">
        <v>4</v>
      </c>
      <c r="B2626" s="2">
        <v>41191</v>
      </c>
      <c r="C2626">
        <v>250.96</v>
      </c>
    </row>
    <row r="2627" spans="1:3" x14ac:dyDescent="0.55000000000000004">
      <c r="A2627" s="1" t="s">
        <v>4</v>
      </c>
      <c r="B2627" s="2">
        <v>41192</v>
      </c>
      <c r="C2627">
        <v>244.99</v>
      </c>
    </row>
    <row r="2628" spans="1:3" x14ac:dyDescent="0.55000000000000004">
      <c r="A2628" s="1" t="s">
        <v>4</v>
      </c>
      <c r="B2628" s="2">
        <v>41193</v>
      </c>
      <c r="C2628">
        <v>244.22</v>
      </c>
    </row>
    <row r="2629" spans="1:3" x14ac:dyDescent="0.55000000000000004">
      <c r="A2629" s="1" t="s">
        <v>4</v>
      </c>
      <c r="B2629" s="2">
        <v>41194</v>
      </c>
      <c r="C2629">
        <v>242.36</v>
      </c>
    </row>
    <row r="2630" spans="1:3" x14ac:dyDescent="0.55000000000000004">
      <c r="A2630" s="1" t="s">
        <v>4</v>
      </c>
      <c r="B2630" s="2">
        <v>41197</v>
      </c>
      <c r="C2630">
        <v>244.18</v>
      </c>
    </row>
    <row r="2631" spans="1:3" x14ac:dyDescent="0.55000000000000004">
      <c r="A2631" s="1" t="s">
        <v>4</v>
      </c>
      <c r="B2631" s="2">
        <v>41198</v>
      </c>
      <c r="C2631">
        <v>243.94</v>
      </c>
    </row>
    <row r="2632" spans="1:3" x14ac:dyDescent="0.55000000000000004">
      <c r="A2632" s="1" t="s">
        <v>4</v>
      </c>
      <c r="B2632" s="2">
        <v>41199</v>
      </c>
      <c r="C2632">
        <v>247.49</v>
      </c>
    </row>
    <row r="2633" spans="1:3" x14ac:dyDescent="0.55000000000000004">
      <c r="A2633" s="1" t="s">
        <v>4</v>
      </c>
      <c r="B2633" s="2">
        <v>41200</v>
      </c>
      <c r="C2633">
        <v>244.85</v>
      </c>
    </row>
    <row r="2634" spans="1:3" x14ac:dyDescent="0.55000000000000004">
      <c r="A2634" s="1" t="s">
        <v>4</v>
      </c>
      <c r="B2634" s="2">
        <v>41201</v>
      </c>
      <c r="C2634">
        <v>240</v>
      </c>
    </row>
    <row r="2635" spans="1:3" x14ac:dyDescent="0.55000000000000004">
      <c r="A2635" s="1" t="s">
        <v>4</v>
      </c>
      <c r="B2635" s="2">
        <v>41204</v>
      </c>
      <c r="C2635">
        <v>233.78</v>
      </c>
    </row>
    <row r="2636" spans="1:3" x14ac:dyDescent="0.55000000000000004">
      <c r="A2636" s="1" t="s">
        <v>4</v>
      </c>
      <c r="B2636" s="2">
        <v>41205</v>
      </c>
      <c r="C2636">
        <v>234.31</v>
      </c>
    </row>
    <row r="2637" spans="1:3" x14ac:dyDescent="0.55000000000000004">
      <c r="A2637" s="1" t="s">
        <v>4</v>
      </c>
      <c r="B2637" s="2">
        <v>41206</v>
      </c>
      <c r="C2637">
        <v>228.49</v>
      </c>
    </row>
    <row r="2638" spans="1:3" x14ac:dyDescent="0.55000000000000004">
      <c r="A2638" s="1" t="s">
        <v>4</v>
      </c>
      <c r="B2638" s="2">
        <v>41207</v>
      </c>
      <c r="C2638">
        <v>222.92</v>
      </c>
    </row>
    <row r="2639" spans="1:3" x14ac:dyDescent="0.55000000000000004">
      <c r="A2639" s="1" t="s">
        <v>4</v>
      </c>
      <c r="B2639" s="2">
        <v>41208</v>
      </c>
      <c r="C2639">
        <v>238.24</v>
      </c>
    </row>
    <row r="2640" spans="1:3" x14ac:dyDescent="0.55000000000000004">
      <c r="A2640" s="1" t="s">
        <v>4</v>
      </c>
      <c r="B2640" s="2">
        <v>41213</v>
      </c>
      <c r="C2640">
        <v>232.89</v>
      </c>
    </row>
    <row r="2641" spans="1:3" x14ac:dyDescent="0.55000000000000004">
      <c r="A2641" s="1" t="s">
        <v>4</v>
      </c>
      <c r="B2641" s="2">
        <v>41214</v>
      </c>
      <c r="C2641">
        <v>232.14</v>
      </c>
    </row>
    <row r="2642" spans="1:3" x14ac:dyDescent="0.55000000000000004">
      <c r="A2642" s="1" t="s">
        <v>4</v>
      </c>
      <c r="B2642" s="2">
        <v>41215</v>
      </c>
      <c r="C2642">
        <v>232.42</v>
      </c>
    </row>
    <row r="2643" spans="1:3" x14ac:dyDescent="0.55000000000000004">
      <c r="A2643" s="1" t="s">
        <v>4</v>
      </c>
      <c r="B2643" s="2">
        <v>41218</v>
      </c>
      <c r="C2643">
        <v>234.33</v>
      </c>
    </row>
    <row r="2644" spans="1:3" x14ac:dyDescent="0.55000000000000004">
      <c r="A2644" s="1" t="s">
        <v>4</v>
      </c>
      <c r="B2644" s="2">
        <v>41219</v>
      </c>
      <c r="C2644">
        <v>237.56</v>
      </c>
    </row>
    <row r="2645" spans="1:3" x14ac:dyDescent="0.55000000000000004">
      <c r="A2645" s="1" t="s">
        <v>4</v>
      </c>
      <c r="B2645" s="2">
        <v>41220</v>
      </c>
      <c r="C2645">
        <v>232.06</v>
      </c>
    </row>
    <row r="2646" spans="1:3" x14ac:dyDescent="0.55000000000000004">
      <c r="A2646" s="1" t="s">
        <v>4</v>
      </c>
      <c r="B2646" s="2">
        <v>41221</v>
      </c>
      <c r="C2646">
        <v>227.35</v>
      </c>
    </row>
    <row r="2647" spans="1:3" x14ac:dyDescent="0.55000000000000004">
      <c r="A2647" s="1" t="s">
        <v>4</v>
      </c>
      <c r="B2647" s="2">
        <v>41222</v>
      </c>
      <c r="C2647">
        <v>226.31</v>
      </c>
    </row>
    <row r="2648" spans="1:3" x14ac:dyDescent="0.55000000000000004">
      <c r="A2648" s="1" t="s">
        <v>4</v>
      </c>
      <c r="B2648" s="2">
        <v>41225</v>
      </c>
      <c r="C2648">
        <v>226.47</v>
      </c>
    </row>
    <row r="2649" spans="1:3" x14ac:dyDescent="0.55000000000000004">
      <c r="A2649" s="1" t="s">
        <v>4</v>
      </c>
      <c r="B2649" s="2">
        <v>41226</v>
      </c>
      <c r="C2649">
        <v>226.6</v>
      </c>
    </row>
    <row r="2650" spans="1:3" x14ac:dyDescent="0.55000000000000004">
      <c r="A2650" s="1" t="s">
        <v>4</v>
      </c>
      <c r="B2650" s="2">
        <v>41227</v>
      </c>
      <c r="C2650">
        <v>222.95</v>
      </c>
    </row>
    <row r="2651" spans="1:3" x14ac:dyDescent="0.55000000000000004">
      <c r="A2651" s="1" t="s">
        <v>4</v>
      </c>
      <c r="B2651" s="2">
        <v>41228</v>
      </c>
      <c r="C2651">
        <v>220.6</v>
      </c>
    </row>
    <row r="2652" spans="1:3" x14ac:dyDescent="0.55000000000000004">
      <c r="A2652" s="1" t="s">
        <v>4</v>
      </c>
      <c r="B2652" s="2">
        <v>41229</v>
      </c>
      <c r="C2652">
        <v>225.23</v>
      </c>
    </row>
    <row r="2653" spans="1:3" x14ac:dyDescent="0.55000000000000004">
      <c r="A2653" s="1" t="s">
        <v>4</v>
      </c>
      <c r="B2653" s="2">
        <v>41232</v>
      </c>
      <c r="C2653">
        <v>229.71</v>
      </c>
    </row>
    <row r="2654" spans="1:3" x14ac:dyDescent="0.55000000000000004">
      <c r="A2654" s="1" t="s">
        <v>4</v>
      </c>
      <c r="B2654" s="2">
        <v>41233</v>
      </c>
      <c r="C2654">
        <v>233.78</v>
      </c>
    </row>
    <row r="2655" spans="1:3" x14ac:dyDescent="0.55000000000000004">
      <c r="A2655" s="1" t="s">
        <v>4</v>
      </c>
      <c r="B2655" s="2">
        <v>41234</v>
      </c>
      <c r="C2655">
        <v>238.03</v>
      </c>
    </row>
    <row r="2656" spans="1:3" x14ac:dyDescent="0.55000000000000004">
      <c r="A2656" s="1" t="s">
        <v>4</v>
      </c>
      <c r="B2656" s="2">
        <v>41236</v>
      </c>
      <c r="C2656">
        <v>239.88</v>
      </c>
    </row>
    <row r="2657" spans="1:3" x14ac:dyDescent="0.55000000000000004">
      <c r="A2657" s="1" t="s">
        <v>4</v>
      </c>
      <c r="B2657" s="2">
        <v>41239</v>
      </c>
      <c r="C2657">
        <v>243.62</v>
      </c>
    </row>
    <row r="2658" spans="1:3" x14ac:dyDescent="0.55000000000000004">
      <c r="A2658" s="1" t="s">
        <v>4</v>
      </c>
      <c r="B2658" s="2">
        <v>41240</v>
      </c>
      <c r="C2658">
        <v>243.4</v>
      </c>
    </row>
    <row r="2659" spans="1:3" x14ac:dyDescent="0.55000000000000004">
      <c r="A2659" s="1" t="s">
        <v>4</v>
      </c>
      <c r="B2659" s="2">
        <v>41241</v>
      </c>
      <c r="C2659">
        <v>247.11</v>
      </c>
    </row>
    <row r="2660" spans="1:3" x14ac:dyDescent="0.55000000000000004">
      <c r="A2660" s="1" t="s">
        <v>4</v>
      </c>
      <c r="B2660" s="2">
        <v>41242</v>
      </c>
      <c r="C2660">
        <v>251.27</v>
      </c>
    </row>
    <row r="2661" spans="1:3" x14ac:dyDescent="0.55000000000000004">
      <c r="A2661" s="1" t="s">
        <v>4</v>
      </c>
      <c r="B2661" s="2">
        <v>41243</v>
      </c>
      <c r="C2661">
        <v>252.05</v>
      </c>
    </row>
    <row r="2662" spans="1:3" x14ac:dyDescent="0.55000000000000004">
      <c r="A2662" s="1" t="s">
        <v>4</v>
      </c>
      <c r="B2662" s="2">
        <v>41246</v>
      </c>
      <c r="C2662">
        <v>250.33</v>
      </c>
    </row>
    <row r="2663" spans="1:3" x14ac:dyDescent="0.55000000000000004">
      <c r="A2663" s="1" t="s">
        <v>4</v>
      </c>
      <c r="B2663" s="2">
        <v>41247</v>
      </c>
      <c r="C2663">
        <v>252.49</v>
      </c>
    </row>
    <row r="2664" spans="1:3" x14ac:dyDescent="0.55000000000000004">
      <c r="A2664" s="1" t="s">
        <v>4</v>
      </c>
      <c r="B2664" s="2">
        <v>41248</v>
      </c>
      <c r="C2664">
        <v>253.96</v>
      </c>
    </row>
    <row r="2665" spans="1:3" x14ac:dyDescent="0.55000000000000004">
      <c r="A2665" s="1" t="s">
        <v>4</v>
      </c>
      <c r="B2665" s="2">
        <v>41249</v>
      </c>
      <c r="C2665">
        <v>253.37</v>
      </c>
    </row>
    <row r="2666" spans="1:3" x14ac:dyDescent="0.55000000000000004">
      <c r="A2666" s="1" t="s">
        <v>4</v>
      </c>
      <c r="B2666" s="2">
        <v>41250</v>
      </c>
      <c r="C2666">
        <v>253.27</v>
      </c>
    </row>
    <row r="2667" spans="1:3" x14ac:dyDescent="0.55000000000000004">
      <c r="A2667" s="1" t="s">
        <v>4</v>
      </c>
      <c r="B2667" s="2">
        <v>41253</v>
      </c>
      <c r="C2667">
        <v>247.77</v>
      </c>
    </row>
    <row r="2668" spans="1:3" x14ac:dyDescent="0.55000000000000004">
      <c r="A2668" s="1" t="s">
        <v>4</v>
      </c>
      <c r="B2668" s="2">
        <v>41254</v>
      </c>
      <c r="C2668">
        <v>250.69</v>
      </c>
    </row>
    <row r="2669" spans="1:3" x14ac:dyDescent="0.55000000000000004">
      <c r="A2669" s="1" t="s">
        <v>4</v>
      </c>
      <c r="B2669" s="2">
        <v>41255</v>
      </c>
      <c r="C2669">
        <v>251.76</v>
      </c>
    </row>
    <row r="2670" spans="1:3" x14ac:dyDescent="0.55000000000000004">
      <c r="A2670" s="1" t="s">
        <v>4</v>
      </c>
      <c r="B2670" s="2">
        <v>41256</v>
      </c>
      <c r="C2670">
        <v>251.25</v>
      </c>
    </row>
    <row r="2671" spans="1:3" x14ac:dyDescent="0.55000000000000004">
      <c r="A2671" s="1" t="s">
        <v>4</v>
      </c>
      <c r="B2671" s="2">
        <v>41257</v>
      </c>
      <c r="C2671">
        <v>249.19</v>
      </c>
    </row>
    <row r="2672" spans="1:3" x14ac:dyDescent="0.55000000000000004">
      <c r="A2672" s="1" t="s">
        <v>4</v>
      </c>
      <c r="B2672" s="2">
        <v>41260</v>
      </c>
      <c r="C2672">
        <v>253.86</v>
      </c>
    </row>
    <row r="2673" spans="1:3" x14ac:dyDescent="0.55000000000000004">
      <c r="A2673" s="1" t="s">
        <v>4</v>
      </c>
      <c r="B2673" s="2">
        <v>41261</v>
      </c>
      <c r="C2673">
        <v>260.39999999999998</v>
      </c>
    </row>
    <row r="2674" spans="1:3" x14ac:dyDescent="0.55000000000000004">
      <c r="A2674" s="1" t="s">
        <v>4</v>
      </c>
      <c r="B2674" s="2">
        <v>41262</v>
      </c>
      <c r="C2674">
        <v>257.99</v>
      </c>
    </row>
    <row r="2675" spans="1:3" x14ac:dyDescent="0.55000000000000004">
      <c r="A2675" s="1" t="s">
        <v>4</v>
      </c>
      <c r="B2675" s="2">
        <v>41263</v>
      </c>
      <c r="C2675">
        <v>261.5</v>
      </c>
    </row>
    <row r="2676" spans="1:3" x14ac:dyDescent="0.55000000000000004">
      <c r="A2676" s="1" t="s">
        <v>4</v>
      </c>
      <c r="B2676" s="2">
        <v>41264</v>
      </c>
      <c r="C2676">
        <v>256.92</v>
      </c>
    </row>
    <row r="2677" spans="1:3" x14ac:dyDescent="0.55000000000000004">
      <c r="A2677" s="1" t="s">
        <v>4</v>
      </c>
      <c r="B2677" s="2">
        <v>41267</v>
      </c>
      <c r="C2677">
        <v>258.62</v>
      </c>
    </row>
    <row r="2678" spans="1:3" x14ac:dyDescent="0.55000000000000004">
      <c r="A2678" s="1" t="s">
        <v>4</v>
      </c>
      <c r="B2678" s="2">
        <v>41269</v>
      </c>
      <c r="C2678">
        <v>248.63</v>
      </c>
    </row>
    <row r="2679" spans="1:3" x14ac:dyDescent="0.55000000000000004">
      <c r="A2679" s="1" t="s">
        <v>4</v>
      </c>
      <c r="B2679" s="2">
        <v>41270</v>
      </c>
      <c r="C2679">
        <v>248.31</v>
      </c>
    </row>
    <row r="2680" spans="1:3" x14ac:dyDescent="0.55000000000000004">
      <c r="A2680" s="1" t="s">
        <v>4</v>
      </c>
      <c r="B2680" s="2">
        <v>41271</v>
      </c>
      <c r="C2680">
        <v>245.18</v>
      </c>
    </row>
    <row r="2681" spans="1:3" x14ac:dyDescent="0.55000000000000004">
      <c r="A2681" s="1" t="s">
        <v>4</v>
      </c>
      <c r="B2681" s="2">
        <v>41274</v>
      </c>
      <c r="C2681">
        <v>250.87</v>
      </c>
    </row>
    <row r="2682" spans="1:3" x14ac:dyDescent="0.55000000000000004">
      <c r="A2682" s="1" t="s">
        <v>4</v>
      </c>
      <c r="B2682" s="2">
        <v>41276</v>
      </c>
      <c r="C2682">
        <v>257.31</v>
      </c>
    </row>
    <row r="2683" spans="1:3" x14ac:dyDescent="0.55000000000000004">
      <c r="A2683" s="1" t="s">
        <v>4</v>
      </c>
      <c r="B2683" s="2">
        <v>41277</v>
      </c>
      <c r="C2683">
        <v>258.48</v>
      </c>
    </row>
    <row r="2684" spans="1:3" x14ac:dyDescent="0.55000000000000004">
      <c r="A2684" s="1" t="s">
        <v>4</v>
      </c>
      <c r="B2684" s="2">
        <v>41278</v>
      </c>
      <c r="C2684">
        <v>259.14999999999998</v>
      </c>
    </row>
    <row r="2685" spans="1:3" x14ac:dyDescent="0.55000000000000004">
      <c r="A2685" s="1" t="s">
        <v>4</v>
      </c>
      <c r="B2685" s="2">
        <v>41281</v>
      </c>
      <c r="C2685">
        <v>268.45999999999998</v>
      </c>
    </row>
    <row r="2686" spans="1:3" x14ac:dyDescent="0.55000000000000004">
      <c r="A2686" s="1" t="s">
        <v>4</v>
      </c>
      <c r="B2686" s="2">
        <v>41282</v>
      </c>
      <c r="C2686">
        <v>266.38</v>
      </c>
    </row>
    <row r="2687" spans="1:3" x14ac:dyDescent="0.55000000000000004">
      <c r="A2687" s="1" t="s">
        <v>4</v>
      </c>
      <c r="B2687" s="2">
        <v>41283</v>
      </c>
      <c r="C2687">
        <v>266.35000000000002</v>
      </c>
    </row>
    <row r="2688" spans="1:3" x14ac:dyDescent="0.55000000000000004">
      <c r="A2688" s="1" t="s">
        <v>4</v>
      </c>
      <c r="B2688" s="2">
        <v>41284</v>
      </c>
      <c r="C2688">
        <v>265.33999999999997</v>
      </c>
    </row>
    <row r="2689" spans="1:3" x14ac:dyDescent="0.55000000000000004">
      <c r="A2689" s="1" t="s">
        <v>4</v>
      </c>
      <c r="B2689" s="2">
        <v>41285</v>
      </c>
      <c r="C2689">
        <v>267.94</v>
      </c>
    </row>
    <row r="2690" spans="1:3" x14ac:dyDescent="0.55000000000000004">
      <c r="A2690" s="1" t="s">
        <v>4</v>
      </c>
      <c r="B2690" s="2">
        <v>41288</v>
      </c>
      <c r="C2690">
        <v>272.73</v>
      </c>
    </row>
    <row r="2691" spans="1:3" x14ac:dyDescent="0.55000000000000004">
      <c r="A2691" s="1" t="s">
        <v>4</v>
      </c>
      <c r="B2691" s="2">
        <v>41289</v>
      </c>
      <c r="C2691">
        <v>271.89999999999998</v>
      </c>
    </row>
    <row r="2692" spans="1:3" x14ac:dyDescent="0.55000000000000004">
      <c r="A2692" s="1" t="s">
        <v>4</v>
      </c>
      <c r="B2692" s="2">
        <v>41290</v>
      </c>
      <c r="C2692">
        <v>268.93</v>
      </c>
    </row>
    <row r="2693" spans="1:3" x14ac:dyDescent="0.55000000000000004">
      <c r="A2693" s="1" t="s">
        <v>4</v>
      </c>
      <c r="B2693" s="2">
        <v>41291</v>
      </c>
      <c r="C2693">
        <v>270.48</v>
      </c>
    </row>
    <row r="2694" spans="1:3" x14ac:dyDescent="0.55000000000000004">
      <c r="A2694" s="1" t="s">
        <v>4</v>
      </c>
      <c r="B2694" s="2">
        <v>41292</v>
      </c>
      <c r="C2694">
        <v>272.12</v>
      </c>
    </row>
    <row r="2695" spans="1:3" x14ac:dyDescent="0.55000000000000004">
      <c r="A2695" s="1" t="s">
        <v>4</v>
      </c>
      <c r="B2695" s="2">
        <v>41296</v>
      </c>
      <c r="C2695">
        <v>270.19</v>
      </c>
    </row>
    <row r="2696" spans="1:3" x14ac:dyDescent="0.55000000000000004">
      <c r="A2696" s="1" t="s">
        <v>4</v>
      </c>
      <c r="B2696" s="2">
        <v>41297</v>
      </c>
      <c r="C2696">
        <v>268.11</v>
      </c>
    </row>
    <row r="2697" spans="1:3" x14ac:dyDescent="0.55000000000000004">
      <c r="A2697" s="1" t="s">
        <v>4</v>
      </c>
      <c r="B2697" s="2">
        <v>41298</v>
      </c>
      <c r="C2697">
        <v>273.45999999999998</v>
      </c>
    </row>
    <row r="2698" spans="1:3" x14ac:dyDescent="0.55000000000000004">
      <c r="A2698" s="1" t="s">
        <v>4</v>
      </c>
      <c r="B2698" s="2">
        <v>41299</v>
      </c>
      <c r="C2698">
        <v>283.99</v>
      </c>
    </row>
    <row r="2699" spans="1:3" x14ac:dyDescent="0.55000000000000004">
      <c r="A2699" s="1" t="s">
        <v>4</v>
      </c>
      <c r="B2699" s="2">
        <v>41302</v>
      </c>
      <c r="C2699">
        <v>276.04000000000002</v>
      </c>
    </row>
    <row r="2700" spans="1:3" x14ac:dyDescent="0.55000000000000004">
      <c r="A2700" s="1" t="s">
        <v>4</v>
      </c>
      <c r="B2700" s="2">
        <v>41303</v>
      </c>
      <c r="C2700">
        <v>260.35000000000002</v>
      </c>
    </row>
    <row r="2701" spans="1:3" x14ac:dyDescent="0.55000000000000004">
      <c r="A2701" s="1" t="s">
        <v>4</v>
      </c>
      <c r="B2701" s="2">
        <v>41304</v>
      </c>
      <c r="C2701">
        <v>272.76</v>
      </c>
    </row>
    <row r="2702" spans="1:3" x14ac:dyDescent="0.55000000000000004">
      <c r="A2702" s="1" t="s">
        <v>4</v>
      </c>
      <c r="B2702" s="2">
        <v>41305</v>
      </c>
      <c r="C2702">
        <v>265.5</v>
      </c>
    </row>
    <row r="2703" spans="1:3" x14ac:dyDescent="0.55000000000000004">
      <c r="A2703" s="1" t="s">
        <v>4</v>
      </c>
      <c r="B2703" s="2">
        <v>41306</v>
      </c>
      <c r="C2703">
        <v>265</v>
      </c>
    </row>
    <row r="2704" spans="1:3" x14ac:dyDescent="0.55000000000000004">
      <c r="A2704" s="1" t="s">
        <v>4</v>
      </c>
      <c r="B2704" s="2">
        <v>41309</v>
      </c>
      <c r="C2704">
        <v>259.98</v>
      </c>
    </row>
    <row r="2705" spans="1:3" x14ac:dyDescent="0.55000000000000004">
      <c r="A2705" s="1" t="s">
        <v>4</v>
      </c>
      <c r="B2705" s="2">
        <v>41310</v>
      </c>
      <c r="C2705">
        <v>266.89</v>
      </c>
    </row>
    <row r="2706" spans="1:3" x14ac:dyDescent="0.55000000000000004">
      <c r="A2706" s="1" t="s">
        <v>4</v>
      </c>
      <c r="B2706" s="2">
        <v>41311</v>
      </c>
      <c r="C2706">
        <v>262.22000000000003</v>
      </c>
    </row>
    <row r="2707" spans="1:3" x14ac:dyDescent="0.55000000000000004">
      <c r="A2707" s="1" t="s">
        <v>4</v>
      </c>
      <c r="B2707" s="2">
        <v>41312</v>
      </c>
      <c r="C2707">
        <v>260.23</v>
      </c>
    </row>
    <row r="2708" spans="1:3" x14ac:dyDescent="0.55000000000000004">
      <c r="A2708" s="1" t="s">
        <v>4</v>
      </c>
      <c r="B2708" s="2">
        <v>41313</v>
      </c>
      <c r="C2708">
        <v>261.95</v>
      </c>
    </row>
    <row r="2709" spans="1:3" x14ac:dyDescent="0.55000000000000004">
      <c r="A2709" s="1" t="s">
        <v>4</v>
      </c>
      <c r="B2709" s="2">
        <v>41316</v>
      </c>
      <c r="C2709">
        <v>257.20999999999998</v>
      </c>
    </row>
    <row r="2710" spans="1:3" x14ac:dyDescent="0.55000000000000004">
      <c r="A2710" s="1" t="s">
        <v>4</v>
      </c>
      <c r="B2710" s="2">
        <v>41317</v>
      </c>
      <c r="C2710">
        <v>258.7</v>
      </c>
    </row>
    <row r="2711" spans="1:3" x14ac:dyDescent="0.55000000000000004">
      <c r="A2711" s="1" t="s">
        <v>4</v>
      </c>
      <c r="B2711" s="2">
        <v>41318</v>
      </c>
      <c r="C2711">
        <v>269.47000000000003</v>
      </c>
    </row>
    <row r="2712" spans="1:3" x14ac:dyDescent="0.55000000000000004">
      <c r="A2712" s="1" t="s">
        <v>4</v>
      </c>
      <c r="B2712" s="2">
        <v>41319</v>
      </c>
      <c r="C2712">
        <v>269.24</v>
      </c>
    </row>
    <row r="2713" spans="1:3" x14ac:dyDescent="0.55000000000000004">
      <c r="A2713" s="1" t="s">
        <v>4</v>
      </c>
      <c r="B2713" s="2">
        <v>41320</v>
      </c>
      <c r="C2713">
        <v>265.08999999999997</v>
      </c>
    </row>
    <row r="2714" spans="1:3" x14ac:dyDescent="0.55000000000000004">
      <c r="A2714" s="1" t="s">
        <v>4</v>
      </c>
      <c r="B2714" s="2">
        <v>41324</v>
      </c>
      <c r="C2714">
        <v>269.75</v>
      </c>
    </row>
    <row r="2715" spans="1:3" x14ac:dyDescent="0.55000000000000004">
      <c r="A2715" s="1" t="s">
        <v>4</v>
      </c>
      <c r="B2715" s="2">
        <v>41325</v>
      </c>
      <c r="C2715">
        <v>266.41000000000003</v>
      </c>
    </row>
    <row r="2716" spans="1:3" x14ac:dyDescent="0.55000000000000004">
      <c r="A2716" s="1" t="s">
        <v>4</v>
      </c>
      <c r="B2716" s="2">
        <v>41326</v>
      </c>
      <c r="C2716">
        <v>265.94</v>
      </c>
    </row>
    <row r="2717" spans="1:3" x14ac:dyDescent="0.55000000000000004">
      <c r="A2717" s="1" t="s">
        <v>4</v>
      </c>
      <c r="B2717" s="2">
        <v>41327</v>
      </c>
      <c r="C2717">
        <v>265.42</v>
      </c>
    </row>
    <row r="2718" spans="1:3" x14ac:dyDescent="0.55000000000000004">
      <c r="A2718" s="1" t="s">
        <v>4</v>
      </c>
      <c r="B2718" s="2">
        <v>41330</v>
      </c>
      <c r="C2718">
        <v>259.87</v>
      </c>
    </row>
    <row r="2719" spans="1:3" x14ac:dyDescent="0.55000000000000004">
      <c r="A2719" s="1" t="s">
        <v>4</v>
      </c>
      <c r="B2719" s="2">
        <v>41331</v>
      </c>
      <c r="C2719">
        <v>259.36</v>
      </c>
    </row>
    <row r="2720" spans="1:3" x14ac:dyDescent="0.55000000000000004">
      <c r="A2720" s="1" t="s">
        <v>4</v>
      </c>
      <c r="B2720" s="2">
        <v>41332</v>
      </c>
      <c r="C2720">
        <v>263.25</v>
      </c>
    </row>
    <row r="2721" spans="1:3" x14ac:dyDescent="0.55000000000000004">
      <c r="A2721" s="1" t="s">
        <v>4</v>
      </c>
      <c r="B2721" s="2">
        <v>41333</v>
      </c>
      <c r="C2721">
        <v>264.27</v>
      </c>
    </row>
    <row r="2722" spans="1:3" x14ac:dyDescent="0.55000000000000004">
      <c r="A2722" s="1" t="s">
        <v>4</v>
      </c>
      <c r="B2722" s="2">
        <v>41334</v>
      </c>
      <c r="C2722">
        <v>265.74</v>
      </c>
    </row>
    <row r="2723" spans="1:3" x14ac:dyDescent="0.55000000000000004">
      <c r="A2723" s="1" t="s">
        <v>4</v>
      </c>
      <c r="B2723" s="2">
        <v>41337</v>
      </c>
      <c r="C2723">
        <v>273.11</v>
      </c>
    </row>
    <row r="2724" spans="1:3" x14ac:dyDescent="0.55000000000000004">
      <c r="A2724" s="1" t="s">
        <v>4</v>
      </c>
      <c r="B2724" s="2">
        <v>41338</v>
      </c>
      <c r="C2724">
        <v>275.58999999999997</v>
      </c>
    </row>
    <row r="2725" spans="1:3" x14ac:dyDescent="0.55000000000000004">
      <c r="A2725" s="1" t="s">
        <v>4</v>
      </c>
      <c r="B2725" s="2">
        <v>41339</v>
      </c>
      <c r="C2725">
        <v>273.79000000000002</v>
      </c>
    </row>
    <row r="2726" spans="1:3" x14ac:dyDescent="0.55000000000000004">
      <c r="A2726" s="1" t="s">
        <v>4</v>
      </c>
      <c r="B2726" s="2">
        <v>41340</v>
      </c>
      <c r="C2726">
        <v>273.88</v>
      </c>
    </row>
    <row r="2727" spans="1:3" x14ac:dyDescent="0.55000000000000004">
      <c r="A2727" s="1" t="s">
        <v>4</v>
      </c>
      <c r="B2727" s="2">
        <v>41341</v>
      </c>
      <c r="C2727">
        <v>274.19</v>
      </c>
    </row>
    <row r="2728" spans="1:3" x14ac:dyDescent="0.55000000000000004">
      <c r="A2728" s="1" t="s">
        <v>4</v>
      </c>
      <c r="B2728" s="2">
        <v>41344</v>
      </c>
      <c r="C2728">
        <v>271.24</v>
      </c>
    </row>
    <row r="2729" spans="1:3" x14ac:dyDescent="0.55000000000000004">
      <c r="A2729" s="1" t="s">
        <v>4</v>
      </c>
      <c r="B2729" s="2">
        <v>41345</v>
      </c>
      <c r="C2729">
        <v>274.13</v>
      </c>
    </row>
    <row r="2730" spans="1:3" x14ac:dyDescent="0.55000000000000004">
      <c r="A2730" s="1" t="s">
        <v>4</v>
      </c>
      <c r="B2730" s="2">
        <v>41346</v>
      </c>
      <c r="C2730">
        <v>275.10000000000002</v>
      </c>
    </row>
    <row r="2731" spans="1:3" x14ac:dyDescent="0.55000000000000004">
      <c r="A2731" s="1" t="s">
        <v>4</v>
      </c>
      <c r="B2731" s="2">
        <v>41347</v>
      </c>
      <c r="C2731">
        <v>265.74</v>
      </c>
    </row>
    <row r="2732" spans="1:3" x14ac:dyDescent="0.55000000000000004">
      <c r="A2732" s="1" t="s">
        <v>4</v>
      </c>
      <c r="B2732" s="2">
        <v>41348</v>
      </c>
      <c r="C2732">
        <v>261.82</v>
      </c>
    </row>
    <row r="2733" spans="1:3" x14ac:dyDescent="0.55000000000000004">
      <c r="A2733" s="1" t="s">
        <v>4</v>
      </c>
      <c r="B2733" s="2">
        <v>41351</v>
      </c>
      <c r="C2733">
        <v>257.89</v>
      </c>
    </row>
    <row r="2734" spans="1:3" x14ac:dyDescent="0.55000000000000004">
      <c r="A2734" s="1" t="s">
        <v>4</v>
      </c>
      <c r="B2734" s="2">
        <v>41352</v>
      </c>
      <c r="C2734">
        <v>256.41000000000003</v>
      </c>
    </row>
    <row r="2735" spans="1:3" x14ac:dyDescent="0.55000000000000004">
      <c r="A2735" s="1" t="s">
        <v>4</v>
      </c>
      <c r="B2735" s="2">
        <v>41353</v>
      </c>
      <c r="C2735">
        <v>257.27999999999997</v>
      </c>
    </row>
    <row r="2736" spans="1:3" x14ac:dyDescent="0.55000000000000004">
      <c r="A2736" s="1" t="s">
        <v>4</v>
      </c>
      <c r="B2736" s="2">
        <v>41354</v>
      </c>
      <c r="C2736">
        <v>253.39</v>
      </c>
    </row>
    <row r="2737" spans="1:3" x14ac:dyDescent="0.55000000000000004">
      <c r="A2737" s="1" t="s">
        <v>4</v>
      </c>
      <c r="B2737" s="2">
        <v>41355</v>
      </c>
      <c r="C2737">
        <v>257.75</v>
      </c>
    </row>
    <row r="2738" spans="1:3" x14ac:dyDescent="0.55000000000000004">
      <c r="A2738" s="1" t="s">
        <v>4</v>
      </c>
      <c r="B2738" s="2">
        <v>41358</v>
      </c>
      <c r="C2738">
        <v>256.02</v>
      </c>
    </row>
    <row r="2739" spans="1:3" x14ac:dyDescent="0.55000000000000004">
      <c r="A2739" s="1" t="s">
        <v>4</v>
      </c>
      <c r="B2739" s="2">
        <v>41359</v>
      </c>
      <c r="C2739">
        <v>260.31</v>
      </c>
    </row>
    <row r="2740" spans="1:3" x14ac:dyDescent="0.55000000000000004">
      <c r="A2740" s="1" t="s">
        <v>4</v>
      </c>
      <c r="B2740" s="2">
        <v>41360</v>
      </c>
      <c r="C2740">
        <v>265.3</v>
      </c>
    </row>
    <row r="2741" spans="1:3" x14ac:dyDescent="0.55000000000000004">
      <c r="A2741" s="1" t="s">
        <v>4</v>
      </c>
      <c r="B2741" s="2">
        <v>41361</v>
      </c>
      <c r="C2741">
        <v>266.49</v>
      </c>
    </row>
    <row r="2742" spans="1:3" x14ac:dyDescent="0.55000000000000004">
      <c r="A2742" s="1" t="s">
        <v>4</v>
      </c>
      <c r="B2742" s="2">
        <v>41365</v>
      </c>
      <c r="C2742">
        <v>261.61</v>
      </c>
    </row>
    <row r="2743" spans="1:3" x14ac:dyDescent="0.55000000000000004">
      <c r="A2743" s="1" t="s">
        <v>4</v>
      </c>
      <c r="B2743" s="2">
        <v>41366</v>
      </c>
      <c r="C2743">
        <v>263.32</v>
      </c>
    </row>
    <row r="2744" spans="1:3" x14ac:dyDescent="0.55000000000000004">
      <c r="A2744" s="1" t="s">
        <v>4</v>
      </c>
      <c r="B2744" s="2">
        <v>41367</v>
      </c>
      <c r="C2744">
        <v>259.02999999999997</v>
      </c>
    </row>
    <row r="2745" spans="1:3" x14ac:dyDescent="0.55000000000000004">
      <c r="A2745" s="1" t="s">
        <v>4</v>
      </c>
      <c r="B2745" s="2">
        <v>41368</v>
      </c>
      <c r="C2745">
        <v>259.08</v>
      </c>
    </row>
    <row r="2746" spans="1:3" x14ac:dyDescent="0.55000000000000004">
      <c r="A2746" s="1" t="s">
        <v>4</v>
      </c>
      <c r="B2746" s="2">
        <v>41369</v>
      </c>
      <c r="C2746">
        <v>255.48</v>
      </c>
    </row>
    <row r="2747" spans="1:3" x14ac:dyDescent="0.55000000000000004">
      <c r="A2747" s="1" t="s">
        <v>4</v>
      </c>
      <c r="B2747" s="2">
        <v>41372</v>
      </c>
      <c r="C2747">
        <v>258.95</v>
      </c>
    </row>
    <row r="2748" spans="1:3" x14ac:dyDescent="0.55000000000000004">
      <c r="A2748" s="1" t="s">
        <v>4</v>
      </c>
      <c r="B2748" s="2">
        <v>41373</v>
      </c>
      <c r="C2748">
        <v>261.14</v>
      </c>
    </row>
    <row r="2749" spans="1:3" x14ac:dyDescent="0.55000000000000004">
      <c r="A2749" s="1" t="s">
        <v>4</v>
      </c>
      <c r="B2749" s="2">
        <v>41374</v>
      </c>
      <c r="C2749">
        <v>264.77</v>
      </c>
    </row>
    <row r="2750" spans="1:3" x14ac:dyDescent="0.55000000000000004">
      <c r="A2750" s="1" t="s">
        <v>4</v>
      </c>
      <c r="B2750" s="2">
        <v>41375</v>
      </c>
      <c r="C2750">
        <v>269.85000000000002</v>
      </c>
    </row>
    <row r="2751" spans="1:3" x14ac:dyDescent="0.55000000000000004">
      <c r="A2751" s="1" t="s">
        <v>4</v>
      </c>
      <c r="B2751" s="2">
        <v>41376</v>
      </c>
      <c r="C2751">
        <v>272.87</v>
      </c>
    </row>
    <row r="2752" spans="1:3" x14ac:dyDescent="0.55000000000000004">
      <c r="A2752" s="1" t="s">
        <v>4</v>
      </c>
      <c r="B2752" s="2">
        <v>41379</v>
      </c>
      <c r="C2752">
        <v>267.72000000000003</v>
      </c>
    </row>
    <row r="2753" spans="1:3" x14ac:dyDescent="0.55000000000000004">
      <c r="A2753" s="1" t="s">
        <v>4</v>
      </c>
      <c r="B2753" s="2">
        <v>41380</v>
      </c>
      <c r="C2753">
        <v>272.33999999999997</v>
      </c>
    </row>
    <row r="2754" spans="1:3" x14ac:dyDescent="0.55000000000000004">
      <c r="A2754" s="1" t="s">
        <v>4</v>
      </c>
      <c r="B2754" s="2">
        <v>41381</v>
      </c>
      <c r="C2754">
        <v>267.39999999999998</v>
      </c>
    </row>
    <row r="2755" spans="1:3" x14ac:dyDescent="0.55000000000000004">
      <c r="A2755" s="1" t="s">
        <v>4</v>
      </c>
      <c r="B2755" s="2">
        <v>41382</v>
      </c>
      <c r="C2755">
        <v>259.42</v>
      </c>
    </row>
    <row r="2756" spans="1:3" x14ac:dyDescent="0.55000000000000004">
      <c r="A2756" s="1" t="s">
        <v>4</v>
      </c>
      <c r="B2756" s="2">
        <v>41383</v>
      </c>
      <c r="C2756">
        <v>260.32</v>
      </c>
    </row>
    <row r="2757" spans="1:3" x14ac:dyDescent="0.55000000000000004">
      <c r="A2757" s="1" t="s">
        <v>4</v>
      </c>
      <c r="B2757" s="2">
        <v>41386</v>
      </c>
      <c r="C2757">
        <v>263.55</v>
      </c>
    </row>
    <row r="2758" spans="1:3" x14ac:dyDescent="0.55000000000000004">
      <c r="A2758" s="1" t="s">
        <v>4</v>
      </c>
      <c r="B2758" s="2">
        <v>41387</v>
      </c>
      <c r="C2758">
        <v>268.89999999999998</v>
      </c>
    </row>
    <row r="2759" spans="1:3" x14ac:dyDescent="0.55000000000000004">
      <c r="A2759" s="1" t="s">
        <v>4</v>
      </c>
      <c r="B2759" s="2">
        <v>41388</v>
      </c>
      <c r="C2759">
        <v>268.77999999999997</v>
      </c>
    </row>
    <row r="2760" spans="1:3" x14ac:dyDescent="0.55000000000000004">
      <c r="A2760" s="1" t="s">
        <v>4</v>
      </c>
      <c r="B2760" s="2">
        <v>41389</v>
      </c>
      <c r="C2760">
        <v>274.7</v>
      </c>
    </row>
    <row r="2761" spans="1:3" x14ac:dyDescent="0.55000000000000004">
      <c r="A2761" s="1" t="s">
        <v>4</v>
      </c>
      <c r="B2761" s="2">
        <v>41390</v>
      </c>
      <c r="C2761">
        <v>254.81</v>
      </c>
    </row>
    <row r="2762" spans="1:3" x14ac:dyDescent="0.55000000000000004">
      <c r="A2762" s="1" t="s">
        <v>4</v>
      </c>
      <c r="B2762" s="2">
        <v>41393</v>
      </c>
      <c r="C2762">
        <v>249.74</v>
      </c>
    </row>
    <row r="2763" spans="1:3" x14ac:dyDescent="0.55000000000000004">
      <c r="A2763" s="1" t="s">
        <v>4</v>
      </c>
      <c r="B2763" s="2">
        <v>41394</v>
      </c>
      <c r="C2763">
        <v>253.81</v>
      </c>
    </row>
    <row r="2764" spans="1:3" x14ac:dyDescent="0.55000000000000004">
      <c r="A2764" s="1" t="s">
        <v>4</v>
      </c>
      <c r="B2764" s="2">
        <v>41395</v>
      </c>
      <c r="C2764">
        <v>248.23</v>
      </c>
    </row>
    <row r="2765" spans="1:3" x14ac:dyDescent="0.55000000000000004">
      <c r="A2765" s="1" t="s">
        <v>4</v>
      </c>
      <c r="B2765" s="2">
        <v>41396</v>
      </c>
      <c r="C2765">
        <v>252.55</v>
      </c>
    </row>
    <row r="2766" spans="1:3" x14ac:dyDescent="0.55000000000000004">
      <c r="A2766" s="1" t="s">
        <v>4</v>
      </c>
      <c r="B2766" s="2">
        <v>41397</v>
      </c>
      <c r="C2766">
        <v>258.05</v>
      </c>
    </row>
    <row r="2767" spans="1:3" x14ac:dyDescent="0.55000000000000004">
      <c r="A2767" s="1" t="s">
        <v>4</v>
      </c>
      <c r="B2767" s="2">
        <v>41400</v>
      </c>
      <c r="C2767">
        <v>255.72</v>
      </c>
    </row>
    <row r="2768" spans="1:3" x14ac:dyDescent="0.55000000000000004">
      <c r="A2768" s="1" t="s">
        <v>4</v>
      </c>
      <c r="B2768" s="2">
        <v>41401</v>
      </c>
      <c r="C2768">
        <v>257.73</v>
      </c>
    </row>
    <row r="2769" spans="1:3" x14ac:dyDescent="0.55000000000000004">
      <c r="A2769" s="1" t="s">
        <v>4</v>
      </c>
      <c r="B2769" s="2">
        <v>41402</v>
      </c>
      <c r="C2769">
        <v>258.68</v>
      </c>
    </row>
    <row r="2770" spans="1:3" x14ac:dyDescent="0.55000000000000004">
      <c r="A2770" s="1" t="s">
        <v>4</v>
      </c>
      <c r="B2770" s="2">
        <v>41403</v>
      </c>
      <c r="C2770">
        <v>260.16000000000003</v>
      </c>
    </row>
    <row r="2771" spans="1:3" x14ac:dyDescent="0.55000000000000004">
      <c r="A2771" s="1" t="s">
        <v>4</v>
      </c>
      <c r="B2771" s="2">
        <v>41404</v>
      </c>
      <c r="C2771">
        <v>263.63</v>
      </c>
    </row>
    <row r="2772" spans="1:3" x14ac:dyDescent="0.55000000000000004">
      <c r="A2772" s="1" t="s">
        <v>4</v>
      </c>
      <c r="B2772" s="2">
        <v>41407</v>
      </c>
      <c r="C2772">
        <v>264.51</v>
      </c>
    </row>
    <row r="2773" spans="1:3" x14ac:dyDescent="0.55000000000000004">
      <c r="A2773" s="1" t="s">
        <v>4</v>
      </c>
      <c r="B2773" s="2">
        <v>41408</v>
      </c>
      <c r="C2773">
        <v>268.33</v>
      </c>
    </row>
    <row r="2774" spans="1:3" x14ac:dyDescent="0.55000000000000004">
      <c r="A2774" s="1" t="s">
        <v>4</v>
      </c>
      <c r="B2774" s="2">
        <v>41409</v>
      </c>
      <c r="C2774">
        <v>266.56</v>
      </c>
    </row>
    <row r="2775" spans="1:3" x14ac:dyDescent="0.55000000000000004">
      <c r="A2775" s="1" t="s">
        <v>4</v>
      </c>
      <c r="B2775" s="2">
        <v>41410</v>
      </c>
      <c r="C2775">
        <v>264.12</v>
      </c>
    </row>
    <row r="2776" spans="1:3" x14ac:dyDescent="0.55000000000000004">
      <c r="A2776" s="1" t="s">
        <v>4</v>
      </c>
      <c r="B2776" s="2">
        <v>41411</v>
      </c>
      <c r="C2776">
        <v>269.89999999999998</v>
      </c>
    </row>
    <row r="2777" spans="1:3" x14ac:dyDescent="0.55000000000000004">
      <c r="A2777" s="1" t="s">
        <v>4</v>
      </c>
      <c r="B2777" s="2">
        <v>41414</v>
      </c>
      <c r="C2777">
        <v>267.63</v>
      </c>
    </row>
    <row r="2778" spans="1:3" x14ac:dyDescent="0.55000000000000004">
      <c r="A2778" s="1" t="s">
        <v>4</v>
      </c>
      <c r="B2778" s="2">
        <v>41415</v>
      </c>
      <c r="C2778">
        <v>268.86</v>
      </c>
    </row>
    <row r="2779" spans="1:3" x14ac:dyDescent="0.55000000000000004">
      <c r="A2779" s="1" t="s">
        <v>4</v>
      </c>
      <c r="B2779" s="2">
        <v>41416</v>
      </c>
      <c r="C2779">
        <v>262.95999999999998</v>
      </c>
    </row>
    <row r="2780" spans="1:3" x14ac:dyDescent="0.55000000000000004">
      <c r="A2780" s="1" t="s">
        <v>4</v>
      </c>
      <c r="B2780" s="2">
        <v>41417</v>
      </c>
      <c r="C2780">
        <v>261.8</v>
      </c>
    </row>
    <row r="2781" spans="1:3" x14ac:dyDescent="0.55000000000000004">
      <c r="A2781" s="1" t="s">
        <v>4</v>
      </c>
      <c r="B2781" s="2">
        <v>41418</v>
      </c>
      <c r="C2781">
        <v>261.74</v>
      </c>
    </row>
    <row r="2782" spans="1:3" x14ac:dyDescent="0.55000000000000004">
      <c r="A2782" s="1" t="s">
        <v>4</v>
      </c>
      <c r="B2782" s="2">
        <v>41422</v>
      </c>
      <c r="C2782">
        <v>267.29000000000002</v>
      </c>
    </row>
    <row r="2783" spans="1:3" x14ac:dyDescent="0.55000000000000004">
      <c r="A2783" s="1" t="s">
        <v>4</v>
      </c>
      <c r="B2783" s="2">
        <v>41423</v>
      </c>
      <c r="C2783">
        <v>265.52999999999997</v>
      </c>
    </row>
    <row r="2784" spans="1:3" x14ac:dyDescent="0.55000000000000004">
      <c r="A2784" s="1" t="s">
        <v>4</v>
      </c>
      <c r="B2784" s="2">
        <v>41424</v>
      </c>
      <c r="C2784">
        <v>266.83</v>
      </c>
    </row>
    <row r="2785" spans="1:3" x14ac:dyDescent="0.55000000000000004">
      <c r="A2785" s="1" t="s">
        <v>4</v>
      </c>
      <c r="B2785" s="2">
        <v>41425</v>
      </c>
      <c r="C2785">
        <v>269.2</v>
      </c>
    </row>
    <row r="2786" spans="1:3" x14ac:dyDescent="0.55000000000000004">
      <c r="A2786" s="1" t="s">
        <v>4</v>
      </c>
      <c r="B2786" s="2">
        <v>41428</v>
      </c>
      <c r="C2786">
        <v>266.88</v>
      </c>
    </row>
    <row r="2787" spans="1:3" x14ac:dyDescent="0.55000000000000004">
      <c r="A2787" s="1" t="s">
        <v>4</v>
      </c>
      <c r="B2787" s="2">
        <v>41429</v>
      </c>
      <c r="C2787">
        <v>265.7</v>
      </c>
    </row>
    <row r="2788" spans="1:3" x14ac:dyDescent="0.55000000000000004">
      <c r="A2788" s="1" t="s">
        <v>4</v>
      </c>
      <c r="B2788" s="2">
        <v>41430</v>
      </c>
      <c r="C2788">
        <v>267.17</v>
      </c>
    </row>
    <row r="2789" spans="1:3" x14ac:dyDescent="0.55000000000000004">
      <c r="A2789" s="1" t="s">
        <v>4</v>
      </c>
      <c r="B2789" s="2">
        <v>41431</v>
      </c>
      <c r="C2789">
        <v>267.83</v>
      </c>
    </row>
    <row r="2790" spans="1:3" x14ac:dyDescent="0.55000000000000004">
      <c r="A2790" s="1" t="s">
        <v>4</v>
      </c>
      <c r="B2790" s="2">
        <v>41432</v>
      </c>
      <c r="C2790">
        <v>276.87</v>
      </c>
    </row>
    <row r="2791" spans="1:3" x14ac:dyDescent="0.55000000000000004">
      <c r="A2791" s="1" t="s">
        <v>4</v>
      </c>
      <c r="B2791" s="2">
        <v>41435</v>
      </c>
      <c r="C2791">
        <v>281.07</v>
      </c>
    </row>
    <row r="2792" spans="1:3" x14ac:dyDescent="0.55000000000000004">
      <c r="A2792" s="1" t="s">
        <v>4</v>
      </c>
      <c r="B2792" s="2">
        <v>41436</v>
      </c>
      <c r="C2792">
        <v>274.77999999999997</v>
      </c>
    </row>
    <row r="2793" spans="1:3" x14ac:dyDescent="0.55000000000000004">
      <c r="A2793" s="1" t="s">
        <v>4</v>
      </c>
      <c r="B2793" s="2">
        <v>41437</v>
      </c>
      <c r="C2793">
        <v>271.67</v>
      </c>
    </row>
    <row r="2794" spans="1:3" x14ac:dyDescent="0.55000000000000004">
      <c r="A2794" s="1" t="s">
        <v>4</v>
      </c>
      <c r="B2794" s="2">
        <v>41438</v>
      </c>
      <c r="C2794">
        <v>275.79000000000002</v>
      </c>
    </row>
    <row r="2795" spans="1:3" x14ac:dyDescent="0.55000000000000004">
      <c r="A2795" s="1" t="s">
        <v>4</v>
      </c>
      <c r="B2795" s="2">
        <v>41439</v>
      </c>
      <c r="C2795">
        <v>273.99</v>
      </c>
    </row>
    <row r="2796" spans="1:3" x14ac:dyDescent="0.55000000000000004">
      <c r="A2796" s="1" t="s">
        <v>4</v>
      </c>
      <c r="B2796" s="2">
        <v>41442</v>
      </c>
      <c r="C2796">
        <v>278.06</v>
      </c>
    </row>
    <row r="2797" spans="1:3" x14ac:dyDescent="0.55000000000000004">
      <c r="A2797" s="1" t="s">
        <v>4</v>
      </c>
      <c r="B2797" s="2">
        <v>41443</v>
      </c>
      <c r="C2797">
        <v>281.76</v>
      </c>
    </row>
    <row r="2798" spans="1:3" x14ac:dyDescent="0.55000000000000004">
      <c r="A2798" s="1" t="s">
        <v>4</v>
      </c>
      <c r="B2798" s="2">
        <v>41444</v>
      </c>
      <c r="C2798">
        <v>278.16000000000003</v>
      </c>
    </row>
    <row r="2799" spans="1:3" x14ac:dyDescent="0.55000000000000004">
      <c r="A2799" s="1" t="s">
        <v>4</v>
      </c>
      <c r="B2799" s="2">
        <v>41445</v>
      </c>
      <c r="C2799">
        <v>273.44</v>
      </c>
    </row>
    <row r="2800" spans="1:3" x14ac:dyDescent="0.55000000000000004">
      <c r="A2800" s="1" t="s">
        <v>4</v>
      </c>
      <c r="B2800" s="2">
        <v>41446</v>
      </c>
      <c r="C2800">
        <v>273.36</v>
      </c>
    </row>
    <row r="2801" spans="1:3" x14ac:dyDescent="0.55000000000000004">
      <c r="A2801" s="1" t="s">
        <v>4</v>
      </c>
      <c r="B2801" s="2">
        <v>41449</v>
      </c>
      <c r="C2801">
        <v>270.61</v>
      </c>
    </row>
    <row r="2802" spans="1:3" x14ac:dyDescent="0.55000000000000004">
      <c r="A2802" s="1" t="s">
        <v>4</v>
      </c>
      <c r="B2802" s="2">
        <v>41450</v>
      </c>
      <c r="C2802">
        <v>272.08999999999997</v>
      </c>
    </row>
    <row r="2803" spans="1:3" x14ac:dyDescent="0.55000000000000004">
      <c r="A2803" s="1" t="s">
        <v>4</v>
      </c>
      <c r="B2803" s="2">
        <v>41451</v>
      </c>
      <c r="C2803">
        <v>277.57</v>
      </c>
    </row>
    <row r="2804" spans="1:3" x14ac:dyDescent="0.55000000000000004">
      <c r="A2804" s="1" t="s">
        <v>4</v>
      </c>
      <c r="B2804" s="2">
        <v>41452</v>
      </c>
      <c r="C2804">
        <v>277.55</v>
      </c>
    </row>
    <row r="2805" spans="1:3" x14ac:dyDescent="0.55000000000000004">
      <c r="A2805" s="1" t="s">
        <v>4</v>
      </c>
      <c r="B2805" s="2">
        <v>41453</v>
      </c>
      <c r="C2805">
        <v>277.69</v>
      </c>
    </row>
    <row r="2806" spans="1:3" x14ac:dyDescent="0.55000000000000004">
      <c r="A2806" s="1" t="s">
        <v>4</v>
      </c>
      <c r="B2806" s="2">
        <v>41456</v>
      </c>
      <c r="C2806">
        <v>282.10000000000002</v>
      </c>
    </row>
    <row r="2807" spans="1:3" x14ac:dyDescent="0.55000000000000004">
      <c r="A2807" s="1" t="s">
        <v>4</v>
      </c>
      <c r="B2807" s="2">
        <v>41457</v>
      </c>
      <c r="C2807">
        <v>283.73</v>
      </c>
    </row>
    <row r="2808" spans="1:3" x14ac:dyDescent="0.55000000000000004">
      <c r="A2808" s="1" t="s">
        <v>4</v>
      </c>
      <c r="B2808" s="2">
        <v>41458</v>
      </c>
      <c r="C2808">
        <v>284.02999999999997</v>
      </c>
    </row>
    <row r="2809" spans="1:3" x14ac:dyDescent="0.55000000000000004">
      <c r="A2809" s="1" t="s">
        <v>4</v>
      </c>
      <c r="B2809" s="2">
        <v>41460</v>
      </c>
      <c r="C2809">
        <v>285.88</v>
      </c>
    </row>
    <row r="2810" spans="1:3" x14ac:dyDescent="0.55000000000000004">
      <c r="A2810" s="1" t="s">
        <v>4</v>
      </c>
      <c r="B2810" s="2">
        <v>41463</v>
      </c>
      <c r="C2810">
        <v>290.58999999999997</v>
      </c>
    </row>
    <row r="2811" spans="1:3" x14ac:dyDescent="0.55000000000000004">
      <c r="A2811" s="1" t="s">
        <v>4</v>
      </c>
      <c r="B2811" s="2">
        <v>41464</v>
      </c>
      <c r="C2811">
        <v>291.52999999999997</v>
      </c>
    </row>
    <row r="2812" spans="1:3" x14ac:dyDescent="0.55000000000000004">
      <c r="A2812" s="1" t="s">
        <v>4</v>
      </c>
      <c r="B2812" s="2">
        <v>41465</v>
      </c>
      <c r="C2812">
        <v>292.33</v>
      </c>
    </row>
    <row r="2813" spans="1:3" x14ac:dyDescent="0.55000000000000004">
      <c r="A2813" s="1" t="s">
        <v>4</v>
      </c>
      <c r="B2813" s="2">
        <v>41466</v>
      </c>
      <c r="C2813">
        <v>299.66000000000003</v>
      </c>
    </row>
    <row r="2814" spans="1:3" x14ac:dyDescent="0.55000000000000004">
      <c r="A2814" s="1" t="s">
        <v>4</v>
      </c>
      <c r="B2814" s="2">
        <v>41467</v>
      </c>
      <c r="C2814">
        <v>307.55</v>
      </c>
    </row>
    <row r="2815" spans="1:3" x14ac:dyDescent="0.55000000000000004">
      <c r="A2815" s="1" t="s">
        <v>4</v>
      </c>
      <c r="B2815" s="2">
        <v>41470</v>
      </c>
      <c r="C2815">
        <v>306.57</v>
      </c>
    </row>
    <row r="2816" spans="1:3" x14ac:dyDescent="0.55000000000000004">
      <c r="A2816" s="1" t="s">
        <v>4</v>
      </c>
      <c r="B2816" s="2">
        <v>41471</v>
      </c>
      <c r="C2816">
        <v>306.87</v>
      </c>
    </row>
    <row r="2817" spans="1:3" x14ac:dyDescent="0.55000000000000004">
      <c r="A2817" s="1" t="s">
        <v>4</v>
      </c>
      <c r="B2817" s="2">
        <v>41472</v>
      </c>
      <c r="C2817">
        <v>308.69</v>
      </c>
    </row>
    <row r="2818" spans="1:3" x14ac:dyDescent="0.55000000000000004">
      <c r="A2818" s="1" t="s">
        <v>4</v>
      </c>
      <c r="B2818" s="2">
        <v>41473</v>
      </c>
      <c r="C2818">
        <v>304.11</v>
      </c>
    </row>
    <row r="2819" spans="1:3" x14ac:dyDescent="0.55000000000000004">
      <c r="A2819" s="1" t="s">
        <v>4</v>
      </c>
      <c r="B2819" s="2">
        <v>41474</v>
      </c>
      <c r="C2819">
        <v>305.23</v>
      </c>
    </row>
    <row r="2820" spans="1:3" x14ac:dyDescent="0.55000000000000004">
      <c r="A2820" s="1" t="s">
        <v>4</v>
      </c>
      <c r="B2820" s="2">
        <v>41477</v>
      </c>
      <c r="C2820">
        <v>303.48</v>
      </c>
    </row>
    <row r="2821" spans="1:3" x14ac:dyDescent="0.55000000000000004">
      <c r="A2821" s="1" t="s">
        <v>4</v>
      </c>
      <c r="B2821" s="2">
        <v>41478</v>
      </c>
      <c r="C2821">
        <v>301.06</v>
      </c>
    </row>
    <row r="2822" spans="1:3" x14ac:dyDescent="0.55000000000000004">
      <c r="A2822" s="1" t="s">
        <v>4</v>
      </c>
      <c r="B2822" s="2">
        <v>41479</v>
      </c>
      <c r="C2822">
        <v>298.94</v>
      </c>
    </row>
    <row r="2823" spans="1:3" x14ac:dyDescent="0.55000000000000004">
      <c r="A2823" s="1" t="s">
        <v>4</v>
      </c>
      <c r="B2823" s="2">
        <v>41480</v>
      </c>
      <c r="C2823">
        <v>303.39999999999998</v>
      </c>
    </row>
    <row r="2824" spans="1:3" x14ac:dyDescent="0.55000000000000004">
      <c r="A2824" s="1" t="s">
        <v>4</v>
      </c>
      <c r="B2824" s="2">
        <v>41481</v>
      </c>
      <c r="C2824">
        <v>312.01</v>
      </c>
    </row>
    <row r="2825" spans="1:3" x14ac:dyDescent="0.55000000000000004">
      <c r="A2825" s="1" t="s">
        <v>4</v>
      </c>
      <c r="B2825" s="2">
        <v>41484</v>
      </c>
      <c r="C2825">
        <v>306.10000000000002</v>
      </c>
    </row>
    <row r="2826" spans="1:3" x14ac:dyDescent="0.55000000000000004">
      <c r="A2826" s="1" t="s">
        <v>4</v>
      </c>
      <c r="B2826" s="2">
        <v>41485</v>
      </c>
      <c r="C2826">
        <v>302.41000000000003</v>
      </c>
    </row>
    <row r="2827" spans="1:3" x14ac:dyDescent="0.55000000000000004">
      <c r="A2827" s="1" t="s">
        <v>4</v>
      </c>
      <c r="B2827" s="2">
        <v>41486</v>
      </c>
      <c r="C2827">
        <v>301.22000000000003</v>
      </c>
    </row>
    <row r="2828" spans="1:3" x14ac:dyDescent="0.55000000000000004">
      <c r="A2828" s="1" t="s">
        <v>4</v>
      </c>
      <c r="B2828" s="2">
        <v>41487</v>
      </c>
      <c r="C2828">
        <v>305.57</v>
      </c>
    </row>
    <row r="2829" spans="1:3" x14ac:dyDescent="0.55000000000000004">
      <c r="A2829" s="1" t="s">
        <v>4</v>
      </c>
      <c r="B2829" s="2">
        <v>41488</v>
      </c>
      <c r="C2829">
        <v>304.20999999999998</v>
      </c>
    </row>
    <row r="2830" spans="1:3" x14ac:dyDescent="0.55000000000000004">
      <c r="A2830" s="1" t="s">
        <v>4</v>
      </c>
      <c r="B2830" s="2">
        <v>41491</v>
      </c>
      <c r="C2830">
        <v>300.99</v>
      </c>
    </row>
    <row r="2831" spans="1:3" x14ac:dyDescent="0.55000000000000004">
      <c r="A2831" s="1" t="s">
        <v>4</v>
      </c>
      <c r="B2831" s="2">
        <v>41492</v>
      </c>
      <c r="C2831">
        <v>300.75</v>
      </c>
    </row>
    <row r="2832" spans="1:3" x14ac:dyDescent="0.55000000000000004">
      <c r="A2832" s="1" t="s">
        <v>4</v>
      </c>
      <c r="B2832" s="2">
        <v>41493</v>
      </c>
      <c r="C2832">
        <v>296.91000000000003</v>
      </c>
    </row>
    <row r="2833" spans="1:3" x14ac:dyDescent="0.55000000000000004">
      <c r="A2833" s="1" t="s">
        <v>4</v>
      </c>
      <c r="B2833" s="2">
        <v>41494</v>
      </c>
      <c r="C2833">
        <v>295.74</v>
      </c>
    </row>
    <row r="2834" spans="1:3" x14ac:dyDescent="0.55000000000000004">
      <c r="A2834" s="1" t="s">
        <v>4</v>
      </c>
      <c r="B2834" s="2">
        <v>41495</v>
      </c>
      <c r="C2834">
        <v>297.26</v>
      </c>
    </row>
    <row r="2835" spans="1:3" x14ac:dyDescent="0.55000000000000004">
      <c r="A2835" s="1" t="s">
        <v>4</v>
      </c>
      <c r="B2835" s="2">
        <v>41498</v>
      </c>
      <c r="C2835">
        <v>296.69</v>
      </c>
    </row>
    <row r="2836" spans="1:3" x14ac:dyDescent="0.55000000000000004">
      <c r="A2836" s="1" t="s">
        <v>4</v>
      </c>
      <c r="B2836" s="2">
        <v>41499</v>
      </c>
      <c r="C2836">
        <v>293.97000000000003</v>
      </c>
    </row>
    <row r="2837" spans="1:3" x14ac:dyDescent="0.55000000000000004">
      <c r="A2837" s="1" t="s">
        <v>4</v>
      </c>
      <c r="B2837" s="2">
        <v>41500</v>
      </c>
      <c r="C2837">
        <v>291.33999999999997</v>
      </c>
    </row>
    <row r="2838" spans="1:3" x14ac:dyDescent="0.55000000000000004">
      <c r="A2838" s="1" t="s">
        <v>4</v>
      </c>
      <c r="B2838" s="2">
        <v>41501</v>
      </c>
      <c r="C2838">
        <v>286.47000000000003</v>
      </c>
    </row>
    <row r="2839" spans="1:3" x14ac:dyDescent="0.55000000000000004">
      <c r="A2839" s="1" t="s">
        <v>4</v>
      </c>
      <c r="B2839" s="2">
        <v>41502</v>
      </c>
      <c r="C2839">
        <v>284.82</v>
      </c>
    </row>
    <row r="2840" spans="1:3" x14ac:dyDescent="0.55000000000000004">
      <c r="A2840" s="1" t="s">
        <v>4</v>
      </c>
      <c r="B2840" s="2">
        <v>41505</v>
      </c>
      <c r="C2840">
        <v>285.57</v>
      </c>
    </row>
    <row r="2841" spans="1:3" x14ac:dyDescent="0.55000000000000004">
      <c r="A2841" s="1" t="s">
        <v>4</v>
      </c>
      <c r="B2841" s="2">
        <v>41506</v>
      </c>
      <c r="C2841">
        <v>287.08999999999997</v>
      </c>
    </row>
    <row r="2842" spans="1:3" x14ac:dyDescent="0.55000000000000004">
      <c r="A2842" s="1" t="s">
        <v>4</v>
      </c>
      <c r="B2842" s="2">
        <v>41507</v>
      </c>
      <c r="C2842">
        <v>284.57</v>
      </c>
    </row>
    <row r="2843" spans="1:3" x14ac:dyDescent="0.55000000000000004">
      <c r="A2843" s="1" t="s">
        <v>4</v>
      </c>
      <c r="B2843" s="2">
        <v>41508</v>
      </c>
      <c r="C2843">
        <v>289.73</v>
      </c>
    </row>
    <row r="2844" spans="1:3" x14ac:dyDescent="0.55000000000000004">
      <c r="A2844" s="1" t="s">
        <v>4</v>
      </c>
      <c r="B2844" s="2">
        <v>41509</v>
      </c>
      <c r="C2844">
        <v>290.01</v>
      </c>
    </row>
    <row r="2845" spans="1:3" x14ac:dyDescent="0.55000000000000004">
      <c r="A2845" s="1" t="s">
        <v>4</v>
      </c>
      <c r="B2845" s="2">
        <v>41512</v>
      </c>
      <c r="C2845">
        <v>286.20999999999998</v>
      </c>
    </row>
    <row r="2846" spans="1:3" x14ac:dyDescent="0.55000000000000004">
      <c r="A2846" s="1" t="s">
        <v>4</v>
      </c>
      <c r="B2846" s="2">
        <v>41513</v>
      </c>
      <c r="C2846">
        <v>280.93</v>
      </c>
    </row>
    <row r="2847" spans="1:3" x14ac:dyDescent="0.55000000000000004">
      <c r="A2847" s="1" t="s">
        <v>4</v>
      </c>
      <c r="B2847" s="2">
        <v>41514</v>
      </c>
      <c r="C2847">
        <v>281.58</v>
      </c>
    </row>
    <row r="2848" spans="1:3" x14ac:dyDescent="0.55000000000000004">
      <c r="A2848" s="1" t="s">
        <v>4</v>
      </c>
      <c r="B2848" s="2">
        <v>41515</v>
      </c>
      <c r="C2848">
        <v>283.98</v>
      </c>
    </row>
    <row r="2849" spans="1:3" x14ac:dyDescent="0.55000000000000004">
      <c r="A2849" s="1" t="s">
        <v>4</v>
      </c>
      <c r="B2849" s="2">
        <v>41516</v>
      </c>
      <c r="C2849">
        <v>280.98</v>
      </c>
    </row>
    <row r="2850" spans="1:3" x14ac:dyDescent="0.55000000000000004">
      <c r="A2850" s="1" t="s">
        <v>4</v>
      </c>
      <c r="B2850" s="2">
        <v>41520</v>
      </c>
      <c r="C2850">
        <v>288.8</v>
      </c>
    </row>
    <row r="2851" spans="1:3" x14ac:dyDescent="0.55000000000000004">
      <c r="A2851" s="1" t="s">
        <v>4</v>
      </c>
      <c r="B2851" s="2">
        <v>41521</v>
      </c>
      <c r="C2851">
        <v>293.64</v>
      </c>
    </row>
    <row r="2852" spans="1:3" x14ac:dyDescent="0.55000000000000004">
      <c r="A2852" s="1" t="s">
        <v>4</v>
      </c>
      <c r="B2852" s="2">
        <v>41522</v>
      </c>
      <c r="C2852">
        <v>294.10000000000002</v>
      </c>
    </row>
    <row r="2853" spans="1:3" x14ac:dyDescent="0.55000000000000004">
      <c r="A2853" s="1" t="s">
        <v>4</v>
      </c>
      <c r="B2853" s="2">
        <v>41523</v>
      </c>
      <c r="C2853">
        <v>295.86</v>
      </c>
    </row>
    <row r="2854" spans="1:3" x14ac:dyDescent="0.55000000000000004">
      <c r="A2854" s="1" t="s">
        <v>4</v>
      </c>
      <c r="B2854" s="2">
        <v>41526</v>
      </c>
      <c r="C2854">
        <v>299.70999999999998</v>
      </c>
    </row>
    <row r="2855" spans="1:3" x14ac:dyDescent="0.55000000000000004">
      <c r="A2855" s="1" t="s">
        <v>4</v>
      </c>
      <c r="B2855" s="2">
        <v>41527</v>
      </c>
      <c r="C2855">
        <v>300.36</v>
      </c>
    </row>
    <row r="2856" spans="1:3" x14ac:dyDescent="0.55000000000000004">
      <c r="A2856" s="1" t="s">
        <v>4</v>
      </c>
      <c r="B2856" s="2">
        <v>41528</v>
      </c>
      <c r="C2856">
        <v>299.64</v>
      </c>
    </row>
    <row r="2857" spans="1:3" x14ac:dyDescent="0.55000000000000004">
      <c r="A2857" s="1" t="s">
        <v>4</v>
      </c>
      <c r="B2857" s="2">
        <v>41529</v>
      </c>
      <c r="C2857">
        <v>298.86</v>
      </c>
    </row>
    <row r="2858" spans="1:3" x14ac:dyDescent="0.55000000000000004">
      <c r="A2858" s="1" t="s">
        <v>4</v>
      </c>
      <c r="B2858" s="2">
        <v>41530</v>
      </c>
      <c r="C2858">
        <v>297.92</v>
      </c>
    </row>
    <row r="2859" spans="1:3" x14ac:dyDescent="0.55000000000000004">
      <c r="A2859" s="1" t="s">
        <v>4</v>
      </c>
      <c r="B2859" s="2">
        <v>41533</v>
      </c>
      <c r="C2859">
        <v>296.06</v>
      </c>
    </row>
    <row r="2860" spans="1:3" x14ac:dyDescent="0.55000000000000004">
      <c r="A2860" s="1" t="s">
        <v>4</v>
      </c>
      <c r="B2860" s="2">
        <v>41534</v>
      </c>
      <c r="C2860">
        <v>304.17</v>
      </c>
    </row>
    <row r="2861" spans="1:3" x14ac:dyDescent="0.55000000000000004">
      <c r="A2861" s="1" t="s">
        <v>4</v>
      </c>
      <c r="B2861" s="2">
        <v>41535</v>
      </c>
      <c r="C2861">
        <v>312.02999999999997</v>
      </c>
    </row>
    <row r="2862" spans="1:3" x14ac:dyDescent="0.55000000000000004">
      <c r="A2862" s="1" t="s">
        <v>4</v>
      </c>
      <c r="B2862" s="2">
        <v>41536</v>
      </c>
      <c r="C2862">
        <v>312.06</v>
      </c>
    </row>
    <row r="2863" spans="1:3" x14ac:dyDescent="0.55000000000000004">
      <c r="A2863" s="1" t="s">
        <v>4</v>
      </c>
      <c r="B2863" s="2">
        <v>41537</v>
      </c>
      <c r="C2863">
        <v>316.33999999999997</v>
      </c>
    </row>
    <row r="2864" spans="1:3" x14ac:dyDescent="0.55000000000000004">
      <c r="A2864" s="1" t="s">
        <v>4</v>
      </c>
      <c r="B2864" s="2">
        <v>41540</v>
      </c>
      <c r="C2864">
        <v>311.49</v>
      </c>
    </row>
    <row r="2865" spans="1:3" x14ac:dyDescent="0.55000000000000004">
      <c r="A2865" s="1" t="s">
        <v>4</v>
      </c>
      <c r="B2865" s="2">
        <v>41541</v>
      </c>
      <c r="C2865">
        <v>314.13</v>
      </c>
    </row>
    <row r="2866" spans="1:3" x14ac:dyDescent="0.55000000000000004">
      <c r="A2866" s="1" t="s">
        <v>4</v>
      </c>
      <c r="B2866" s="2">
        <v>41542</v>
      </c>
      <c r="C2866">
        <v>312.64999999999998</v>
      </c>
    </row>
    <row r="2867" spans="1:3" x14ac:dyDescent="0.55000000000000004">
      <c r="A2867" s="1" t="s">
        <v>4</v>
      </c>
      <c r="B2867" s="2">
        <v>41543</v>
      </c>
      <c r="C2867">
        <v>318.12</v>
      </c>
    </row>
    <row r="2868" spans="1:3" x14ac:dyDescent="0.55000000000000004">
      <c r="A2868" s="1" t="s">
        <v>4</v>
      </c>
      <c r="B2868" s="2">
        <v>41544</v>
      </c>
      <c r="C2868">
        <v>316.01</v>
      </c>
    </row>
    <row r="2869" spans="1:3" x14ac:dyDescent="0.55000000000000004">
      <c r="A2869" s="1" t="s">
        <v>4</v>
      </c>
      <c r="B2869" s="2">
        <v>41547</v>
      </c>
      <c r="C2869">
        <v>312.64</v>
      </c>
    </row>
    <row r="2870" spans="1:3" x14ac:dyDescent="0.55000000000000004">
      <c r="A2870" s="1" t="s">
        <v>4</v>
      </c>
      <c r="B2870" s="2">
        <v>41548</v>
      </c>
      <c r="C2870">
        <v>320.95</v>
      </c>
    </row>
    <row r="2871" spans="1:3" x14ac:dyDescent="0.55000000000000004">
      <c r="A2871" s="1" t="s">
        <v>4</v>
      </c>
      <c r="B2871" s="2">
        <v>41549</v>
      </c>
      <c r="C2871">
        <v>320.51</v>
      </c>
    </row>
    <row r="2872" spans="1:3" x14ac:dyDescent="0.55000000000000004">
      <c r="A2872" s="1" t="s">
        <v>4</v>
      </c>
      <c r="B2872" s="2">
        <v>41550</v>
      </c>
      <c r="C2872">
        <v>314.76</v>
      </c>
    </row>
    <row r="2873" spans="1:3" x14ac:dyDescent="0.55000000000000004">
      <c r="A2873" s="1" t="s">
        <v>4</v>
      </c>
      <c r="B2873" s="2">
        <v>41551</v>
      </c>
      <c r="C2873">
        <v>319.04000000000002</v>
      </c>
    </row>
    <row r="2874" spans="1:3" x14ac:dyDescent="0.55000000000000004">
      <c r="A2874" s="1" t="s">
        <v>4</v>
      </c>
      <c r="B2874" s="2">
        <v>41554</v>
      </c>
      <c r="C2874">
        <v>310.02999999999997</v>
      </c>
    </row>
    <row r="2875" spans="1:3" x14ac:dyDescent="0.55000000000000004">
      <c r="A2875" s="1" t="s">
        <v>4</v>
      </c>
      <c r="B2875" s="2">
        <v>41555</v>
      </c>
      <c r="C2875">
        <v>303.23</v>
      </c>
    </row>
    <row r="2876" spans="1:3" x14ac:dyDescent="0.55000000000000004">
      <c r="A2876" s="1" t="s">
        <v>4</v>
      </c>
      <c r="B2876" s="2">
        <v>41556</v>
      </c>
      <c r="C2876">
        <v>298.23</v>
      </c>
    </row>
    <row r="2877" spans="1:3" x14ac:dyDescent="0.55000000000000004">
      <c r="A2877" s="1" t="s">
        <v>4</v>
      </c>
      <c r="B2877" s="2">
        <v>41557</v>
      </c>
      <c r="C2877">
        <v>305.17</v>
      </c>
    </row>
    <row r="2878" spans="1:3" x14ac:dyDescent="0.55000000000000004">
      <c r="A2878" s="1" t="s">
        <v>4</v>
      </c>
      <c r="B2878" s="2">
        <v>41558</v>
      </c>
      <c r="C2878">
        <v>310.89</v>
      </c>
    </row>
    <row r="2879" spans="1:3" x14ac:dyDescent="0.55000000000000004">
      <c r="A2879" s="1" t="s">
        <v>4</v>
      </c>
      <c r="B2879" s="2">
        <v>41561</v>
      </c>
      <c r="C2879">
        <v>310.7</v>
      </c>
    </row>
    <row r="2880" spans="1:3" x14ac:dyDescent="0.55000000000000004">
      <c r="A2880" s="1" t="s">
        <v>4</v>
      </c>
      <c r="B2880" s="2">
        <v>41562</v>
      </c>
      <c r="C2880">
        <v>306.39999999999998</v>
      </c>
    </row>
    <row r="2881" spans="1:3" x14ac:dyDescent="0.55000000000000004">
      <c r="A2881" s="1" t="s">
        <v>4</v>
      </c>
      <c r="B2881" s="2">
        <v>41563</v>
      </c>
      <c r="C2881">
        <v>310.49</v>
      </c>
    </row>
    <row r="2882" spans="1:3" x14ac:dyDescent="0.55000000000000004">
      <c r="A2882" s="1" t="s">
        <v>4</v>
      </c>
      <c r="B2882" s="2">
        <v>41564</v>
      </c>
      <c r="C2882">
        <v>310.77</v>
      </c>
    </row>
    <row r="2883" spans="1:3" x14ac:dyDescent="0.55000000000000004">
      <c r="A2883" s="1" t="s">
        <v>4</v>
      </c>
      <c r="B2883" s="2">
        <v>41565</v>
      </c>
      <c r="C2883">
        <v>328.93</v>
      </c>
    </row>
    <row r="2884" spans="1:3" x14ac:dyDescent="0.55000000000000004">
      <c r="A2884" s="1" t="s">
        <v>4</v>
      </c>
      <c r="B2884" s="2">
        <v>41568</v>
      </c>
      <c r="C2884">
        <v>326.44</v>
      </c>
    </row>
    <row r="2885" spans="1:3" x14ac:dyDescent="0.55000000000000004">
      <c r="A2885" s="1" t="s">
        <v>4</v>
      </c>
      <c r="B2885" s="2">
        <v>41569</v>
      </c>
      <c r="C2885">
        <v>332.54</v>
      </c>
    </row>
    <row r="2886" spans="1:3" x14ac:dyDescent="0.55000000000000004">
      <c r="A2886" s="1" t="s">
        <v>4</v>
      </c>
      <c r="B2886" s="2">
        <v>41570</v>
      </c>
      <c r="C2886">
        <v>326.76</v>
      </c>
    </row>
    <row r="2887" spans="1:3" x14ac:dyDescent="0.55000000000000004">
      <c r="A2887" s="1" t="s">
        <v>4</v>
      </c>
      <c r="B2887" s="2">
        <v>41571</v>
      </c>
      <c r="C2887">
        <v>332.21</v>
      </c>
    </row>
    <row r="2888" spans="1:3" x14ac:dyDescent="0.55000000000000004">
      <c r="A2888" s="1" t="s">
        <v>4</v>
      </c>
      <c r="B2888" s="2">
        <v>41572</v>
      </c>
      <c r="C2888">
        <v>363.39</v>
      </c>
    </row>
    <row r="2889" spans="1:3" x14ac:dyDescent="0.55000000000000004">
      <c r="A2889" s="1" t="s">
        <v>4</v>
      </c>
      <c r="B2889" s="2">
        <v>41575</v>
      </c>
      <c r="C2889">
        <v>358.16</v>
      </c>
    </row>
    <row r="2890" spans="1:3" x14ac:dyDescent="0.55000000000000004">
      <c r="A2890" s="1" t="s">
        <v>4</v>
      </c>
      <c r="B2890" s="2">
        <v>41576</v>
      </c>
      <c r="C2890">
        <v>362.7</v>
      </c>
    </row>
    <row r="2891" spans="1:3" x14ac:dyDescent="0.55000000000000004">
      <c r="A2891" s="1" t="s">
        <v>4</v>
      </c>
      <c r="B2891" s="2">
        <v>41577</v>
      </c>
      <c r="C2891">
        <v>361.08</v>
      </c>
    </row>
    <row r="2892" spans="1:3" x14ac:dyDescent="0.55000000000000004">
      <c r="A2892" s="1" t="s">
        <v>4</v>
      </c>
      <c r="B2892" s="2">
        <v>41578</v>
      </c>
      <c r="C2892">
        <v>364.03</v>
      </c>
    </row>
    <row r="2893" spans="1:3" x14ac:dyDescent="0.55000000000000004">
      <c r="A2893" s="1" t="s">
        <v>4</v>
      </c>
      <c r="B2893" s="2">
        <v>41579</v>
      </c>
      <c r="C2893">
        <v>359</v>
      </c>
    </row>
    <row r="2894" spans="1:3" x14ac:dyDescent="0.55000000000000004">
      <c r="A2894" s="1" t="s">
        <v>4</v>
      </c>
      <c r="B2894" s="2">
        <v>41582</v>
      </c>
      <c r="C2894">
        <v>358.74</v>
      </c>
    </row>
    <row r="2895" spans="1:3" x14ac:dyDescent="0.55000000000000004">
      <c r="A2895" s="1" t="s">
        <v>4</v>
      </c>
      <c r="B2895" s="2">
        <v>41583</v>
      </c>
      <c r="C2895">
        <v>358.89</v>
      </c>
    </row>
    <row r="2896" spans="1:3" x14ac:dyDescent="0.55000000000000004">
      <c r="A2896" s="1" t="s">
        <v>4</v>
      </c>
      <c r="B2896" s="2">
        <v>41584</v>
      </c>
      <c r="C2896">
        <v>356.18</v>
      </c>
    </row>
    <row r="2897" spans="1:3" x14ac:dyDescent="0.55000000000000004">
      <c r="A2897" s="1" t="s">
        <v>4</v>
      </c>
      <c r="B2897" s="2">
        <v>41585</v>
      </c>
      <c r="C2897">
        <v>343.56</v>
      </c>
    </row>
    <row r="2898" spans="1:3" x14ac:dyDescent="0.55000000000000004">
      <c r="A2898" s="1" t="s">
        <v>4</v>
      </c>
      <c r="B2898" s="2">
        <v>41586</v>
      </c>
      <c r="C2898">
        <v>350.31</v>
      </c>
    </row>
    <row r="2899" spans="1:3" x14ac:dyDescent="0.55000000000000004">
      <c r="A2899" s="1" t="s">
        <v>4</v>
      </c>
      <c r="B2899" s="2">
        <v>41589</v>
      </c>
      <c r="C2899">
        <v>354.38</v>
      </c>
    </row>
    <row r="2900" spans="1:3" x14ac:dyDescent="0.55000000000000004">
      <c r="A2900" s="1" t="s">
        <v>4</v>
      </c>
      <c r="B2900" s="2">
        <v>41590</v>
      </c>
      <c r="C2900">
        <v>349.53</v>
      </c>
    </row>
    <row r="2901" spans="1:3" x14ac:dyDescent="0.55000000000000004">
      <c r="A2901" s="1" t="s">
        <v>4</v>
      </c>
      <c r="B2901" s="2">
        <v>41591</v>
      </c>
      <c r="C2901">
        <v>356.22</v>
      </c>
    </row>
    <row r="2902" spans="1:3" x14ac:dyDescent="0.55000000000000004">
      <c r="A2902" s="1" t="s">
        <v>4</v>
      </c>
      <c r="B2902" s="2">
        <v>41592</v>
      </c>
      <c r="C2902">
        <v>367.4</v>
      </c>
    </row>
    <row r="2903" spans="1:3" x14ac:dyDescent="0.55000000000000004">
      <c r="A2903" s="1" t="s">
        <v>4</v>
      </c>
      <c r="B2903" s="2">
        <v>41593</v>
      </c>
      <c r="C2903">
        <v>369.17</v>
      </c>
    </row>
    <row r="2904" spans="1:3" x14ac:dyDescent="0.55000000000000004">
      <c r="A2904" s="1" t="s">
        <v>4</v>
      </c>
      <c r="B2904" s="2">
        <v>41596</v>
      </c>
      <c r="C2904">
        <v>366.18</v>
      </c>
    </row>
    <row r="2905" spans="1:3" x14ac:dyDescent="0.55000000000000004">
      <c r="A2905" s="1" t="s">
        <v>4</v>
      </c>
      <c r="B2905" s="2">
        <v>41597</v>
      </c>
      <c r="C2905">
        <v>364.94</v>
      </c>
    </row>
    <row r="2906" spans="1:3" x14ac:dyDescent="0.55000000000000004">
      <c r="A2906" s="1" t="s">
        <v>4</v>
      </c>
      <c r="B2906" s="2">
        <v>41598</v>
      </c>
      <c r="C2906">
        <v>362.57</v>
      </c>
    </row>
    <row r="2907" spans="1:3" x14ac:dyDescent="0.55000000000000004">
      <c r="A2907" s="1" t="s">
        <v>4</v>
      </c>
      <c r="B2907" s="2">
        <v>41599</v>
      </c>
      <c r="C2907">
        <v>368.92</v>
      </c>
    </row>
    <row r="2908" spans="1:3" x14ac:dyDescent="0.55000000000000004">
      <c r="A2908" s="1" t="s">
        <v>4</v>
      </c>
      <c r="B2908" s="2">
        <v>41600</v>
      </c>
      <c r="C2908">
        <v>372.31</v>
      </c>
    </row>
    <row r="2909" spans="1:3" x14ac:dyDescent="0.55000000000000004">
      <c r="A2909" s="1" t="s">
        <v>4</v>
      </c>
      <c r="B2909" s="2">
        <v>41603</v>
      </c>
      <c r="C2909">
        <v>376.64</v>
      </c>
    </row>
    <row r="2910" spans="1:3" x14ac:dyDescent="0.55000000000000004">
      <c r="A2910" s="1" t="s">
        <v>4</v>
      </c>
      <c r="B2910" s="2">
        <v>41604</v>
      </c>
      <c r="C2910">
        <v>381.37</v>
      </c>
    </row>
    <row r="2911" spans="1:3" x14ac:dyDescent="0.55000000000000004">
      <c r="A2911" s="1" t="s">
        <v>4</v>
      </c>
      <c r="B2911" s="2">
        <v>41605</v>
      </c>
      <c r="C2911">
        <v>386.71</v>
      </c>
    </row>
    <row r="2912" spans="1:3" x14ac:dyDescent="0.55000000000000004">
      <c r="A2912" s="1" t="s">
        <v>4</v>
      </c>
      <c r="B2912" s="2">
        <v>41607</v>
      </c>
      <c r="C2912">
        <v>393.62</v>
      </c>
    </row>
    <row r="2913" spans="1:3" x14ac:dyDescent="0.55000000000000004">
      <c r="A2913" s="1" t="s">
        <v>4</v>
      </c>
      <c r="B2913" s="2">
        <v>41610</v>
      </c>
      <c r="C2913">
        <v>392.3</v>
      </c>
    </row>
    <row r="2914" spans="1:3" x14ac:dyDescent="0.55000000000000004">
      <c r="A2914" s="1" t="s">
        <v>4</v>
      </c>
      <c r="B2914" s="2">
        <v>41611</v>
      </c>
      <c r="C2914">
        <v>384.66</v>
      </c>
    </row>
    <row r="2915" spans="1:3" x14ac:dyDescent="0.55000000000000004">
      <c r="A2915" s="1" t="s">
        <v>4</v>
      </c>
      <c r="B2915" s="2">
        <v>41612</v>
      </c>
      <c r="C2915">
        <v>385.96</v>
      </c>
    </row>
    <row r="2916" spans="1:3" x14ac:dyDescent="0.55000000000000004">
      <c r="A2916" s="1" t="s">
        <v>4</v>
      </c>
      <c r="B2916" s="2">
        <v>41613</v>
      </c>
      <c r="C2916">
        <v>384.49</v>
      </c>
    </row>
    <row r="2917" spans="1:3" x14ac:dyDescent="0.55000000000000004">
      <c r="A2917" s="1" t="s">
        <v>4</v>
      </c>
      <c r="B2917" s="2">
        <v>41614</v>
      </c>
      <c r="C2917">
        <v>386.95</v>
      </c>
    </row>
    <row r="2918" spans="1:3" x14ac:dyDescent="0.55000000000000004">
      <c r="A2918" s="1" t="s">
        <v>4</v>
      </c>
      <c r="B2918" s="2">
        <v>41617</v>
      </c>
      <c r="C2918">
        <v>384.89</v>
      </c>
    </row>
    <row r="2919" spans="1:3" x14ac:dyDescent="0.55000000000000004">
      <c r="A2919" s="1" t="s">
        <v>4</v>
      </c>
      <c r="B2919" s="2">
        <v>41618</v>
      </c>
      <c r="C2919">
        <v>387.78</v>
      </c>
    </row>
    <row r="2920" spans="1:3" x14ac:dyDescent="0.55000000000000004">
      <c r="A2920" s="1" t="s">
        <v>4</v>
      </c>
      <c r="B2920" s="2">
        <v>41619</v>
      </c>
      <c r="C2920">
        <v>382.19</v>
      </c>
    </row>
    <row r="2921" spans="1:3" x14ac:dyDescent="0.55000000000000004">
      <c r="A2921" s="1" t="s">
        <v>4</v>
      </c>
      <c r="B2921" s="2">
        <v>41620</v>
      </c>
      <c r="C2921">
        <v>381.25</v>
      </c>
    </row>
    <row r="2922" spans="1:3" x14ac:dyDescent="0.55000000000000004">
      <c r="A2922" s="1" t="s">
        <v>4</v>
      </c>
      <c r="B2922" s="2">
        <v>41621</v>
      </c>
      <c r="C2922">
        <v>384.24</v>
      </c>
    </row>
    <row r="2923" spans="1:3" x14ac:dyDescent="0.55000000000000004">
      <c r="A2923" s="1" t="s">
        <v>4</v>
      </c>
      <c r="B2923" s="2">
        <v>41624</v>
      </c>
      <c r="C2923">
        <v>388.97</v>
      </c>
    </row>
    <row r="2924" spans="1:3" x14ac:dyDescent="0.55000000000000004">
      <c r="A2924" s="1" t="s">
        <v>4</v>
      </c>
      <c r="B2924" s="2">
        <v>41625</v>
      </c>
      <c r="C2924">
        <v>387.65</v>
      </c>
    </row>
    <row r="2925" spans="1:3" x14ac:dyDescent="0.55000000000000004">
      <c r="A2925" s="1" t="s">
        <v>4</v>
      </c>
      <c r="B2925" s="2">
        <v>41626</v>
      </c>
      <c r="C2925">
        <v>395.96</v>
      </c>
    </row>
    <row r="2926" spans="1:3" x14ac:dyDescent="0.55000000000000004">
      <c r="A2926" s="1" t="s">
        <v>4</v>
      </c>
      <c r="B2926" s="2">
        <v>41627</v>
      </c>
      <c r="C2926">
        <v>395.19</v>
      </c>
    </row>
    <row r="2927" spans="1:3" x14ac:dyDescent="0.55000000000000004">
      <c r="A2927" s="1" t="s">
        <v>4</v>
      </c>
      <c r="B2927" s="2">
        <v>41628</v>
      </c>
      <c r="C2927">
        <v>402.2</v>
      </c>
    </row>
    <row r="2928" spans="1:3" x14ac:dyDescent="0.55000000000000004">
      <c r="A2928" s="1" t="s">
        <v>4</v>
      </c>
      <c r="B2928" s="2">
        <v>41631</v>
      </c>
      <c r="C2928">
        <v>402.92</v>
      </c>
    </row>
    <row r="2929" spans="1:3" x14ac:dyDescent="0.55000000000000004">
      <c r="A2929" s="1" t="s">
        <v>4</v>
      </c>
      <c r="B2929" s="2">
        <v>41632</v>
      </c>
      <c r="C2929">
        <v>399.2</v>
      </c>
    </row>
    <row r="2930" spans="1:3" x14ac:dyDescent="0.55000000000000004">
      <c r="A2930" s="1" t="s">
        <v>4</v>
      </c>
      <c r="B2930" s="2">
        <v>41634</v>
      </c>
      <c r="C2930">
        <v>404.39</v>
      </c>
    </row>
    <row r="2931" spans="1:3" x14ac:dyDescent="0.55000000000000004">
      <c r="A2931" s="1" t="s">
        <v>4</v>
      </c>
      <c r="B2931" s="2">
        <v>41635</v>
      </c>
      <c r="C2931">
        <v>398.08</v>
      </c>
    </row>
    <row r="2932" spans="1:3" x14ac:dyDescent="0.55000000000000004">
      <c r="A2932" s="1" t="s">
        <v>4</v>
      </c>
      <c r="B2932" s="2">
        <v>41638</v>
      </c>
      <c r="C2932">
        <v>393.37</v>
      </c>
    </row>
    <row r="2933" spans="1:3" x14ac:dyDescent="0.55000000000000004">
      <c r="A2933" s="1" t="s">
        <v>4</v>
      </c>
      <c r="B2933" s="2">
        <v>41639</v>
      </c>
      <c r="C2933">
        <v>398.79</v>
      </c>
    </row>
    <row r="2934" spans="1:3" x14ac:dyDescent="0.55000000000000004">
      <c r="A2934" s="1" t="s">
        <v>4</v>
      </c>
      <c r="B2934" s="2">
        <v>41641</v>
      </c>
      <c r="C2934">
        <v>397.97</v>
      </c>
    </row>
    <row r="2935" spans="1:3" x14ac:dyDescent="0.55000000000000004">
      <c r="A2935" s="1" t="s">
        <v>4</v>
      </c>
      <c r="B2935" s="2">
        <v>41642</v>
      </c>
      <c r="C2935">
        <v>396.44</v>
      </c>
    </row>
    <row r="2936" spans="1:3" x14ac:dyDescent="0.55000000000000004">
      <c r="A2936" s="1" t="s">
        <v>4</v>
      </c>
      <c r="B2936" s="2">
        <v>41645</v>
      </c>
      <c r="C2936">
        <v>393.63</v>
      </c>
    </row>
    <row r="2937" spans="1:3" x14ac:dyDescent="0.55000000000000004">
      <c r="A2937" s="1" t="s">
        <v>4</v>
      </c>
      <c r="B2937" s="2">
        <v>41646</v>
      </c>
      <c r="C2937">
        <v>398.03</v>
      </c>
    </row>
    <row r="2938" spans="1:3" x14ac:dyDescent="0.55000000000000004">
      <c r="A2938" s="1" t="s">
        <v>4</v>
      </c>
      <c r="B2938" s="2">
        <v>41647</v>
      </c>
      <c r="C2938">
        <v>401.92</v>
      </c>
    </row>
    <row r="2939" spans="1:3" x14ac:dyDescent="0.55000000000000004">
      <c r="A2939" s="1" t="s">
        <v>4</v>
      </c>
      <c r="B2939" s="2">
        <v>41648</v>
      </c>
      <c r="C2939">
        <v>401.01</v>
      </c>
    </row>
    <row r="2940" spans="1:3" x14ac:dyDescent="0.55000000000000004">
      <c r="A2940" s="1" t="s">
        <v>4</v>
      </c>
      <c r="B2940" s="2">
        <v>41649</v>
      </c>
      <c r="C2940">
        <v>397.66</v>
      </c>
    </row>
    <row r="2941" spans="1:3" x14ac:dyDescent="0.55000000000000004">
      <c r="A2941" s="1" t="s">
        <v>4</v>
      </c>
      <c r="B2941" s="2">
        <v>41652</v>
      </c>
      <c r="C2941">
        <v>390.98</v>
      </c>
    </row>
    <row r="2942" spans="1:3" x14ac:dyDescent="0.55000000000000004">
      <c r="A2942" s="1" t="s">
        <v>4</v>
      </c>
      <c r="B2942" s="2">
        <v>41653</v>
      </c>
      <c r="C2942">
        <v>397.54</v>
      </c>
    </row>
    <row r="2943" spans="1:3" x14ac:dyDescent="0.55000000000000004">
      <c r="A2943" s="1" t="s">
        <v>4</v>
      </c>
      <c r="B2943" s="2">
        <v>41654</v>
      </c>
      <c r="C2943">
        <v>395.87</v>
      </c>
    </row>
    <row r="2944" spans="1:3" x14ac:dyDescent="0.55000000000000004">
      <c r="A2944" s="1" t="s">
        <v>4</v>
      </c>
      <c r="B2944" s="2">
        <v>41655</v>
      </c>
      <c r="C2944">
        <v>395.8</v>
      </c>
    </row>
    <row r="2945" spans="1:3" x14ac:dyDescent="0.55000000000000004">
      <c r="A2945" s="1" t="s">
        <v>4</v>
      </c>
      <c r="B2945" s="2">
        <v>41656</v>
      </c>
      <c r="C2945">
        <v>399.61</v>
      </c>
    </row>
    <row r="2946" spans="1:3" x14ac:dyDescent="0.55000000000000004">
      <c r="A2946" s="1" t="s">
        <v>4</v>
      </c>
      <c r="B2946" s="2">
        <v>41660</v>
      </c>
      <c r="C2946">
        <v>407.05</v>
      </c>
    </row>
    <row r="2947" spans="1:3" x14ac:dyDescent="0.55000000000000004">
      <c r="A2947" s="1" t="s">
        <v>4</v>
      </c>
      <c r="B2947" s="2">
        <v>41661</v>
      </c>
      <c r="C2947">
        <v>404.54</v>
      </c>
    </row>
    <row r="2948" spans="1:3" x14ac:dyDescent="0.55000000000000004">
      <c r="A2948" s="1" t="s">
        <v>4</v>
      </c>
      <c r="B2948" s="2">
        <v>41662</v>
      </c>
      <c r="C2948">
        <v>399.87</v>
      </c>
    </row>
    <row r="2949" spans="1:3" x14ac:dyDescent="0.55000000000000004">
      <c r="A2949" s="1" t="s">
        <v>4</v>
      </c>
      <c r="B2949" s="2">
        <v>41663</v>
      </c>
      <c r="C2949">
        <v>387.6</v>
      </c>
    </row>
    <row r="2950" spans="1:3" x14ac:dyDescent="0.55000000000000004">
      <c r="A2950" s="1" t="s">
        <v>4</v>
      </c>
      <c r="B2950" s="2">
        <v>41666</v>
      </c>
      <c r="C2950">
        <v>386.28</v>
      </c>
    </row>
    <row r="2951" spans="1:3" x14ac:dyDescent="0.55000000000000004">
      <c r="A2951" s="1" t="s">
        <v>4</v>
      </c>
      <c r="B2951" s="2">
        <v>41667</v>
      </c>
      <c r="C2951">
        <v>394.43</v>
      </c>
    </row>
    <row r="2952" spans="1:3" x14ac:dyDescent="0.55000000000000004">
      <c r="A2952" s="1" t="s">
        <v>4</v>
      </c>
      <c r="B2952" s="2">
        <v>41668</v>
      </c>
      <c r="C2952">
        <v>384.2</v>
      </c>
    </row>
    <row r="2953" spans="1:3" x14ac:dyDescent="0.55000000000000004">
      <c r="A2953" s="1" t="s">
        <v>4</v>
      </c>
      <c r="B2953" s="2">
        <v>41669</v>
      </c>
      <c r="C2953">
        <v>403.01</v>
      </c>
    </row>
    <row r="2954" spans="1:3" x14ac:dyDescent="0.55000000000000004">
      <c r="A2954" s="1" t="s">
        <v>4</v>
      </c>
      <c r="B2954" s="2">
        <v>41670</v>
      </c>
      <c r="C2954">
        <v>358.69</v>
      </c>
    </row>
    <row r="2955" spans="1:3" x14ac:dyDescent="0.55000000000000004">
      <c r="A2955" s="1" t="s">
        <v>4</v>
      </c>
      <c r="B2955" s="2">
        <v>41673</v>
      </c>
      <c r="C2955">
        <v>346.15</v>
      </c>
    </row>
    <row r="2956" spans="1:3" x14ac:dyDescent="0.55000000000000004">
      <c r="A2956" s="1" t="s">
        <v>4</v>
      </c>
      <c r="B2956" s="2">
        <v>41674</v>
      </c>
      <c r="C2956">
        <v>347.95</v>
      </c>
    </row>
    <row r="2957" spans="1:3" x14ac:dyDescent="0.55000000000000004">
      <c r="A2957" s="1" t="s">
        <v>4</v>
      </c>
      <c r="B2957" s="2">
        <v>41675</v>
      </c>
      <c r="C2957">
        <v>346.45</v>
      </c>
    </row>
    <row r="2958" spans="1:3" x14ac:dyDescent="0.55000000000000004">
      <c r="A2958" s="1" t="s">
        <v>4</v>
      </c>
      <c r="B2958" s="2">
        <v>41676</v>
      </c>
      <c r="C2958">
        <v>354.59</v>
      </c>
    </row>
    <row r="2959" spans="1:3" x14ac:dyDescent="0.55000000000000004">
      <c r="A2959" s="1" t="s">
        <v>4</v>
      </c>
      <c r="B2959" s="2">
        <v>41677</v>
      </c>
      <c r="C2959">
        <v>361.08</v>
      </c>
    </row>
    <row r="2960" spans="1:3" x14ac:dyDescent="0.55000000000000004">
      <c r="A2960" s="1" t="s">
        <v>4</v>
      </c>
      <c r="B2960" s="2">
        <v>41680</v>
      </c>
      <c r="C2960">
        <v>360.87</v>
      </c>
    </row>
    <row r="2961" spans="1:3" x14ac:dyDescent="0.55000000000000004">
      <c r="A2961" s="1" t="s">
        <v>4</v>
      </c>
      <c r="B2961" s="2">
        <v>41681</v>
      </c>
      <c r="C2961">
        <v>361.79</v>
      </c>
    </row>
    <row r="2962" spans="1:3" x14ac:dyDescent="0.55000000000000004">
      <c r="A2962" s="1" t="s">
        <v>4</v>
      </c>
      <c r="B2962" s="2">
        <v>41682</v>
      </c>
      <c r="C2962">
        <v>349.25</v>
      </c>
    </row>
    <row r="2963" spans="1:3" x14ac:dyDescent="0.55000000000000004">
      <c r="A2963" s="1" t="s">
        <v>4</v>
      </c>
      <c r="B2963" s="2">
        <v>41683</v>
      </c>
      <c r="C2963">
        <v>357.2</v>
      </c>
    </row>
    <row r="2964" spans="1:3" x14ac:dyDescent="0.55000000000000004">
      <c r="A2964" s="1" t="s">
        <v>4</v>
      </c>
      <c r="B2964" s="2">
        <v>41684</v>
      </c>
      <c r="C2964">
        <v>357.35</v>
      </c>
    </row>
    <row r="2965" spans="1:3" x14ac:dyDescent="0.55000000000000004">
      <c r="A2965" s="1" t="s">
        <v>4</v>
      </c>
      <c r="B2965" s="2">
        <v>41688</v>
      </c>
      <c r="C2965">
        <v>353.65</v>
      </c>
    </row>
    <row r="2966" spans="1:3" x14ac:dyDescent="0.55000000000000004">
      <c r="A2966" s="1" t="s">
        <v>4</v>
      </c>
      <c r="B2966" s="2">
        <v>41689</v>
      </c>
      <c r="C2966">
        <v>347.38</v>
      </c>
    </row>
    <row r="2967" spans="1:3" x14ac:dyDescent="0.55000000000000004">
      <c r="A2967" s="1" t="s">
        <v>4</v>
      </c>
      <c r="B2967" s="2">
        <v>41690</v>
      </c>
      <c r="C2967">
        <v>349.8</v>
      </c>
    </row>
    <row r="2968" spans="1:3" x14ac:dyDescent="0.55000000000000004">
      <c r="A2968" s="1" t="s">
        <v>4</v>
      </c>
      <c r="B2968" s="2">
        <v>41691</v>
      </c>
      <c r="C2968">
        <v>346.76</v>
      </c>
    </row>
    <row r="2969" spans="1:3" x14ac:dyDescent="0.55000000000000004">
      <c r="A2969" s="1" t="s">
        <v>4</v>
      </c>
      <c r="B2969" s="2">
        <v>41694</v>
      </c>
      <c r="C2969">
        <v>351.78</v>
      </c>
    </row>
    <row r="2970" spans="1:3" x14ac:dyDescent="0.55000000000000004">
      <c r="A2970" s="1" t="s">
        <v>4</v>
      </c>
      <c r="B2970" s="2">
        <v>41695</v>
      </c>
      <c r="C2970">
        <v>358.32</v>
      </c>
    </row>
    <row r="2971" spans="1:3" x14ac:dyDescent="0.55000000000000004">
      <c r="A2971" s="1" t="s">
        <v>4</v>
      </c>
      <c r="B2971" s="2">
        <v>41696</v>
      </c>
      <c r="C2971">
        <v>359.8</v>
      </c>
    </row>
    <row r="2972" spans="1:3" x14ac:dyDescent="0.55000000000000004">
      <c r="A2972" s="1" t="s">
        <v>4</v>
      </c>
      <c r="B2972" s="2">
        <v>41697</v>
      </c>
      <c r="C2972">
        <v>360.13</v>
      </c>
    </row>
    <row r="2973" spans="1:3" x14ac:dyDescent="0.55000000000000004">
      <c r="A2973" s="1" t="s">
        <v>4</v>
      </c>
      <c r="B2973" s="2">
        <v>41698</v>
      </c>
      <c r="C2973">
        <v>362.1</v>
      </c>
    </row>
    <row r="2974" spans="1:3" x14ac:dyDescent="0.55000000000000004">
      <c r="A2974" s="1" t="s">
        <v>4</v>
      </c>
      <c r="B2974" s="2">
        <v>41701</v>
      </c>
      <c r="C2974">
        <v>359.78</v>
      </c>
    </row>
    <row r="2975" spans="1:3" x14ac:dyDescent="0.55000000000000004">
      <c r="A2975" s="1" t="s">
        <v>4</v>
      </c>
      <c r="B2975" s="2">
        <v>41702</v>
      </c>
      <c r="C2975">
        <v>363.9</v>
      </c>
    </row>
    <row r="2976" spans="1:3" x14ac:dyDescent="0.55000000000000004">
      <c r="A2976" s="1" t="s">
        <v>4</v>
      </c>
      <c r="B2976" s="2">
        <v>41703</v>
      </c>
      <c r="C2976">
        <v>372.37</v>
      </c>
    </row>
    <row r="2977" spans="1:3" x14ac:dyDescent="0.55000000000000004">
      <c r="A2977" s="1" t="s">
        <v>4</v>
      </c>
      <c r="B2977" s="2">
        <v>41704</v>
      </c>
      <c r="C2977">
        <v>372.16</v>
      </c>
    </row>
    <row r="2978" spans="1:3" x14ac:dyDescent="0.55000000000000004">
      <c r="A2978" s="1" t="s">
        <v>4</v>
      </c>
      <c r="B2978" s="2">
        <v>41705</v>
      </c>
      <c r="C2978">
        <v>372.06</v>
      </c>
    </row>
    <row r="2979" spans="1:3" x14ac:dyDescent="0.55000000000000004">
      <c r="A2979" s="1" t="s">
        <v>4</v>
      </c>
      <c r="B2979" s="2">
        <v>41708</v>
      </c>
      <c r="C2979">
        <v>370.53</v>
      </c>
    </row>
    <row r="2980" spans="1:3" x14ac:dyDescent="0.55000000000000004">
      <c r="A2980" s="1" t="s">
        <v>4</v>
      </c>
      <c r="B2980" s="2">
        <v>41709</v>
      </c>
      <c r="C2980">
        <v>368.82</v>
      </c>
    </row>
    <row r="2981" spans="1:3" x14ac:dyDescent="0.55000000000000004">
      <c r="A2981" s="1" t="s">
        <v>4</v>
      </c>
      <c r="B2981" s="2">
        <v>41710</v>
      </c>
      <c r="C2981">
        <v>370.64</v>
      </c>
    </row>
    <row r="2982" spans="1:3" x14ac:dyDescent="0.55000000000000004">
      <c r="A2982" s="1" t="s">
        <v>4</v>
      </c>
      <c r="B2982" s="2">
        <v>41711</v>
      </c>
      <c r="C2982">
        <v>371.51</v>
      </c>
    </row>
    <row r="2983" spans="1:3" x14ac:dyDescent="0.55000000000000004">
      <c r="A2983" s="1" t="s">
        <v>4</v>
      </c>
      <c r="B2983" s="2">
        <v>41712</v>
      </c>
      <c r="C2983">
        <v>373.74</v>
      </c>
    </row>
    <row r="2984" spans="1:3" x14ac:dyDescent="0.55000000000000004">
      <c r="A2984" s="1" t="s">
        <v>4</v>
      </c>
      <c r="B2984" s="2">
        <v>41715</v>
      </c>
      <c r="C2984">
        <v>375.04</v>
      </c>
    </row>
    <row r="2985" spans="1:3" x14ac:dyDescent="0.55000000000000004">
      <c r="A2985" s="1" t="s">
        <v>4</v>
      </c>
      <c r="B2985" s="2">
        <v>41716</v>
      </c>
      <c r="C2985">
        <v>378.77</v>
      </c>
    </row>
    <row r="2986" spans="1:3" x14ac:dyDescent="0.55000000000000004">
      <c r="A2986" s="1" t="s">
        <v>4</v>
      </c>
      <c r="B2986" s="2">
        <v>41717</v>
      </c>
      <c r="C2986">
        <v>373.23</v>
      </c>
    </row>
    <row r="2987" spans="1:3" x14ac:dyDescent="0.55000000000000004">
      <c r="A2987" s="1" t="s">
        <v>4</v>
      </c>
      <c r="B2987" s="2">
        <v>41718</v>
      </c>
      <c r="C2987">
        <v>368.97</v>
      </c>
    </row>
    <row r="2988" spans="1:3" x14ac:dyDescent="0.55000000000000004">
      <c r="A2988" s="1" t="s">
        <v>4</v>
      </c>
      <c r="B2988" s="2">
        <v>41719</v>
      </c>
      <c r="C2988">
        <v>360.62</v>
      </c>
    </row>
    <row r="2989" spans="1:3" x14ac:dyDescent="0.55000000000000004">
      <c r="A2989" s="1" t="s">
        <v>4</v>
      </c>
      <c r="B2989" s="2">
        <v>41722</v>
      </c>
      <c r="C2989">
        <v>351.85</v>
      </c>
    </row>
    <row r="2990" spans="1:3" x14ac:dyDescent="0.55000000000000004">
      <c r="A2990" s="1" t="s">
        <v>4</v>
      </c>
      <c r="B2990" s="2">
        <v>41723</v>
      </c>
      <c r="C2990">
        <v>354.71</v>
      </c>
    </row>
    <row r="2991" spans="1:3" x14ac:dyDescent="0.55000000000000004">
      <c r="A2991" s="1" t="s">
        <v>4</v>
      </c>
      <c r="B2991" s="2">
        <v>41724</v>
      </c>
      <c r="C2991">
        <v>343.41</v>
      </c>
    </row>
    <row r="2992" spans="1:3" x14ac:dyDescent="0.55000000000000004">
      <c r="A2992" s="1" t="s">
        <v>4</v>
      </c>
      <c r="B2992" s="2">
        <v>41725</v>
      </c>
      <c r="C2992">
        <v>338.47</v>
      </c>
    </row>
    <row r="2993" spans="1:3" x14ac:dyDescent="0.55000000000000004">
      <c r="A2993" s="1" t="s">
        <v>4</v>
      </c>
      <c r="B2993" s="2">
        <v>41726</v>
      </c>
      <c r="C2993">
        <v>338.29</v>
      </c>
    </row>
    <row r="2994" spans="1:3" x14ac:dyDescent="0.55000000000000004">
      <c r="A2994" s="1" t="s">
        <v>4</v>
      </c>
      <c r="B2994" s="2">
        <v>41729</v>
      </c>
      <c r="C2994">
        <v>336.37</v>
      </c>
    </row>
    <row r="2995" spans="1:3" x14ac:dyDescent="0.55000000000000004">
      <c r="A2995" s="1" t="s">
        <v>4</v>
      </c>
      <c r="B2995" s="2">
        <v>41730</v>
      </c>
      <c r="C2995">
        <v>342.99</v>
      </c>
    </row>
    <row r="2996" spans="1:3" x14ac:dyDescent="0.55000000000000004">
      <c r="A2996" s="1" t="s">
        <v>4</v>
      </c>
      <c r="B2996" s="2">
        <v>41731</v>
      </c>
      <c r="C2996">
        <v>341.96</v>
      </c>
    </row>
    <row r="2997" spans="1:3" x14ac:dyDescent="0.55000000000000004">
      <c r="A2997" s="1" t="s">
        <v>4</v>
      </c>
      <c r="B2997" s="2">
        <v>41732</v>
      </c>
      <c r="C2997">
        <v>333.62</v>
      </c>
    </row>
    <row r="2998" spans="1:3" x14ac:dyDescent="0.55000000000000004">
      <c r="A2998" s="1" t="s">
        <v>4</v>
      </c>
      <c r="B2998" s="2">
        <v>41733</v>
      </c>
      <c r="C2998">
        <v>323</v>
      </c>
    </row>
    <row r="2999" spans="1:3" x14ac:dyDescent="0.55000000000000004">
      <c r="A2999" s="1" t="s">
        <v>4</v>
      </c>
      <c r="B2999" s="2">
        <v>41736</v>
      </c>
      <c r="C2999">
        <v>317.76</v>
      </c>
    </row>
    <row r="3000" spans="1:3" x14ac:dyDescent="0.55000000000000004">
      <c r="A3000" s="1" t="s">
        <v>4</v>
      </c>
      <c r="B3000" s="2">
        <v>41737</v>
      </c>
      <c r="C3000">
        <v>327.07</v>
      </c>
    </row>
    <row r="3001" spans="1:3" x14ac:dyDescent="0.55000000000000004">
      <c r="A3001" s="1" t="s">
        <v>4</v>
      </c>
      <c r="B3001" s="2">
        <v>41738</v>
      </c>
      <c r="C3001">
        <v>331.81</v>
      </c>
    </row>
    <row r="3002" spans="1:3" x14ac:dyDescent="0.55000000000000004">
      <c r="A3002" s="1" t="s">
        <v>4</v>
      </c>
      <c r="B3002" s="2">
        <v>41739</v>
      </c>
      <c r="C3002">
        <v>317.11</v>
      </c>
    </row>
    <row r="3003" spans="1:3" x14ac:dyDescent="0.55000000000000004">
      <c r="A3003" s="1" t="s">
        <v>4</v>
      </c>
      <c r="B3003" s="2">
        <v>41740</v>
      </c>
      <c r="C3003">
        <v>311.73</v>
      </c>
    </row>
    <row r="3004" spans="1:3" x14ac:dyDescent="0.55000000000000004">
      <c r="A3004" s="1" t="s">
        <v>4</v>
      </c>
      <c r="B3004" s="2">
        <v>41743</v>
      </c>
      <c r="C3004">
        <v>315.91000000000003</v>
      </c>
    </row>
    <row r="3005" spans="1:3" x14ac:dyDescent="0.55000000000000004">
      <c r="A3005" s="1" t="s">
        <v>4</v>
      </c>
      <c r="B3005" s="2">
        <v>41744</v>
      </c>
      <c r="C3005">
        <v>316.08</v>
      </c>
    </row>
    <row r="3006" spans="1:3" x14ac:dyDescent="0.55000000000000004">
      <c r="A3006" s="1" t="s">
        <v>4</v>
      </c>
      <c r="B3006" s="2">
        <v>41745</v>
      </c>
      <c r="C3006">
        <v>323.68</v>
      </c>
    </row>
    <row r="3007" spans="1:3" x14ac:dyDescent="0.55000000000000004">
      <c r="A3007" s="1" t="s">
        <v>4</v>
      </c>
      <c r="B3007" s="2">
        <v>41746</v>
      </c>
      <c r="C3007">
        <v>324.91000000000003</v>
      </c>
    </row>
    <row r="3008" spans="1:3" x14ac:dyDescent="0.55000000000000004">
      <c r="A3008" s="1" t="s">
        <v>4</v>
      </c>
      <c r="B3008" s="2">
        <v>41750</v>
      </c>
      <c r="C3008">
        <v>330.87</v>
      </c>
    </row>
    <row r="3009" spans="1:3" x14ac:dyDescent="0.55000000000000004">
      <c r="A3009" s="1" t="s">
        <v>4</v>
      </c>
      <c r="B3009" s="2">
        <v>41751</v>
      </c>
      <c r="C3009">
        <v>329.32</v>
      </c>
    </row>
    <row r="3010" spans="1:3" x14ac:dyDescent="0.55000000000000004">
      <c r="A3010" s="1" t="s">
        <v>4</v>
      </c>
      <c r="B3010" s="2">
        <v>41752</v>
      </c>
      <c r="C3010">
        <v>324.58</v>
      </c>
    </row>
    <row r="3011" spans="1:3" x14ac:dyDescent="0.55000000000000004">
      <c r="A3011" s="1" t="s">
        <v>4</v>
      </c>
      <c r="B3011" s="2">
        <v>41753</v>
      </c>
      <c r="C3011">
        <v>337.15</v>
      </c>
    </row>
    <row r="3012" spans="1:3" x14ac:dyDescent="0.55000000000000004">
      <c r="A3012" s="1" t="s">
        <v>4</v>
      </c>
      <c r="B3012" s="2">
        <v>41754</v>
      </c>
      <c r="C3012">
        <v>303.83</v>
      </c>
    </row>
    <row r="3013" spans="1:3" x14ac:dyDescent="0.55000000000000004">
      <c r="A3013" s="1" t="s">
        <v>4</v>
      </c>
      <c r="B3013" s="2">
        <v>41757</v>
      </c>
      <c r="C3013">
        <v>296.58</v>
      </c>
    </row>
    <row r="3014" spans="1:3" x14ac:dyDescent="0.55000000000000004">
      <c r="A3014" s="1" t="s">
        <v>4</v>
      </c>
      <c r="B3014" s="2">
        <v>41758</v>
      </c>
      <c r="C3014">
        <v>300.38</v>
      </c>
    </row>
    <row r="3015" spans="1:3" x14ac:dyDescent="0.55000000000000004">
      <c r="A3015" s="1" t="s">
        <v>4</v>
      </c>
      <c r="B3015" s="2">
        <v>41759</v>
      </c>
      <c r="C3015">
        <v>304.13</v>
      </c>
    </row>
    <row r="3016" spans="1:3" x14ac:dyDescent="0.55000000000000004">
      <c r="A3016" s="1" t="s">
        <v>4</v>
      </c>
      <c r="B3016" s="2">
        <v>41760</v>
      </c>
      <c r="C3016">
        <v>307.89</v>
      </c>
    </row>
    <row r="3017" spans="1:3" x14ac:dyDescent="0.55000000000000004">
      <c r="A3017" s="1" t="s">
        <v>4</v>
      </c>
      <c r="B3017" s="2">
        <v>41761</v>
      </c>
      <c r="C3017">
        <v>308.01</v>
      </c>
    </row>
    <row r="3018" spans="1:3" x14ac:dyDescent="0.55000000000000004">
      <c r="A3018" s="1" t="s">
        <v>4</v>
      </c>
      <c r="B3018" s="2">
        <v>41764</v>
      </c>
      <c r="C3018">
        <v>310.05</v>
      </c>
    </row>
    <row r="3019" spans="1:3" x14ac:dyDescent="0.55000000000000004">
      <c r="A3019" s="1" t="s">
        <v>4</v>
      </c>
      <c r="B3019" s="2">
        <v>41765</v>
      </c>
      <c r="C3019">
        <v>297.38</v>
      </c>
    </row>
    <row r="3020" spans="1:3" x14ac:dyDescent="0.55000000000000004">
      <c r="A3020" s="1" t="s">
        <v>4</v>
      </c>
      <c r="B3020" s="2">
        <v>41766</v>
      </c>
      <c r="C3020">
        <v>292.70999999999998</v>
      </c>
    </row>
    <row r="3021" spans="1:3" x14ac:dyDescent="0.55000000000000004">
      <c r="A3021" s="1" t="s">
        <v>4</v>
      </c>
      <c r="B3021" s="2">
        <v>41767</v>
      </c>
      <c r="C3021">
        <v>288.32</v>
      </c>
    </row>
    <row r="3022" spans="1:3" x14ac:dyDescent="0.55000000000000004">
      <c r="A3022" s="1" t="s">
        <v>4</v>
      </c>
      <c r="B3022" s="2">
        <v>41768</v>
      </c>
      <c r="C3022">
        <v>292.24</v>
      </c>
    </row>
    <row r="3023" spans="1:3" x14ac:dyDescent="0.55000000000000004">
      <c r="A3023" s="1" t="s">
        <v>4</v>
      </c>
      <c r="B3023" s="2">
        <v>41771</v>
      </c>
      <c r="C3023">
        <v>302.86</v>
      </c>
    </row>
    <row r="3024" spans="1:3" x14ac:dyDescent="0.55000000000000004">
      <c r="A3024" s="1" t="s">
        <v>4</v>
      </c>
      <c r="B3024" s="2">
        <v>41772</v>
      </c>
      <c r="C3024">
        <v>304.64</v>
      </c>
    </row>
    <row r="3025" spans="1:3" x14ac:dyDescent="0.55000000000000004">
      <c r="A3025" s="1" t="s">
        <v>4</v>
      </c>
      <c r="B3025" s="2">
        <v>41773</v>
      </c>
      <c r="C3025">
        <v>297.62</v>
      </c>
    </row>
    <row r="3026" spans="1:3" x14ac:dyDescent="0.55000000000000004">
      <c r="A3026" s="1" t="s">
        <v>4</v>
      </c>
      <c r="B3026" s="2">
        <v>41774</v>
      </c>
      <c r="C3026">
        <v>295.19</v>
      </c>
    </row>
    <row r="3027" spans="1:3" x14ac:dyDescent="0.55000000000000004">
      <c r="A3027" s="1" t="s">
        <v>4</v>
      </c>
      <c r="B3027" s="2">
        <v>41775</v>
      </c>
      <c r="C3027">
        <v>297.7</v>
      </c>
    </row>
    <row r="3028" spans="1:3" x14ac:dyDescent="0.55000000000000004">
      <c r="A3028" s="1" t="s">
        <v>4</v>
      </c>
      <c r="B3028" s="2">
        <v>41778</v>
      </c>
      <c r="C3028">
        <v>296.76</v>
      </c>
    </row>
    <row r="3029" spans="1:3" x14ac:dyDescent="0.55000000000000004">
      <c r="A3029" s="1" t="s">
        <v>4</v>
      </c>
      <c r="B3029" s="2">
        <v>41779</v>
      </c>
      <c r="C3029">
        <v>301.19</v>
      </c>
    </row>
    <row r="3030" spans="1:3" x14ac:dyDescent="0.55000000000000004">
      <c r="A3030" s="1" t="s">
        <v>4</v>
      </c>
      <c r="B3030" s="2">
        <v>41780</v>
      </c>
      <c r="C3030">
        <v>305.01</v>
      </c>
    </row>
    <row r="3031" spans="1:3" x14ac:dyDescent="0.55000000000000004">
      <c r="A3031" s="1" t="s">
        <v>4</v>
      </c>
      <c r="B3031" s="2">
        <v>41781</v>
      </c>
      <c r="C3031">
        <v>304.91000000000003</v>
      </c>
    </row>
    <row r="3032" spans="1:3" x14ac:dyDescent="0.55000000000000004">
      <c r="A3032" s="1" t="s">
        <v>4</v>
      </c>
      <c r="B3032" s="2">
        <v>41782</v>
      </c>
      <c r="C3032">
        <v>312.24</v>
      </c>
    </row>
    <row r="3033" spans="1:3" x14ac:dyDescent="0.55000000000000004">
      <c r="A3033" s="1" t="s">
        <v>4</v>
      </c>
      <c r="B3033" s="2">
        <v>41786</v>
      </c>
      <c r="C3033">
        <v>310.82</v>
      </c>
    </row>
    <row r="3034" spans="1:3" x14ac:dyDescent="0.55000000000000004">
      <c r="A3034" s="1" t="s">
        <v>4</v>
      </c>
      <c r="B3034" s="2">
        <v>41787</v>
      </c>
      <c r="C3034">
        <v>310.16000000000003</v>
      </c>
    </row>
    <row r="3035" spans="1:3" x14ac:dyDescent="0.55000000000000004">
      <c r="A3035" s="1" t="s">
        <v>4</v>
      </c>
      <c r="B3035" s="2">
        <v>41788</v>
      </c>
      <c r="C3035">
        <v>313.77999999999997</v>
      </c>
    </row>
    <row r="3036" spans="1:3" x14ac:dyDescent="0.55000000000000004">
      <c r="A3036" s="1" t="s">
        <v>4</v>
      </c>
      <c r="B3036" s="2">
        <v>41789</v>
      </c>
      <c r="C3036">
        <v>312.55</v>
      </c>
    </row>
    <row r="3037" spans="1:3" x14ac:dyDescent="0.55000000000000004">
      <c r="A3037" s="1" t="s">
        <v>4</v>
      </c>
      <c r="B3037" s="2">
        <v>41792</v>
      </c>
      <c r="C3037">
        <v>308.83999999999997</v>
      </c>
    </row>
    <row r="3038" spans="1:3" x14ac:dyDescent="0.55000000000000004">
      <c r="A3038" s="1" t="s">
        <v>4</v>
      </c>
      <c r="B3038" s="2">
        <v>41793</v>
      </c>
      <c r="C3038">
        <v>307.19</v>
      </c>
    </row>
    <row r="3039" spans="1:3" x14ac:dyDescent="0.55000000000000004">
      <c r="A3039" s="1" t="s">
        <v>4</v>
      </c>
      <c r="B3039" s="2">
        <v>41794</v>
      </c>
      <c r="C3039">
        <v>306.77999999999997</v>
      </c>
    </row>
    <row r="3040" spans="1:3" x14ac:dyDescent="0.55000000000000004">
      <c r="A3040" s="1" t="s">
        <v>4</v>
      </c>
      <c r="B3040" s="2">
        <v>41795</v>
      </c>
      <c r="C3040">
        <v>323.57</v>
      </c>
    </row>
    <row r="3041" spans="1:3" x14ac:dyDescent="0.55000000000000004">
      <c r="A3041" s="1" t="s">
        <v>4</v>
      </c>
      <c r="B3041" s="2">
        <v>41796</v>
      </c>
      <c r="C3041">
        <v>329.67</v>
      </c>
    </row>
    <row r="3042" spans="1:3" x14ac:dyDescent="0.55000000000000004">
      <c r="A3042" s="1" t="s">
        <v>4</v>
      </c>
      <c r="B3042" s="2">
        <v>41799</v>
      </c>
      <c r="C3042">
        <v>327.5</v>
      </c>
    </row>
    <row r="3043" spans="1:3" x14ac:dyDescent="0.55000000000000004">
      <c r="A3043" s="1" t="s">
        <v>4</v>
      </c>
      <c r="B3043" s="2">
        <v>41800</v>
      </c>
      <c r="C3043">
        <v>332.41</v>
      </c>
    </row>
    <row r="3044" spans="1:3" x14ac:dyDescent="0.55000000000000004">
      <c r="A3044" s="1" t="s">
        <v>4</v>
      </c>
      <c r="B3044" s="2">
        <v>41801</v>
      </c>
      <c r="C3044">
        <v>335.2</v>
      </c>
    </row>
    <row r="3045" spans="1:3" x14ac:dyDescent="0.55000000000000004">
      <c r="A3045" s="1" t="s">
        <v>4</v>
      </c>
      <c r="B3045" s="2">
        <v>41802</v>
      </c>
      <c r="C3045">
        <v>325.91000000000003</v>
      </c>
    </row>
    <row r="3046" spans="1:3" x14ac:dyDescent="0.55000000000000004">
      <c r="A3046" s="1" t="s">
        <v>4</v>
      </c>
      <c r="B3046" s="2">
        <v>41803</v>
      </c>
      <c r="C3046">
        <v>326.27</v>
      </c>
    </row>
    <row r="3047" spans="1:3" x14ac:dyDescent="0.55000000000000004">
      <c r="A3047" s="1" t="s">
        <v>4</v>
      </c>
      <c r="B3047" s="2">
        <v>41806</v>
      </c>
      <c r="C3047">
        <v>327.62</v>
      </c>
    </row>
    <row r="3048" spans="1:3" x14ac:dyDescent="0.55000000000000004">
      <c r="A3048" s="1" t="s">
        <v>4</v>
      </c>
      <c r="B3048" s="2">
        <v>41807</v>
      </c>
      <c r="C3048">
        <v>325.62</v>
      </c>
    </row>
    <row r="3049" spans="1:3" x14ac:dyDescent="0.55000000000000004">
      <c r="A3049" s="1" t="s">
        <v>4</v>
      </c>
      <c r="B3049" s="2">
        <v>41808</v>
      </c>
      <c r="C3049">
        <v>334.38</v>
      </c>
    </row>
    <row r="3050" spans="1:3" x14ac:dyDescent="0.55000000000000004">
      <c r="A3050" s="1" t="s">
        <v>4</v>
      </c>
      <c r="B3050" s="2">
        <v>41809</v>
      </c>
      <c r="C3050">
        <v>327</v>
      </c>
    </row>
    <row r="3051" spans="1:3" x14ac:dyDescent="0.55000000000000004">
      <c r="A3051" s="1" t="s">
        <v>4</v>
      </c>
      <c r="B3051" s="2">
        <v>41810</v>
      </c>
      <c r="C3051">
        <v>324.2</v>
      </c>
    </row>
    <row r="3052" spans="1:3" x14ac:dyDescent="0.55000000000000004">
      <c r="A3052" s="1" t="s">
        <v>4</v>
      </c>
      <c r="B3052" s="2">
        <v>41813</v>
      </c>
      <c r="C3052">
        <v>327.24</v>
      </c>
    </row>
    <row r="3053" spans="1:3" x14ac:dyDescent="0.55000000000000004">
      <c r="A3053" s="1" t="s">
        <v>4</v>
      </c>
      <c r="B3053" s="2">
        <v>41814</v>
      </c>
      <c r="C3053">
        <v>324.16000000000003</v>
      </c>
    </row>
    <row r="3054" spans="1:3" x14ac:dyDescent="0.55000000000000004">
      <c r="A3054" s="1" t="s">
        <v>4</v>
      </c>
      <c r="B3054" s="2">
        <v>41815</v>
      </c>
      <c r="C3054">
        <v>327.44</v>
      </c>
    </row>
    <row r="3055" spans="1:3" x14ac:dyDescent="0.55000000000000004">
      <c r="A3055" s="1" t="s">
        <v>4</v>
      </c>
      <c r="B3055" s="2">
        <v>41816</v>
      </c>
      <c r="C3055">
        <v>325.69</v>
      </c>
    </row>
    <row r="3056" spans="1:3" x14ac:dyDescent="0.55000000000000004">
      <c r="A3056" s="1" t="s">
        <v>4</v>
      </c>
      <c r="B3056" s="2">
        <v>41817</v>
      </c>
      <c r="C3056">
        <v>324.57</v>
      </c>
    </row>
    <row r="3057" spans="1:3" x14ac:dyDescent="0.55000000000000004">
      <c r="A3057" s="1" t="s">
        <v>4</v>
      </c>
      <c r="B3057" s="2">
        <v>41820</v>
      </c>
      <c r="C3057">
        <v>324.77999999999997</v>
      </c>
    </row>
    <row r="3058" spans="1:3" x14ac:dyDescent="0.55000000000000004">
      <c r="A3058" s="1" t="s">
        <v>4</v>
      </c>
      <c r="B3058" s="2">
        <v>41821</v>
      </c>
      <c r="C3058">
        <v>332.39</v>
      </c>
    </row>
    <row r="3059" spans="1:3" x14ac:dyDescent="0.55000000000000004">
      <c r="A3059" s="1" t="s">
        <v>4</v>
      </c>
      <c r="B3059" s="2">
        <v>41822</v>
      </c>
      <c r="C3059">
        <v>332.85</v>
      </c>
    </row>
    <row r="3060" spans="1:3" x14ac:dyDescent="0.55000000000000004">
      <c r="A3060" s="1" t="s">
        <v>4</v>
      </c>
      <c r="B3060" s="2">
        <v>41823</v>
      </c>
      <c r="C3060">
        <v>337.49</v>
      </c>
    </row>
    <row r="3061" spans="1:3" x14ac:dyDescent="0.55000000000000004">
      <c r="A3061" s="1" t="s">
        <v>4</v>
      </c>
      <c r="B3061" s="2">
        <v>41827</v>
      </c>
      <c r="C3061">
        <v>333.55</v>
      </c>
    </row>
    <row r="3062" spans="1:3" x14ac:dyDescent="0.55000000000000004">
      <c r="A3062" s="1" t="s">
        <v>4</v>
      </c>
      <c r="B3062" s="2">
        <v>41828</v>
      </c>
      <c r="C3062">
        <v>323.81</v>
      </c>
    </row>
    <row r="3063" spans="1:3" x14ac:dyDescent="0.55000000000000004">
      <c r="A3063" s="1" t="s">
        <v>4</v>
      </c>
      <c r="B3063" s="2">
        <v>41829</v>
      </c>
      <c r="C3063">
        <v>329.97</v>
      </c>
    </row>
    <row r="3064" spans="1:3" x14ac:dyDescent="0.55000000000000004">
      <c r="A3064" s="1" t="s">
        <v>4</v>
      </c>
      <c r="B3064" s="2">
        <v>41830</v>
      </c>
      <c r="C3064">
        <v>327.92</v>
      </c>
    </row>
    <row r="3065" spans="1:3" x14ac:dyDescent="0.55000000000000004">
      <c r="A3065" s="1" t="s">
        <v>4</v>
      </c>
      <c r="B3065" s="2">
        <v>41831</v>
      </c>
      <c r="C3065">
        <v>346.2</v>
      </c>
    </row>
    <row r="3066" spans="1:3" x14ac:dyDescent="0.55000000000000004">
      <c r="A3066" s="1" t="s">
        <v>4</v>
      </c>
      <c r="B3066" s="2">
        <v>41834</v>
      </c>
      <c r="C3066">
        <v>355.32</v>
      </c>
    </row>
    <row r="3067" spans="1:3" x14ac:dyDescent="0.55000000000000004">
      <c r="A3067" s="1" t="s">
        <v>4</v>
      </c>
      <c r="B3067" s="2">
        <v>41835</v>
      </c>
      <c r="C3067">
        <v>354.44</v>
      </c>
    </row>
    <row r="3068" spans="1:3" x14ac:dyDescent="0.55000000000000004">
      <c r="A3068" s="1" t="s">
        <v>4</v>
      </c>
      <c r="B3068" s="2">
        <v>41836</v>
      </c>
      <c r="C3068">
        <v>355.9</v>
      </c>
    </row>
    <row r="3069" spans="1:3" x14ac:dyDescent="0.55000000000000004">
      <c r="A3069" s="1" t="s">
        <v>4</v>
      </c>
      <c r="B3069" s="2">
        <v>41837</v>
      </c>
      <c r="C3069">
        <v>352.45</v>
      </c>
    </row>
    <row r="3070" spans="1:3" x14ac:dyDescent="0.55000000000000004">
      <c r="A3070" s="1" t="s">
        <v>4</v>
      </c>
      <c r="B3070" s="2">
        <v>41838</v>
      </c>
      <c r="C3070">
        <v>358.66</v>
      </c>
    </row>
    <row r="3071" spans="1:3" x14ac:dyDescent="0.55000000000000004">
      <c r="A3071" s="1" t="s">
        <v>4</v>
      </c>
      <c r="B3071" s="2">
        <v>41841</v>
      </c>
      <c r="C3071">
        <v>359.76</v>
      </c>
    </row>
    <row r="3072" spans="1:3" x14ac:dyDescent="0.55000000000000004">
      <c r="A3072" s="1" t="s">
        <v>4</v>
      </c>
      <c r="B3072" s="2">
        <v>41842</v>
      </c>
      <c r="C3072">
        <v>360.84</v>
      </c>
    </row>
    <row r="3073" spans="1:3" x14ac:dyDescent="0.55000000000000004">
      <c r="A3073" s="1" t="s">
        <v>4</v>
      </c>
      <c r="B3073" s="2">
        <v>41843</v>
      </c>
      <c r="C3073">
        <v>358.14</v>
      </c>
    </row>
    <row r="3074" spans="1:3" x14ac:dyDescent="0.55000000000000004">
      <c r="A3074" s="1" t="s">
        <v>4</v>
      </c>
      <c r="B3074" s="2">
        <v>41844</v>
      </c>
      <c r="C3074">
        <v>358.61</v>
      </c>
    </row>
    <row r="3075" spans="1:3" x14ac:dyDescent="0.55000000000000004">
      <c r="A3075" s="1" t="s">
        <v>4</v>
      </c>
      <c r="B3075" s="2">
        <v>41845</v>
      </c>
      <c r="C3075">
        <v>324.01</v>
      </c>
    </row>
    <row r="3076" spans="1:3" x14ac:dyDescent="0.55000000000000004">
      <c r="A3076" s="1" t="s">
        <v>4</v>
      </c>
      <c r="B3076" s="2">
        <v>41848</v>
      </c>
      <c r="C3076">
        <v>320.41000000000003</v>
      </c>
    </row>
    <row r="3077" spans="1:3" x14ac:dyDescent="0.55000000000000004">
      <c r="A3077" s="1" t="s">
        <v>4</v>
      </c>
      <c r="B3077" s="2">
        <v>41849</v>
      </c>
      <c r="C3077">
        <v>320</v>
      </c>
    </row>
    <row r="3078" spans="1:3" x14ac:dyDescent="0.55000000000000004">
      <c r="A3078" s="1" t="s">
        <v>4</v>
      </c>
      <c r="B3078" s="2">
        <v>41850</v>
      </c>
      <c r="C3078">
        <v>322.51</v>
      </c>
    </row>
    <row r="3079" spans="1:3" x14ac:dyDescent="0.55000000000000004">
      <c r="A3079" s="1" t="s">
        <v>4</v>
      </c>
      <c r="B3079" s="2">
        <v>41851</v>
      </c>
      <c r="C3079">
        <v>312.99</v>
      </c>
    </row>
    <row r="3080" spans="1:3" x14ac:dyDescent="0.55000000000000004">
      <c r="A3080" s="1" t="s">
        <v>4</v>
      </c>
      <c r="B3080" s="2">
        <v>41852</v>
      </c>
      <c r="C3080">
        <v>307.06</v>
      </c>
    </row>
    <row r="3081" spans="1:3" x14ac:dyDescent="0.55000000000000004">
      <c r="A3081" s="1" t="s">
        <v>4</v>
      </c>
      <c r="B3081" s="2">
        <v>41855</v>
      </c>
      <c r="C3081">
        <v>313.64999999999998</v>
      </c>
    </row>
    <row r="3082" spans="1:3" x14ac:dyDescent="0.55000000000000004">
      <c r="A3082" s="1" t="s">
        <v>4</v>
      </c>
      <c r="B3082" s="2">
        <v>41856</v>
      </c>
      <c r="C3082">
        <v>312.32</v>
      </c>
    </row>
    <row r="3083" spans="1:3" x14ac:dyDescent="0.55000000000000004">
      <c r="A3083" s="1" t="s">
        <v>4</v>
      </c>
      <c r="B3083" s="2">
        <v>41857</v>
      </c>
      <c r="C3083">
        <v>313.89</v>
      </c>
    </row>
    <row r="3084" spans="1:3" x14ac:dyDescent="0.55000000000000004">
      <c r="A3084" s="1" t="s">
        <v>4</v>
      </c>
      <c r="B3084" s="2">
        <v>41858</v>
      </c>
      <c r="C3084">
        <v>311.45</v>
      </c>
    </row>
    <row r="3085" spans="1:3" x14ac:dyDescent="0.55000000000000004">
      <c r="A3085" s="1" t="s">
        <v>4</v>
      </c>
      <c r="B3085" s="2">
        <v>41859</v>
      </c>
      <c r="C3085">
        <v>316.8</v>
      </c>
    </row>
    <row r="3086" spans="1:3" x14ac:dyDescent="0.55000000000000004">
      <c r="A3086" s="1" t="s">
        <v>4</v>
      </c>
      <c r="B3086" s="2">
        <v>41862</v>
      </c>
      <c r="C3086">
        <v>318.33</v>
      </c>
    </row>
    <row r="3087" spans="1:3" x14ac:dyDescent="0.55000000000000004">
      <c r="A3087" s="1" t="s">
        <v>4</v>
      </c>
      <c r="B3087" s="2">
        <v>41863</v>
      </c>
      <c r="C3087">
        <v>319.32</v>
      </c>
    </row>
    <row r="3088" spans="1:3" x14ac:dyDescent="0.55000000000000004">
      <c r="A3088" s="1" t="s">
        <v>4</v>
      </c>
      <c r="B3088" s="2">
        <v>41864</v>
      </c>
      <c r="C3088">
        <v>326.27999999999997</v>
      </c>
    </row>
    <row r="3089" spans="1:3" x14ac:dyDescent="0.55000000000000004">
      <c r="A3089" s="1" t="s">
        <v>4</v>
      </c>
      <c r="B3089" s="2">
        <v>41865</v>
      </c>
      <c r="C3089">
        <v>333.21</v>
      </c>
    </row>
    <row r="3090" spans="1:3" x14ac:dyDescent="0.55000000000000004">
      <c r="A3090" s="1" t="s">
        <v>4</v>
      </c>
      <c r="B3090" s="2">
        <v>41866</v>
      </c>
      <c r="C3090">
        <v>333.63</v>
      </c>
    </row>
    <row r="3091" spans="1:3" x14ac:dyDescent="0.55000000000000004">
      <c r="A3091" s="1" t="s">
        <v>4</v>
      </c>
      <c r="B3091" s="2">
        <v>41869</v>
      </c>
      <c r="C3091">
        <v>334.53</v>
      </c>
    </row>
    <row r="3092" spans="1:3" x14ac:dyDescent="0.55000000000000004">
      <c r="A3092" s="1" t="s">
        <v>4</v>
      </c>
      <c r="B3092" s="2">
        <v>41870</v>
      </c>
      <c r="C3092">
        <v>335.13</v>
      </c>
    </row>
    <row r="3093" spans="1:3" x14ac:dyDescent="0.55000000000000004">
      <c r="A3093" s="1" t="s">
        <v>4</v>
      </c>
      <c r="B3093" s="2">
        <v>41871</v>
      </c>
      <c r="C3093">
        <v>335.78</v>
      </c>
    </row>
    <row r="3094" spans="1:3" x14ac:dyDescent="0.55000000000000004">
      <c r="A3094" s="1" t="s">
        <v>4</v>
      </c>
      <c r="B3094" s="2">
        <v>41872</v>
      </c>
      <c r="C3094">
        <v>332.91</v>
      </c>
    </row>
    <row r="3095" spans="1:3" x14ac:dyDescent="0.55000000000000004">
      <c r="A3095" s="1" t="s">
        <v>4</v>
      </c>
      <c r="B3095" s="2">
        <v>41873</v>
      </c>
      <c r="C3095">
        <v>331.59</v>
      </c>
    </row>
    <row r="3096" spans="1:3" x14ac:dyDescent="0.55000000000000004">
      <c r="A3096" s="1" t="s">
        <v>4</v>
      </c>
      <c r="B3096" s="2">
        <v>41876</v>
      </c>
      <c r="C3096">
        <v>334.02</v>
      </c>
    </row>
    <row r="3097" spans="1:3" x14ac:dyDescent="0.55000000000000004">
      <c r="A3097" s="1" t="s">
        <v>4</v>
      </c>
      <c r="B3097" s="2">
        <v>41877</v>
      </c>
      <c r="C3097">
        <v>341.83</v>
      </c>
    </row>
    <row r="3098" spans="1:3" x14ac:dyDescent="0.55000000000000004">
      <c r="A3098" s="1" t="s">
        <v>4</v>
      </c>
      <c r="B3098" s="2">
        <v>41878</v>
      </c>
      <c r="C3098">
        <v>343.18</v>
      </c>
    </row>
    <row r="3099" spans="1:3" x14ac:dyDescent="0.55000000000000004">
      <c r="A3099" s="1" t="s">
        <v>4</v>
      </c>
      <c r="B3099" s="2">
        <v>41879</v>
      </c>
      <c r="C3099">
        <v>340.02</v>
      </c>
    </row>
    <row r="3100" spans="1:3" x14ac:dyDescent="0.55000000000000004">
      <c r="A3100" s="1" t="s">
        <v>4</v>
      </c>
      <c r="B3100" s="2">
        <v>41880</v>
      </c>
      <c r="C3100">
        <v>339.04</v>
      </c>
    </row>
    <row r="3101" spans="1:3" x14ac:dyDescent="0.55000000000000004">
      <c r="A3101" s="1" t="s">
        <v>4</v>
      </c>
      <c r="B3101" s="2">
        <v>41884</v>
      </c>
      <c r="C3101">
        <v>342.38</v>
      </c>
    </row>
    <row r="3102" spans="1:3" x14ac:dyDescent="0.55000000000000004">
      <c r="A3102" s="1" t="s">
        <v>4</v>
      </c>
      <c r="B3102" s="2">
        <v>41885</v>
      </c>
      <c r="C3102">
        <v>339</v>
      </c>
    </row>
    <row r="3103" spans="1:3" x14ac:dyDescent="0.55000000000000004">
      <c r="A3103" s="1" t="s">
        <v>4</v>
      </c>
      <c r="B3103" s="2">
        <v>41886</v>
      </c>
      <c r="C3103">
        <v>345.95</v>
      </c>
    </row>
    <row r="3104" spans="1:3" x14ac:dyDescent="0.55000000000000004">
      <c r="A3104" s="1" t="s">
        <v>4</v>
      </c>
      <c r="B3104" s="2">
        <v>41887</v>
      </c>
      <c r="C3104">
        <v>346.38</v>
      </c>
    </row>
    <row r="3105" spans="1:3" x14ac:dyDescent="0.55000000000000004">
      <c r="A3105" s="1" t="s">
        <v>4</v>
      </c>
      <c r="B3105" s="2">
        <v>41890</v>
      </c>
      <c r="C3105">
        <v>342.34</v>
      </c>
    </row>
    <row r="3106" spans="1:3" x14ac:dyDescent="0.55000000000000004">
      <c r="A3106" s="1" t="s">
        <v>4</v>
      </c>
      <c r="B3106" s="2">
        <v>41891</v>
      </c>
      <c r="C3106">
        <v>329.75</v>
      </c>
    </row>
    <row r="3107" spans="1:3" x14ac:dyDescent="0.55000000000000004">
      <c r="A3107" s="1" t="s">
        <v>4</v>
      </c>
      <c r="B3107" s="2">
        <v>41892</v>
      </c>
      <c r="C3107">
        <v>331.33</v>
      </c>
    </row>
    <row r="3108" spans="1:3" x14ac:dyDescent="0.55000000000000004">
      <c r="A3108" s="1" t="s">
        <v>4</v>
      </c>
      <c r="B3108" s="2">
        <v>41893</v>
      </c>
      <c r="C3108">
        <v>330.52</v>
      </c>
    </row>
    <row r="3109" spans="1:3" x14ac:dyDescent="0.55000000000000004">
      <c r="A3109" s="1" t="s">
        <v>4</v>
      </c>
      <c r="B3109" s="2">
        <v>41894</v>
      </c>
      <c r="C3109">
        <v>331.19</v>
      </c>
    </row>
    <row r="3110" spans="1:3" x14ac:dyDescent="0.55000000000000004">
      <c r="A3110" s="1" t="s">
        <v>4</v>
      </c>
      <c r="B3110" s="2">
        <v>41897</v>
      </c>
      <c r="C3110">
        <v>323.89</v>
      </c>
    </row>
    <row r="3111" spans="1:3" x14ac:dyDescent="0.55000000000000004">
      <c r="A3111" s="1" t="s">
        <v>4</v>
      </c>
      <c r="B3111" s="2">
        <v>41898</v>
      </c>
      <c r="C3111">
        <v>327.76</v>
      </c>
    </row>
    <row r="3112" spans="1:3" x14ac:dyDescent="0.55000000000000004">
      <c r="A3112" s="1" t="s">
        <v>4</v>
      </c>
      <c r="B3112" s="2">
        <v>41899</v>
      </c>
      <c r="C3112">
        <v>324</v>
      </c>
    </row>
    <row r="3113" spans="1:3" x14ac:dyDescent="0.55000000000000004">
      <c r="A3113" s="1" t="s">
        <v>4</v>
      </c>
      <c r="B3113" s="2">
        <v>41900</v>
      </c>
      <c r="C3113">
        <v>325</v>
      </c>
    </row>
    <row r="3114" spans="1:3" x14ac:dyDescent="0.55000000000000004">
      <c r="A3114" s="1" t="s">
        <v>4</v>
      </c>
      <c r="B3114" s="2">
        <v>41901</v>
      </c>
      <c r="C3114">
        <v>331.32</v>
      </c>
    </row>
    <row r="3115" spans="1:3" x14ac:dyDescent="0.55000000000000004">
      <c r="A3115" s="1" t="s">
        <v>4</v>
      </c>
      <c r="B3115" s="2">
        <v>41904</v>
      </c>
      <c r="C3115">
        <v>324.5</v>
      </c>
    </row>
    <row r="3116" spans="1:3" x14ac:dyDescent="0.55000000000000004">
      <c r="A3116" s="1" t="s">
        <v>4</v>
      </c>
      <c r="B3116" s="2">
        <v>41905</v>
      </c>
      <c r="C3116">
        <v>323.63</v>
      </c>
    </row>
    <row r="3117" spans="1:3" x14ac:dyDescent="0.55000000000000004">
      <c r="A3117" s="1" t="s">
        <v>4</v>
      </c>
      <c r="B3117" s="2">
        <v>41906</v>
      </c>
      <c r="C3117">
        <v>328.21</v>
      </c>
    </row>
    <row r="3118" spans="1:3" x14ac:dyDescent="0.55000000000000004">
      <c r="A3118" s="1" t="s">
        <v>4</v>
      </c>
      <c r="B3118" s="2">
        <v>41907</v>
      </c>
      <c r="C3118">
        <v>321.93</v>
      </c>
    </row>
    <row r="3119" spans="1:3" x14ac:dyDescent="0.55000000000000004">
      <c r="A3119" s="1" t="s">
        <v>4</v>
      </c>
      <c r="B3119" s="2">
        <v>41908</v>
      </c>
      <c r="C3119">
        <v>323.20999999999998</v>
      </c>
    </row>
    <row r="3120" spans="1:3" x14ac:dyDescent="0.55000000000000004">
      <c r="A3120" s="1" t="s">
        <v>4</v>
      </c>
      <c r="B3120" s="2">
        <v>41911</v>
      </c>
      <c r="C3120">
        <v>321.82</v>
      </c>
    </row>
    <row r="3121" spans="1:3" x14ac:dyDescent="0.55000000000000004">
      <c r="A3121" s="1" t="s">
        <v>4</v>
      </c>
      <c r="B3121" s="2">
        <v>41912</v>
      </c>
      <c r="C3121">
        <v>322.44</v>
      </c>
    </row>
    <row r="3122" spans="1:3" x14ac:dyDescent="0.55000000000000004">
      <c r="A3122" s="1" t="s">
        <v>4</v>
      </c>
      <c r="B3122" s="2">
        <v>41913</v>
      </c>
      <c r="C3122">
        <v>317.45999999999998</v>
      </c>
    </row>
    <row r="3123" spans="1:3" x14ac:dyDescent="0.55000000000000004">
      <c r="A3123" s="1" t="s">
        <v>4</v>
      </c>
      <c r="B3123" s="2">
        <v>41914</v>
      </c>
      <c r="C3123">
        <v>318.41000000000003</v>
      </c>
    </row>
    <row r="3124" spans="1:3" x14ac:dyDescent="0.55000000000000004">
      <c r="A3124" s="1" t="s">
        <v>4</v>
      </c>
      <c r="B3124" s="2">
        <v>41915</v>
      </c>
      <c r="C3124">
        <v>322.74</v>
      </c>
    </row>
    <row r="3125" spans="1:3" x14ac:dyDescent="0.55000000000000004">
      <c r="A3125" s="1" t="s">
        <v>4</v>
      </c>
      <c r="B3125" s="2">
        <v>41918</v>
      </c>
      <c r="C3125">
        <v>322.2</v>
      </c>
    </row>
    <row r="3126" spans="1:3" x14ac:dyDescent="0.55000000000000004">
      <c r="A3126" s="1" t="s">
        <v>4</v>
      </c>
      <c r="B3126" s="2">
        <v>41919</v>
      </c>
      <c r="C3126">
        <v>316.98</v>
      </c>
    </row>
    <row r="3127" spans="1:3" x14ac:dyDescent="0.55000000000000004">
      <c r="A3127" s="1" t="s">
        <v>4</v>
      </c>
      <c r="B3127" s="2">
        <v>41920</v>
      </c>
      <c r="C3127">
        <v>322.7</v>
      </c>
    </row>
    <row r="3128" spans="1:3" x14ac:dyDescent="0.55000000000000004">
      <c r="A3128" s="1" t="s">
        <v>4</v>
      </c>
      <c r="B3128" s="2">
        <v>41921</v>
      </c>
      <c r="C3128">
        <v>315.37</v>
      </c>
    </row>
    <row r="3129" spans="1:3" x14ac:dyDescent="0.55000000000000004">
      <c r="A3129" s="1" t="s">
        <v>4</v>
      </c>
      <c r="B3129" s="2">
        <v>41922</v>
      </c>
      <c r="C3129">
        <v>311.39</v>
      </c>
    </row>
    <row r="3130" spans="1:3" x14ac:dyDescent="0.55000000000000004">
      <c r="A3130" s="1" t="s">
        <v>4</v>
      </c>
      <c r="B3130" s="2">
        <v>41925</v>
      </c>
      <c r="C3130">
        <v>306.45</v>
      </c>
    </row>
    <row r="3131" spans="1:3" x14ac:dyDescent="0.55000000000000004">
      <c r="A3131" s="1" t="s">
        <v>4</v>
      </c>
      <c r="B3131" s="2">
        <v>41926</v>
      </c>
      <c r="C3131">
        <v>308.31</v>
      </c>
    </row>
    <row r="3132" spans="1:3" x14ac:dyDescent="0.55000000000000004">
      <c r="A3132" s="1" t="s">
        <v>4</v>
      </c>
      <c r="B3132" s="2">
        <v>41927</v>
      </c>
      <c r="C3132">
        <v>305.97000000000003</v>
      </c>
    </row>
    <row r="3133" spans="1:3" x14ac:dyDescent="0.55000000000000004">
      <c r="A3133" s="1" t="s">
        <v>4</v>
      </c>
      <c r="B3133" s="2">
        <v>41928</v>
      </c>
      <c r="C3133">
        <v>302.86</v>
      </c>
    </row>
    <row r="3134" spans="1:3" x14ac:dyDescent="0.55000000000000004">
      <c r="A3134" s="1" t="s">
        <v>4</v>
      </c>
      <c r="B3134" s="2">
        <v>41929</v>
      </c>
      <c r="C3134">
        <v>303.64</v>
      </c>
    </row>
    <row r="3135" spans="1:3" x14ac:dyDescent="0.55000000000000004">
      <c r="A3135" s="1" t="s">
        <v>4</v>
      </c>
      <c r="B3135" s="2">
        <v>41932</v>
      </c>
      <c r="C3135">
        <v>306.20999999999998</v>
      </c>
    </row>
    <row r="3136" spans="1:3" x14ac:dyDescent="0.55000000000000004">
      <c r="A3136" s="1" t="s">
        <v>4</v>
      </c>
      <c r="B3136" s="2">
        <v>41933</v>
      </c>
      <c r="C3136">
        <v>315.33</v>
      </c>
    </row>
    <row r="3137" spans="1:3" x14ac:dyDescent="0.55000000000000004">
      <c r="A3137" s="1" t="s">
        <v>4</v>
      </c>
      <c r="B3137" s="2">
        <v>41934</v>
      </c>
      <c r="C3137">
        <v>312.97000000000003</v>
      </c>
    </row>
    <row r="3138" spans="1:3" x14ac:dyDescent="0.55000000000000004">
      <c r="A3138" s="1" t="s">
        <v>4</v>
      </c>
      <c r="B3138" s="2">
        <v>41935</v>
      </c>
      <c r="C3138">
        <v>313.18</v>
      </c>
    </row>
    <row r="3139" spans="1:3" x14ac:dyDescent="0.55000000000000004">
      <c r="A3139" s="1" t="s">
        <v>4</v>
      </c>
      <c r="B3139" s="2">
        <v>41936</v>
      </c>
      <c r="C3139">
        <v>287.06</v>
      </c>
    </row>
    <row r="3140" spans="1:3" x14ac:dyDescent="0.55000000000000004">
      <c r="A3140" s="1" t="s">
        <v>4</v>
      </c>
      <c r="B3140" s="2">
        <v>41939</v>
      </c>
      <c r="C3140">
        <v>289.97000000000003</v>
      </c>
    </row>
    <row r="3141" spans="1:3" x14ac:dyDescent="0.55000000000000004">
      <c r="A3141" s="1" t="s">
        <v>4</v>
      </c>
      <c r="B3141" s="2">
        <v>41940</v>
      </c>
      <c r="C3141">
        <v>295.58999999999997</v>
      </c>
    </row>
    <row r="3142" spans="1:3" x14ac:dyDescent="0.55000000000000004">
      <c r="A3142" s="1" t="s">
        <v>4</v>
      </c>
      <c r="B3142" s="2">
        <v>41941</v>
      </c>
      <c r="C3142">
        <v>294.12</v>
      </c>
    </row>
    <row r="3143" spans="1:3" x14ac:dyDescent="0.55000000000000004">
      <c r="A3143" s="1" t="s">
        <v>4</v>
      </c>
      <c r="B3143" s="2">
        <v>41942</v>
      </c>
      <c r="C3143">
        <v>299.07</v>
      </c>
    </row>
    <row r="3144" spans="1:3" x14ac:dyDescent="0.55000000000000004">
      <c r="A3144" s="1" t="s">
        <v>4</v>
      </c>
      <c r="B3144" s="2">
        <v>41943</v>
      </c>
      <c r="C3144">
        <v>305.45999999999998</v>
      </c>
    </row>
    <row r="3145" spans="1:3" x14ac:dyDescent="0.55000000000000004">
      <c r="A3145" s="1" t="s">
        <v>4</v>
      </c>
      <c r="B3145" s="2">
        <v>41946</v>
      </c>
      <c r="C3145">
        <v>305.72000000000003</v>
      </c>
    </row>
    <row r="3146" spans="1:3" x14ac:dyDescent="0.55000000000000004">
      <c r="A3146" s="1" t="s">
        <v>4</v>
      </c>
      <c r="B3146" s="2">
        <v>41947</v>
      </c>
      <c r="C3146">
        <v>302.81</v>
      </c>
    </row>
    <row r="3147" spans="1:3" x14ac:dyDescent="0.55000000000000004">
      <c r="A3147" s="1" t="s">
        <v>4</v>
      </c>
      <c r="B3147" s="2">
        <v>41948</v>
      </c>
      <c r="C3147">
        <v>296.52</v>
      </c>
    </row>
    <row r="3148" spans="1:3" x14ac:dyDescent="0.55000000000000004">
      <c r="A3148" s="1" t="s">
        <v>4</v>
      </c>
      <c r="B3148" s="2">
        <v>41949</v>
      </c>
      <c r="C3148">
        <v>296.64</v>
      </c>
    </row>
    <row r="3149" spans="1:3" x14ac:dyDescent="0.55000000000000004">
      <c r="A3149" s="1" t="s">
        <v>4</v>
      </c>
      <c r="B3149" s="2">
        <v>41950</v>
      </c>
      <c r="C3149">
        <v>299.86</v>
      </c>
    </row>
    <row r="3150" spans="1:3" x14ac:dyDescent="0.55000000000000004">
      <c r="A3150" s="1" t="s">
        <v>4</v>
      </c>
      <c r="B3150" s="2">
        <v>41953</v>
      </c>
      <c r="C3150">
        <v>305.11</v>
      </c>
    </row>
    <row r="3151" spans="1:3" x14ac:dyDescent="0.55000000000000004">
      <c r="A3151" s="1" t="s">
        <v>4</v>
      </c>
      <c r="B3151" s="2">
        <v>41954</v>
      </c>
      <c r="C3151">
        <v>312.01</v>
      </c>
    </row>
    <row r="3152" spans="1:3" x14ac:dyDescent="0.55000000000000004">
      <c r="A3152" s="1" t="s">
        <v>4</v>
      </c>
      <c r="B3152" s="2">
        <v>41955</v>
      </c>
      <c r="C3152">
        <v>311.51</v>
      </c>
    </row>
    <row r="3153" spans="1:3" x14ac:dyDescent="0.55000000000000004">
      <c r="A3153" s="1" t="s">
        <v>4</v>
      </c>
      <c r="B3153" s="2">
        <v>41956</v>
      </c>
      <c r="C3153">
        <v>316.48</v>
      </c>
    </row>
    <row r="3154" spans="1:3" x14ac:dyDescent="0.55000000000000004">
      <c r="A3154" s="1" t="s">
        <v>4</v>
      </c>
      <c r="B3154" s="2">
        <v>41957</v>
      </c>
      <c r="C3154">
        <v>327.82</v>
      </c>
    </row>
    <row r="3155" spans="1:3" x14ac:dyDescent="0.55000000000000004">
      <c r="A3155" s="1" t="s">
        <v>4</v>
      </c>
      <c r="B3155" s="2">
        <v>41960</v>
      </c>
      <c r="C3155">
        <v>323.05</v>
      </c>
    </row>
    <row r="3156" spans="1:3" x14ac:dyDescent="0.55000000000000004">
      <c r="A3156" s="1" t="s">
        <v>4</v>
      </c>
      <c r="B3156" s="2">
        <v>41961</v>
      </c>
      <c r="C3156">
        <v>324.93</v>
      </c>
    </row>
    <row r="3157" spans="1:3" x14ac:dyDescent="0.55000000000000004">
      <c r="A3157" s="1" t="s">
        <v>4</v>
      </c>
      <c r="B3157" s="2">
        <v>41962</v>
      </c>
      <c r="C3157">
        <v>326.54000000000002</v>
      </c>
    </row>
    <row r="3158" spans="1:3" x14ac:dyDescent="0.55000000000000004">
      <c r="A3158" s="1" t="s">
        <v>4</v>
      </c>
      <c r="B3158" s="2">
        <v>41963</v>
      </c>
      <c r="C3158">
        <v>330.54</v>
      </c>
    </row>
    <row r="3159" spans="1:3" x14ac:dyDescent="0.55000000000000004">
      <c r="A3159" s="1" t="s">
        <v>4</v>
      </c>
      <c r="B3159" s="2">
        <v>41964</v>
      </c>
      <c r="C3159">
        <v>332.63</v>
      </c>
    </row>
    <row r="3160" spans="1:3" x14ac:dyDescent="0.55000000000000004">
      <c r="A3160" s="1" t="s">
        <v>4</v>
      </c>
      <c r="B3160" s="2">
        <v>41967</v>
      </c>
      <c r="C3160">
        <v>335.64</v>
      </c>
    </row>
    <row r="3161" spans="1:3" x14ac:dyDescent="0.55000000000000004">
      <c r="A3161" s="1" t="s">
        <v>4</v>
      </c>
      <c r="B3161" s="2">
        <v>41968</v>
      </c>
      <c r="C3161">
        <v>335.04</v>
      </c>
    </row>
    <row r="3162" spans="1:3" x14ac:dyDescent="0.55000000000000004">
      <c r="A3162" s="1" t="s">
        <v>4</v>
      </c>
      <c r="B3162" s="2">
        <v>41969</v>
      </c>
      <c r="C3162">
        <v>333.57</v>
      </c>
    </row>
    <row r="3163" spans="1:3" x14ac:dyDescent="0.55000000000000004">
      <c r="A3163" s="1" t="s">
        <v>4</v>
      </c>
      <c r="B3163" s="2">
        <v>41971</v>
      </c>
      <c r="C3163">
        <v>338.64</v>
      </c>
    </row>
    <row r="3164" spans="1:3" x14ac:dyDescent="0.55000000000000004">
      <c r="A3164" s="1" t="s">
        <v>4</v>
      </c>
      <c r="B3164" s="2">
        <v>41974</v>
      </c>
      <c r="C3164">
        <v>326</v>
      </c>
    </row>
    <row r="3165" spans="1:3" x14ac:dyDescent="0.55000000000000004">
      <c r="A3165" s="1" t="s">
        <v>4</v>
      </c>
      <c r="B3165" s="2">
        <v>41975</v>
      </c>
      <c r="C3165">
        <v>326.31</v>
      </c>
    </row>
    <row r="3166" spans="1:3" x14ac:dyDescent="0.55000000000000004">
      <c r="A3166" s="1" t="s">
        <v>4</v>
      </c>
      <c r="B3166" s="2">
        <v>41976</v>
      </c>
      <c r="C3166">
        <v>316.5</v>
      </c>
    </row>
    <row r="3167" spans="1:3" x14ac:dyDescent="0.55000000000000004">
      <c r="A3167" s="1" t="s">
        <v>4</v>
      </c>
      <c r="B3167" s="2">
        <v>41977</v>
      </c>
      <c r="C3167">
        <v>316.93</v>
      </c>
    </row>
    <row r="3168" spans="1:3" x14ac:dyDescent="0.55000000000000004">
      <c r="A3168" s="1" t="s">
        <v>4</v>
      </c>
      <c r="B3168" s="2">
        <v>41978</v>
      </c>
      <c r="C3168">
        <v>312.63</v>
      </c>
    </row>
    <row r="3169" spans="1:3" x14ac:dyDescent="0.55000000000000004">
      <c r="A3169" s="1" t="s">
        <v>4</v>
      </c>
      <c r="B3169" s="2">
        <v>41981</v>
      </c>
      <c r="C3169">
        <v>306.64</v>
      </c>
    </row>
    <row r="3170" spans="1:3" x14ac:dyDescent="0.55000000000000004">
      <c r="A3170" s="1" t="s">
        <v>4</v>
      </c>
      <c r="B3170" s="2">
        <v>41982</v>
      </c>
      <c r="C3170">
        <v>312.5</v>
      </c>
    </row>
    <row r="3171" spans="1:3" x14ac:dyDescent="0.55000000000000004">
      <c r="A3171" s="1" t="s">
        <v>4</v>
      </c>
      <c r="B3171" s="2">
        <v>41983</v>
      </c>
      <c r="C3171">
        <v>305.83999999999997</v>
      </c>
    </row>
    <row r="3172" spans="1:3" x14ac:dyDescent="0.55000000000000004">
      <c r="A3172" s="1" t="s">
        <v>4</v>
      </c>
      <c r="B3172" s="2">
        <v>41984</v>
      </c>
      <c r="C3172">
        <v>307.36</v>
      </c>
    </row>
    <row r="3173" spans="1:3" x14ac:dyDescent="0.55000000000000004">
      <c r="A3173" s="1" t="s">
        <v>4</v>
      </c>
      <c r="B3173" s="2">
        <v>41985</v>
      </c>
      <c r="C3173">
        <v>307.32</v>
      </c>
    </row>
    <row r="3174" spans="1:3" x14ac:dyDescent="0.55000000000000004">
      <c r="A3174" s="1" t="s">
        <v>4</v>
      </c>
      <c r="B3174" s="2">
        <v>41988</v>
      </c>
      <c r="C3174">
        <v>306.07</v>
      </c>
    </row>
    <row r="3175" spans="1:3" x14ac:dyDescent="0.55000000000000004">
      <c r="A3175" s="1" t="s">
        <v>4</v>
      </c>
      <c r="B3175" s="2">
        <v>41989</v>
      </c>
      <c r="C3175">
        <v>295.06</v>
      </c>
    </row>
    <row r="3176" spans="1:3" x14ac:dyDescent="0.55000000000000004">
      <c r="A3176" s="1" t="s">
        <v>4</v>
      </c>
      <c r="B3176" s="2">
        <v>41990</v>
      </c>
      <c r="C3176">
        <v>298.88</v>
      </c>
    </row>
    <row r="3177" spans="1:3" x14ac:dyDescent="0.55000000000000004">
      <c r="A3177" s="1" t="s">
        <v>4</v>
      </c>
      <c r="B3177" s="2">
        <v>41991</v>
      </c>
      <c r="C3177">
        <v>297.73</v>
      </c>
    </row>
    <row r="3178" spans="1:3" x14ac:dyDescent="0.55000000000000004">
      <c r="A3178" s="1" t="s">
        <v>4</v>
      </c>
      <c r="B3178" s="2">
        <v>41992</v>
      </c>
      <c r="C3178">
        <v>299.89999999999998</v>
      </c>
    </row>
    <row r="3179" spans="1:3" x14ac:dyDescent="0.55000000000000004">
      <c r="A3179" s="1" t="s">
        <v>4</v>
      </c>
      <c r="B3179" s="2">
        <v>41995</v>
      </c>
      <c r="C3179">
        <v>306.54000000000002</v>
      </c>
    </row>
    <row r="3180" spans="1:3" x14ac:dyDescent="0.55000000000000004">
      <c r="A3180" s="1" t="s">
        <v>4</v>
      </c>
      <c r="B3180" s="2">
        <v>41996</v>
      </c>
      <c r="C3180">
        <v>306.29000000000002</v>
      </c>
    </row>
    <row r="3181" spans="1:3" x14ac:dyDescent="0.55000000000000004">
      <c r="A3181" s="1" t="s">
        <v>4</v>
      </c>
      <c r="B3181" s="2">
        <v>41997</v>
      </c>
      <c r="C3181">
        <v>303.02999999999997</v>
      </c>
    </row>
    <row r="3182" spans="1:3" x14ac:dyDescent="0.55000000000000004">
      <c r="A3182" s="1" t="s">
        <v>4</v>
      </c>
      <c r="B3182" s="2">
        <v>41999</v>
      </c>
      <c r="C3182">
        <v>309.08999999999997</v>
      </c>
    </row>
    <row r="3183" spans="1:3" x14ac:dyDescent="0.55000000000000004">
      <c r="A3183" s="1" t="s">
        <v>4</v>
      </c>
      <c r="B3183" s="2">
        <v>42002</v>
      </c>
      <c r="C3183">
        <v>312.04000000000002</v>
      </c>
    </row>
    <row r="3184" spans="1:3" x14ac:dyDescent="0.55000000000000004">
      <c r="A3184" s="1" t="s">
        <v>4</v>
      </c>
      <c r="B3184" s="2">
        <v>42003</v>
      </c>
      <c r="C3184">
        <v>310.3</v>
      </c>
    </row>
    <row r="3185" spans="1:3" x14ac:dyDescent="0.55000000000000004">
      <c r="A3185" s="1" t="s">
        <v>4</v>
      </c>
      <c r="B3185" s="2">
        <v>42004</v>
      </c>
      <c r="C3185">
        <v>310.35000000000002</v>
      </c>
    </row>
    <row r="3186" spans="1:3" x14ac:dyDescent="0.55000000000000004">
      <c r="A3186" s="1" t="s">
        <v>4</v>
      </c>
      <c r="B3186" s="2">
        <v>42006</v>
      </c>
      <c r="C3186">
        <v>308.52</v>
      </c>
    </row>
    <row r="3187" spans="1:3" x14ac:dyDescent="0.55000000000000004">
      <c r="A3187" s="1" t="s">
        <v>4</v>
      </c>
      <c r="B3187" s="2">
        <v>42009</v>
      </c>
      <c r="C3187">
        <v>302.19</v>
      </c>
    </row>
    <row r="3188" spans="1:3" x14ac:dyDescent="0.55000000000000004">
      <c r="A3188" s="1" t="s">
        <v>4</v>
      </c>
      <c r="B3188" s="2">
        <v>42010</v>
      </c>
      <c r="C3188">
        <v>295.29000000000002</v>
      </c>
    </row>
    <row r="3189" spans="1:3" x14ac:dyDescent="0.55000000000000004">
      <c r="A3189" s="1" t="s">
        <v>4</v>
      </c>
      <c r="B3189" s="2">
        <v>42011</v>
      </c>
      <c r="C3189">
        <v>298.42</v>
      </c>
    </row>
    <row r="3190" spans="1:3" x14ac:dyDescent="0.55000000000000004">
      <c r="A3190" s="1" t="s">
        <v>4</v>
      </c>
      <c r="B3190" s="2">
        <v>42012</v>
      </c>
      <c r="C3190">
        <v>300.45999999999998</v>
      </c>
    </row>
    <row r="3191" spans="1:3" x14ac:dyDescent="0.55000000000000004">
      <c r="A3191" s="1" t="s">
        <v>4</v>
      </c>
      <c r="B3191" s="2">
        <v>42013</v>
      </c>
      <c r="C3191">
        <v>296.93</v>
      </c>
    </row>
    <row r="3192" spans="1:3" x14ac:dyDescent="0.55000000000000004">
      <c r="A3192" s="1" t="s">
        <v>4</v>
      </c>
      <c r="B3192" s="2">
        <v>42016</v>
      </c>
      <c r="C3192">
        <v>291.41000000000003</v>
      </c>
    </row>
    <row r="3193" spans="1:3" x14ac:dyDescent="0.55000000000000004">
      <c r="A3193" s="1" t="s">
        <v>4</v>
      </c>
      <c r="B3193" s="2">
        <v>42017</v>
      </c>
      <c r="C3193">
        <v>294.74</v>
      </c>
    </row>
    <row r="3194" spans="1:3" x14ac:dyDescent="0.55000000000000004">
      <c r="A3194" s="1" t="s">
        <v>4</v>
      </c>
      <c r="B3194" s="2">
        <v>42018</v>
      </c>
      <c r="C3194">
        <v>293.27</v>
      </c>
    </row>
    <row r="3195" spans="1:3" x14ac:dyDescent="0.55000000000000004">
      <c r="A3195" s="1" t="s">
        <v>4</v>
      </c>
      <c r="B3195" s="2">
        <v>42019</v>
      </c>
      <c r="C3195">
        <v>286.95</v>
      </c>
    </row>
    <row r="3196" spans="1:3" x14ac:dyDescent="0.55000000000000004">
      <c r="A3196" s="1" t="s">
        <v>4</v>
      </c>
      <c r="B3196" s="2">
        <v>42020</v>
      </c>
      <c r="C3196">
        <v>290.74</v>
      </c>
    </row>
    <row r="3197" spans="1:3" x14ac:dyDescent="0.55000000000000004">
      <c r="A3197" s="1" t="s">
        <v>4</v>
      </c>
      <c r="B3197" s="2">
        <v>42024</v>
      </c>
      <c r="C3197">
        <v>289.44</v>
      </c>
    </row>
    <row r="3198" spans="1:3" x14ac:dyDescent="0.55000000000000004">
      <c r="A3198" s="1" t="s">
        <v>4</v>
      </c>
      <c r="B3198" s="2">
        <v>42025</v>
      </c>
      <c r="C3198">
        <v>297.25</v>
      </c>
    </row>
    <row r="3199" spans="1:3" x14ac:dyDescent="0.55000000000000004">
      <c r="A3199" s="1" t="s">
        <v>4</v>
      </c>
      <c r="B3199" s="2">
        <v>42026</v>
      </c>
      <c r="C3199">
        <v>310.32</v>
      </c>
    </row>
    <row r="3200" spans="1:3" x14ac:dyDescent="0.55000000000000004">
      <c r="A3200" s="1" t="s">
        <v>4</v>
      </c>
      <c r="B3200" s="2">
        <v>42027</v>
      </c>
      <c r="C3200">
        <v>312.39</v>
      </c>
    </row>
    <row r="3201" spans="1:3" x14ac:dyDescent="0.55000000000000004">
      <c r="A3201" s="1" t="s">
        <v>4</v>
      </c>
      <c r="B3201" s="2">
        <v>42030</v>
      </c>
      <c r="C3201">
        <v>309.66000000000003</v>
      </c>
    </row>
    <row r="3202" spans="1:3" x14ac:dyDescent="0.55000000000000004">
      <c r="A3202" s="1" t="s">
        <v>4</v>
      </c>
      <c r="B3202" s="2">
        <v>42031</v>
      </c>
      <c r="C3202">
        <v>306.75</v>
      </c>
    </row>
    <row r="3203" spans="1:3" x14ac:dyDescent="0.55000000000000004">
      <c r="A3203" s="1" t="s">
        <v>4</v>
      </c>
      <c r="B3203" s="2">
        <v>42032</v>
      </c>
      <c r="C3203">
        <v>303.91000000000003</v>
      </c>
    </row>
    <row r="3204" spans="1:3" x14ac:dyDescent="0.55000000000000004">
      <c r="A3204" s="1" t="s">
        <v>4</v>
      </c>
      <c r="B3204" s="2">
        <v>42033</v>
      </c>
      <c r="C3204">
        <v>311.77999999999997</v>
      </c>
    </row>
    <row r="3205" spans="1:3" x14ac:dyDescent="0.55000000000000004">
      <c r="A3205" s="1" t="s">
        <v>4</v>
      </c>
      <c r="B3205" s="2">
        <v>42034</v>
      </c>
      <c r="C3205">
        <v>354.53</v>
      </c>
    </row>
    <row r="3206" spans="1:3" x14ac:dyDescent="0.55000000000000004">
      <c r="A3206" s="1" t="s">
        <v>4</v>
      </c>
      <c r="B3206" s="2">
        <v>42037</v>
      </c>
      <c r="C3206">
        <v>364.47</v>
      </c>
    </row>
    <row r="3207" spans="1:3" x14ac:dyDescent="0.55000000000000004">
      <c r="A3207" s="1" t="s">
        <v>4</v>
      </c>
      <c r="B3207" s="2">
        <v>42038</v>
      </c>
      <c r="C3207">
        <v>363.55</v>
      </c>
    </row>
    <row r="3208" spans="1:3" x14ac:dyDescent="0.55000000000000004">
      <c r="A3208" s="1" t="s">
        <v>4</v>
      </c>
      <c r="B3208" s="2">
        <v>42039</v>
      </c>
      <c r="C3208">
        <v>364.75</v>
      </c>
    </row>
    <row r="3209" spans="1:3" x14ac:dyDescent="0.55000000000000004">
      <c r="A3209" s="1" t="s">
        <v>4</v>
      </c>
      <c r="B3209" s="2">
        <v>42040</v>
      </c>
      <c r="C3209">
        <v>373.89</v>
      </c>
    </row>
    <row r="3210" spans="1:3" x14ac:dyDescent="0.55000000000000004">
      <c r="A3210" s="1" t="s">
        <v>4</v>
      </c>
      <c r="B3210" s="2">
        <v>42041</v>
      </c>
      <c r="C3210">
        <v>374.28</v>
      </c>
    </row>
    <row r="3211" spans="1:3" x14ac:dyDescent="0.55000000000000004">
      <c r="A3211" s="1" t="s">
        <v>4</v>
      </c>
      <c r="B3211" s="2">
        <v>42044</v>
      </c>
      <c r="C3211">
        <v>370.56</v>
      </c>
    </row>
    <row r="3212" spans="1:3" x14ac:dyDescent="0.55000000000000004">
      <c r="A3212" s="1" t="s">
        <v>4</v>
      </c>
      <c r="B3212" s="2">
        <v>42045</v>
      </c>
      <c r="C3212">
        <v>373</v>
      </c>
    </row>
    <row r="3213" spans="1:3" x14ac:dyDescent="0.55000000000000004">
      <c r="A3213" s="1" t="s">
        <v>4</v>
      </c>
      <c r="B3213" s="2">
        <v>42046</v>
      </c>
      <c r="C3213">
        <v>375.14</v>
      </c>
    </row>
    <row r="3214" spans="1:3" x14ac:dyDescent="0.55000000000000004">
      <c r="A3214" s="1" t="s">
        <v>4</v>
      </c>
      <c r="B3214" s="2">
        <v>42047</v>
      </c>
      <c r="C3214">
        <v>377.17</v>
      </c>
    </row>
    <row r="3215" spans="1:3" x14ac:dyDescent="0.55000000000000004">
      <c r="A3215" s="1" t="s">
        <v>4</v>
      </c>
      <c r="B3215" s="2">
        <v>42048</v>
      </c>
      <c r="C3215">
        <v>381.83</v>
      </c>
    </row>
    <row r="3216" spans="1:3" x14ac:dyDescent="0.55000000000000004">
      <c r="A3216" s="1" t="s">
        <v>4</v>
      </c>
      <c r="B3216" s="2">
        <v>42052</v>
      </c>
      <c r="C3216">
        <v>375.43</v>
      </c>
    </row>
    <row r="3217" spans="1:3" x14ac:dyDescent="0.55000000000000004">
      <c r="A3217" s="1" t="s">
        <v>4</v>
      </c>
      <c r="B3217" s="2">
        <v>42053</v>
      </c>
      <c r="C3217">
        <v>373.37</v>
      </c>
    </row>
    <row r="3218" spans="1:3" x14ac:dyDescent="0.55000000000000004">
      <c r="A3218" s="1" t="s">
        <v>4</v>
      </c>
      <c r="B3218" s="2">
        <v>42054</v>
      </c>
      <c r="C3218">
        <v>379</v>
      </c>
    </row>
    <row r="3219" spans="1:3" x14ac:dyDescent="0.55000000000000004">
      <c r="A3219" s="1" t="s">
        <v>4</v>
      </c>
      <c r="B3219" s="2">
        <v>42055</v>
      </c>
      <c r="C3219">
        <v>383.66</v>
      </c>
    </row>
    <row r="3220" spans="1:3" x14ac:dyDescent="0.55000000000000004">
      <c r="A3220" s="1" t="s">
        <v>4</v>
      </c>
      <c r="B3220" s="2">
        <v>42058</v>
      </c>
      <c r="C3220">
        <v>380.14</v>
      </c>
    </row>
    <row r="3221" spans="1:3" x14ac:dyDescent="0.55000000000000004">
      <c r="A3221" s="1" t="s">
        <v>4</v>
      </c>
      <c r="B3221" s="2">
        <v>42059</v>
      </c>
      <c r="C3221">
        <v>378.59</v>
      </c>
    </row>
    <row r="3222" spans="1:3" x14ac:dyDescent="0.55000000000000004">
      <c r="A3222" s="1" t="s">
        <v>4</v>
      </c>
      <c r="B3222" s="2">
        <v>42060</v>
      </c>
      <c r="C3222">
        <v>385.37</v>
      </c>
    </row>
    <row r="3223" spans="1:3" x14ac:dyDescent="0.55000000000000004">
      <c r="A3223" s="1" t="s">
        <v>4</v>
      </c>
      <c r="B3223" s="2">
        <v>42061</v>
      </c>
      <c r="C3223">
        <v>384.8</v>
      </c>
    </row>
    <row r="3224" spans="1:3" x14ac:dyDescent="0.55000000000000004">
      <c r="A3224" s="1" t="s">
        <v>4</v>
      </c>
      <c r="B3224" s="2">
        <v>42062</v>
      </c>
      <c r="C3224">
        <v>380.16</v>
      </c>
    </row>
    <row r="3225" spans="1:3" x14ac:dyDescent="0.55000000000000004">
      <c r="A3225" s="1" t="s">
        <v>4</v>
      </c>
      <c r="B3225" s="2">
        <v>42065</v>
      </c>
      <c r="C3225">
        <v>385.66</v>
      </c>
    </row>
    <row r="3226" spans="1:3" x14ac:dyDescent="0.55000000000000004">
      <c r="A3226" s="1" t="s">
        <v>4</v>
      </c>
      <c r="B3226" s="2">
        <v>42066</v>
      </c>
      <c r="C3226">
        <v>384.61</v>
      </c>
    </row>
    <row r="3227" spans="1:3" x14ac:dyDescent="0.55000000000000004">
      <c r="A3227" s="1" t="s">
        <v>4</v>
      </c>
      <c r="B3227" s="2">
        <v>42067</v>
      </c>
      <c r="C3227">
        <v>382.72</v>
      </c>
    </row>
    <row r="3228" spans="1:3" x14ac:dyDescent="0.55000000000000004">
      <c r="A3228" s="1" t="s">
        <v>4</v>
      </c>
      <c r="B3228" s="2">
        <v>42068</v>
      </c>
      <c r="C3228">
        <v>387.83</v>
      </c>
    </row>
    <row r="3229" spans="1:3" x14ac:dyDescent="0.55000000000000004">
      <c r="A3229" s="1" t="s">
        <v>4</v>
      </c>
      <c r="B3229" s="2">
        <v>42069</v>
      </c>
      <c r="C3229">
        <v>380.09</v>
      </c>
    </row>
    <row r="3230" spans="1:3" x14ac:dyDescent="0.55000000000000004">
      <c r="A3230" s="1" t="s">
        <v>4</v>
      </c>
      <c r="B3230" s="2">
        <v>42072</v>
      </c>
      <c r="C3230">
        <v>378.56</v>
      </c>
    </row>
    <row r="3231" spans="1:3" x14ac:dyDescent="0.55000000000000004">
      <c r="A3231" s="1" t="s">
        <v>4</v>
      </c>
      <c r="B3231" s="2">
        <v>42073</v>
      </c>
      <c r="C3231">
        <v>369.51</v>
      </c>
    </row>
    <row r="3232" spans="1:3" x14ac:dyDescent="0.55000000000000004">
      <c r="A3232" s="1" t="s">
        <v>4</v>
      </c>
      <c r="B3232" s="2">
        <v>42074</v>
      </c>
      <c r="C3232">
        <v>366.37</v>
      </c>
    </row>
    <row r="3233" spans="1:3" x14ac:dyDescent="0.55000000000000004">
      <c r="A3233" s="1" t="s">
        <v>4</v>
      </c>
      <c r="B3233" s="2">
        <v>42075</v>
      </c>
      <c r="C3233">
        <v>374.24</v>
      </c>
    </row>
    <row r="3234" spans="1:3" x14ac:dyDescent="0.55000000000000004">
      <c r="A3234" s="1" t="s">
        <v>4</v>
      </c>
      <c r="B3234" s="2">
        <v>42076</v>
      </c>
      <c r="C3234">
        <v>370.58</v>
      </c>
    </row>
    <row r="3235" spans="1:3" x14ac:dyDescent="0.55000000000000004">
      <c r="A3235" s="1" t="s">
        <v>4</v>
      </c>
      <c r="B3235" s="2">
        <v>42079</v>
      </c>
      <c r="C3235">
        <v>373.35</v>
      </c>
    </row>
    <row r="3236" spans="1:3" x14ac:dyDescent="0.55000000000000004">
      <c r="A3236" s="1" t="s">
        <v>4</v>
      </c>
      <c r="B3236" s="2">
        <v>42080</v>
      </c>
      <c r="C3236">
        <v>371.92</v>
      </c>
    </row>
    <row r="3237" spans="1:3" x14ac:dyDescent="0.55000000000000004">
      <c r="A3237" s="1" t="s">
        <v>4</v>
      </c>
      <c r="B3237" s="2">
        <v>42081</v>
      </c>
      <c r="C3237">
        <v>375.14</v>
      </c>
    </row>
    <row r="3238" spans="1:3" x14ac:dyDescent="0.55000000000000004">
      <c r="A3238" s="1" t="s">
        <v>4</v>
      </c>
      <c r="B3238" s="2">
        <v>42082</v>
      </c>
      <c r="C3238">
        <v>373.24</v>
      </c>
    </row>
    <row r="3239" spans="1:3" x14ac:dyDescent="0.55000000000000004">
      <c r="A3239" s="1" t="s">
        <v>4</v>
      </c>
      <c r="B3239" s="2">
        <v>42083</v>
      </c>
      <c r="C3239">
        <v>378.49</v>
      </c>
    </row>
    <row r="3240" spans="1:3" x14ac:dyDescent="0.55000000000000004">
      <c r="A3240" s="1" t="s">
        <v>4</v>
      </c>
      <c r="B3240" s="2">
        <v>42086</v>
      </c>
      <c r="C3240">
        <v>375.11</v>
      </c>
    </row>
    <row r="3241" spans="1:3" x14ac:dyDescent="0.55000000000000004">
      <c r="A3241" s="1" t="s">
        <v>4</v>
      </c>
      <c r="B3241" s="2">
        <v>42087</v>
      </c>
      <c r="C3241">
        <v>374.09</v>
      </c>
    </row>
    <row r="3242" spans="1:3" x14ac:dyDescent="0.55000000000000004">
      <c r="A3242" s="1" t="s">
        <v>4</v>
      </c>
      <c r="B3242" s="2">
        <v>42088</v>
      </c>
      <c r="C3242">
        <v>370.96</v>
      </c>
    </row>
    <row r="3243" spans="1:3" x14ac:dyDescent="0.55000000000000004">
      <c r="A3243" s="1" t="s">
        <v>4</v>
      </c>
      <c r="B3243" s="2">
        <v>42089</v>
      </c>
      <c r="C3243">
        <v>367.35</v>
      </c>
    </row>
    <row r="3244" spans="1:3" x14ac:dyDescent="0.55000000000000004">
      <c r="A3244" s="1" t="s">
        <v>4</v>
      </c>
      <c r="B3244" s="2">
        <v>42090</v>
      </c>
      <c r="C3244">
        <v>370.56</v>
      </c>
    </row>
    <row r="3245" spans="1:3" x14ac:dyDescent="0.55000000000000004">
      <c r="A3245" s="1" t="s">
        <v>4</v>
      </c>
      <c r="B3245" s="2">
        <v>42093</v>
      </c>
      <c r="C3245">
        <v>374.59</v>
      </c>
    </row>
    <row r="3246" spans="1:3" x14ac:dyDescent="0.55000000000000004">
      <c r="A3246" s="1" t="s">
        <v>4</v>
      </c>
      <c r="B3246" s="2">
        <v>42094</v>
      </c>
      <c r="C3246">
        <v>372.1</v>
      </c>
    </row>
    <row r="3247" spans="1:3" x14ac:dyDescent="0.55000000000000004">
      <c r="A3247" s="1" t="s">
        <v>4</v>
      </c>
      <c r="B3247" s="2">
        <v>42095</v>
      </c>
      <c r="C3247">
        <v>370.26</v>
      </c>
    </row>
    <row r="3248" spans="1:3" x14ac:dyDescent="0.55000000000000004">
      <c r="A3248" s="1" t="s">
        <v>4</v>
      </c>
      <c r="B3248" s="2">
        <v>42096</v>
      </c>
      <c r="C3248">
        <v>372.25</v>
      </c>
    </row>
    <row r="3249" spans="1:3" x14ac:dyDescent="0.55000000000000004">
      <c r="A3249" s="1" t="s">
        <v>4</v>
      </c>
      <c r="B3249" s="2">
        <v>42100</v>
      </c>
      <c r="C3249">
        <v>377.04</v>
      </c>
    </row>
    <row r="3250" spans="1:3" x14ac:dyDescent="0.55000000000000004">
      <c r="A3250" s="1" t="s">
        <v>4</v>
      </c>
      <c r="B3250" s="2">
        <v>42101</v>
      </c>
      <c r="C3250">
        <v>374.41</v>
      </c>
    </row>
    <row r="3251" spans="1:3" x14ac:dyDescent="0.55000000000000004">
      <c r="A3251" s="1" t="s">
        <v>4</v>
      </c>
      <c r="B3251" s="2">
        <v>42102</v>
      </c>
      <c r="C3251">
        <v>381.2</v>
      </c>
    </row>
    <row r="3252" spans="1:3" x14ac:dyDescent="0.55000000000000004">
      <c r="A3252" s="1" t="s">
        <v>4</v>
      </c>
      <c r="B3252" s="2">
        <v>42103</v>
      </c>
      <c r="C3252">
        <v>383.54</v>
      </c>
    </row>
    <row r="3253" spans="1:3" x14ac:dyDescent="0.55000000000000004">
      <c r="A3253" s="1" t="s">
        <v>4</v>
      </c>
      <c r="B3253" s="2">
        <v>42104</v>
      </c>
      <c r="C3253">
        <v>382.65</v>
      </c>
    </row>
    <row r="3254" spans="1:3" x14ac:dyDescent="0.55000000000000004">
      <c r="A3254" s="1" t="s">
        <v>4</v>
      </c>
      <c r="B3254" s="2">
        <v>42107</v>
      </c>
      <c r="C3254">
        <v>382.36</v>
      </c>
    </row>
    <row r="3255" spans="1:3" x14ac:dyDescent="0.55000000000000004">
      <c r="A3255" s="1" t="s">
        <v>4</v>
      </c>
      <c r="B3255" s="2">
        <v>42108</v>
      </c>
      <c r="C3255">
        <v>385.11</v>
      </c>
    </row>
    <row r="3256" spans="1:3" x14ac:dyDescent="0.55000000000000004">
      <c r="A3256" s="1" t="s">
        <v>4</v>
      </c>
      <c r="B3256" s="2">
        <v>42109</v>
      </c>
      <c r="C3256">
        <v>383.45</v>
      </c>
    </row>
    <row r="3257" spans="1:3" x14ac:dyDescent="0.55000000000000004">
      <c r="A3257" s="1" t="s">
        <v>4</v>
      </c>
      <c r="B3257" s="2">
        <v>42110</v>
      </c>
      <c r="C3257">
        <v>386.04</v>
      </c>
    </row>
    <row r="3258" spans="1:3" x14ac:dyDescent="0.55000000000000004">
      <c r="A3258" s="1" t="s">
        <v>4</v>
      </c>
      <c r="B3258" s="2">
        <v>42111</v>
      </c>
      <c r="C3258">
        <v>375.56</v>
      </c>
    </row>
    <row r="3259" spans="1:3" x14ac:dyDescent="0.55000000000000004">
      <c r="A3259" s="1" t="s">
        <v>4</v>
      </c>
      <c r="B3259" s="2">
        <v>42114</v>
      </c>
      <c r="C3259">
        <v>389.51</v>
      </c>
    </row>
    <row r="3260" spans="1:3" x14ac:dyDescent="0.55000000000000004">
      <c r="A3260" s="1" t="s">
        <v>4</v>
      </c>
      <c r="B3260" s="2">
        <v>42115</v>
      </c>
      <c r="C3260">
        <v>391.18</v>
      </c>
    </row>
    <row r="3261" spans="1:3" x14ac:dyDescent="0.55000000000000004">
      <c r="A3261" s="1" t="s">
        <v>4</v>
      </c>
      <c r="B3261" s="2">
        <v>42116</v>
      </c>
      <c r="C3261">
        <v>389.8</v>
      </c>
    </row>
    <row r="3262" spans="1:3" x14ac:dyDescent="0.55000000000000004">
      <c r="A3262" s="1" t="s">
        <v>4</v>
      </c>
      <c r="B3262" s="2">
        <v>42117</v>
      </c>
      <c r="C3262">
        <v>389.99</v>
      </c>
    </row>
    <row r="3263" spans="1:3" x14ac:dyDescent="0.55000000000000004">
      <c r="A3263" s="1" t="s">
        <v>4</v>
      </c>
      <c r="B3263" s="2">
        <v>42118</v>
      </c>
      <c r="C3263">
        <v>445.1</v>
      </c>
    </row>
    <row r="3264" spans="1:3" x14ac:dyDescent="0.55000000000000004">
      <c r="A3264" s="1" t="s">
        <v>4</v>
      </c>
      <c r="B3264" s="2">
        <v>42121</v>
      </c>
      <c r="C3264">
        <v>438.56</v>
      </c>
    </row>
    <row r="3265" spans="1:3" x14ac:dyDescent="0.55000000000000004">
      <c r="A3265" s="1" t="s">
        <v>4</v>
      </c>
      <c r="B3265" s="2">
        <v>42122</v>
      </c>
      <c r="C3265">
        <v>429.31</v>
      </c>
    </row>
    <row r="3266" spans="1:3" x14ac:dyDescent="0.55000000000000004">
      <c r="A3266" s="1" t="s">
        <v>4</v>
      </c>
      <c r="B3266" s="2">
        <v>42123</v>
      </c>
      <c r="C3266">
        <v>429.37</v>
      </c>
    </row>
    <row r="3267" spans="1:3" x14ac:dyDescent="0.55000000000000004">
      <c r="A3267" s="1" t="s">
        <v>4</v>
      </c>
      <c r="B3267" s="2">
        <v>42124</v>
      </c>
      <c r="C3267">
        <v>421.78</v>
      </c>
    </row>
    <row r="3268" spans="1:3" x14ac:dyDescent="0.55000000000000004">
      <c r="A3268" s="1" t="s">
        <v>4</v>
      </c>
      <c r="B3268" s="2">
        <v>42125</v>
      </c>
      <c r="C3268">
        <v>422.87</v>
      </c>
    </row>
    <row r="3269" spans="1:3" x14ac:dyDescent="0.55000000000000004">
      <c r="A3269" s="1" t="s">
        <v>4</v>
      </c>
      <c r="B3269" s="2">
        <v>42128</v>
      </c>
      <c r="C3269">
        <v>423.04</v>
      </c>
    </row>
    <row r="3270" spans="1:3" x14ac:dyDescent="0.55000000000000004">
      <c r="A3270" s="1" t="s">
        <v>4</v>
      </c>
      <c r="B3270" s="2">
        <v>42129</v>
      </c>
      <c r="C3270">
        <v>421.19</v>
      </c>
    </row>
    <row r="3271" spans="1:3" x14ac:dyDescent="0.55000000000000004">
      <c r="A3271" s="1" t="s">
        <v>4</v>
      </c>
      <c r="B3271" s="2">
        <v>42130</v>
      </c>
      <c r="C3271">
        <v>419.1</v>
      </c>
    </row>
    <row r="3272" spans="1:3" x14ac:dyDescent="0.55000000000000004">
      <c r="A3272" s="1" t="s">
        <v>4</v>
      </c>
      <c r="B3272" s="2">
        <v>42131</v>
      </c>
      <c r="C3272">
        <v>426.88</v>
      </c>
    </row>
    <row r="3273" spans="1:3" x14ac:dyDescent="0.55000000000000004">
      <c r="A3273" s="1" t="s">
        <v>4</v>
      </c>
      <c r="B3273" s="2">
        <v>42132</v>
      </c>
      <c r="C3273">
        <v>433.69</v>
      </c>
    </row>
    <row r="3274" spans="1:3" x14ac:dyDescent="0.55000000000000004">
      <c r="A3274" s="1" t="s">
        <v>4</v>
      </c>
      <c r="B3274" s="2">
        <v>42135</v>
      </c>
      <c r="C3274">
        <v>432.85</v>
      </c>
    </row>
    <row r="3275" spans="1:3" x14ac:dyDescent="0.55000000000000004">
      <c r="A3275" s="1" t="s">
        <v>4</v>
      </c>
      <c r="B3275" s="2">
        <v>42136</v>
      </c>
      <c r="C3275">
        <v>431.02</v>
      </c>
    </row>
    <row r="3276" spans="1:3" x14ac:dyDescent="0.55000000000000004">
      <c r="A3276" s="1" t="s">
        <v>4</v>
      </c>
      <c r="B3276" s="2">
        <v>42137</v>
      </c>
      <c r="C3276">
        <v>426.87</v>
      </c>
    </row>
    <row r="3277" spans="1:3" x14ac:dyDescent="0.55000000000000004">
      <c r="A3277" s="1" t="s">
        <v>4</v>
      </c>
      <c r="B3277" s="2">
        <v>42138</v>
      </c>
      <c r="C3277">
        <v>432.28</v>
      </c>
    </row>
    <row r="3278" spans="1:3" x14ac:dyDescent="0.55000000000000004">
      <c r="A3278" s="1" t="s">
        <v>4</v>
      </c>
      <c r="B3278" s="2">
        <v>42139</v>
      </c>
      <c r="C3278">
        <v>426</v>
      </c>
    </row>
    <row r="3279" spans="1:3" x14ac:dyDescent="0.55000000000000004">
      <c r="A3279" s="1" t="s">
        <v>4</v>
      </c>
      <c r="B3279" s="2">
        <v>42142</v>
      </c>
      <c r="C3279">
        <v>425.24</v>
      </c>
    </row>
    <row r="3280" spans="1:3" x14ac:dyDescent="0.55000000000000004">
      <c r="A3280" s="1" t="s">
        <v>4</v>
      </c>
      <c r="B3280" s="2">
        <v>42143</v>
      </c>
      <c r="C3280">
        <v>421.71</v>
      </c>
    </row>
    <row r="3281" spans="1:3" x14ac:dyDescent="0.55000000000000004">
      <c r="A3281" s="1" t="s">
        <v>4</v>
      </c>
      <c r="B3281" s="2">
        <v>42144</v>
      </c>
      <c r="C3281">
        <v>423.86</v>
      </c>
    </row>
    <row r="3282" spans="1:3" x14ac:dyDescent="0.55000000000000004">
      <c r="A3282" s="1" t="s">
        <v>4</v>
      </c>
      <c r="B3282" s="2">
        <v>42145</v>
      </c>
      <c r="C3282">
        <v>431.63</v>
      </c>
    </row>
    <row r="3283" spans="1:3" x14ac:dyDescent="0.55000000000000004">
      <c r="A3283" s="1" t="s">
        <v>4</v>
      </c>
      <c r="B3283" s="2">
        <v>42146</v>
      </c>
      <c r="C3283">
        <v>427.63</v>
      </c>
    </row>
    <row r="3284" spans="1:3" x14ac:dyDescent="0.55000000000000004">
      <c r="A3284" s="1" t="s">
        <v>4</v>
      </c>
      <c r="B3284" s="2">
        <v>42150</v>
      </c>
      <c r="C3284">
        <v>425.47</v>
      </c>
    </row>
    <row r="3285" spans="1:3" x14ac:dyDescent="0.55000000000000004">
      <c r="A3285" s="1" t="s">
        <v>4</v>
      </c>
      <c r="B3285" s="2">
        <v>42151</v>
      </c>
      <c r="C3285">
        <v>431.42</v>
      </c>
    </row>
    <row r="3286" spans="1:3" x14ac:dyDescent="0.55000000000000004">
      <c r="A3286" s="1" t="s">
        <v>4</v>
      </c>
      <c r="B3286" s="2">
        <v>42152</v>
      </c>
      <c r="C3286">
        <v>426.57</v>
      </c>
    </row>
    <row r="3287" spans="1:3" x14ac:dyDescent="0.55000000000000004">
      <c r="A3287" s="1" t="s">
        <v>4</v>
      </c>
      <c r="B3287" s="2">
        <v>42153</v>
      </c>
      <c r="C3287">
        <v>429.23</v>
      </c>
    </row>
    <row r="3288" spans="1:3" x14ac:dyDescent="0.55000000000000004">
      <c r="A3288" s="1" t="s">
        <v>4</v>
      </c>
      <c r="B3288" s="2">
        <v>42156</v>
      </c>
      <c r="C3288">
        <v>430.92</v>
      </c>
    </row>
    <row r="3289" spans="1:3" x14ac:dyDescent="0.55000000000000004">
      <c r="A3289" s="1" t="s">
        <v>4</v>
      </c>
      <c r="B3289" s="2">
        <v>42157</v>
      </c>
      <c r="C3289">
        <v>430.99</v>
      </c>
    </row>
    <row r="3290" spans="1:3" x14ac:dyDescent="0.55000000000000004">
      <c r="A3290" s="1" t="s">
        <v>4</v>
      </c>
      <c r="B3290" s="2">
        <v>42158</v>
      </c>
      <c r="C3290">
        <v>436.59</v>
      </c>
    </row>
    <row r="3291" spans="1:3" x14ac:dyDescent="0.55000000000000004">
      <c r="A3291" s="1" t="s">
        <v>4</v>
      </c>
      <c r="B3291" s="2">
        <v>42159</v>
      </c>
      <c r="C3291">
        <v>430.78</v>
      </c>
    </row>
    <row r="3292" spans="1:3" x14ac:dyDescent="0.55000000000000004">
      <c r="A3292" s="1" t="s">
        <v>4</v>
      </c>
      <c r="B3292" s="2">
        <v>42160</v>
      </c>
      <c r="C3292">
        <v>426.95</v>
      </c>
    </row>
    <row r="3293" spans="1:3" x14ac:dyDescent="0.55000000000000004">
      <c r="A3293" s="1" t="s">
        <v>4</v>
      </c>
      <c r="B3293" s="2">
        <v>42163</v>
      </c>
      <c r="C3293">
        <v>423.5</v>
      </c>
    </row>
    <row r="3294" spans="1:3" x14ac:dyDescent="0.55000000000000004">
      <c r="A3294" s="1" t="s">
        <v>4</v>
      </c>
      <c r="B3294" s="2">
        <v>42164</v>
      </c>
      <c r="C3294">
        <v>425.48</v>
      </c>
    </row>
    <row r="3295" spans="1:3" x14ac:dyDescent="0.55000000000000004">
      <c r="A3295" s="1" t="s">
        <v>4</v>
      </c>
      <c r="B3295" s="2">
        <v>42165</v>
      </c>
      <c r="C3295">
        <v>430.77</v>
      </c>
    </row>
    <row r="3296" spans="1:3" x14ac:dyDescent="0.55000000000000004">
      <c r="A3296" s="1" t="s">
        <v>4</v>
      </c>
      <c r="B3296" s="2">
        <v>42166</v>
      </c>
      <c r="C3296">
        <v>432.97</v>
      </c>
    </row>
    <row r="3297" spans="1:3" x14ac:dyDescent="0.55000000000000004">
      <c r="A3297" s="1" t="s">
        <v>4</v>
      </c>
      <c r="B3297" s="2">
        <v>42167</v>
      </c>
      <c r="C3297">
        <v>429.92</v>
      </c>
    </row>
    <row r="3298" spans="1:3" x14ac:dyDescent="0.55000000000000004">
      <c r="A3298" s="1" t="s">
        <v>4</v>
      </c>
      <c r="B3298" s="2">
        <v>42170</v>
      </c>
      <c r="C3298">
        <v>423.67</v>
      </c>
    </row>
    <row r="3299" spans="1:3" x14ac:dyDescent="0.55000000000000004">
      <c r="A3299" s="1" t="s">
        <v>4</v>
      </c>
      <c r="B3299" s="2">
        <v>42171</v>
      </c>
      <c r="C3299">
        <v>427.26</v>
      </c>
    </row>
    <row r="3300" spans="1:3" x14ac:dyDescent="0.55000000000000004">
      <c r="A3300" s="1" t="s">
        <v>4</v>
      </c>
      <c r="B3300" s="2">
        <v>42172</v>
      </c>
      <c r="C3300">
        <v>427.81</v>
      </c>
    </row>
    <row r="3301" spans="1:3" x14ac:dyDescent="0.55000000000000004">
      <c r="A3301" s="1" t="s">
        <v>4</v>
      </c>
      <c r="B3301" s="2">
        <v>42173</v>
      </c>
      <c r="C3301">
        <v>439.39</v>
      </c>
    </row>
    <row r="3302" spans="1:3" x14ac:dyDescent="0.55000000000000004">
      <c r="A3302" s="1" t="s">
        <v>4</v>
      </c>
      <c r="B3302" s="2">
        <v>42174</v>
      </c>
      <c r="C3302">
        <v>434.92</v>
      </c>
    </row>
    <row r="3303" spans="1:3" x14ac:dyDescent="0.55000000000000004">
      <c r="A3303" s="1" t="s">
        <v>4</v>
      </c>
      <c r="B3303" s="2">
        <v>42177</v>
      </c>
      <c r="C3303">
        <v>436.29</v>
      </c>
    </row>
    <row r="3304" spans="1:3" x14ac:dyDescent="0.55000000000000004">
      <c r="A3304" s="1" t="s">
        <v>4</v>
      </c>
      <c r="B3304" s="2">
        <v>42178</v>
      </c>
      <c r="C3304">
        <v>445.99</v>
      </c>
    </row>
    <row r="3305" spans="1:3" x14ac:dyDescent="0.55000000000000004">
      <c r="A3305" s="1" t="s">
        <v>4</v>
      </c>
      <c r="B3305" s="2">
        <v>42179</v>
      </c>
      <c r="C3305">
        <v>440.84</v>
      </c>
    </row>
    <row r="3306" spans="1:3" x14ac:dyDescent="0.55000000000000004">
      <c r="A3306" s="1" t="s">
        <v>4</v>
      </c>
      <c r="B3306" s="2">
        <v>42180</v>
      </c>
      <c r="C3306">
        <v>440.1</v>
      </c>
    </row>
    <row r="3307" spans="1:3" x14ac:dyDescent="0.55000000000000004">
      <c r="A3307" s="1" t="s">
        <v>4</v>
      </c>
      <c r="B3307" s="2">
        <v>42181</v>
      </c>
      <c r="C3307">
        <v>438.1</v>
      </c>
    </row>
    <row r="3308" spans="1:3" x14ac:dyDescent="0.55000000000000004">
      <c r="A3308" s="1" t="s">
        <v>4</v>
      </c>
      <c r="B3308" s="2">
        <v>42184</v>
      </c>
      <c r="C3308">
        <v>429.86</v>
      </c>
    </row>
    <row r="3309" spans="1:3" x14ac:dyDescent="0.55000000000000004">
      <c r="A3309" s="1" t="s">
        <v>4</v>
      </c>
      <c r="B3309" s="2">
        <v>42185</v>
      </c>
      <c r="C3309">
        <v>434.09</v>
      </c>
    </row>
    <row r="3310" spans="1:3" x14ac:dyDescent="0.55000000000000004">
      <c r="A3310" s="1" t="s">
        <v>4</v>
      </c>
      <c r="B3310" s="2">
        <v>42186</v>
      </c>
      <c r="C3310">
        <v>437.39</v>
      </c>
    </row>
    <row r="3311" spans="1:3" x14ac:dyDescent="0.55000000000000004">
      <c r="A3311" s="1" t="s">
        <v>4</v>
      </c>
      <c r="B3311" s="2">
        <v>42187</v>
      </c>
      <c r="C3311">
        <v>437.71</v>
      </c>
    </row>
    <row r="3312" spans="1:3" x14ac:dyDescent="0.55000000000000004">
      <c r="A3312" s="1" t="s">
        <v>4</v>
      </c>
      <c r="B3312" s="2">
        <v>42191</v>
      </c>
      <c r="C3312">
        <v>436.04</v>
      </c>
    </row>
    <row r="3313" spans="1:3" x14ac:dyDescent="0.55000000000000004">
      <c r="A3313" s="1" t="s">
        <v>4</v>
      </c>
      <c r="B3313" s="2">
        <v>42192</v>
      </c>
      <c r="C3313">
        <v>436.72</v>
      </c>
    </row>
    <row r="3314" spans="1:3" x14ac:dyDescent="0.55000000000000004">
      <c r="A3314" s="1" t="s">
        <v>4</v>
      </c>
      <c r="B3314" s="2">
        <v>42193</v>
      </c>
      <c r="C3314">
        <v>429.7</v>
      </c>
    </row>
    <row r="3315" spans="1:3" x14ac:dyDescent="0.55000000000000004">
      <c r="A3315" s="1" t="s">
        <v>4</v>
      </c>
      <c r="B3315" s="2">
        <v>42194</v>
      </c>
      <c r="C3315">
        <v>434.39</v>
      </c>
    </row>
    <row r="3316" spans="1:3" x14ac:dyDescent="0.55000000000000004">
      <c r="A3316" s="1" t="s">
        <v>4</v>
      </c>
      <c r="B3316" s="2">
        <v>42195</v>
      </c>
      <c r="C3316">
        <v>443.51</v>
      </c>
    </row>
    <row r="3317" spans="1:3" x14ac:dyDescent="0.55000000000000004">
      <c r="A3317" s="1" t="s">
        <v>4</v>
      </c>
      <c r="B3317" s="2">
        <v>42198</v>
      </c>
      <c r="C3317">
        <v>455.57</v>
      </c>
    </row>
    <row r="3318" spans="1:3" x14ac:dyDescent="0.55000000000000004">
      <c r="A3318" s="1" t="s">
        <v>4</v>
      </c>
      <c r="B3318" s="2">
        <v>42199</v>
      </c>
      <c r="C3318">
        <v>465.57</v>
      </c>
    </row>
    <row r="3319" spans="1:3" x14ac:dyDescent="0.55000000000000004">
      <c r="A3319" s="1" t="s">
        <v>4</v>
      </c>
      <c r="B3319" s="2">
        <v>42200</v>
      </c>
      <c r="C3319">
        <v>461.19</v>
      </c>
    </row>
    <row r="3320" spans="1:3" x14ac:dyDescent="0.55000000000000004">
      <c r="A3320" s="1" t="s">
        <v>4</v>
      </c>
      <c r="B3320" s="2">
        <v>42201</v>
      </c>
      <c r="C3320">
        <v>475.48</v>
      </c>
    </row>
    <row r="3321" spans="1:3" x14ac:dyDescent="0.55000000000000004">
      <c r="A3321" s="1" t="s">
        <v>4</v>
      </c>
      <c r="B3321" s="2">
        <v>42202</v>
      </c>
      <c r="C3321">
        <v>483.01</v>
      </c>
    </row>
    <row r="3322" spans="1:3" x14ac:dyDescent="0.55000000000000004">
      <c r="A3322" s="1" t="s">
        <v>4</v>
      </c>
      <c r="B3322" s="2">
        <v>42205</v>
      </c>
      <c r="C3322">
        <v>488.1</v>
      </c>
    </row>
    <row r="3323" spans="1:3" x14ac:dyDescent="0.55000000000000004">
      <c r="A3323" s="1" t="s">
        <v>4</v>
      </c>
      <c r="B3323" s="2">
        <v>42206</v>
      </c>
      <c r="C3323">
        <v>488</v>
      </c>
    </row>
    <row r="3324" spans="1:3" x14ac:dyDescent="0.55000000000000004">
      <c r="A3324" s="1" t="s">
        <v>4</v>
      </c>
      <c r="B3324" s="2">
        <v>42207</v>
      </c>
      <c r="C3324">
        <v>488.27</v>
      </c>
    </row>
    <row r="3325" spans="1:3" x14ac:dyDescent="0.55000000000000004">
      <c r="A3325" s="1" t="s">
        <v>4</v>
      </c>
      <c r="B3325" s="2">
        <v>42208</v>
      </c>
      <c r="C3325">
        <v>482.18</v>
      </c>
    </row>
    <row r="3326" spans="1:3" x14ac:dyDescent="0.55000000000000004">
      <c r="A3326" s="1" t="s">
        <v>4</v>
      </c>
      <c r="B3326" s="2">
        <v>42209</v>
      </c>
      <c r="C3326">
        <v>529.41999999999996</v>
      </c>
    </row>
    <row r="3327" spans="1:3" x14ac:dyDescent="0.55000000000000004">
      <c r="A3327" s="1" t="s">
        <v>4</v>
      </c>
      <c r="B3327" s="2">
        <v>42212</v>
      </c>
      <c r="C3327">
        <v>531.41</v>
      </c>
    </row>
    <row r="3328" spans="1:3" x14ac:dyDescent="0.55000000000000004">
      <c r="A3328" s="1" t="s">
        <v>4</v>
      </c>
      <c r="B3328" s="2">
        <v>42213</v>
      </c>
      <c r="C3328">
        <v>526.03</v>
      </c>
    </row>
    <row r="3329" spans="1:3" x14ac:dyDescent="0.55000000000000004">
      <c r="A3329" s="1" t="s">
        <v>4</v>
      </c>
      <c r="B3329" s="2">
        <v>42214</v>
      </c>
      <c r="C3329">
        <v>529</v>
      </c>
    </row>
    <row r="3330" spans="1:3" x14ac:dyDescent="0.55000000000000004">
      <c r="A3330" s="1" t="s">
        <v>4</v>
      </c>
      <c r="B3330" s="2">
        <v>42215</v>
      </c>
      <c r="C3330">
        <v>536.76</v>
      </c>
    </row>
    <row r="3331" spans="1:3" x14ac:dyDescent="0.55000000000000004">
      <c r="A3331" s="1" t="s">
        <v>4</v>
      </c>
      <c r="B3331" s="2">
        <v>42216</v>
      </c>
      <c r="C3331">
        <v>536.15</v>
      </c>
    </row>
    <row r="3332" spans="1:3" x14ac:dyDescent="0.55000000000000004">
      <c r="A3332" s="1" t="s">
        <v>4</v>
      </c>
      <c r="B3332" s="2">
        <v>42219</v>
      </c>
      <c r="C3332">
        <v>535.03</v>
      </c>
    </row>
    <row r="3333" spans="1:3" x14ac:dyDescent="0.55000000000000004">
      <c r="A3333" s="1" t="s">
        <v>4</v>
      </c>
      <c r="B3333" s="2">
        <v>42220</v>
      </c>
      <c r="C3333">
        <v>531.9</v>
      </c>
    </row>
    <row r="3334" spans="1:3" x14ac:dyDescent="0.55000000000000004">
      <c r="A3334" s="1" t="s">
        <v>4</v>
      </c>
      <c r="B3334" s="2">
        <v>42221</v>
      </c>
      <c r="C3334">
        <v>537.01</v>
      </c>
    </row>
    <row r="3335" spans="1:3" x14ac:dyDescent="0.55000000000000004">
      <c r="A3335" s="1" t="s">
        <v>4</v>
      </c>
      <c r="B3335" s="2">
        <v>42222</v>
      </c>
      <c r="C3335">
        <v>529.46</v>
      </c>
    </row>
    <row r="3336" spans="1:3" x14ac:dyDescent="0.55000000000000004">
      <c r="A3336" s="1" t="s">
        <v>4</v>
      </c>
      <c r="B3336" s="2">
        <v>42223</v>
      </c>
      <c r="C3336">
        <v>522.62</v>
      </c>
    </row>
    <row r="3337" spans="1:3" x14ac:dyDescent="0.55000000000000004">
      <c r="A3337" s="1" t="s">
        <v>4</v>
      </c>
      <c r="B3337" s="2">
        <v>42226</v>
      </c>
      <c r="C3337">
        <v>524</v>
      </c>
    </row>
    <row r="3338" spans="1:3" x14ac:dyDescent="0.55000000000000004">
      <c r="A3338" s="1" t="s">
        <v>4</v>
      </c>
      <c r="B3338" s="2">
        <v>42227</v>
      </c>
      <c r="C3338">
        <v>527.46</v>
      </c>
    </row>
    <row r="3339" spans="1:3" x14ac:dyDescent="0.55000000000000004">
      <c r="A3339" s="1" t="s">
        <v>4</v>
      </c>
      <c r="B3339" s="2">
        <v>42228</v>
      </c>
      <c r="C3339">
        <v>525.91</v>
      </c>
    </row>
    <row r="3340" spans="1:3" x14ac:dyDescent="0.55000000000000004">
      <c r="A3340" s="1" t="s">
        <v>4</v>
      </c>
      <c r="B3340" s="2">
        <v>42229</v>
      </c>
      <c r="C3340">
        <v>529.66</v>
      </c>
    </row>
    <row r="3341" spans="1:3" x14ac:dyDescent="0.55000000000000004">
      <c r="A3341" s="1" t="s">
        <v>4</v>
      </c>
      <c r="B3341" s="2">
        <v>42230</v>
      </c>
      <c r="C3341">
        <v>531.52</v>
      </c>
    </row>
    <row r="3342" spans="1:3" x14ac:dyDescent="0.55000000000000004">
      <c r="A3342" s="1" t="s">
        <v>4</v>
      </c>
      <c r="B3342" s="2">
        <v>42233</v>
      </c>
      <c r="C3342">
        <v>535.22</v>
      </c>
    </row>
    <row r="3343" spans="1:3" x14ac:dyDescent="0.55000000000000004">
      <c r="A3343" s="1" t="s">
        <v>4</v>
      </c>
      <c r="B3343" s="2">
        <v>42234</v>
      </c>
      <c r="C3343">
        <v>535.02</v>
      </c>
    </row>
    <row r="3344" spans="1:3" x14ac:dyDescent="0.55000000000000004">
      <c r="A3344" s="1" t="s">
        <v>4</v>
      </c>
      <c r="B3344" s="2">
        <v>42235</v>
      </c>
      <c r="C3344">
        <v>532.91999999999996</v>
      </c>
    </row>
    <row r="3345" spans="1:3" x14ac:dyDescent="0.55000000000000004">
      <c r="A3345" s="1" t="s">
        <v>4</v>
      </c>
      <c r="B3345" s="2">
        <v>42236</v>
      </c>
      <c r="C3345">
        <v>515.78</v>
      </c>
    </row>
    <row r="3346" spans="1:3" x14ac:dyDescent="0.55000000000000004">
      <c r="A3346" s="1" t="s">
        <v>4</v>
      </c>
      <c r="B3346" s="2">
        <v>42237</v>
      </c>
      <c r="C3346">
        <v>494.47</v>
      </c>
    </row>
    <row r="3347" spans="1:3" x14ac:dyDescent="0.55000000000000004">
      <c r="A3347" s="1" t="s">
        <v>4</v>
      </c>
      <c r="B3347" s="2">
        <v>42240</v>
      </c>
      <c r="C3347">
        <v>463.37</v>
      </c>
    </row>
    <row r="3348" spans="1:3" x14ac:dyDescent="0.55000000000000004">
      <c r="A3348" s="1" t="s">
        <v>4</v>
      </c>
      <c r="B3348" s="2">
        <v>42241</v>
      </c>
      <c r="C3348">
        <v>466.37</v>
      </c>
    </row>
    <row r="3349" spans="1:3" x14ac:dyDescent="0.55000000000000004">
      <c r="A3349" s="1" t="s">
        <v>4</v>
      </c>
      <c r="B3349" s="2">
        <v>42242</v>
      </c>
      <c r="C3349">
        <v>500.77</v>
      </c>
    </row>
    <row r="3350" spans="1:3" x14ac:dyDescent="0.55000000000000004">
      <c r="A3350" s="1" t="s">
        <v>4</v>
      </c>
      <c r="B3350" s="2">
        <v>42243</v>
      </c>
      <c r="C3350">
        <v>518.37</v>
      </c>
    </row>
    <row r="3351" spans="1:3" x14ac:dyDescent="0.55000000000000004">
      <c r="A3351" s="1" t="s">
        <v>4</v>
      </c>
      <c r="B3351" s="2">
        <v>42244</v>
      </c>
      <c r="C3351">
        <v>518.01</v>
      </c>
    </row>
    <row r="3352" spans="1:3" x14ac:dyDescent="0.55000000000000004">
      <c r="A3352" s="1" t="s">
        <v>4</v>
      </c>
      <c r="B3352" s="2">
        <v>42247</v>
      </c>
      <c r="C3352">
        <v>512.89</v>
      </c>
    </row>
    <row r="3353" spans="1:3" x14ac:dyDescent="0.55000000000000004">
      <c r="A3353" s="1" t="s">
        <v>4</v>
      </c>
      <c r="B3353" s="2">
        <v>42248</v>
      </c>
      <c r="C3353">
        <v>496.54</v>
      </c>
    </row>
    <row r="3354" spans="1:3" x14ac:dyDescent="0.55000000000000004">
      <c r="A3354" s="1" t="s">
        <v>4</v>
      </c>
      <c r="B3354" s="2">
        <v>42249</v>
      </c>
      <c r="C3354">
        <v>510.55</v>
      </c>
    </row>
    <row r="3355" spans="1:3" x14ac:dyDescent="0.55000000000000004">
      <c r="A3355" s="1" t="s">
        <v>4</v>
      </c>
      <c r="B3355" s="2">
        <v>42250</v>
      </c>
      <c r="C3355">
        <v>504.72</v>
      </c>
    </row>
    <row r="3356" spans="1:3" x14ac:dyDescent="0.55000000000000004">
      <c r="A3356" s="1" t="s">
        <v>4</v>
      </c>
      <c r="B3356" s="2">
        <v>42251</v>
      </c>
      <c r="C3356">
        <v>499</v>
      </c>
    </row>
    <row r="3357" spans="1:3" x14ac:dyDescent="0.55000000000000004">
      <c r="A3357" s="1" t="s">
        <v>4</v>
      </c>
      <c r="B3357" s="2">
        <v>42255</v>
      </c>
      <c r="C3357">
        <v>517.54</v>
      </c>
    </row>
    <row r="3358" spans="1:3" x14ac:dyDescent="0.55000000000000004">
      <c r="A3358" s="1" t="s">
        <v>4</v>
      </c>
      <c r="B3358" s="2">
        <v>42256</v>
      </c>
      <c r="C3358">
        <v>516.89</v>
      </c>
    </row>
    <row r="3359" spans="1:3" x14ac:dyDescent="0.55000000000000004">
      <c r="A3359" s="1" t="s">
        <v>4</v>
      </c>
      <c r="B3359" s="2">
        <v>42257</v>
      </c>
      <c r="C3359">
        <v>522.24</v>
      </c>
    </row>
    <row r="3360" spans="1:3" x14ac:dyDescent="0.55000000000000004">
      <c r="A3360" s="1" t="s">
        <v>4</v>
      </c>
      <c r="B3360" s="2">
        <v>42258</v>
      </c>
      <c r="C3360">
        <v>529.44000000000005</v>
      </c>
    </row>
    <row r="3361" spans="1:3" x14ac:dyDescent="0.55000000000000004">
      <c r="A3361" s="1" t="s">
        <v>4</v>
      </c>
      <c r="B3361" s="2">
        <v>42261</v>
      </c>
      <c r="C3361">
        <v>521.38</v>
      </c>
    </row>
    <row r="3362" spans="1:3" x14ac:dyDescent="0.55000000000000004">
      <c r="A3362" s="1" t="s">
        <v>4</v>
      </c>
      <c r="B3362" s="2">
        <v>42262</v>
      </c>
      <c r="C3362">
        <v>522.37</v>
      </c>
    </row>
    <row r="3363" spans="1:3" x14ac:dyDescent="0.55000000000000004">
      <c r="A3363" s="1" t="s">
        <v>4</v>
      </c>
      <c r="B3363" s="2">
        <v>42263</v>
      </c>
      <c r="C3363">
        <v>527.39</v>
      </c>
    </row>
    <row r="3364" spans="1:3" x14ac:dyDescent="0.55000000000000004">
      <c r="A3364" s="1" t="s">
        <v>4</v>
      </c>
      <c r="B3364" s="2">
        <v>42264</v>
      </c>
      <c r="C3364">
        <v>538.87</v>
      </c>
    </row>
    <row r="3365" spans="1:3" x14ac:dyDescent="0.55000000000000004">
      <c r="A3365" s="1" t="s">
        <v>4</v>
      </c>
      <c r="B3365" s="2">
        <v>42265</v>
      </c>
      <c r="C3365">
        <v>540.26</v>
      </c>
    </row>
    <row r="3366" spans="1:3" x14ac:dyDescent="0.55000000000000004">
      <c r="A3366" s="1" t="s">
        <v>4</v>
      </c>
      <c r="B3366" s="2">
        <v>42268</v>
      </c>
      <c r="C3366">
        <v>548.39</v>
      </c>
    </row>
    <row r="3367" spans="1:3" x14ac:dyDescent="0.55000000000000004">
      <c r="A3367" s="1" t="s">
        <v>4</v>
      </c>
      <c r="B3367" s="2">
        <v>42269</v>
      </c>
      <c r="C3367">
        <v>538.4</v>
      </c>
    </row>
    <row r="3368" spans="1:3" x14ac:dyDescent="0.55000000000000004">
      <c r="A3368" s="1" t="s">
        <v>4</v>
      </c>
      <c r="B3368" s="2">
        <v>42270</v>
      </c>
      <c r="C3368">
        <v>536.07000000000005</v>
      </c>
    </row>
    <row r="3369" spans="1:3" x14ac:dyDescent="0.55000000000000004">
      <c r="A3369" s="1" t="s">
        <v>4</v>
      </c>
      <c r="B3369" s="2">
        <v>42271</v>
      </c>
      <c r="C3369">
        <v>533.75</v>
      </c>
    </row>
    <row r="3370" spans="1:3" x14ac:dyDescent="0.55000000000000004">
      <c r="A3370" s="1" t="s">
        <v>4</v>
      </c>
      <c r="B3370" s="2">
        <v>42272</v>
      </c>
      <c r="C3370">
        <v>524.25</v>
      </c>
    </row>
    <row r="3371" spans="1:3" x14ac:dyDescent="0.55000000000000004">
      <c r="A3371" s="1" t="s">
        <v>4</v>
      </c>
      <c r="B3371" s="2">
        <v>42275</v>
      </c>
      <c r="C3371">
        <v>504.06</v>
      </c>
    </row>
    <row r="3372" spans="1:3" x14ac:dyDescent="0.55000000000000004">
      <c r="A3372" s="1" t="s">
        <v>4</v>
      </c>
      <c r="B3372" s="2">
        <v>42276</v>
      </c>
      <c r="C3372">
        <v>496.07</v>
      </c>
    </row>
    <row r="3373" spans="1:3" x14ac:dyDescent="0.55000000000000004">
      <c r="A3373" s="1" t="s">
        <v>4</v>
      </c>
      <c r="B3373" s="2">
        <v>42277</v>
      </c>
      <c r="C3373">
        <v>511.89</v>
      </c>
    </row>
    <row r="3374" spans="1:3" x14ac:dyDescent="0.55000000000000004">
      <c r="A3374" s="1" t="s">
        <v>4</v>
      </c>
      <c r="B3374" s="2">
        <v>42278</v>
      </c>
      <c r="C3374">
        <v>520.72</v>
      </c>
    </row>
    <row r="3375" spans="1:3" x14ac:dyDescent="0.55000000000000004">
      <c r="A3375" s="1" t="s">
        <v>4</v>
      </c>
      <c r="B3375" s="2">
        <v>42279</v>
      </c>
      <c r="C3375">
        <v>532.54</v>
      </c>
    </row>
    <row r="3376" spans="1:3" x14ac:dyDescent="0.55000000000000004">
      <c r="A3376" s="1" t="s">
        <v>4</v>
      </c>
      <c r="B3376" s="2">
        <v>42282</v>
      </c>
      <c r="C3376">
        <v>543.67999999999995</v>
      </c>
    </row>
    <row r="3377" spans="1:3" x14ac:dyDescent="0.55000000000000004">
      <c r="A3377" s="1" t="s">
        <v>4</v>
      </c>
      <c r="B3377" s="2">
        <v>42283</v>
      </c>
      <c r="C3377">
        <v>537.48</v>
      </c>
    </row>
    <row r="3378" spans="1:3" x14ac:dyDescent="0.55000000000000004">
      <c r="A3378" s="1" t="s">
        <v>4</v>
      </c>
      <c r="B3378" s="2">
        <v>42284</v>
      </c>
      <c r="C3378">
        <v>541.94000000000005</v>
      </c>
    </row>
    <row r="3379" spans="1:3" x14ac:dyDescent="0.55000000000000004">
      <c r="A3379" s="1" t="s">
        <v>4</v>
      </c>
      <c r="B3379" s="2">
        <v>42285</v>
      </c>
      <c r="C3379">
        <v>533.16</v>
      </c>
    </row>
    <row r="3380" spans="1:3" x14ac:dyDescent="0.55000000000000004">
      <c r="A3380" s="1" t="s">
        <v>4</v>
      </c>
      <c r="B3380" s="2">
        <v>42286</v>
      </c>
      <c r="C3380">
        <v>539.79999999999995</v>
      </c>
    </row>
    <row r="3381" spans="1:3" x14ac:dyDescent="0.55000000000000004">
      <c r="A3381" s="1" t="s">
        <v>4</v>
      </c>
      <c r="B3381" s="2">
        <v>42289</v>
      </c>
      <c r="C3381">
        <v>550.19000000000005</v>
      </c>
    </row>
    <row r="3382" spans="1:3" x14ac:dyDescent="0.55000000000000004">
      <c r="A3382" s="1" t="s">
        <v>4</v>
      </c>
      <c r="B3382" s="2">
        <v>42290</v>
      </c>
      <c r="C3382">
        <v>548.9</v>
      </c>
    </row>
    <row r="3383" spans="1:3" x14ac:dyDescent="0.55000000000000004">
      <c r="A3383" s="1" t="s">
        <v>4</v>
      </c>
      <c r="B3383" s="2">
        <v>42291</v>
      </c>
      <c r="C3383">
        <v>544.83000000000004</v>
      </c>
    </row>
    <row r="3384" spans="1:3" x14ac:dyDescent="0.55000000000000004">
      <c r="A3384" s="1" t="s">
        <v>4</v>
      </c>
      <c r="B3384" s="2">
        <v>42292</v>
      </c>
      <c r="C3384">
        <v>562.44000000000005</v>
      </c>
    </row>
    <row r="3385" spans="1:3" x14ac:dyDescent="0.55000000000000004">
      <c r="A3385" s="1" t="s">
        <v>4</v>
      </c>
      <c r="B3385" s="2">
        <v>42293</v>
      </c>
      <c r="C3385">
        <v>570.76</v>
      </c>
    </row>
    <row r="3386" spans="1:3" x14ac:dyDescent="0.55000000000000004">
      <c r="A3386" s="1" t="s">
        <v>4</v>
      </c>
      <c r="B3386" s="2">
        <v>42296</v>
      </c>
      <c r="C3386">
        <v>573.15</v>
      </c>
    </row>
    <row r="3387" spans="1:3" x14ac:dyDescent="0.55000000000000004">
      <c r="A3387" s="1" t="s">
        <v>4</v>
      </c>
      <c r="B3387" s="2">
        <v>42297</v>
      </c>
      <c r="C3387">
        <v>560.88</v>
      </c>
    </row>
    <row r="3388" spans="1:3" x14ac:dyDescent="0.55000000000000004">
      <c r="A3388" s="1" t="s">
        <v>4</v>
      </c>
      <c r="B3388" s="2">
        <v>42298</v>
      </c>
      <c r="C3388">
        <v>555.77</v>
      </c>
    </row>
    <row r="3389" spans="1:3" x14ac:dyDescent="0.55000000000000004">
      <c r="A3389" s="1" t="s">
        <v>4</v>
      </c>
      <c r="B3389" s="2">
        <v>42299</v>
      </c>
      <c r="C3389">
        <v>563.91</v>
      </c>
    </row>
    <row r="3390" spans="1:3" x14ac:dyDescent="0.55000000000000004">
      <c r="A3390" s="1" t="s">
        <v>4</v>
      </c>
      <c r="B3390" s="2">
        <v>42300</v>
      </c>
      <c r="C3390">
        <v>599.03</v>
      </c>
    </row>
    <row r="3391" spans="1:3" x14ac:dyDescent="0.55000000000000004">
      <c r="A3391" s="1" t="s">
        <v>4</v>
      </c>
      <c r="B3391" s="2">
        <v>42303</v>
      </c>
      <c r="C3391">
        <v>608.61</v>
      </c>
    </row>
    <row r="3392" spans="1:3" x14ac:dyDescent="0.55000000000000004">
      <c r="A3392" s="1" t="s">
        <v>4</v>
      </c>
      <c r="B3392" s="2">
        <v>42304</v>
      </c>
      <c r="C3392">
        <v>611.01</v>
      </c>
    </row>
    <row r="3393" spans="1:3" x14ac:dyDescent="0.55000000000000004">
      <c r="A3393" s="1" t="s">
        <v>4</v>
      </c>
      <c r="B3393" s="2">
        <v>42305</v>
      </c>
      <c r="C3393">
        <v>617.1</v>
      </c>
    </row>
    <row r="3394" spans="1:3" x14ac:dyDescent="0.55000000000000004">
      <c r="A3394" s="1" t="s">
        <v>4</v>
      </c>
      <c r="B3394" s="2">
        <v>42306</v>
      </c>
      <c r="C3394">
        <v>626.54999999999995</v>
      </c>
    </row>
    <row r="3395" spans="1:3" x14ac:dyDescent="0.55000000000000004">
      <c r="A3395" s="1" t="s">
        <v>4</v>
      </c>
      <c r="B3395" s="2">
        <v>42307</v>
      </c>
      <c r="C3395">
        <v>625.9</v>
      </c>
    </row>
    <row r="3396" spans="1:3" x14ac:dyDescent="0.55000000000000004">
      <c r="A3396" s="1" t="s">
        <v>4</v>
      </c>
      <c r="B3396" s="2">
        <v>42310</v>
      </c>
      <c r="C3396">
        <v>628.35</v>
      </c>
    </row>
    <row r="3397" spans="1:3" x14ac:dyDescent="0.55000000000000004">
      <c r="A3397" s="1" t="s">
        <v>4</v>
      </c>
      <c r="B3397" s="2">
        <v>42311</v>
      </c>
      <c r="C3397">
        <v>625.30999999999995</v>
      </c>
    </row>
    <row r="3398" spans="1:3" x14ac:dyDescent="0.55000000000000004">
      <c r="A3398" s="1" t="s">
        <v>4</v>
      </c>
      <c r="B3398" s="2">
        <v>42312</v>
      </c>
      <c r="C3398">
        <v>640.95000000000005</v>
      </c>
    </row>
    <row r="3399" spans="1:3" x14ac:dyDescent="0.55000000000000004">
      <c r="A3399" s="1" t="s">
        <v>4</v>
      </c>
      <c r="B3399" s="2">
        <v>42313</v>
      </c>
      <c r="C3399">
        <v>655.65</v>
      </c>
    </row>
    <row r="3400" spans="1:3" x14ac:dyDescent="0.55000000000000004">
      <c r="A3400" s="1" t="s">
        <v>4</v>
      </c>
      <c r="B3400" s="2">
        <v>42314</v>
      </c>
      <c r="C3400">
        <v>659.37</v>
      </c>
    </row>
    <row r="3401" spans="1:3" x14ac:dyDescent="0.55000000000000004">
      <c r="A3401" s="1" t="s">
        <v>4</v>
      </c>
      <c r="B3401" s="2">
        <v>42317</v>
      </c>
      <c r="C3401">
        <v>655.49</v>
      </c>
    </row>
    <row r="3402" spans="1:3" x14ac:dyDescent="0.55000000000000004">
      <c r="A3402" s="1" t="s">
        <v>4</v>
      </c>
      <c r="B3402" s="2">
        <v>42318</v>
      </c>
      <c r="C3402">
        <v>659.68</v>
      </c>
    </row>
    <row r="3403" spans="1:3" x14ac:dyDescent="0.55000000000000004">
      <c r="A3403" s="1" t="s">
        <v>4</v>
      </c>
      <c r="B3403" s="2">
        <v>42319</v>
      </c>
      <c r="C3403">
        <v>673.25</v>
      </c>
    </row>
    <row r="3404" spans="1:3" x14ac:dyDescent="0.55000000000000004">
      <c r="A3404" s="1" t="s">
        <v>4</v>
      </c>
      <c r="B3404" s="2">
        <v>42320</v>
      </c>
      <c r="C3404">
        <v>665.6</v>
      </c>
    </row>
    <row r="3405" spans="1:3" x14ac:dyDescent="0.55000000000000004">
      <c r="A3405" s="1" t="s">
        <v>4</v>
      </c>
      <c r="B3405" s="2">
        <v>42321</v>
      </c>
      <c r="C3405">
        <v>642.35</v>
      </c>
    </row>
    <row r="3406" spans="1:3" x14ac:dyDescent="0.55000000000000004">
      <c r="A3406" s="1" t="s">
        <v>4</v>
      </c>
      <c r="B3406" s="2">
        <v>42324</v>
      </c>
      <c r="C3406">
        <v>647.80999999999995</v>
      </c>
    </row>
    <row r="3407" spans="1:3" x14ac:dyDescent="0.55000000000000004">
      <c r="A3407" s="1" t="s">
        <v>4</v>
      </c>
      <c r="B3407" s="2">
        <v>42325</v>
      </c>
      <c r="C3407">
        <v>643.29999999999995</v>
      </c>
    </row>
    <row r="3408" spans="1:3" x14ac:dyDescent="0.55000000000000004">
      <c r="A3408" s="1" t="s">
        <v>4</v>
      </c>
      <c r="B3408" s="2">
        <v>42326</v>
      </c>
      <c r="C3408">
        <v>663.54</v>
      </c>
    </row>
    <row r="3409" spans="1:3" x14ac:dyDescent="0.55000000000000004">
      <c r="A3409" s="1" t="s">
        <v>4</v>
      </c>
      <c r="B3409" s="2">
        <v>42327</v>
      </c>
      <c r="C3409">
        <v>661.27</v>
      </c>
    </row>
    <row r="3410" spans="1:3" x14ac:dyDescent="0.55000000000000004">
      <c r="A3410" s="1" t="s">
        <v>4</v>
      </c>
      <c r="B3410" s="2">
        <v>42328</v>
      </c>
      <c r="C3410">
        <v>668.45</v>
      </c>
    </row>
    <row r="3411" spans="1:3" x14ac:dyDescent="0.55000000000000004">
      <c r="A3411" s="1" t="s">
        <v>4</v>
      </c>
      <c r="B3411" s="2">
        <v>42331</v>
      </c>
      <c r="C3411">
        <v>678.99</v>
      </c>
    </row>
    <row r="3412" spans="1:3" x14ac:dyDescent="0.55000000000000004">
      <c r="A3412" s="1" t="s">
        <v>4</v>
      </c>
      <c r="B3412" s="2">
        <v>42332</v>
      </c>
      <c r="C3412">
        <v>671.15</v>
      </c>
    </row>
    <row r="3413" spans="1:3" x14ac:dyDescent="0.55000000000000004">
      <c r="A3413" s="1" t="s">
        <v>4</v>
      </c>
      <c r="B3413" s="2">
        <v>42333</v>
      </c>
      <c r="C3413">
        <v>675.34</v>
      </c>
    </row>
    <row r="3414" spans="1:3" x14ac:dyDescent="0.55000000000000004">
      <c r="A3414" s="1" t="s">
        <v>4</v>
      </c>
      <c r="B3414" s="2">
        <v>42335</v>
      </c>
      <c r="C3414">
        <v>673.26</v>
      </c>
    </row>
    <row r="3415" spans="1:3" x14ac:dyDescent="0.55000000000000004">
      <c r="A3415" s="1" t="s">
        <v>4</v>
      </c>
      <c r="B3415" s="2">
        <v>42338</v>
      </c>
      <c r="C3415">
        <v>664.8</v>
      </c>
    </row>
    <row r="3416" spans="1:3" x14ac:dyDescent="0.55000000000000004">
      <c r="A3416" s="1" t="s">
        <v>4</v>
      </c>
      <c r="B3416" s="2">
        <v>42339</v>
      </c>
      <c r="C3416">
        <v>679.06</v>
      </c>
    </row>
    <row r="3417" spans="1:3" x14ac:dyDescent="0.55000000000000004">
      <c r="A3417" s="1" t="s">
        <v>4</v>
      </c>
      <c r="B3417" s="2">
        <v>42340</v>
      </c>
      <c r="C3417">
        <v>676.01</v>
      </c>
    </row>
    <row r="3418" spans="1:3" x14ac:dyDescent="0.55000000000000004">
      <c r="A3418" s="1" t="s">
        <v>4</v>
      </c>
      <c r="B3418" s="2">
        <v>42341</v>
      </c>
      <c r="C3418">
        <v>666.25</v>
      </c>
    </row>
    <row r="3419" spans="1:3" x14ac:dyDescent="0.55000000000000004">
      <c r="A3419" s="1" t="s">
        <v>4</v>
      </c>
      <c r="B3419" s="2">
        <v>42342</v>
      </c>
      <c r="C3419">
        <v>672.64</v>
      </c>
    </row>
    <row r="3420" spans="1:3" x14ac:dyDescent="0.55000000000000004">
      <c r="A3420" s="1" t="s">
        <v>4</v>
      </c>
      <c r="B3420" s="2">
        <v>42345</v>
      </c>
      <c r="C3420">
        <v>669.83</v>
      </c>
    </row>
    <row r="3421" spans="1:3" x14ac:dyDescent="0.55000000000000004">
      <c r="A3421" s="1" t="s">
        <v>4</v>
      </c>
      <c r="B3421" s="2">
        <v>42346</v>
      </c>
      <c r="C3421">
        <v>677.33</v>
      </c>
    </row>
    <row r="3422" spans="1:3" x14ac:dyDescent="0.55000000000000004">
      <c r="A3422" s="1" t="s">
        <v>4</v>
      </c>
      <c r="B3422" s="2">
        <v>42347</v>
      </c>
      <c r="C3422">
        <v>664.79</v>
      </c>
    </row>
    <row r="3423" spans="1:3" x14ac:dyDescent="0.55000000000000004">
      <c r="A3423" s="1" t="s">
        <v>4</v>
      </c>
      <c r="B3423" s="2">
        <v>42348</v>
      </c>
      <c r="C3423">
        <v>662.32</v>
      </c>
    </row>
    <row r="3424" spans="1:3" x14ac:dyDescent="0.55000000000000004">
      <c r="A3424" s="1" t="s">
        <v>4</v>
      </c>
      <c r="B3424" s="2">
        <v>42349</v>
      </c>
      <c r="C3424">
        <v>640.15</v>
      </c>
    </row>
    <row r="3425" spans="1:3" x14ac:dyDescent="0.55000000000000004">
      <c r="A3425" s="1" t="s">
        <v>4</v>
      </c>
      <c r="B3425" s="2">
        <v>42352</v>
      </c>
      <c r="C3425">
        <v>657.91</v>
      </c>
    </row>
    <row r="3426" spans="1:3" x14ac:dyDescent="0.55000000000000004">
      <c r="A3426" s="1" t="s">
        <v>4</v>
      </c>
      <c r="B3426" s="2">
        <v>42353</v>
      </c>
      <c r="C3426">
        <v>658.64</v>
      </c>
    </row>
    <row r="3427" spans="1:3" x14ac:dyDescent="0.55000000000000004">
      <c r="A3427" s="1" t="s">
        <v>4</v>
      </c>
      <c r="B3427" s="2">
        <v>42354</v>
      </c>
      <c r="C3427">
        <v>675.77</v>
      </c>
    </row>
    <row r="3428" spans="1:3" x14ac:dyDescent="0.55000000000000004">
      <c r="A3428" s="1" t="s">
        <v>4</v>
      </c>
      <c r="B3428" s="2">
        <v>42355</v>
      </c>
      <c r="C3428">
        <v>670.65</v>
      </c>
    </row>
    <row r="3429" spans="1:3" x14ac:dyDescent="0.55000000000000004">
      <c r="A3429" s="1" t="s">
        <v>4</v>
      </c>
      <c r="B3429" s="2">
        <v>42356</v>
      </c>
      <c r="C3429">
        <v>664.14</v>
      </c>
    </row>
    <row r="3430" spans="1:3" x14ac:dyDescent="0.55000000000000004">
      <c r="A3430" s="1" t="s">
        <v>4</v>
      </c>
      <c r="B3430" s="2">
        <v>42359</v>
      </c>
      <c r="C3430">
        <v>664.51</v>
      </c>
    </row>
    <row r="3431" spans="1:3" x14ac:dyDescent="0.55000000000000004">
      <c r="A3431" s="1" t="s">
        <v>4</v>
      </c>
      <c r="B3431" s="2">
        <v>42360</v>
      </c>
      <c r="C3431">
        <v>663.15</v>
      </c>
    </row>
    <row r="3432" spans="1:3" x14ac:dyDescent="0.55000000000000004">
      <c r="A3432" s="1" t="s">
        <v>4</v>
      </c>
      <c r="B3432" s="2">
        <v>42361</v>
      </c>
      <c r="C3432">
        <v>663.7</v>
      </c>
    </row>
    <row r="3433" spans="1:3" x14ac:dyDescent="0.55000000000000004">
      <c r="A3433" s="1" t="s">
        <v>4</v>
      </c>
      <c r="B3433" s="2">
        <v>42362</v>
      </c>
      <c r="C3433">
        <v>662.79</v>
      </c>
    </row>
    <row r="3434" spans="1:3" x14ac:dyDescent="0.55000000000000004">
      <c r="A3434" s="1" t="s">
        <v>4</v>
      </c>
      <c r="B3434" s="2">
        <v>42366</v>
      </c>
      <c r="C3434">
        <v>675.2</v>
      </c>
    </row>
    <row r="3435" spans="1:3" x14ac:dyDescent="0.55000000000000004">
      <c r="A3435" s="1" t="s">
        <v>4</v>
      </c>
      <c r="B3435" s="2">
        <v>42367</v>
      </c>
      <c r="C3435">
        <v>693.97</v>
      </c>
    </row>
    <row r="3436" spans="1:3" x14ac:dyDescent="0.55000000000000004">
      <c r="A3436" s="1" t="s">
        <v>4</v>
      </c>
      <c r="B3436" s="2">
        <v>42368</v>
      </c>
      <c r="C3436">
        <v>689.07</v>
      </c>
    </row>
    <row r="3437" spans="1:3" x14ac:dyDescent="0.55000000000000004">
      <c r="A3437" s="1" t="s">
        <v>4</v>
      </c>
      <c r="B3437" s="2">
        <v>42369</v>
      </c>
      <c r="C3437">
        <v>675.89</v>
      </c>
    </row>
    <row r="3438" spans="1:3" x14ac:dyDescent="0.55000000000000004">
      <c r="A3438" s="1" t="s">
        <v>4</v>
      </c>
      <c r="B3438" s="2">
        <v>42373</v>
      </c>
      <c r="C3438">
        <v>636.99</v>
      </c>
    </row>
    <row r="3439" spans="1:3" x14ac:dyDescent="0.55000000000000004">
      <c r="A3439" s="1" t="s">
        <v>4</v>
      </c>
      <c r="B3439" s="2">
        <v>42374</v>
      </c>
      <c r="C3439">
        <v>633.79</v>
      </c>
    </row>
    <row r="3440" spans="1:3" x14ac:dyDescent="0.55000000000000004">
      <c r="A3440" s="1" t="s">
        <v>4</v>
      </c>
      <c r="B3440" s="2">
        <v>42375</v>
      </c>
      <c r="C3440">
        <v>632.65</v>
      </c>
    </row>
    <row r="3441" spans="1:3" x14ac:dyDescent="0.55000000000000004">
      <c r="A3441" s="1" t="s">
        <v>4</v>
      </c>
      <c r="B3441" s="2">
        <v>42376</v>
      </c>
      <c r="C3441">
        <v>607.94000000000005</v>
      </c>
    </row>
    <row r="3442" spans="1:3" x14ac:dyDescent="0.55000000000000004">
      <c r="A3442" s="1" t="s">
        <v>4</v>
      </c>
      <c r="B3442" s="2">
        <v>42377</v>
      </c>
      <c r="C3442">
        <v>607.04999999999995</v>
      </c>
    </row>
    <row r="3443" spans="1:3" x14ac:dyDescent="0.55000000000000004">
      <c r="A3443" s="1" t="s">
        <v>4</v>
      </c>
      <c r="B3443" s="2">
        <v>42380</v>
      </c>
      <c r="C3443">
        <v>617.74</v>
      </c>
    </row>
    <row r="3444" spans="1:3" x14ac:dyDescent="0.55000000000000004">
      <c r="A3444" s="1" t="s">
        <v>4</v>
      </c>
      <c r="B3444" s="2">
        <v>42381</v>
      </c>
      <c r="C3444">
        <v>617.89</v>
      </c>
    </row>
    <row r="3445" spans="1:3" x14ac:dyDescent="0.55000000000000004">
      <c r="A3445" s="1" t="s">
        <v>4</v>
      </c>
      <c r="B3445" s="2">
        <v>42382</v>
      </c>
      <c r="C3445">
        <v>581.80999999999995</v>
      </c>
    </row>
    <row r="3446" spans="1:3" x14ac:dyDescent="0.55000000000000004">
      <c r="A3446" s="1" t="s">
        <v>4</v>
      </c>
      <c r="B3446" s="2">
        <v>42383</v>
      </c>
      <c r="C3446">
        <v>593</v>
      </c>
    </row>
    <row r="3447" spans="1:3" x14ac:dyDescent="0.55000000000000004">
      <c r="A3447" s="1" t="s">
        <v>4</v>
      </c>
      <c r="B3447" s="2">
        <v>42384</v>
      </c>
      <c r="C3447">
        <v>570.17999999999995</v>
      </c>
    </row>
    <row r="3448" spans="1:3" x14ac:dyDescent="0.55000000000000004">
      <c r="A3448" s="1" t="s">
        <v>4</v>
      </c>
      <c r="B3448" s="2">
        <v>42388</v>
      </c>
      <c r="C3448">
        <v>574.48</v>
      </c>
    </row>
    <row r="3449" spans="1:3" x14ac:dyDescent="0.55000000000000004">
      <c r="A3449" s="1" t="s">
        <v>4</v>
      </c>
      <c r="B3449" s="2">
        <v>42389</v>
      </c>
      <c r="C3449">
        <v>571.77</v>
      </c>
    </row>
    <row r="3450" spans="1:3" x14ac:dyDescent="0.55000000000000004">
      <c r="A3450" s="1" t="s">
        <v>4</v>
      </c>
      <c r="B3450" s="2">
        <v>42390</v>
      </c>
      <c r="C3450">
        <v>575.02</v>
      </c>
    </row>
    <row r="3451" spans="1:3" x14ac:dyDescent="0.55000000000000004">
      <c r="A3451" s="1" t="s">
        <v>4</v>
      </c>
      <c r="B3451" s="2">
        <v>42391</v>
      </c>
      <c r="C3451">
        <v>596.38</v>
      </c>
    </row>
    <row r="3452" spans="1:3" x14ac:dyDescent="0.55000000000000004">
      <c r="A3452" s="1" t="s">
        <v>4</v>
      </c>
      <c r="B3452" s="2">
        <v>42394</v>
      </c>
      <c r="C3452">
        <v>596.53</v>
      </c>
    </row>
    <row r="3453" spans="1:3" x14ac:dyDescent="0.55000000000000004">
      <c r="A3453" s="1" t="s">
        <v>4</v>
      </c>
      <c r="B3453" s="2">
        <v>42395</v>
      </c>
      <c r="C3453">
        <v>601.25</v>
      </c>
    </row>
    <row r="3454" spans="1:3" x14ac:dyDescent="0.55000000000000004">
      <c r="A3454" s="1" t="s">
        <v>4</v>
      </c>
      <c r="B3454" s="2">
        <v>42396</v>
      </c>
      <c r="C3454">
        <v>583.35</v>
      </c>
    </row>
    <row r="3455" spans="1:3" x14ac:dyDescent="0.55000000000000004">
      <c r="A3455" s="1" t="s">
        <v>4</v>
      </c>
      <c r="B3455" s="2">
        <v>42397</v>
      </c>
      <c r="C3455">
        <v>635.35</v>
      </c>
    </row>
    <row r="3456" spans="1:3" x14ac:dyDescent="0.55000000000000004">
      <c r="A3456" s="1" t="s">
        <v>4</v>
      </c>
      <c r="B3456" s="2">
        <v>42398</v>
      </c>
      <c r="C3456">
        <v>587</v>
      </c>
    </row>
    <row r="3457" spans="1:3" x14ac:dyDescent="0.55000000000000004">
      <c r="A3457" s="1" t="s">
        <v>4</v>
      </c>
      <c r="B3457" s="2">
        <v>42401</v>
      </c>
      <c r="C3457">
        <v>574.80999999999995</v>
      </c>
    </row>
    <row r="3458" spans="1:3" x14ac:dyDescent="0.55000000000000004">
      <c r="A3458" s="1" t="s">
        <v>4</v>
      </c>
      <c r="B3458" s="2">
        <v>42402</v>
      </c>
      <c r="C3458">
        <v>552.1</v>
      </c>
    </row>
    <row r="3459" spans="1:3" x14ac:dyDescent="0.55000000000000004">
      <c r="A3459" s="1" t="s">
        <v>4</v>
      </c>
      <c r="B3459" s="2">
        <v>42403</v>
      </c>
      <c r="C3459">
        <v>531.07000000000005</v>
      </c>
    </row>
    <row r="3460" spans="1:3" x14ac:dyDescent="0.55000000000000004">
      <c r="A3460" s="1" t="s">
        <v>4</v>
      </c>
      <c r="B3460" s="2">
        <v>42404</v>
      </c>
      <c r="C3460">
        <v>536.26</v>
      </c>
    </row>
    <row r="3461" spans="1:3" x14ac:dyDescent="0.55000000000000004">
      <c r="A3461" s="1" t="s">
        <v>4</v>
      </c>
      <c r="B3461" s="2">
        <v>42405</v>
      </c>
      <c r="C3461">
        <v>502.13</v>
      </c>
    </row>
    <row r="3462" spans="1:3" x14ac:dyDescent="0.55000000000000004">
      <c r="A3462" s="1" t="s">
        <v>4</v>
      </c>
      <c r="B3462" s="2">
        <v>42408</v>
      </c>
      <c r="C3462">
        <v>488.1</v>
      </c>
    </row>
    <row r="3463" spans="1:3" x14ac:dyDescent="0.55000000000000004">
      <c r="A3463" s="1" t="s">
        <v>4</v>
      </c>
      <c r="B3463" s="2">
        <v>42409</v>
      </c>
      <c r="C3463">
        <v>482.07</v>
      </c>
    </row>
    <row r="3464" spans="1:3" x14ac:dyDescent="0.55000000000000004">
      <c r="A3464" s="1" t="s">
        <v>4</v>
      </c>
      <c r="B3464" s="2">
        <v>42410</v>
      </c>
      <c r="C3464">
        <v>490.48</v>
      </c>
    </row>
    <row r="3465" spans="1:3" x14ac:dyDescent="0.55000000000000004">
      <c r="A3465" s="1" t="s">
        <v>4</v>
      </c>
      <c r="B3465" s="2">
        <v>42411</v>
      </c>
      <c r="C3465">
        <v>503.82</v>
      </c>
    </row>
    <row r="3466" spans="1:3" x14ac:dyDescent="0.55000000000000004">
      <c r="A3466" s="1" t="s">
        <v>4</v>
      </c>
      <c r="B3466" s="2">
        <v>42412</v>
      </c>
      <c r="C3466">
        <v>507.08</v>
      </c>
    </row>
    <row r="3467" spans="1:3" x14ac:dyDescent="0.55000000000000004">
      <c r="A3467" s="1" t="s">
        <v>4</v>
      </c>
      <c r="B3467" s="2">
        <v>42416</v>
      </c>
      <c r="C3467">
        <v>521.1</v>
      </c>
    </row>
    <row r="3468" spans="1:3" x14ac:dyDescent="0.55000000000000004">
      <c r="A3468" s="1" t="s">
        <v>4</v>
      </c>
      <c r="B3468" s="2">
        <v>42417</v>
      </c>
      <c r="C3468">
        <v>534.1</v>
      </c>
    </row>
    <row r="3469" spans="1:3" x14ac:dyDescent="0.55000000000000004">
      <c r="A3469" s="1" t="s">
        <v>4</v>
      </c>
      <c r="B3469" s="2">
        <v>42418</v>
      </c>
      <c r="C3469">
        <v>525</v>
      </c>
    </row>
    <row r="3470" spans="1:3" x14ac:dyDescent="0.55000000000000004">
      <c r="A3470" s="1" t="s">
        <v>4</v>
      </c>
      <c r="B3470" s="2">
        <v>42419</v>
      </c>
      <c r="C3470">
        <v>534.9</v>
      </c>
    </row>
    <row r="3471" spans="1:3" x14ac:dyDescent="0.55000000000000004">
      <c r="A3471" s="1" t="s">
        <v>4</v>
      </c>
      <c r="B3471" s="2">
        <v>42422</v>
      </c>
      <c r="C3471">
        <v>559.5</v>
      </c>
    </row>
    <row r="3472" spans="1:3" x14ac:dyDescent="0.55000000000000004">
      <c r="A3472" s="1" t="s">
        <v>4</v>
      </c>
      <c r="B3472" s="2">
        <v>42423</v>
      </c>
      <c r="C3472">
        <v>552.94000000000005</v>
      </c>
    </row>
    <row r="3473" spans="1:3" x14ac:dyDescent="0.55000000000000004">
      <c r="A3473" s="1" t="s">
        <v>4</v>
      </c>
      <c r="B3473" s="2">
        <v>42424</v>
      </c>
      <c r="C3473">
        <v>554.04</v>
      </c>
    </row>
    <row r="3474" spans="1:3" x14ac:dyDescent="0.55000000000000004">
      <c r="A3474" s="1" t="s">
        <v>4</v>
      </c>
      <c r="B3474" s="2">
        <v>42425</v>
      </c>
      <c r="C3474">
        <v>555.15</v>
      </c>
    </row>
    <row r="3475" spans="1:3" x14ac:dyDescent="0.55000000000000004">
      <c r="A3475" s="1" t="s">
        <v>4</v>
      </c>
      <c r="B3475" s="2">
        <v>42426</v>
      </c>
      <c r="C3475">
        <v>555.23</v>
      </c>
    </row>
    <row r="3476" spans="1:3" x14ac:dyDescent="0.55000000000000004">
      <c r="A3476" s="1" t="s">
        <v>4</v>
      </c>
      <c r="B3476" s="2">
        <v>42429</v>
      </c>
      <c r="C3476">
        <v>552.52</v>
      </c>
    </row>
    <row r="3477" spans="1:3" x14ac:dyDescent="0.55000000000000004">
      <c r="A3477" s="1" t="s">
        <v>4</v>
      </c>
      <c r="B3477" s="2">
        <v>42430</v>
      </c>
      <c r="C3477">
        <v>579.04</v>
      </c>
    </row>
    <row r="3478" spans="1:3" x14ac:dyDescent="0.55000000000000004">
      <c r="A3478" s="1" t="s">
        <v>4</v>
      </c>
      <c r="B3478" s="2">
        <v>42431</v>
      </c>
      <c r="C3478">
        <v>580.21</v>
      </c>
    </row>
    <row r="3479" spans="1:3" x14ac:dyDescent="0.55000000000000004">
      <c r="A3479" s="1" t="s">
        <v>4</v>
      </c>
      <c r="B3479" s="2">
        <v>42432</v>
      </c>
      <c r="C3479">
        <v>577.49</v>
      </c>
    </row>
    <row r="3480" spans="1:3" x14ac:dyDescent="0.55000000000000004">
      <c r="A3480" s="1" t="s">
        <v>4</v>
      </c>
      <c r="B3480" s="2">
        <v>42433</v>
      </c>
      <c r="C3480">
        <v>575.14</v>
      </c>
    </row>
    <row r="3481" spans="1:3" x14ac:dyDescent="0.55000000000000004">
      <c r="A3481" s="1" t="s">
        <v>4</v>
      </c>
      <c r="B3481" s="2">
        <v>42436</v>
      </c>
      <c r="C3481">
        <v>562.79999999999995</v>
      </c>
    </row>
    <row r="3482" spans="1:3" x14ac:dyDescent="0.55000000000000004">
      <c r="A3482" s="1" t="s">
        <v>4</v>
      </c>
      <c r="B3482" s="2">
        <v>42437</v>
      </c>
      <c r="C3482">
        <v>560.26</v>
      </c>
    </row>
    <row r="3483" spans="1:3" x14ac:dyDescent="0.55000000000000004">
      <c r="A3483" s="1" t="s">
        <v>4</v>
      </c>
      <c r="B3483" s="2">
        <v>42438</v>
      </c>
      <c r="C3483">
        <v>559.47</v>
      </c>
    </row>
    <row r="3484" spans="1:3" x14ac:dyDescent="0.55000000000000004">
      <c r="A3484" s="1" t="s">
        <v>4</v>
      </c>
      <c r="B3484" s="2">
        <v>42439</v>
      </c>
      <c r="C3484">
        <v>558.92999999999995</v>
      </c>
    </row>
    <row r="3485" spans="1:3" x14ac:dyDescent="0.55000000000000004">
      <c r="A3485" s="1" t="s">
        <v>4</v>
      </c>
      <c r="B3485" s="2">
        <v>42440</v>
      </c>
      <c r="C3485">
        <v>569.61</v>
      </c>
    </row>
    <row r="3486" spans="1:3" x14ac:dyDescent="0.55000000000000004">
      <c r="A3486" s="1" t="s">
        <v>4</v>
      </c>
      <c r="B3486" s="2">
        <v>42443</v>
      </c>
      <c r="C3486">
        <v>573.37</v>
      </c>
    </row>
    <row r="3487" spans="1:3" x14ac:dyDescent="0.55000000000000004">
      <c r="A3487" s="1" t="s">
        <v>4</v>
      </c>
      <c r="B3487" s="2">
        <v>42444</v>
      </c>
      <c r="C3487">
        <v>577.02</v>
      </c>
    </row>
    <row r="3488" spans="1:3" x14ac:dyDescent="0.55000000000000004">
      <c r="A3488" s="1" t="s">
        <v>4</v>
      </c>
      <c r="B3488" s="2">
        <v>42445</v>
      </c>
      <c r="C3488">
        <v>574.27</v>
      </c>
    </row>
    <row r="3489" spans="1:3" x14ac:dyDescent="0.55000000000000004">
      <c r="A3489" s="1" t="s">
        <v>4</v>
      </c>
      <c r="B3489" s="2">
        <v>42446</v>
      </c>
      <c r="C3489">
        <v>559.44000000000005</v>
      </c>
    </row>
    <row r="3490" spans="1:3" x14ac:dyDescent="0.55000000000000004">
      <c r="A3490" s="1" t="s">
        <v>4</v>
      </c>
      <c r="B3490" s="2">
        <v>42447</v>
      </c>
      <c r="C3490">
        <v>552.08000000000004</v>
      </c>
    </row>
    <row r="3491" spans="1:3" x14ac:dyDescent="0.55000000000000004">
      <c r="A3491" s="1" t="s">
        <v>4</v>
      </c>
      <c r="B3491" s="2">
        <v>42450</v>
      </c>
      <c r="C3491">
        <v>553.98</v>
      </c>
    </row>
    <row r="3492" spans="1:3" x14ac:dyDescent="0.55000000000000004">
      <c r="A3492" s="1" t="s">
        <v>4</v>
      </c>
      <c r="B3492" s="2">
        <v>42451</v>
      </c>
      <c r="C3492">
        <v>560.48</v>
      </c>
    </row>
    <row r="3493" spans="1:3" x14ac:dyDescent="0.55000000000000004">
      <c r="A3493" s="1" t="s">
        <v>4</v>
      </c>
      <c r="B3493" s="2">
        <v>42452</v>
      </c>
      <c r="C3493">
        <v>569.63</v>
      </c>
    </row>
    <row r="3494" spans="1:3" x14ac:dyDescent="0.55000000000000004">
      <c r="A3494" s="1" t="s">
        <v>4</v>
      </c>
      <c r="B3494" s="2">
        <v>42453</v>
      </c>
      <c r="C3494">
        <v>582.95000000000005</v>
      </c>
    </row>
    <row r="3495" spans="1:3" x14ac:dyDescent="0.55000000000000004">
      <c r="A3495" s="1" t="s">
        <v>4</v>
      </c>
      <c r="B3495" s="2">
        <v>42457</v>
      </c>
      <c r="C3495">
        <v>579.87</v>
      </c>
    </row>
    <row r="3496" spans="1:3" x14ac:dyDescent="0.55000000000000004">
      <c r="A3496" s="1" t="s">
        <v>4</v>
      </c>
      <c r="B3496" s="2">
        <v>42458</v>
      </c>
      <c r="C3496">
        <v>593.86</v>
      </c>
    </row>
    <row r="3497" spans="1:3" x14ac:dyDescent="0.55000000000000004">
      <c r="A3497" s="1" t="s">
        <v>4</v>
      </c>
      <c r="B3497" s="2">
        <v>42459</v>
      </c>
      <c r="C3497">
        <v>598.69000000000005</v>
      </c>
    </row>
    <row r="3498" spans="1:3" x14ac:dyDescent="0.55000000000000004">
      <c r="A3498" s="1" t="s">
        <v>4</v>
      </c>
      <c r="B3498" s="2">
        <v>42460</v>
      </c>
      <c r="C3498">
        <v>593.64</v>
      </c>
    </row>
    <row r="3499" spans="1:3" x14ac:dyDescent="0.55000000000000004">
      <c r="A3499" s="1" t="s">
        <v>4</v>
      </c>
      <c r="B3499" s="2">
        <v>42461</v>
      </c>
      <c r="C3499">
        <v>598.5</v>
      </c>
    </row>
    <row r="3500" spans="1:3" x14ac:dyDescent="0.55000000000000004">
      <c r="A3500" s="1" t="s">
        <v>4</v>
      </c>
      <c r="B3500" s="2">
        <v>42464</v>
      </c>
      <c r="C3500">
        <v>593.19000000000005</v>
      </c>
    </row>
    <row r="3501" spans="1:3" x14ac:dyDescent="0.55000000000000004">
      <c r="A3501" s="1" t="s">
        <v>4</v>
      </c>
      <c r="B3501" s="2">
        <v>42465</v>
      </c>
      <c r="C3501">
        <v>586.14</v>
      </c>
    </row>
    <row r="3502" spans="1:3" x14ac:dyDescent="0.55000000000000004">
      <c r="A3502" s="1" t="s">
        <v>4</v>
      </c>
      <c r="B3502" s="2">
        <v>42466</v>
      </c>
      <c r="C3502">
        <v>602.08000000000004</v>
      </c>
    </row>
    <row r="3503" spans="1:3" x14ac:dyDescent="0.55000000000000004">
      <c r="A3503" s="1" t="s">
        <v>4</v>
      </c>
      <c r="B3503" s="2">
        <v>42467</v>
      </c>
      <c r="C3503">
        <v>591.42999999999995</v>
      </c>
    </row>
    <row r="3504" spans="1:3" x14ac:dyDescent="0.55000000000000004">
      <c r="A3504" s="1" t="s">
        <v>4</v>
      </c>
      <c r="B3504" s="2">
        <v>42468</v>
      </c>
      <c r="C3504">
        <v>594.6</v>
      </c>
    </row>
    <row r="3505" spans="1:3" x14ac:dyDescent="0.55000000000000004">
      <c r="A3505" s="1" t="s">
        <v>4</v>
      </c>
      <c r="B3505" s="2">
        <v>42471</v>
      </c>
      <c r="C3505">
        <v>595.92999999999995</v>
      </c>
    </row>
    <row r="3506" spans="1:3" x14ac:dyDescent="0.55000000000000004">
      <c r="A3506" s="1" t="s">
        <v>4</v>
      </c>
      <c r="B3506" s="2">
        <v>42472</v>
      </c>
      <c r="C3506">
        <v>603.16999999999996</v>
      </c>
    </row>
    <row r="3507" spans="1:3" x14ac:dyDescent="0.55000000000000004">
      <c r="A3507" s="1" t="s">
        <v>4</v>
      </c>
      <c r="B3507" s="2">
        <v>42473</v>
      </c>
      <c r="C3507">
        <v>614.82000000000005</v>
      </c>
    </row>
    <row r="3508" spans="1:3" x14ac:dyDescent="0.55000000000000004">
      <c r="A3508" s="1" t="s">
        <v>4</v>
      </c>
      <c r="B3508" s="2">
        <v>42474</v>
      </c>
      <c r="C3508">
        <v>620.75</v>
      </c>
    </row>
    <row r="3509" spans="1:3" x14ac:dyDescent="0.55000000000000004">
      <c r="A3509" s="1" t="s">
        <v>4</v>
      </c>
      <c r="B3509" s="2">
        <v>42475</v>
      </c>
      <c r="C3509">
        <v>625.89</v>
      </c>
    </row>
    <row r="3510" spans="1:3" x14ac:dyDescent="0.55000000000000004">
      <c r="A3510" s="1" t="s">
        <v>4</v>
      </c>
      <c r="B3510" s="2">
        <v>42478</v>
      </c>
      <c r="C3510">
        <v>635.35</v>
      </c>
    </row>
    <row r="3511" spans="1:3" x14ac:dyDescent="0.55000000000000004">
      <c r="A3511" s="1" t="s">
        <v>4</v>
      </c>
      <c r="B3511" s="2">
        <v>42479</v>
      </c>
      <c r="C3511">
        <v>627.9</v>
      </c>
    </row>
    <row r="3512" spans="1:3" x14ac:dyDescent="0.55000000000000004">
      <c r="A3512" s="1" t="s">
        <v>4</v>
      </c>
      <c r="B3512" s="2">
        <v>42480</v>
      </c>
      <c r="C3512">
        <v>632.99</v>
      </c>
    </row>
    <row r="3513" spans="1:3" x14ac:dyDescent="0.55000000000000004">
      <c r="A3513" s="1" t="s">
        <v>4</v>
      </c>
      <c r="B3513" s="2">
        <v>42481</v>
      </c>
      <c r="C3513">
        <v>631</v>
      </c>
    </row>
    <row r="3514" spans="1:3" x14ac:dyDescent="0.55000000000000004">
      <c r="A3514" s="1" t="s">
        <v>4</v>
      </c>
      <c r="B3514" s="2">
        <v>42482</v>
      </c>
      <c r="C3514">
        <v>620.5</v>
      </c>
    </row>
    <row r="3515" spans="1:3" x14ac:dyDescent="0.55000000000000004">
      <c r="A3515" s="1" t="s">
        <v>4</v>
      </c>
      <c r="B3515" s="2">
        <v>42485</v>
      </c>
      <c r="C3515">
        <v>626.20000000000005</v>
      </c>
    </row>
    <row r="3516" spans="1:3" x14ac:dyDescent="0.55000000000000004">
      <c r="A3516" s="1" t="s">
        <v>4</v>
      </c>
      <c r="B3516" s="2">
        <v>42486</v>
      </c>
      <c r="C3516">
        <v>616.88</v>
      </c>
    </row>
    <row r="3517" spans="1:3" x14ac:dyDescent="0.55000000000000004">
      <c r="A3517" s="1" t="s">
        <v>4</v>
      </c>
      <c r="B3517" s="2">
        <v>42487</v>
      </c>
      <c r="C3517">
        <v>606.57000000000005</v>
      </c>
    </row>
    <row r="3518" spans="1:3" x14ac:dyDescent="0.55000000000000004">
      <c r="A3518" s="1" t="s">
        <v>4</v>
      </c>
      <c r="B3518" s="2">
        <v>42488</v>
      </c>
      <c r="C3518">
        <v>602</v>
      </c>
    </row>
    <row r="3519" spans="1:3" x14ac:dyDescent="0.55000000000000004">
      <c r="A3519" s="1" t="s">
        <v>4</v>
      </c>
      <c r="B3519" s="2">
        <v>42489</v>
      </c>
      <c r="C3519">
        <v>659.59</v>
      </c>
    </row>
    <row r="3520" spans="1:3" x14ac:dyDescent="0.55000000000000004">
      <c r="A3520" s="1" t="s">
        <v>4</v>
      </c>
      <c r="B3520" s="2">
        <v>42492</v>
      </c>
      <c r="C3520">
        <v>683.85</v>
      </c>
    </row>
    <row r="3521" spans="1:3" x14ac:dyDescent="0.55000000000000004">
      <c r="A3521" s="1" t="s">
        <v>4</v>
      </c>
      <c r="B3521" s="2">
        <v>42493</v>
      </c>
      <c r="C3521">
        <v>671.32</v>
      </c>
    </row>
    <row r="3522" spans="1:3" x14ac:dyDescent="0.55000000000000004">
      <c r="A3522" s="1" t="s">
        <v>4</v>
      </c>
      <c r="B3522" s="2">
        <v>42494</v>
      </c>
      <c r="C3522">
        <v>670.9</v>
      </c>
    </row>
    <row r="3523" spans="1:3" x14ac:dyDescent="0.55000000000000004">
      <c r="A3523" s="1" t="s">
        <v>4</v>
      </c>
      <c r="B3523" s="2">
        <v>42495</v>
      </c>
      <c r="C3523">
        <v>659.09</v>
      </c>
    </row>
    <row r="3524" spans="1:3" x14ac:dyDescent="0.55000000000000004">
      <c r="A3524" s="1" t="s">
        <v>4</v>
      </c>
      <c r="B3524" s="2">
        <v>42496</v>
      </c>
      <c r="C3524">
        <v>673.95</v>
      </c>
    </row>
    <row r="3525" spans="1:3" x14ac:dyDescent="0.55000000000000004">
      <c r="A3525" s="1" t="s">
        <v>4</v>
      </c>
      <c r="B3525" s="2">
        <v>42499</v>
      </c>
      <c r="C3525">
        <v>679.75</v>
      </c>
    </row>
    <row r="3526" spans="1:3" x14ac:dyDescent="0.55000000000000004">
      <c r="A3526" s="1" t="s">
        <v>4</v>
      </c>
      <c r="B3526" s="2">
        <v>42500</v>
      </c>
      <c r="C3526">
        <v>703.07</v>
      </c>
    </row>
    <row r="3527" spans="1:3" x14ac:dyDescent="0.55000000000000004">
      <c r="A3527" s="1" t="s">
        <v>4</v>
      </c>
      <c r="B3527" s="2">
        <v>42501</v>
      </c>
      <c r="C3527">
        <v>713.23</v>
      </c>
    </row>
    <row r="3528" spans="1:3" x14ac:dyDescent="0.55000000000000004">
      <c r="A3528" s="1" t="s">
        <v>4</v>
      </c>
      <c r="B3528" s="2">
        <v>42502</v>
      </c>
      <c r="C3528">
        <v>717.93</v>
      </c>
    </row>
    <row r="3529" spans="1:3" x14ac:dyDescent="0.55000000000000004">
      <c r="A3529" s="1" t="s">
        <v>4</v>
      </c>
      <c r="B3529" s="2">
        <v>42503</v>
      </c>
      <c r="C3529">
        <v>709.92</v>
      </c>
    </row>
    <row r="3530" spans="1:3" x14ac:dyDescent="0.55000000000000004">
      <c r="A3530" s="1" t="s">
        <v>4</v>
      </c>
      <c r="B3530" s="2">
        <v>42506</v>
      </c>
      <c r="C3530">
        <v>710.66</v>
      </c>
    </row>
    <row r="3531" spans="1:3" x14ac:dyDescent="0.55000000000000004">
      <c r="A3531" s="1" t="s">
        <v>4</v>
      </c>
      <c r="B3531" s="2">
        <v>42507</v>
      </c>
      <c r="C3531">
        <v>695.27</v>
      </c>
    </row>
    <row r="3532" spans="1:3" x14ac:dyDescent="0.55000000000000004">
      <c r="A3532" s="1" t="s">
        <v>4</v>
      </c>
      <c r="B3532" s="2">
        <v>42508</v>
      </c>
      <c r="C3532">
        <v>697.45</v>
      </c>
    </row>
    <row r="3533" spans="1:3" x14ac:dyDescent="0.55000000000000004">
      <c r="A3533" s="1" t="s">
        <v>4</v>
      </c>
      <c r="B3533" s="2">
        <v>42509</v>
      </c>
      <c r="C3533">
        <v>698.52</v>
      </c>
    </row>
    <row r="3534" spans="1:3" x14ac:dyDescent="0.55000000000000004">
      <c r="A3534" s="1" t="s">
        <v>4</v>
      </c>
      <c r="B3534" s="2">
        <v>42510</v>
      </c>
      <c r="C3534">
        <v>702.8</v>
      </c>
    </row>
    <row r="3535" spans="1:3" x14ac:dyDescent="0.55000000000000004">
      <c r="A3535" s="1" t="s">
        <v>4</v>
      </c>
      <c r="B3535" s="2">
        <v>42513</v>
      </c>
      <c r="C3535">
        <v>696.75</v>
      </c>
    </row>
    <row r="3536" spans="1:3" x14ac:dyDescent="0.55000000000000004">
      <c r="A3536" s="1" t="s">
        <v>4</v>
      </c>
      <c r="B3536" s="2">
        <v>42514</v>
      </c>
      <c r="C3536">
        <v>704.2</v>
      </c>
    </row>
    <row r="3537" spans="1:3" x14ac:dyDescent="0.55000000000000004">
      <c r="A3537" s="1" t="s">
        <v>4</v>
      </c>
      <c r="B3537" s="2">
        <v>42515</v>
      </c>
      <c r="C3537">
        <v>708.35</v>
      </c>
    </row>
    <row r="3538" spans="1:3" x14ac:dyDescent="0.55000000000000004">
      <c r="A3538" s="1" t="s">
        <v>4</v>
      </c>
      <c r="B3538" s="2">
        <v>42516</v>
      </c>
      <c r="C3538">
        <v>714.91</v>
      </c>
    </row>
    <row r="3539" spans="1:3" x14ac:dyDescent="0.55000000000000004">
      <c r="A3539" s="1" t="s">
        <v>4</v>
      </c>
      <c r="B3539" s="2">
        <v>42517</v>
      </c>
      <c r="C3539">
        <v>712.24</v>
      </c>
    </row>
    <row r="3540" spans="1:3" x14ac:dyDescent="0.55000000000000004">
      <c r="A3540" s="1" t="s">
        <v>4</v>
      </c>
      <c r="B3540" s="2">
        <v>42521</v>
      </c>
      <c r="C3540">
        <v>722.79</v>
      </c>
    </row>
    <row r="3541" spans="1:3" x14ac:dyDescent="0.55000000000000004">
      <c r="A3541" s="1" t="s">
        <v>4</v>
      </c>
      <c r="B3541" s="2">
        <v>42522</v>
      </c>
      <c r="C3541">
        <v>719.44</v>
      </c>
    </row>
    <row r="3542" spans="1:3" x14ac:dyDescent="0.55000000000000004">
      <c r="A3542" s="1" t="s">
        <v>4</v>
      </c>
      <c r="B3542" s="2">
        <v>42523</v>
      </c>
      <c r="C3542">
        <v>728.24</v>
      </c>
    </row>
    <row r="3543" spans="1:3" x14ac:dyDescent="0.55000000000000004">
      <c r="A3543" s="1" t="s">
        <v>4</v>
      </c>
      <c r="B3543" s="2">
        <v>42524</v>
      </c>
      <c r="C3543">
        <v>725.54</v>
      </c>
    </row>
    <row r="3544" spans="1:3" x14ac:dyDescent="0.55000000000000004">
      <c r="A3544" s="1" t="s">
        <v>4</v>
      </c>
      <c r="B3544" s="2">
        <v>42527</v>
      </c>
      <c r="C3544">
        <v>726.73</v>
      </c>
    </row>
    <row r="3545" spans="1:3" x14ac:dyDescent="0.55000000000000004">
      <c r="A3545" s="1" t="s">
        <v>4</v>
      </c>
      <c r="B3545" s="2">
        <v>42528</v>
      </c>
      <c r="C3545">
        <v>723.74</v>
      </c>
    </row>
    <row r="3546" spans="1:3" x14ac:dyDescent="0.55000000000000004">
      <c r="A3546" s="1" t="s">
        <v>4</v>
      </c>
      <c r="B3546" s="2">
        <v>42529</v>
      </c>
      <c r="C3546">
        <v>726.64</v>
      </c>
    </row>
    <row r="3547" spans="1:3" x14ac:dyDescent="0.55000000000000004">
      <c r="A3547" s="1" t="s">
        <v>4</v>
      </c>
      <c r="B3547" s="2">
        <v>42530</v>
      </c>
      <c r="C3547">
        <v>727.65</v>
      </c>
    </row>
    <row r="3548" spans="1:3" x14ac:dyDescent="0.55000000000000004">
      <c r="A3548" s="1" t="s">
        <v>4</v>
      </c>
      <c r="B3548" s="2">
        <v>42531</v>
      </c>
      <c r="C3548">
        <v>717.91</v>
      </c>
    </row>
    <row r="3549" spans="1:3" x14ac:dyDescent="0.55000000000000004">
      <c r="A3549" s="1" t="s">
        <v>4</v>
      </c>
      <c r="B3549" s="2">
        <v>42534</v>
      </c>
      <c r="C3549">
        <v>715.24</v>
      </c>
    </row>
    <row r="3550" spans="1:3" x14ac:dyDescent="0.55000000000000004">
      <c r="A3550" s="1" t="s">
        <v>4</v>
      </c>
      <c r="B3550" s="2">
        <v>42535</v>
      </c>
      <c r="C3550">
        <v>719.3</v>
      </c>
    </row>
    <row r="3551" spans="1:3" x14ac:dyDescent="0.55000000000000004">
      <c r="A3551" s="1" t="s">
        <v>4</v>
      </c>
      <c r="B3551" s="2">
        <v>42536</v>
      </c>
      <c r="C3551">
        <v>714.26</v>
      </c>
    </row>
    <row r="3552" spans="1:3" x14ac:dyDescent="0.55000000000000004">
      <c r="A3552" s="1" t="s">
        <v>4</v>
      </c>
      <c r="B3552" s="2">
        <v>42537</v>
      </c>
      <c r="C3552">
        <v>717.51</v>
      </c>
    </row>
    <row r="3553" spans="1:3" x14ac:dyDescent="0.55000000000000004">
      <c r="A3553" s="1" t="s">
        <v>4</v>
      </c>
      <c r="B3553" s="2">
        <v>42538</v>
      </c>
      <c r="C3553">
        <v>706.39</v>
      </c>
    </row>
    <row r="3554" spans="1:3" x14ac:dyDescent="0.55000000000000004">
      <c r="A3554" s="1" t="s">
        <v>4</v>
      </c>
      <c r="B3554" s="2">
        <v>42541</v>
      </c>
      <c r="C3554">
        <v>714.01</v>
      </c>
    </row>
    <row r="3555" spans="1:3" x14ac:dyDescent="0.55000000000000004">
      <c r="A3555" s="1" t="s">
        <v>4</v>
      </c>
      <c r="B3555" s="2">
        <v>42542</v>
      </c>
      <c r="C3555">
        <v>715.82</v>
      </c>
    </row>
    <row r="3556" spans="1:3" x14ac:dyDescent="0.55000000000000004">
      <c r="A3556" s="1" t="s">
        <v>4</v>
      </c>
      <c r="B3556" s="2">
        <v>42543</v>
      </c>
      <c r="C3556">
        <v>710.6</v>
      </c>
    </row>
    <row r="3557" spans="1:3" x14ac:dyDescent="0.55000000000000004">
      <c r="A3557" s="1" t="s">
        <v>4</v>
      </c>
      <c r="B3557" s="2">
        <v>42544</v>
      </c>
      <c r="C3557">
        <v>722.08</v>
      </c>
    </row>
    <row r="3558" spans="1:3" x14ac:dyDescent="0.55000000000000004">
      <c r="A3558" s="1" t="s">
        <v>4</v>
      </c>
      <c r="B3558" s="2">
        <v>42545</v>
      </c>
      <c r="C3558">
        <v>698.96</v>
      </c>
    </row>
    <row r="3559" spans="1:3" x14ac:dyDescent="0.55000000000000004">
      <c r="A3559" s="1" t="s">
        <v>4</v>
      </c>
      <c r="B3559" s="2">
        <v>42548</v>
      </c>
      <c r="C3559">
        <v>691.36</v>
      </c>
    </row>
    <row r="3560" spans="1:3" x14ac:dyDescent="0.55000000000000004">
      <c r="A3560" s="1" t="s">
        <v>4</v>
      </c>
      <c r="B3560" s="2">
        <v>42549</v>
      </c>
      <c r="C3560">
        <v>707.95</v>
      </c>
    </row>
    <row r="3561" spans="1:3" x14ac:dyDescent="0.55000000000000004">
      <c r="A3561" s="1" t="s">
        <v>4</v>
      </c>
      <c r="B3561" s="2">
        <v>42550</v>
      </c>
      <c r="C3561">
        <v>715.6</v>
      </c>
    </row>
    <row r="3562" spans="1:3" x14ac:dyDescent="0.55000000000000004">
      <c r="A3562" s="1" t="s">
        <v>4</v>
      </c>
      <c r="B3562" s="2">
        <v>42551</v>
      </c>
      <c r="C3562">
        <v>715.62</v>
      </c>
    </row>
    <row r="3563" spans="1:3" x14ac:dyDescent="0.55000000000000004">
      <c r="A3563" s="1" t="s">
        <v>4</v>
      </c>
      <c r="B3563" s="2">
        <v>42552</v>
      </c>
      <c r="C3563">
        <v>725.68</v>
      </c>
    </row>
    <row r="3564" spans="1:3" x14ac:dyDescent="0.55000000000000004">
      <c r="A3564" s="1" t="s">
        <v>4</v>
      </c>
      <c r="B3564" s="2">
        <v>42556</v>
      </c>
      <c r="C3564">
        <v>728.1</v>
      </c>
    </row>
    <row r="3565" spans="1:3" x14ac:dyDescent="0.55000000000000004">
      <c r="A3565" s="1" t="s">
        <v>4</v>
      </c>
      <c r="B3565" s="2">
        <v>42557</v>
      </c>
      <c r="C3565">
        <v>737.61</v>
      </c>
    </row>
    <row r="3566" spans="1:3" x14ac:dyDescent="0.55000000000000004">
      <c r="A3566" s="1" t="s">
        <v>4</v>
      </c>
      <c r="B3566" s="2">
        <v>42558</v>
      </c>
      <c r="C3566">
        <v>736.57</v>
      </c>
    </row>
    <row r="3567" spans="1:3" x14ac:dyDescent="0.55000000000000004">
      <c r="A3567" s="1" t="s">
        <v>4</v>
      </c>
      <c r="B3567" s="2">
        <v>42559</v>
      </c>
      <c r="C3567">
        <v>745.81</v>
      </c>
    </row>
    <row r="3568" spans="1:3" x14ac:dyDescent="0.55000000000000004">
      <c r="A3568" s="1" t="s">
        <v>4</v>
      </c>
      <c r="B3568" s="2">
        <v>42562</v>
      </c>
      <c r="C3568">
        <v>753.78</v>
      </c>
    </row>
    <row r="3569" spans="1:3" x14ac:dyDescent="0.55000000000000004">
      <c r="A3569" s="1" t="s">
        <v>4</v>
      </c>
      <c r="B3569" s="2">
        <v>42563</v>
      </c>
      <c r="C3569">
        <v>748.21</v>
      </c>
    </row>
    <row r="3570" spans="1:3" x14ac:dyDescent="0.55000000000000004">
      <c r="A3570" s="1" t="s">
        <v>4</v>
      </c>
      <c r="B3570" s="2">
        <v>42564</v>
      </c>
      <c r="C3570">
        <v>742.63</v>
      </c>
    </row>
    <row r="3571" spans="1:3" x14ac:dyDescent="0.55000000000000004">
      <c r="A3571" s="1" t="s">
        <v>4</v>
      </c>
      <c r="B3571" s="2">
        <v>42565</v>
      </c>
      <c r="C3571">
        <v>741.2</v>
      </c>
    </row>
    <row r="3572" spans="1:3" x14ac:dyDescent="0.55000000000000004">
      <c r="A3572" s="1" t="s">
        <v>4</v>
      </c>
      <c r="B3572" s="2">
        <v>42566</v>
      </c>
      <c r="C3572">
        <v>735.44</v>
      </c>
    </row>
    <row r="3573" spans="1:3" x14ac:dyDescent="0.55000000000000004">
      <c r="A3573" s="1" t="s">
        <v>4</v>
      </c>
      <c r="B3573" s="2">
        <v>42569</v>
      </c>
      <c r="C3573">
        <v>736.07</v>
      </c>
    </row>
    <row r="3574" spans="1:3" x14ac:dyDescent="0.55000000000000004">
      <c r="A3574" s="1" t="s">
        <v>4</v>
      </c>
      <c r="B3574" s="2">
        <v>42570</v>
      </c>
      <c r="C3574">
        <v>739.95</v>
      </c>
    </row>
    <row r="3575" spans="1:3" x14ac:dyDescent="0.55000000000000004">
      <c r="A3575" s="1" t="s">
        <v>4</v>
      </c>
      <c r="B3575" s="2">
        <v>42571</v>
      </c>
      <c r="C3575">
        <v>745.72</v>
      </c>
    </row>
    <row r="3576" spans="1:3" x14ac:dyDescent="0.55000000000000004">
      <c r="A3576" s="1" t="s">
        <v>4</v>
      </c>
      <c r="B3576" s="2">
        <v>42572</v>
      </c>
      <c r="C3576">
        <v>744.43</v>
      </c>
    </row>
    <row r="3577" spans="1:3" x14ac:dyDescent="0.55000000000000004">
      <c r="A3577" s="1" t="s">
        <v>4</v>
      </c>
      <c r="B3577" s="2">
        <v>42573</v>
      </c>
      <c r="C3577">
        <v>744.86</v>
      </c>
    </row>
    <row r="3578" spans="1:3" x14ac:dyDescent="0.55000000000000004">
      <c r="A3578" s="1" t="s">
        <v>4</v>
      </c>
      <c r="B3578" s="2">
        <v>42576</v>
      </c>
      <c r="C3578">
        <v>739.61</v>
      </c>
    </row>
    <row r="3579" spans="1:3" x14ac:dyDescent="0.55000000000000004">
      <c r="A3579" s="1" t="s">
        <v>4</v>
      </c>
      <c r="B3579" s="2">
        <v>42577</v>
      </c>
      <c r="C3579">
        <v>735.59</v>
      </c>
    </row>
    <row r="3580" spans="1:3" x14ac:dyDescent="0.55000000000000004">
      <c r="A3580" s="1" t="s">
        <v>4</v>
      </c>
      <c r="B3580" s="2">
        <v>42578</v>
      </c>
      <c r="C3580">
        <v>736.67</v>
      </c>
    </row>
    <row r="3581" spans="1:3" x14ac:dyDescent="0.55000000000000004">
      <c r="A3581" s="1" t="s">
        <v>4</v>
      </c>
      <c r="B3581" s="2">
        <v>42579</v>
      </c>
      <c r="C3581">
        <v>752.61</v>
      </c>
    </row>
    <row r="3582" spans="1:3" x14ac:dyDescent="0.55000000000000004">
      <c r="A3582" s="1" t="s">
        <v>4</v>
      </c>
      <c r="B3582" s="2">
        <v>42580</v>
      </c>
      <c r="C3582">
        <v>758.81</v>
      </c>
    </row>
    <row r="3583" spans="1:3" x14ac:dyDescent="0.55000000000000004">
      <c r="A3583" s="1" t="s">
        <v>4</v>
      </c>
      <c r="B3583" s="2">
        <v>42583</v>
      </c>
      <c r="C3583">
        <v>767.74</v>
      </c>
    </row>
    <row r="3584" spans="1:3" x14ac:dyDescent="0.55000000000000004">
      <c r="A3584" s="1" t="s">
        <v>4</v>
      </c>
      <c r="B3584" s="2">
        <v>42584</v>
      </c>
      <c r="C3584">
        <v>760.58</v>
      </c>
    </row>
    <row r="3585" spans="1:3" x14ac:dyDescent="0.55000000000000004">
      <c r="A3585" s="1" t="s">
        <v>4</v>
      </c>
      <c r="B3585" s="2">
        <v>42585</v>
      </c>
      <c r="C3585">
        <v>754.64</v>
      </c>
    </row>
    <row r="3586" spans="1:3" x14ac:dyDescent="0.55000000000000004">
      <c r="A3586" s="1" t="s">
        <v>4</v>
      </c>
      <c r="B3586" s="2">
        <v>42586</v>
      </c>
      <c r="C3586">
        <v>760.77</v>
      </c>
    </row>
    <row r="3587" spans="1:3" x14ac:dyDescent="0.55000000000000004">
      <c r="A3587" s="1" t="s">
        <v>4</v>
      </c>
      <c r="B3587" s="2">
        <v>42587</v>
      </c>
      <c r="C3587">
        <v>765.98</v>
      </c>
    </row>
    <row r="3588" spans="1:3" x14ac:dyDescent="0.55000000000000004">
      <c r="A3588" s="1" t="s">
        <v>4</v>
      </c>
      <c r="B3588" s="2">
        <v>42590</v>
      </c>
      <c r="C3588">
        <v>766.56</v>
      </c>
    </row>
    <row r="3589" spans="1:3" x14ac:dyDescent="0.55000000000000004">
      <c r="A3589" s="1" t="s">
        <v>4</v>
      </c>
      <c r="B3589" s="2">
        <v>42591</v>
      </c>
      <c r="C3589">
        <v>768.31</v>
      </c>
    </row>
    <row r="3590" spans="1:3" x14ac:dyDescent="0.55000000000000004">
      <c r="A3590" s="1" t="s">
        <v>4</v>
      </c>
      <c r="B3590" s="2">
        <v>42592</v>
      </c>
      <c r="C3590">
        <v>768.56</v>
      </c>
    </row>
    <row r="3591" spans="1:3" x14ac:dyDescent="0.55000000000000004">
      <c r="A3591" s="1" t="s">
        <v>4</v>
      </c>
      <c r="B3591" s="2">
        <v>42593</v>
      </c>
      <c r="C3591">
        <v>771.24</v>
      </c>
    </row>
    <row r="3592" spans="1:3" x14ac:dyDescent="0.55000000000000004">
      <c r="A3592" s="1" t="s">
        <v>4</v>
      </c>
      <c r="B3592" s="2">
        <v>42594</v>
      </c>
      <c r="C3592">
        <v>772.56</v>
      </c>
    </row>
    <row r="3593" spans="1:3" x14ac:dyDescent="0.55000000000000004">
      <c r="A3593" s="1" t="s">
        <v>4</v>
      </c>
      <c r="B3593" s="2">
        <v>42597</v>
      </c>
      <c r="C3593">
        <v>768.49</v>
      </c>
    </row>
    <row r="3594" spans="1:3" x14ac:dyDescent="0.55000000000000004">
      <c r="A3594" s="1" t="s">
        <v>4</v>
      </c>
      <c r="B3594" s="2">
        <v>42598</v>
      </c>
      <c r="C3594">
        <v>764.04</v>
      </c>
    </row>
    <row r="3595" spans="1:3" x14ac:dyDescent="0.55000000000000004">
      <c r="A3595" s="1" t="s">
        <v>4</v>
      </c>
      <c r="B3595" s="2">
        <v>42599</v>
      </c>
      <c r="C3595">
        <v>764.63</v>
      </c>
    </row>
    <row r="3596" spans="1:3" x14ac:dyDescent="0.55000000000000004">
      <c r="A3596" s="1" t="s">
        <v>4</v>
      </c>
      <c r="B3596" s="2">
        <v>42600</v>
      </c>
      <c r="C3596">
        <v>764.46</v>
      </c>
    </row>
    <row r="3597" spans="1:3" x14ac:dyDescent="0.55000000000000004">
      <c r="A3597" s="1" t="s">
        <v>4</v>
      </c>
      <c r="B3597" s="2">
        <v>42601</v>
      </c>
      <c r="C3597">
        <v>757.31</v>
      </c>
    </row>
    <row r="3598" spans="1:3" x14ac:dyDescent="0.55000000000000004">
      <c r="A3598" s="1" t="s">
        <v>4</v>
      </c>
      <c r="B3598" s="2">
        <v>42604</v>
      </c>
      <c r="C3598">
        <v>759.48</v>
      </c>
    </row>
    <row r="3599" spans="1:3" x14ac:dyDescent="0.55000000000000004">
      <c r="A3599" s="1" t="s">
        <v>4</v>
      </c>
      <c r="B3599" s="2">
        <v>42605</v>
      </c>
      <c r="C3599">
        <v>762.45</v>
      </c>
    </row>
    <row r="3600" spans="1:3" x14ac:dyDescent="0.55000000000000004">
      <c r="A3600" s="1" t="s">
        <v>4</v>
      </c>
      <c r="B3600" s="2">
        <v>42606</v>
      </c>
      <c r="C3600">
        <v>757.25</v>
      </c>
    </row>
    <row r="3601" spans="1:3" x14ac:dyDescent="0.55000000000000004">
      <c r="A3601" s="1" t="s">
        <v>4</v>
      </c>
      <c r="B3601" s="2">
        <v>42607</v>
      </c>
      <c r="C3601">
        <v>759.22</v>
      </c>
    </row>
    <row r="3602" spans="1:3" x14ac:dyDescent="0.55000000000000004">
      <c r="A3602" s="1" t="s">
        <v>4</v>
      </c>
      <c r="B3602" s="2">
        <v>42608</v>
      </c>
      <c r="C3602">
        <v>769</v>
      </c>
    </row>
    <row r="3603" spans="1:3" x14ac:dyDescent="0.55000000000000004">
      <c r="A3603" s="1" t="s">
        <v>4</v>
      </c>
      <c r="B3603" s="2">
        <v>42611</v>
      </c>
      <c r="C3603">
        <v>771.29</v>
      </c>
    </row>
    <row r="3604" spans="1:3" x14ac:dyDescent="0.55000000000000004">
      <c r="A3604" s="1" t="s">
        <v>4</v>
      </c>
      <c r="B3604" s="2">
        <v>42612</v>
      </c>
      <c r="C3604">
        <v>767.58</v>
      </c>
    </row>
    <row r="3605" spans="1:3" x14ac:dyDescent="0.55000000000000004">
      <c r="A3605" s="1" t="s">
        <v>4</v>
      </c>
      <c r="B3605" s="2">
        <v>42613</v>
      </c>
      <c r="C3605">
        <v>769.16</v>
      </c>
    </row>
    <row r="3606" spans="1:3" x14ac:dyDescent="0.55000000000000004">
      <c r="A3606" s="1" t="s">
        <v>4</v>
      </c>
      <c r="B3606" s="2">
        <v>42614</v>
      </c>
      <c r="C3606">
        <v>770.62</v>
      </c>
    </row>
    <row r="3607" spans="1:3" x14ac:dyDescent="0.55000000000000004">
      <c r="A3607" s="1" t="s">
        <v>4</v>
      </c>
      <c r="B3607" s="2">
        <v>42615</v>
      </c>
      <c r="C3607">
        <v>772.44</v>
      </c>
    </row>
    <row r="3608" spans="1:3" x14ac:dyDescent="0.55000000000000004">
      <c r="A3608" s="1" t="s">
        <v>4</v>
      </c>
      <c r="B3608" s="2">
        <v>42619</v>
      </c>
      <c r="C3608">
        <v>788.87</v>
      </c>
    </row>
    <row r="3609" spans="1:3" x14ac:dyDescent="0.55000000000000004">
      <c r="A3609" s="1" t="s">
        <v>4</v>
      </c>
      <c r="B3609" s="2">
        <v>42620</v>
      </c>
      <c r="C3609">
        <v>784.48</v>
      </c>
    </row>
    <row r="3610" spans="1:3" x14ac:dyDescent="0.55000000000000004">
      <c r="A3610" s="1" t="s">
        <v>4</v>
      </c>
      <c r="B3610" s="2">
        <v>42621</v>
      </c>
      <c r="C3610">
        <v>784.06</v>
      </c>
    </row>
    <row r="3611" spans="1:3" x14ac:dyDescent="0.55000000000000004">
      <c r="A3611" s="1" t="s">
        <v>4</v>
      </c>
      <c r="B3611" s="2">
        <v>42622</v>
      </c>
      <c r="C3611">
        <v>760.14</v>
      </c>
    </row>
    <row r="3612" spans="1:3" x14ac:dyDescent="0.55000000000000004">
      <c r="A3612" s="1" t="s">
        <v>4</v>
      </c>
      <c r="B3612" s="2">
        <v>42625</v>
      </c>
      <c r="C3612">
        <v>771.49</v>
      </c>
    </row>
    <row r="3613" spans="1:3" x14ac:dyDescent="0.55000000000000004">
      <c r="A3613" s="1" t="s">
        <v>4</v>
      </c>
      <c r="B3613" s="2">
        <v>42626</v>
      </c>
      <c r="C3613">
        <v>761.01</v>
      </c>
    </row>
    <row r="3614" spans="1:3" x14ac:dyDescent="0.55000000000000004">
      <c r="A3614" s="1" t="s">
        <v>4</v>
      </c>
      <c r="B3614" s="2">
        <v>42627</v>
      </c>
      <c r="C3614">
        <v>761.09</v>
      </c>
    </row>
    <row r="3615" spans="1:3" x14ac:dyDescent="0.55000000000000004">
      <c r="A3615" s="1" t="s">
        <v>4</v>
      </c>
      <c r="B3615" s="2">
        <v>42628</v>
      </c>
      <c r="C3615">
        <v>769.69</v>
      </c>
    </row>
    <row r="3616" spans="1:3" x14ac:dyDescent="0.55000000000000004">
      <c r="A3616" s="1" t="s">
        <v>4</v>
      </c>
      <c r="B3616" s="2">
        <v>42629</v>
      </c>
      <c r="C3616">
        <v>778.52</v>
      </c>
    </row>
    <row r="3617" spans="1:3" x14ac:dyDescent="0.55000000000000004">
      <c r="A3617" s="1" t="s">
        <v>4</v>
      </c>
      <c r="B3617" s="2">
        <v>42632</v>
      </c>
      <c r="C3617">
        <v>775.1</v>
      </c>
    </row>
    <row r="3618" spans="1:3" x14ac:dyDescent="0.55000000000000004">
      <c r="A3618" s="1" t="s">
        <v>4</v>
      </c>
      <c r="B3618" s="2">
        <v>42633</v>
      </c>
      <c r="C3618">
        <v>780.22</v>
      </c>
    </row>
    <row r="3619" spans="1:3" x14ac:dyDescent="0.55000000000000004">
      <c r="A3619" s="1" t="s">
        <v>4</v>
      </c>
      <c r="B3619" s="2">
        <v>42634</v>
      </c>
      <c r="C3619">
        <v>789.74</v>
      </c>
    </row>
    <row r="3620" spans="1:3" x14ac:dyDescent="0.55000000000000004">
      <c r="A3620" s="1" t="s">
        <v>4</v>
      </c>
      <c r="B3620" s="2">
        <v>42635</v>
      </c>
      <c r="C3620">
        <v>804.7</v>
      </c>
    </row>
    <row r="3621" spans="1:3" x14ac:dyDescent="0.55000000000000004">
      <c r="A3621" s="1" t="s">
        <v>4</v>
      </c>
      <c r="B3621" s="2">
        <v>42636</v>
      </c>
      <c r="C3621">
        <v>805.75</v>
      </c>
    </row>
    <row r="3622" spans="1:3" x14ac:dyDescent="0.55000000000000004">
      <c r="A3622" s="1" t="s">
        <v>4</v>
      </c>
      <c r="B3622" s="2">
        <v>42639</v>
      </c>
      <c r="C3622">
        <v>799.16</v>
      </c>
    </row>
    <row r="3623" spans="1:3" x14ac:dyDescent="0.55000000000000004">
      <c r="A3623" s="1" t="s">
        <v>4</v>
      </c>
      <c r="B3623" s="2">
        <v>42640</v>
      </c>
      <c r="C3623">
        <v>816.11</v>
      </c>
    </row>
    <row r="3624" spans="1:3" x14ac:dyDescent="0.55000000000000004">
      <c r="A3624" s="1" t="s">
        <v>4</v>
      </c>
      <c r="B3624" s="2">
        <v>42641</v>
      </c>
      <c r="C3624">
        <v>828.72</v>
      </c>
    </row>
    <row r="3625" spans="1:3" x14ac:dyDescent="0.55000000000000004">
      <c r="A3625" s="1" t="s">
        <v>4</v>
      </c>
      <c r="B3625" s="2">
        <v>42642</v>
      </c>
      <c r="C3625">
        <v>829.05</v>
      </c>
    </row>
    <row r="3626" spans="1:3" x14ac:dyDescent="0.55000000000000004">
      <c r="A3626" s="1" t="s">
        <v>4</v>
      </c>
      <c r="B3626" s="2">
        <v>42643</v>
      </c>
      <c r="C3626">
        <v>837.31</v>
      </c>
    </row>
    <row r="3627" spans="1:3" x14ac:dyDescent="0.55000000000000004">
      <c r="A3627" s="1" t="s">
        <v>4</v>
      </c>
      <c r="B3627" s="2">
        <v>42646</v>
      </c>
      <c r="C3627">
        <v>836.74</v>
      </c>
    </row>
    <row r="3628" spans="1:3" x14ac:dyDescent="0.55000000000000004">
      <c r="A3628" s="1" t="s">
        <v>4</v>
      </c>
      <c r="B3628" s="2">
        <v>42647</v>
      </c>
      <c r="C3628">
        <v>834.03</v>
      </c>
    </row>
    <row r="3629" spans="1:3" x14ac:dyDescent="0.55000000000000004">
      <c r="A3629" s="1" t="s">
        <v>4</v>
      </c>
      <c r="B3629" s="2">
        <v>42648</v>
      </c>
      <c r="C3629">
        <v>844.36</v>
      </c>
    </row>
    <row r="3630" spans="1:3" x14ac:dyDescent="0.55000000000000004">
      <c r="A3630" s="1" t="s">
        <v>4</v>
      </c>
      <c r="B3630" s="2">
        <v>42649</v>
      </c>
      <c r="C3630">
        <v>841.66</v>
      </c>
    </row>
    <row r="3631" spans="1:3" x14ac:dyDescent="0.55000000000000004">
      <c r="A3631" s="1" t="s">
        <v>4</v>
      </c>
      <c r="B3631" s="2">
        <v>42650</v>
      </c>
      <c r="C3631">
        <v>839.43</v>
      </c>
    </row>
    <row r="3632" spans="1:3" x14ac:dyDescent="0.55000000000000004">
      <c r="A3632" s="1" t="s">
        <v>4</v>
      </c>
      <c r="B3632" s="2">
        <v>42653</v>
      </c>
      <c r="C3632">
        <v>841.71</v>
      </c>
    </row>
    <row r="3633" spans="1:3" x14ac:dyDescent="0.55000000000000004">
      <c r="A3633" s="1" t="s">
        <v>4</v>
      </c>
      <c r="B3633" s="2">
        <v>42654</v>
      </c>
      <c r="C3633">
        <v>831</v>
      </c>
    </row>
    <row r="3634" spans="1:3" x14ac:dyDescent="0.55000000000000004">
      <c r="A3634" s="1" t="s">
        <v>4</v>
      </c>
      <c r="B3634" s="2">
        <v>42655</v>
      </c>
      <c r="C3634">
        <v>834.09</v>
      </c>
    </row>
    <row r="3635" spans="1:3" x14ac:dyDescent="0.55000000000000004">
      <c r="A3635" s="1" t="s">
        <v>4</v>
      </c>
      <c r="B3635" s="2">
        <v>42656</v>
      </c>
      <c r="C3635">
        <v>829.28</v>
      </c>
    </row>
    <row r="3636" spans="1:3" x14ac:dyDescent="0.55000000000000004">
      <c r="A3636" s="1" t="s">
        <v>4</v>
      </c>
      <c r="B3636" s="2">
        <v>42657</v>
      </c>
      <c r="C3636">
        <v>822.96</v>
      </c>
    </row>
    <row r="3637" spans="1:3" x14ac:dyDescent="0.55000000000000004">
      <c r="A3637" s="1" t="s">
        <v>4</v>
      </c>
      <c r="B3637" s="2">
        <v>42660</v>
      </c>
      <c r="C3637">
        <v>812.95</v>
      </c>
    </row>
    <row r="3638" spans="1:3" x14ac:dyDescent="0.55000000000000004">
      <c r="A3638" s="1" t="s">
        <v>4</v>
      </c>
      <c r="B3638" s="2">
        <v>42661</v>
      </c>
      <c r="C3638">
        <v>817.65</v>
      </c>
    </row>
    <row r="3639" spans="1:3" x14ac:dyDescent="0.55000000000000004">
      <c r="A3639" s="1" t="s">
        <v>4</v>
      </c>
      <c r="B3639" s="2">
        <v>42662</v>
      </c>
      <c r="C3639">
        <v>817.69</v>
      </c>
    </row>
    <row r="3640" spans="1:3" x14ac:dyDescent="0.55000000000000004">
      <c r="A3640" s="1" t="s">
        <v>4</v>
      </c>
      <c r="B3640" s="2">
        <v>42663</v>
      </c>
      <c r="C3640">
        <v>810.32</v>
      </c>
    </row>
    <row r="3641" spans="1:3" x14ac:dyDescent="0.55000000000000004">
      <c r="A3641" s="1" t="s">
        <v>4</v>
      </c>
      <c r="B3641" s="2">
        <v>42664</v>
      </c>
      <c r="C3641">
        <v>818.99</v>
      </c>
    </row>
    <row r="3642" spans="1:3" x14ac:dyDescent="0.55000000000000004">
      <c r="A3642" s="1" t="s">
        <v>4</v>
      </c>
      <c r="B3642" s="2">
        <v>42667</v>
      </c>
      <c r="C3642">
        <v>838.09</v>
      </c>
    </row>
    <row r="3643" spans="1:3" x14ac:dyDescent="0.55000000000000004">
      <c r="A3643" s="1" t="s">
        <v>4</v>
      </c>
      <c r="B3643" s="2">
        <v>42668</v>
      </c>
      <c r="C3643">
        <v>835.18</v>
      </c>
    </row>
    <row r="3644" spans="1:3" x14ac:dyDescent="0.55000000000000004">
      <c r="A3644" s="1" t="s">
        <v>4</v>
      </c>
      <c r="B3644" s="2">
        <v>42669</v>
      </c>
      <c r="C3644">
        <v>822.59</v>
      </c>
    </row>
    <row r="3645" spans="1:3" x14ac:dyDescent="0.55000000000000004">
      <c r="A3645" s="1" t="s">
        <v>4</v>
      </c>
      <c r="B3645" s="2">
        <v>42670</v>
      </c>
      <c r="C3645">
        <v>818.36</v>
      </c>
    </row>
    <row r="3646" spans="1:3" x14ac:dyDescent="0.55000000000000004">
      <c r="A3646" s="1" t="s">
        <v>4</v>
      </c>
      <c r="B3646" s="2">
        <v>42671</v>
      </c>
      <c r="C3646">
        <v>776.32</v>
      </c>
    </row>
    <row r="3647" spans="1:3" x14ac:dyDescent="0.55000000000000004">
      <c r="A3647" s="1" t="s">
        <v>4</v>
      </c>
      <c r="B3647" s="2">
        <v>42674</v>
      </c>
      <c r="C3647">
        <v>789.82</v>
      </c>
    </row>
    <row r="3648" spans="1:3" x14ac:dyDescent="0.55000000000000004">
      <c r="A3648" s="1" t="s">
        <v>4</v>
      </c>
      <c r="B3648" s="2">
        <v>42675</v>
      </c>
      <c r="C3648">
        <v>785.41</v>
      </c>
    </row>
    <row r="3649" spans="1:3" x14ac:dyDescent="0.55000000000000004">
      <c r="A3649" s="1" t="s">
        <v>4</v>
      </c>
      <c r="B3649" s="2">
        <v>42676</v>
      </c>
      <c r="C3649">
        <v>765.56</v>
      </c>
    </row>
    <row r="3650" spans="1:3" x14ac:dyDescent="0.55000000000000004">
      <c r="A3650" s="1" t="s">
        <v>4</v>
      </c>
      <c r="B3650" s="2">
        <v>42677</v>
      </c>
      <c r="C3650">
        <v>767.03</v>
      </c>
    </row>
    <row r="3651" spans="1:3" x14ac:dyDescent="0.55000000000000004">
      <c r="A3651" s="1" t="s">
        <v>4</v>
      </c>
      <c r="B3651" s="2">
        <v>42678</v>
      </c>
      <c r="C3651">
        <v>755.05</v>
      </c>
    </row>
    <row r="3652" spans="1:3" x14ac:dyDescent="0.55000000000000004">
      <c r="A3652" s="1" t="s">
        <v>4</v>
      </c>
      <c r="B3652" s="2">
        <v>42681</v>
      </c>
      <c r="C3652">
        <v>784.93</v>
      </c>
    </row>
    <row r="3653" spans="1:3" x14ac:dyDescent="0.55000000000000004">
      <c r="A3653" s="1" t="s">
        <v>4</v>
      </c>
      <c r="B3653" s="2">
        <v>42682</v>
      </c>
      <c r="C3653">
        <v>787.75</v>
      </c>
    </row>
    <row r="3654" spans="1:3" x14ac:dyDescent="0.55000000000000004">
      <c r="A3654" s="1" t="s">
        <v>4</v>
      </c>
      <c r="B3654" s="2">
        <v>42683</v>
      </c>
      <c r="C3654">
        <v>771.88</v>
      </c>
    </row>
    <row r="3655" spans="1:3" x14ac:dyDescent="0.55000000000000004">
      <c r="A3655" s="1" t="s">
        <v>4</v>
      </c>
      <c r="B3655" s="2">
        <v>42684</v>
      </c>
      <c r="C3655">
        <v>742.38</v>
      </c>
    </row>
    <row r="3656" spans="1:3" x14ac:dyDescent="0.55000000000000004">
      <c r="A3656" s="1" t="s">
        <v>4</v>
      </c>
      <c r="B3656" s="2">
        <v>42685</v>
      </c>
      <c r="C3656">
        <v>739.01</v>
      </c>
    </row>
    <row r="3657" spans="1:3" x14ac:dyDescent="0.55000000000000004">
      <c r="A3657" s="1" t="s">
        <v>4</v>
      </c>
      <c r="B3657" s="2">
        <v>42688</v>
      </c>
      <c r="C3657">
        <v>719.07</v>
      </c>
    </row>
    <row r="3658" spans="1:3" x14ac:dyDescent="0.55000000000000004">
      <c r="A3658" s="1" t="s">
        <v>4</v>
      </c>
      <c r="B3658" s="2">
        <v>42689</v>
      </c>
      <c r="C3658">
        <v>743.24</v>
      </c>
    </row>
    <row r="3659" spans="1:3" x14ac:dyDescent="0.55000000000000004">
      <c r="A3659" s="1" t="s">
        <v>4</v>
      </c>
      <c r="B3659" s="2">
        <v>42690</v>
      </c>
      <c r="C3659">
        <v>746.49</v>
      </c>
    </row>
    <row r="3660" spans="1:3" x14ac:dyDescent="0.55000000000000004">
      <c r="A3660" s="1" t="s">
        <v>4</v>
      </c>
      <c r="B3660" s="2">
        <v>42691</v>
      </c>
      <c r="C3660">
        <v>756.4</v>
      </c>
    </row>
    <row r="3661" spans="1:3" x14ac:dyDescent="0.55000000000000004">
      <c r="A3661" s="1" t="s">
        <v>4</v>
      </c>
      <c r="B3661" s="2">
        <v>42692</v>
      </c>
      <c r="C3661">
        <v>760.16</v>
      </c>
    </row>
    <row r="3662" spans="1:3" x14ac:dyDescent="0.55000000000000004">
      <c r="A3662" s="1" t="s">
        <v>4</v>
      </c>
      <c r="B3662" s="2">
        <v>42695</v>
      </c>
      <c r="C3662">
        <v>780</v>
      </c>
    </row>
    <row r="3663" spans="1:3" x14ac:dyDescent="0.55000000000000004">
      <c r="A3663" s="1" t="s">
        <v>4</v>
      </c>
      <c r="B3663" s="2">
        <v>42696</v>
      </c>
      <c r="C3663">
        <v>785.33</v>
      </c>
    </row>
    <row r="3664" spans="1:3" x14ac:dyDescent="0.55000000000000004">
      <c r="A3664" s="1" t="s">
        <v>4</v>
      </c>
      <c r="B3664" s="2">
        <v>42697</v>
      </c>
      <c r="C3664">
        <v>780.12</v>
      </c>
    </row>
    <row r="3665" spans="1:3" x14ac:dyDescent="0.55000000000000004">
      <c r="A3665" s="1" t="s">
        <v>4</v>
      </c>
      <c r="B3665" s="2">
        <v>42699</v>
      </c>
      <c r="C3665">
        <v>780.37</v>
      </c>
    </row>
    <row r="3666" spans="1:3" x14ac:dyDescent="0.55000000000000004">
      <c r="A3666" s="1" t="s">
        <v>4</v>
      </c>
      <c r="B3666" s="2">
        <v>42702</v>
      </c>
      <c r="C3666">
        <v>766.77</v>
      </c>
    </row>
    <row r="3667" spans="1:3" x14ac:dyDescent="0.55000000000000004">
      <c r="A3667" s="1" t="s">
        <v>4</v>
      </c>
      <c r="B3667" s="2">
        <v>42703</v>
      </c>
      <c r="C3667">
        <v>762.52</v>
      </c>
    </row>
    <row r="3668" spans="1:3" x14ac:dyDescent="0.55000000000000004">
      <c r="A3668" s="1" t="s">
        <v>4</v>
      </c>
      <c r="B3668" s="2">
        <v>42704</v>
      </c>
      <c r="C3668">
        <v>750.57</v>
      </c>
    </row>
    <row r="3669" spans="1:3" x14ac:dyDescent="0.55000000000000004">
      <c r="A3669" s="1" t="s">
        <v>4</v>
      </c>
      <c r="B3669" s="2">
        <v>42705</v>
      </c>
      <c r="C3669">
        <v>743.65</v>
      </c>
    </row>
    <row r="3670" spans="1:3" x14ac:dyDescent="0.55000000000000004">
      <c r="A3670" s="1" t="s">
        <v>4</v>
      </c>
      <c r="B3670" s="2">
        <v>42706</v>
      </c>
      <c r="C3670">
        <v>740.34</v>
      </c>
    </row>
    <row r="3671" spans="1:3" x14ac:dyDescent="0.55000000000000004">
      <c r="A3671" s="1" t="s">
        <v>4</v>
      </c>
      <c r="B3671" s="2">
        <v>42709</v>
      </c>
      <c r="C3671">
        <v>759.36</v>
      </c>
    </row>
    <row r="3672" spans="1:3" x14ac:dyDescent="0.55000000000000004">
      <c r="A3672" s="1" t="s">
        <v>4</v>
      </c>
      <c r="B3672" s="2">
        <v>42710</v>
      </c>
      <c r="C3672">
        <v>764.72</v>
      </c>
    </row>
    <row r="3673" spans="1:3" x14ac:dyDescent="0.55000000000000004">
      <c r="A3673" s="1" t="s">
        <v>4</v>
      </c>
      <c r="B3673" s="2">
        <v>42711</v>
      </c>
      <c r="C3673">
        <v>770.42</v>
      </c>
    </row>
    <row r="3674" spans="1:3" x14ac:dyDescent="0.55000000000000004">
      <c r="A3674" s="1" t="s">
        <v>4</v>
      </c>
      <c r="B3674" s="2">
        <v>42712</v>
      </c>
      <c r="C3674">
        <v>767.33</v>
      </c>
    </row>
    <row r="3675" spans="1:3" x14ac:dyDescent="0.55000000000000004">
      <c r="A3675" s="1" t="s">
        <v>4</v>
      </c>
      <c r="B3675" s="2">
        <v>42713</v>
      </c>
      <c r="C3675">
        <v>768.66</v>
      </c>
    </row>
    <row r="3676" spans="1:3" x14ac:dyDescent="0.55000000000000004">
      <c r="A3676" s="1" t="s">
        <v>4</v>
      </c>
      <c r="B3676" s="2">
        <v>42716</v>
      </c>
      <c r="C3676">
        <v>760.12</v>
      </c>
    </row>
    <row r="3677" spans="1:3" x14ac:dyDescent="0.55000000000000004">
      <c r="A3677" s="1" t="s">
        <v>4</v>
      </c>
      <c r="B3677" s="2">
        <v>42717</v>
      </c>
      <c r="C3677">
        <v>774.34</v>
      </c>
    </row>
    <row r="3678" spans="1:3" x14ac:dyDescent="0.55000000000000004">
      <c r="A3678" s="1" t="s">
        <v>4</v>
      </c>
      <c r="B3678" s="2">
        <v>42718</v>
      </c>
      <c r="C3678">
        <v>768.82</v>
      </c>
    </row>
    <row r="3679" spans="1:3" x14ac:dyDescent="0.55000000000000004">
      <c r="A3679" s="1" t="s">
        <v>4</v>
      </c>
      <c r="B3679" s="2">
        <v>42719</v>
      </c>
      <c r="C3679">
        <v>761</v>
      </c>
    </row>
    <row r="3680" spans="1:3" x14ac:dyDescent="0.55000000000000004">
      <c r="A3680" s="1" t="s">
        <v>4</v>
      </c>
      <c r="B3680" s="2">
        <v>42720</v>
      </c>
      <c r="C3680">
        <v>757.77</v>
      </c>
    </row>
    <row r="3681" spans="1:3" x14ac:dyDescent="0.55000000000000004">
      <c r="A3681" s="1" t="s">
        <v>4</v>
      </c>
      <c r="B3681" s="2">
        <v>42723</v>
      </c>
      <c r="C3681">
        <v>766</v>
      </c>
    </row>
    <row r="3682" spans="1:3" x14ac:dyDescent="0.55000000000000004">
      <c r="A3682" s="1" t="s">
        <v>4</v>
      </c>
      <c r="B3682" s="2">
        <v>42724</v>
      </c>
      <c r="C3682">
        <v>771.22</v>
      </c>
    </row>
    <row r="3683" spans="1:3" x14ac:dyDescent="0.55000000000000004">
      <c r="A3683" s="1" t="s">
        <v>4</v>
      </c>
      <c r="B3683" s="2">
        <v>42725</v>
      </c>
      <c r="C3683">
        <v>770.6</v>
      </c>
    </row>
    <row r="3684" spans="1:3" x14ac:dyDescent="0.55000000000000004">
      <c r="A3684" s="1" t="s">
        <v>4</v>
      </c>
      <c r="B3684" s="2">
        <v>42726</v>
      </c>
      <c r="C3684">
        <v>766.34</v>
      </c>
    </row>
    <row r="3685" spans="1:3" x14ac:dyDescent="0.55000000000000004">
      <c r="A3685" s="1" t="s">
        <v>4</v>
      </c>
      <c r="B3685" s="2">
        <v>42727</v>
      </c>
      <c r="C3685">
        <v>760.59</v>
      </c>
    </row>
    <row r="3686" spans="1:3" x14ac:dyDescent="0.55000000000000004">
      <c r="A3686" s="1" t="s">
        <v>4</v>
      </c>
      <c r="B3686" s="2">
        <v>42731</v>
      </c>
      <c r="C3686">
        <v>771.4</v>
      </c>
    </row>
    <row r="3687" spans="1:3" x14ac:dyDescent="0.55000000000000004">
      <c r="A3687" s="1" t="s">
        <v>4</v>
      </c>
      <c r="B3687" s="2">
        <v>42732</v>
      </c>
      <c r="C3687">
        <v>772.13</v>
      </c>
    </row>
    <row r="3688" spans="1:3" x14ac:dyDescent="0.55000000000000004">
      <c r="A3688" s="1" t="s">
        <v>4</v>
      </c>
      <c r="B3688" s="2">
        <v>42733</v>
      </c>
      <c r="C3688">
        <v>765.15</v>
      </c>
    </row>
    <row r="3689" spans="1:3" x14ac:dyDescent="0.55000000000000004">
      <c r="A3689" s="1" t="s">
        <v>4</v>
      </c>
      <c r="B3689" s="2">
        <v>42734</v>
      </c>
      <c r="C3689">
        <v>749.87</v>
      </c>
    </row>
    <row r="3690" spans="1:3" x14ac:dyDescent="0.55000000000000004">
      <c r="A3690" s="1" t="s">
        <v>4</v>
      </c>
      <c r="B3690" s="2">
        <v>42738</v>
      </c>
      <c r="C3690">
        <v>753.67</v>
      </c>
    </row>
    <row r="3691" spans="1:3" x14ac:dyDescent="0.55000000000000004">
      <c r="A3691" s="1" t="s">
        <v>4</v>
      </c>
      <c r="B3691" s="2">
        <v>42739</v>
      </c>
      <c r="C3691">
        <v>757.18</v>
      </c>
    </row>
    <row r="3692" spans="1:3" x14ac:dyDescent="0.55000000000000004">
      <c r="A3692" s="1" t="s">
        <v>4</v>
      </c>
      <c r="B3692" s="2">
        <v>42740</v>
      </c>
      <c r="C3692">
        <v>780.45</v>
      </c>
    </row>
    <row r="3693" spans="1:3" x14ac:dyDescent="0.55000000000000004">
      <c r="A3693" s="1" t="s">
        <v>4</v>
      </c>
      <c r="B3693" s="2">
        <v>42741</v>
      </c>
      <c r="C3693">
        <v>795.99</v>
      </c>
    </row>
    <row r="3694" spans="1:3" x14ac:dyDescent="0.55000000000000004">
      <c r="A3694" s="1" t="s">
        <v>4</v>
      </c>
      <c r="B3694" s="2">
        <v>42744</v>
      </c>
      <c r="C3694">
        <v>796.92</v>
      </c>
    </row>
    <row r="3695" spans="1:3" x14ac:dyDescent="0.55000000000000004">
      <c r="A3695" s="1" t="s">
        <v>4</v>
      </c>
      <c r="B3695" s="2">
        <v>42745</v>
      </c>
      <c r="C3695">
        <v>795.9</v>
      </c>
    </row>
    <row r="3696" spans="1:3" x14ac:dyDescent="0.55000000000000004">
      <c r="A3696" s="1" t="s">
        <v>4</v>
      </c>
      <c r="B3696" s="2">
        <v>42746</v>
      </c>
      <c r="C3696">
        <v>799.02</v>
      </c>
    </row>
    <row r="3697" spans="1:3" x14ac:dyDescent="0.55000000000000004">
      <c r="A3697" s="1" t="s">
        <v>4</v>
      </c>
      <c r="B3697" s="2">
        <v>42747</v>
      </c>
      <c r="C3697">
        <v>813.64</v>
      </c>
    </row>
    <row r="3698" spans="1:3" x14ac:dyDescent="0.55000000000000004">
      <c r="A3698" s="1" t="s">
        <v>4</v>
      </c>
      <c r="B3698" s="2">
        <v>42748</v>
      </c>
      <c r="C3698">
        <v>817.14</v>
      </c>
    </row>
    <row r="3699" spans="1:3" x14ac:dyDescent="0.55000000000000004">
      <c r="A3699" s="1" t="s">
        <v>4</v>
      </c>
      <c r="B3699" s="2">
        <v>42752</v>
      </c>
      <c r="C3699">
        <v>809.72</v>
      </c>
    </row>
    <row r="3700" spans="1:3" x14ac:dyDescent="0.55000000000000004">
      <c r="A3700" s="1" t="s">
        <v>4</v>
      </c>
      <c r="B3700" s="2">
        <v>42753</v>
      </c>
      <c r="C3700">
        <v>807.48</v>
      </c>
    </row>
    <row r="3701" spans="1:3" x14ac:dyDescent="0.55000000000000004">
      <c r="A3701" s="1" t="s">
        <v>4</v>
      </c>
      <c r="B3701" s="2">
        <v>42754</v>
      </c>
      <c r="C3701">
        <v>809.04</v>
      </c>
    </row>
    <row r="3702" spans="1:3" x14ac:dyDescent="0.55000000000000004">
      <c r="A3702" s="1" t="s">
        <v>4</v>
      </c>
      <c r="B3702" s="2">
        <v>42755</v>
      </c>
      <c r="C3702">
        <v>808.33</v>
      </c>
    </row>
    <row r="3703" spans="1:3" x14ac:dyDescent="0.55000000000000004">
      <c r="A3703" s="1" t="s">
        <v>4</v>
      </c>
      <c r="B3703" s="2">
        <v>42758</v>
      </c>
      <c r="C3703">
        <v>817.88</v>
      </c>
    </row>
    <row r="3704" spans="1:3" x14ac:dyDescent="0.55000000000000004">
      <c r="A3704" s="1" t="s">
        <v>4</v>
      </c>
      <c r="B3704" s="2">
        <v>42759</v>
      </c>
      <c r="C3704">
        <v>822.44</v>
      </c>
    </row>
    <row r="3705" spans="1:3" x14ac:dyDescent="0.55000000000000004">
      <c r="A3705" s="1" t="s">
        <v>4</v>
      </c>
      <c r="B3705" s="2">
        <v>42760</v>
      </c>
      <c r="C3705">
        <v>836.52</v>
      </c>
    </row>
    <row r="3706" spans="1:3" x14ac:dyDescent="0.55000000000000004">
      <c r="A3706" s="1" t="s">
        <v>4</v>
      </c>
      <c r="B3706" s="2">
        <v>42761</v>
      </c>
      <c r="C3706">
        <v>839.15</v>
      </c>
    </row>
    <row r="3707" spans="1:3" x14ac:dyDescent="0.55000000000000004">
      <c r="A3707" s="1" t="s">
        <v>4</v>
      </c>
      <c r="B3707" s="2">
        <v>42762</v>
      </c>
      <c r="C3707">
        <v>835.77</v>
      </c>
    </row>
    <row r="3708" spans="1:3" x14ac:dyDescent="0.55000000000000004">
      <c r="A3708" s="1" t="s">
        <v>4</v>
      </c>
      <c r="B3708" s="2">
        <v>42765</v>
      </c>
      <c r="C3708">
        <v>830.38</v>
      </c>
    </row>
    <row r="3709" spans="1:3" x14ac:dyDescent="0.55000000000000004">
      <c r="A3709" s="1" t="s">
        <v>4</v>
      </c>
      <c r="B3709" s="2">
        <v>42766</v>
      </c>
      <c r="C3709">
        <v>823.48</v>
      </c>
    </row>
    <row r="3710" spans="1:3" x14ac:dyDescent="0.55000000000000004">
      <c r="A3710" s="1" t="s">
        <v>4</v>
      </c>
      <c r="B3710" s="2">
        <v>42767</v>
      </c>
      <c r="C3710">
        <v>832.35</v>
      </c>
    </row>
    <row r="3711" spans="1:3" x14ac:dyDescent="0.55000000000000004">
      <c r="A3711" s="1" t="s">
        <v>4</v>
      </c>
      <c r="B3711" s="2">
        <v>42768</v>
      </c>
      <c r="C3711">
        <v>839.95</v>
      </c>
    </row>
    <row r="3712" spans="1:3" x14ac:dyDescent="0.55000000000000004">
      <c r="A3712" s="1" t="s">
        <v>4</v>
      </c>
      <c r="B3712" s="2">
        <v>42769</v>
      </c>
      <c r="C3712">
        <v>810.2</v>
      </c>
    </row>
    <row r="3713" spans="1:3" x14ac:dyDescent="0.55000000000000004">
      <c r="A3713" s="1" t="s">
        <v>4</v>
      </c>
      <c r="B3713" s="2">
        <v>42772</v>
      </c>
      <c r="C3713">
        <v>807.64</v>
      </c>
    </row>
    <row r="3714" spans="1:3" x14ac:dyDescent="0.55000000000000004">
      <c r="A3714" s="1" t="s">
        <v>4</v>
      </c>
      <c r="B3714" s="2">
        <v>42773</v>
      </c>
      <c r="C3714">
        <v>812.5</v>
      </c>
    </row>
    <row r="3715" spans="1:3" x14ac:dyDescent="0.55000000000000004">
      <c r="A3715" s="1" t="s">
        <v>4</v>
      </c>
      <c r="B3715" s="2">
        <v>42774</v>
      </c>
      <c r="C3715">
        <v>819.71</v>
      </c>
    </row>
    <row r="3716" spans="1:3" x14ac:dyDescent="0.55000000000000004">
      <c r="A3716" s="1" t="s">
        <v>4</v>
      </c>
      <c r="B3716" s="2">
        <v>42775</v>
      </c>
      <c r="C3716">
        <v>821.36</v>
      </c>
    </row>
    <row r="3717" spans="1:3" x14ac:dyDescent="0.55000000000000004">
      <c r="A3717" s="1" t="s">
        <v>4</v>
      </c>
      <c r="B3717" s="2">
        <v>42776</v>
      </c>
      <c r="C3717">
        <v>827.46</v>
      </c>
    </row>
    <row r="3718" spans="1:3" x14ac:dyDescent="0.55000000000000004">
      <c r="A3718" s="1" t="s">
        <v>4</v>
      </c>
      <c r="B3718" s="2">
        <v>42779</v>
      </c>
      <c r="C3718">
        <v>836.53</v>
      </c>
    </row>
    <row r="3719" spans="1:3" x14ac:dyDescent="0.55000000000000004">
      <c r="A3719" s="1" t="s">
        <v>4</v>
      </c>
      <c r="B3719" s="2">
        <v>42780</v>
      </c>
      <c r="C3719">
        <v>836.39</v>
      </c>
    </row>
    <row r="3720" spans="1:3" x14ac:dyDescent="0.55000000000000004">
      <c r="A3720" s="1" t="s">
        <v>4</v>
      </c>
      <c r="B3720" s="2">
        <v>42781</v>
      </c>
      <c r="C3720">
        <v>842.7</v>
      </c>
    </row>
    <row r="3721" spans="1:3" x14ac:dyDescent="0.55000000000000004">
      <c r="A3721" s="1" t="s">
        <v>4</v>
      </c>
      <c r="B3721" s="2">
        <v>42782</v>
      </c>
      <c r="C3721">
        <v>844.14</v>
      </c>
    </row>
    <row r="3722" spans="1:3" x14ac:dyDescent="0.55000000000000004">
      <c r="A3722" s="1" t="s">
        <v>4</v>
      </c>
      <c r="B3722" s="2">
        <v>42783</v>
      </c>
      <c r="C3722">
        <v>845.07</v>
      </c>
    </row>
    <row r="3723" spans="1:3" x14ac:dyDescent="0.55000000000000004">
      <c r="A3723" s="1" t="s">
        <v>4</v>
      </c>
      <c r="B3723" s="2">
        <v>42787</v>
      </c>
      <c r="C3723">
        <v>856.44</v>
      </c>
    </row>
    <row r="3724" spans="1:3" x14ac:dyDescent="0.55000000000000004">
      <c r="A3724" s="1" t="s">
        <v>4</v>
      </c>
      <c r="B3724" s="2">
        <v>42788</v>
      </c>
      <c r="C3724">
        <v>855.61</v>
      </c>
    </row>
    <row r="3725" spans="1:3" x14ac:dyDescent="0.55000000000000004">
      <c r="A3725" s="1" t="s">
        <v>4</v>
      </c>
      <c r="B3725" s="2">
        <v>42789</v>
      </c>
      <c r="C3725">
        <v>852.19</v>
      </c>
    </row>
    <row r="3726" spans="1:3" x14ac:dyDescent="0.55000000000000004">
      <c r="A3726" s="1" t="s">
        <v>4</v>
      </c>
      <c r="B3726" s="2">
        <v>42790</v>
      </c>
      <c r="C3726">
        <v>845.24</v>
      </c>
    </row>
    <row r="3727" spans="1:3" x14ac:dyDescent="0.55000000000000004">
      <c r="A3727" s="1" t="s">
        <v>4</v>
      </c>
      <c r="B3727" s="2">
        <v>42793</v>
      </c>
      <c r="C3727">
        <v>848.64</v>
      </c>
    </row>
    <row r="3728" spans="1:3" x14ac:dyDescent="0.55000000000000004">
      <c r="A3728" s="1" t="s">
        <v>4</v>
      </c>
      <c r="B3728" s="2">
        <v>42794</v>
      </c>
      <c r="C3728">
        <v>845.04</v>
      </c>
    </row>
    <row r="3729" spans="1:3" x14ac:dyDescent="0.55000000000000004">
      <c r="A3729" s="1" t="s">
        <v>4</v>
      </c>
      <c r="B3729" s="2">
        <v>42795</v>
      </c>
      <c r="C3729">
        <v>853.08</v>
      </c>
    </row>
    <row r="3730" spans="1:3" x14ac:dyDescent="0.55000000000000004">
      <c r="A3730" s="1" t="s">
        <v>4</v>
      </c>
      <c r="B3730" s="2">
        <v>42796</v>
      </c>
      <c r="C3730">
        <v>848.91</v>
      </c>
    </row>
    <row r="3731" spans="1:3" x14ac:dyDescent="0.55000000000000004">
      <c r="A3731" s="1" t="s">
        <v>4</v>
      </c>
      <c r="B3731" s="2">
        <v>42797</v>
      </c>
      <c r="C3731">
        <v>849.88</v>
      </c>
    </row>
    <row r="3732" spans="1:3" x14ac:dyDescent="0.55000000000000004">
      <c r="A3732" s="1" t="s">
        <v>4</v>
      </c>
      <c r="B3732" s="2">
        <v>42800</v>
      </c>
      <c r="C3732">
        <v>846.61</v>
      </c>
    </row>
    <row r="3733" spans="1:3" x14ac:dyDescent="0.55000000000000004">
      <c r="A3733" s="1" t="s">
        <v>4</v>
      </c>
      <c r="B3733" s="2">
        <v>42801</v>
      </c>
      <c r="C3733">
        <v>846.02</v>
      </c>
    </row>
    <row r="3734" spans="1:3" x14ac:dyDescent="0.55000000000000004">
      <c r="A3734" s="1" t="s">
        <v>4</v>
      </c>
      <c r="B3734" s="2">
        <v>42802</v>
      </c>
      <c r="C3734">
        <v>850.5</v>
      </c>
    </row>
    <row r="3735" spans="1:3" x14ac:dyDescent="0.55000000000000004">
      <c r="A3735" s="1" t="s">
        <v>4</v>
      </c>
      <c r="B3735" s="2">
        <v>42803</v>
      </c>
      <c r="C3735">
        <v>853</v>
      </c>
    </row>
    <row r="3736" spans="1:3" x14ac:dyDescent="0.55000000000000004">
      <c r="A3736" s="1" t="s">
        <v>4</v>
      </c>
      <c r="B3736" s="2">
        <v>42804</v>
      </c>
      <c r="C3736">
        <v>852.46</v>
      </c>
    </row>
    <row r="3737" spans="1:3" x14ac:dyDescent="0.55000000000000004">
      <c r="A3737" s="1" t="s">
        <v>4</v>
      </c>
      <c r="B3737" s="2">
        <v>42807</v>
      </c>
      <c r="C3737">
        <v>854.59</v>
      </c>
    </row>
    <row r="3738" spans="1:3" x14ac:dyDescent="0.55000000000000004">
      <c r="A3738" s="1" t="s">
        <v>4</v>
      </c>
      <c r="B3738" s="2">
        <v>42808</v>
      </c>
      <c r="C3738">
        <v>852.53</v>
      </c>
    </row>
    <row r="3739" spans="1:3" x14ac:dyDescent="0.55000000000000004">
      <c r="A3739" s="1" t="s">
        <v>4</v>
      </c>
      <c r="B3739" s="2">
        <v>42809</v>
      </c>
      <c r="C3739">
        <v>852.97</v>
      </c>
    </row>
    <row r="3740" spans="1:3" x14ac:dyDescent="0.55000000000000004">
      <c r="A3740" s="1" t="s">
        <v>4</v>
      </c>
      <c r="B3740" s="2">
        <v>42810</v>
      </c>
      <c r="C3740">
        <v>853.42</v>
      </c>
    </row>
    <row r="3741" spans="1:3" x14ac:dyDescent="0.55000000000000004">
      <c r="A3741" s="1" t="s">
        <v>4</v>
      </c>
      <c r="B3741" s="2">
        <v>42811</v>
      </c>
      <c r="C3741">
        <v>852.31</v>
      </c>
    </row>
    <row r="3742" spans="1:3" x14ac:dyDescent="0.55000000000000004">
      <c r="A3742" s="1" t="s">
        <v>4</v>
      </c>
      <c r="B3742" s="2">
        <v>42814</v>
      </c>
      <c r="C3742">
        <v>856.97</v>
      </c>
    </row>
    <row r="3743" spans="1:3" x14ac:dyDescent="0.55000000000000004">
      <c r="A3743" s="1" t="s">
        <v>4</v>
      </c>
      <c r="B3743" s="2">
        <v>42815</v>
      </c>
      <c r="C3743">
        <v>843.2</v>
      </c>
    </row>
    <row r="3744" spans="1:3" x14ac:dyDescent="0.55000000000000004">
      <c r="A3744" s="1" t="s">
        <v>4</v>
      </c>
      <c r="B3744" s="2">
        <v>42816</v>
      </c>
      <c r="C3744">
        <v>848.06</v>
      </c>
    </row>
    <row r="3745" spans="1:3" x14ac:dyDescent="0.55000000000000004">
      <c r="A3745" s="1" t="s">
        <v>4</v>
      </c>
      <c r="B3745" s="2">
        <v>42817</v>
      </c>
      <c r="C3745">
        <v>847.38</v>
      </c>
    </row>
    <row r="3746" spans="1:3" x14ac:dyDescent="0.55000000000000004">
      <c r="A3746" s="1" t="s">
        <v>4</v>
      </c>
      <c r="B3746" s="2">
        <v>42818</v>
      </c>
      <c r="C3746">
        <v>845.61</v>
      </c>
    </row>
    <row r="3747" spans="1:3" x14ac:dyDescent="0.55000000000000004">
      <c r="A3747" s="1" t="s">
        <v>4</v>
      </c>
      <c r="B3747" s="2">
        <v>42821</v>
      </c>
      <c r="C3747">
        <v>846.82</v>
      </c>
    </row>
    <row r="3748" spans="1:3" x14ac:dyDescent="0.55000000000000004">
      <c r="A3748" s="1" t="s">
        <v>4</v>
      </c>
      <c r="B3748" s="2">
        <v>42822</v>
      </c>
      <c r="C3748">
        <v>856</v>
      </c>
    </row>
    <row r="3749" spans="1:3" x14ac:dyDescent="0.55000000000000004">
      <c r="A3749" s="1" t="s">
        <v>4</v>
      </c>
      <c r="B3749" s="2">
        <v>42823</v>
      </c>
      <c r="C3749">
        <v>874.32</v>
      </c>
    </row>
    <row r="3750" spans="1:3" x14ac:dyDescent="0.55000000000000004">
      <c r="A3750" s="1" t="s">
        <v>4</v>
      </c>
      <c r="B3750" s="2">
        <v>42824</v>
      </c>
      <c r="C3750">
        <v>876.34</v>
      </c>
    </row>
    <row r="3751" spans="1:3" x14ac:dyDescent="0.55000000000000004">
      <c r="A3751" s="1" t="s">
        <v>4</v>
      </c>
      <c r="B3751" s="2">
        <v>42825</v>
      </c>
      <c r="C3751">
        <v>886.54</v>
      </c>
    </row>
    <row r="3752" spans="1:3" x14ac:dyDescent="0.55000000000000004">
      <c r="A3752" s="1" t="s">
        <v>4</v>
      </c>
      <c r="B3752" s="2">
        <v>42828</v>
      </c>
      <c r="C3752">
        <v>891.51</v>
      </c>
    </row>
    <row r="3753" spans="1:3" x14ac:dyDescent="0.55000000000000004">
      <c r="A3753" s="1" t="s">
        <v>4</v>
      </c>
      <c r="B3753" s="2">
        <v>42829</v>
      </c>
      <c r="C3753">
        <v>906.83</v>
      </c>
    </row>
    <row r="3754" spans="1:3" x14ac:dyDescent="0.55000000000000004">
      <c r="A3754" s="1" t="s">
        <v>4</v>
      </c>
      <c r="B3754" s="2">
        <v>42830</v>
      </c>
      <c r="C3754">
        <v>909.28</v>
      </c>
    </row>
    <row r="3755" spans="1:3" x14ac:dyDescent="0.55000000000000004">
      <c r="A3755" s="1" t="s">
        <v>4</v>
      </c>
      <c r="B3755" s="2">
        <v>42831</v>
      </c>
      <c r="C3755">
        <v>898.28</v>
      </c>
    </row>
    <row r="3756" spans="1:3" x14ac:dyDescent="0.55000000000000004">
      <c r="A3756" s="1" t="s">
        <v>4</v>
      </c>
      <c r="B3756" s="2">
        <v>42832</v>
      </c>
      <c r="C3756">
        <v>894.88</v>
      </c>
    </row>
    <row r="3757" spans="1:3" x14ac:dyDescent="0.55000000000000004">
      <c r="A3757" s="1" t="s">
        <v>4</v>
      </c>
      <c r="B3757" s="2">
        <v>42835</v>
      </c>
      <c r="C3757">
        <v>907.04</v>
      </c>
    </row>
    <row r="3758" spans="1:3" x14ac:dyDescent="0.55000000000000004">
      <c r="A3758" s="1" t="s">
        <v>4</v>
      </c>
      <c r="B3758" s="2">
        <v>42836</v>
      </c>
      <c r="C3758">
        <v>902.36</v>
      </c>
    </row>
    <row r="3759" spans="1:3" x14ac:dyDescent="0.55000000000000004">
      <c r="A3759" s="1" t="s">
        <v>4</v>
      </c>
      <c r="B3759" s="2">
        <v>42837</v>
      </c>
      <c r="C3759">
        <v>896.23</v>
      </c>
    </row>
    <row r="3760" spans="1:3" x14ac:dyDescent="0.55000000000000004">
      <c r="A3760" s="1" t="s">
        <v>4</v>
      </c>
      <c r="B3760" s="2">
        <v>42838</v>
      </c>
      <c r="C3760">
        <v>884.67</v>
      </c>
    </row>
    <row r="3761" spans="1:3" x14ac:dyDescent="0.55000000000000004">
      <c r="A3761" s="1" t="s">
        <v>4</v>
      </c>
      <c r="B3761" s="2">
        <v>42842</v>
      </c>
      <c r="C3761">
        <v>901.99</v>
      </c>
    </row>
    <row r="3762" spans="1:3" x14ac:dyDescent="0.55000000000000004">
      <c r="A3762" s="1" t="s">
        <v>4</v>
      </c>
      <c r="B3762" s="2">
        <v>42843</v>
      </c>
      <c r="C3762">
        <v>903.78</v>
      </c>
    </row>
    <row r="3763" spans="1:3" x14ac:dyDescent="0.55000000000000004">
      <c r="A3763" s="1" t="s">
        <v>4</v>
      </c>
      <c r="B3763" s="2">
        <v>42844</v>
      </c>
      <c r="C3763">
        <v>899.2</v>
      </c>
    </row>
    <row r="3764" spans="1:3" x14ac:dyDescent="0.55000000000000004">
      <c r="A3764" s="1" t="s">
        <v>4</v>
      </c>
      <c r="B3764" s="2">
        <v>42845</v>
      </c>
      <c r="C3764">
        <v>902.06</v>
      </c>
    </row>
    <row r="3765" spans="1:3" x14ac:dyDescent="0.55000000000000004">
      <c r="A3765" s="1" t="s">
        <v>4</v>
      </c>
      <c r="B3765" s="2">
        <v>42846</v>
      </c>
      <c r="C3765">
        <v>898.53</v>
      </c>
    </row>
    <row r="3766" spans="1:3" x14ac:dyDescent="0.55000000000000004">
      <c r="A3766" s="1" t="s">
        <v>4</v>
      </c>
      <c r="B3766" s="2">
        <v>42849</v>
      </c>
      <c r="C3766">
        <v>907.41</v>
      </c>
    </row>
    <row r="3767" spans="1:3" x14ac:dyDescent="0.55000000000000004">
      <c r="A3767" s="1" t="s">
        <v>4</v>
      </c>
      <c r="B3767" s="2">
        <v>42850</v>
      </c>
      <c r="C3767">
        <v>907.62</v>
      </c>
    </row>
    <row r="3768" spans="1:3" x14ac:dyDescent="0.55000000000000004">
      <c r="A3768" s="1" t="s">
        <v>4</v>
      </c>
      <c r="B3768" s="2">
        <v>42851</v>
      </c>
      <c r="C3768">
        <v>909.29</v>
      </c>
    </row>
    <row r="3769" spans="1:3" x14ac:dyDescent="0.55000000000000004">
      <c r="A3769" s="1" t="s">
        <v>4</v>
      </c>
      <c r="B3769" s="2">
        <v>42852</v>
      </c>
      <c r="C3769">
        <v>918.38</v>
      </c>
    </row>
    <row r="3770" spans="1:3" x14ac:dyDescent="0.55000000000000004">
      <c r="A3770" s="1" t="s">
        <v>4</v>
      </c>
      <c r="B3770" s="2">
        <v>42853</v>
      </c>
      <c r="C3770">
        <v>924.99</v>
      </c>
    </row>
    <row r="3771" spans="1:3" x14ac:dyDescent="0.55000000000000004">
      <c r="A3771" s="1" t="s">
        <v>4</v>
      </c>
      <c r="B3771" s="2">
        <v>42856</v>
      </c>
      <c r="C3771">
        <v>948.23</v>
      </c>
    </row>
    <row r="3772" spans="1:3" x14ac:dyDescent="0.55000000000000004">
      <c r="A3772" s="1" t="s">
        <v>4</v>
      </c>
      <c r="B3772" s="2">
        <v>42857</v>
      </c>
      <c r="C3772">
        <v>946.94</v>
      </c>
    </row>
    <row r="3773" spans="1:3" x14ac:dyDescent="0.55000000000000004">
      <c r="A3773" s="1" t="s">
        <v>4</v>
      </c>
      <c r="B3773" s="2">
        <v>42858</v>
      </c>
      <c r="C3773">
        <v>941.03</v>
      </c>
    </row>
    <row r="3774" spans="1:3" x14ac:dyDescent="0.55000000000000004">
      <c r="A3774" s="1" t="s">
        <v>4</v>
      </c>
      <c r="B3774" s="2">
        <v>42859</v>
      </c>
      <c r="C3774">
        <v>937.53</v>
      </c>
    </row>
    <row r="3775" spans="1:3" x14ac:dyDescent="0.55000000000000004">
      <c r="A3775" s="1" t="s">
        <v>4</v>
      </c>
      <c r="B3775" s="2">
        <v>42860</v>
      </c>
      <c r="C3775">
        <v>934.15</v>
      </c>
    </row>
    <row r="3776" spans="1:3" x14ac:dyDescent="0.55000000000000004">
      <c r="A3776" s="1" t="s">
        <v>4</v>
      </c>
      <c r="B3776" s="2">
        <v>42863</v>
      </c>
      <c r="C3776">
        <v>949.04</v>
      </c>
    </row>
    <row r="3777" spans="1:3" x14ac:dyDescent="0.55000000000000004">
      <c r="A3777" s="1" t="s">
        <v>4</v>
      </c>
      <c r="B3777" s="2">
        <v>42864</v>
      </c>
      <c r="C3777">
        <v>952.82</v>
      </c>
    </row>
    <row r="3778" spans="1:3" x14ac:dyDescent="0.55000000000000004">
      <c r="A3778" s="1" t="s">
        <v>4</v>
      </c>
      <c r="B3778" s="2">
        <v>42865</v>
      </c>
      <c r="C3778">
        <v>948.95</v>
      </c>
    </row>
    <row r="3779" spans="1:3" x14ac:dyDescent="0.55000000000000004">
      <c r="A3779" s="1" t="s">
        <v>4</v>
      </c>
      <c r="B3779" s="2">
        <v>42866</v>
      </c>
      <c r="C3779">
        <v>947.62</v>
      </c>
    </row>
    <row r="3780" spans="1:3" x14ac:dyDescent="0.55000000000000004">
      <c r="A3780" s="1" t="s">
        <v>4</v>
      </c>
      <c r="B3780" s="2">
        <v>42867</v>
      </c>
      <c r="C3780">
        <v>961.35</v>
      </c>
    </row>
    <row r="3781" spans="1:3" x14ac:dyDescent="0.55000000000000004">
      <c r="A3781" s="1" t="s">
        <v>4</v>
      </c>
      <c r="B3781" s="2">
        <v>42870</v>
      </c>
      <c r="C3781">
        <v>957.97</v>
      </c>
    </row>
    <row r="3782" spans="1:3" x14ac:dyDescent="0.55000000000000004">
      <c r="A3782" s="1" t="s">
        <v>4</v>
      </c>
      <c r="B3782" s="2">
        <v>42871</v>
      </c>
      <c r="C3782">
        <v>966.07</v>
      </c>
    </row>
    <row r="3783" spans="1:3" x14ac:dyDescent="0.55000000000000004">
      <c r="A3783" s="1" t="s">
        <v>4</v>
      </c>
      <c r="B3783" s="2">
        <v>42872</v>
      </c>
      <c r="C3783">
        <v>944.76</v>
      </c>
    </row>
    <row r="3784" spans="1:3" x14ac:dyDescent="0.55000000000000004">
      <c r="A3784" s="1" t="s">
        <v>4</v>
      </c>
      <c r="B3784" s="2">
        <v>42873</v>
      </c>
      <c r="C3784">
        <v>958.49</v>
      </c>
    </row>
    <row r="3785" spans="1:3" x14ac:dyDescent="0.55000000000000004">
      <c r="A3785" s="1" t="s">
        <v>4</v>
      </c>
      <c r="B3785" s="2">
        <v>42874</v>
      </c>
      <c r="C3785">
        <v>959.84</v>
      </c>
    </row>
    <row r="3786" spans="1:3" x14ac:dyDescent="0.55000000000000004">
      <c r="A3786" s="1" t="s">
        <v>4</v>
      </c>
      <c r="B3786" s="2">
        <v>42877</v>
      </c>
      <c r="C3786">
        <v>970.67</v>
      </c>
    </row>
    <row r="3787" spans="1:3" x14ac:dyDescent="0.55000000000000004">
      <c r="A3787" s="1" t="s">
        <v>4</v>
      </c>
      <c r="B3787" s="2">
        <v>42878</v>
      </c>
      <c r="C3787">
        <v>971.54</v>
      </c>
    </row>
    <row r="3788" spans="1:3" x14ac:dyDescent="0.55000000000000004">
      <c r="A3788" s="1" t="s">
        <v>4</v>
      </c>
      <c r="B3788" s="2">
        <v>42879</v>
      </c>
      <c r="C3788">
        <v>980.35</v>
      </c>
    </row>
    <row r="3789" spans="1:3" x14ac:dyDescent="0.55000000000000004">
      <c r="A3789" s="1" t="s">
        <v>4</v>
      </c>
      <c r="B3789" s="2">
        <v>42880</v>
      </c>
      <c r="C3789">
        <v>993.38</v>
      </c>
    </row>
    <row r="3790" spans="1:3" x14ac:dyDescent="0.55000000000000004">
      <c r="A3790" s="1" t="s">
        <v>4</v>
      </c>
      <c r="B3790" s="2">
        <v>42881</v>
      </c>
      <c r="C3790">
        <v>995.78</v>
      </c>
    </row>
    <row r="3791" spans="1:3" x14ac:dyDescent="0.55000000000000004">
      <c r="A3791" s="1" t="s">
        <v>4</v>
      </c>
      <c r="B3791" s="2">
        <v>42885</v>
      </c>
      <c r="C3791">
        <v>996.7</v>
      </c>
    </row>
    <row r="3792" spans="1:3" x14ac:dyDescent="0.55000000000000004">
      <c r="A3792" s="1" t="s">
        <v>4</v>
      </c>
      <c r="B3792" s="2">
        <v>42886</v>
      </c>
      <c r="C3792">
        <v>994.62</v>
      </c>
    </row>
    <row r="3793" spans="1:3" x14ac:dyDescent="0.55000000000000004">
      <c r="A3793" s="1" t="s">
        <v>4</v>
      </c>
      <c r="B3793" s="2">
        <v>42887</v>
      </c>
      <c r="C3793">
        <v>995.95</v>
      </c>
    </row>
    <row r="3794" spans="1:3" x14ac:dyDescent="0.55000000000000004">
      <c r="A3794" s="1" t="s">
        <v>4</v>
      </c>
      <c r="B3794" s="2">
        <v>42888</v>
      </c>
      <c r="C3794">
        <v>1006.73</v>
      </c>
    </row>
    <row r="3795" spans="1:3" x14ac:dyDescent="0.55000000000000004">
      <c r="A3795" s="1" t="s">
        <v>4</v>
      </c>
      <c r="B3795" s="2">
        <v>42891</v>
      </c>
      <c r="C3795">
        <v>1011.34</v>
      </c>
    </row>
    <row r="3796" spans="1:3" x14ac:dyDescent="0.55000000000000004">
      <c r="A3796" s="1" t="s">
        <v>4</v>
      </c>
      <c r="B3796" s="2">
        <v>42892</v>
      </c>
      <c r="C3796">
        <v>1003</v>
      </c>
    </row>
    <row r="3797" spans="1:3" x14ac:dyDescent="0.55000000000000004">
      <c r="A3797" s="1" t="s">
        <v>4</v>
      </c>
      <c r="B3797" s="2">
        <v>42893</v>
      </c>
      <c r="C3797">
        <v>1010.07</v>
      </c>
    </row>
    <row r="3798" spans="1:3" x14ac:dyDescent="0.55000000000000004">
      <c r="A3798" s="1" t="s">
        <v>4</v>
      </c>
      <c r="B3798" s="2">
        <v>42894</v>
      </c>
      <c r="C3798">
        <v>1010.27</v>
      </c>
    </row>
    <row r="3799" spans="1:3" x14ac:dyDescent="0.55000000000000004">
      <c r="A3799" s="1" t="s">
        <v>4</v>
      </c>
      <c r="B3799" s="2">
        <v>42895</v>
      </c>
      <c r="C3799">
        <v>978.31</v>
      </c>
    </row>
    <row r="3800" spans="1:3" x14ac:dyDescent="0.55000000000000004">
      <c r="A3800" s="1" t="s">
        <v>4</v>
      </c>
      <c r="B3800" s="2">
        <v>42898</v>
      </c>
      <c r="C3800">
        <v>964.91</v>
      </c>
    </row>
    <row r="3801" spans="1:3" x14ac:dyDescent="0.55000000000000004">
      <c r="A3801" s="1" t="s">
        <v>4</v>
      </c>
      <c r="B3801" s="2">
        <v>42899</v>
      </c>
      <c r="C3801">
        <v>980.79</v>
      </c>
    </row>
    <row r="3802" spans="1:3" x14ac:dyDescent="0.55000000000000004">
      <c r="A3802" s="1" t="s">
        <v>4</v>
      </c>
      <c r="B3802" s="2">
        <v>42900</v>
      </c>
      <c r="C3802">
        <v>976.47</v>
      </c>
    </row>
    <row r="3803" spans="1:3" x14ac:dyDescent="0.55000000000000004">
      <c r="A3803" s="1" t="s">
        <v>4</v>
      </c>
      <c r="B3803" s="2">
        <v>42901</v>
      </c>
      <c r="C3803">
        <v>964.17</v>
      </c>
    </row>
    <row r="3804" spans="1:3" x14ac:dyDescent="0.55000000000000004">
      <c r="A3804" s="1" t="s">
        <v>4</v>
      </c>
      <c r="B3804" s="2">
        <v>42902</v>
      </c>
      <c r="C3804">
        <v>987.71</v>
      </c>
    </row>
    <row r="3805" spans="1:3" x14ac:dyDescent="0.55000000000000004">
      <c r="A3805" s="1" t="s">
        <v>4</v>
      </c>
      <c r="B3805" s="2">
        <v>42905</v>
      </c>
      <c r="C3805">
        <v>995.17</v>
      </c>
    </row>
    <row r="3806" spans="1:3" x14ac:dyDescent="0.55000000000000004">
      <c r="A3806" s="1" t="s">
        <v>4</v>
      </c>
      <c r="B3806" s="2">
        <v>42906</v>
      </c>
      <c r="C3806">
        <v>992.59</v>
      </c>
    </row>
    <row r="3807" spans="1:3" x14ac:dyDescent="0.55000000000000004">
      <c r="A3807" s="1" t="s">
        <v>4</v>
      </c>
      <c r="B3807" s="2">
        <v>42907</v>
      </c>
      <c r="C3807">
        <v>1002.23</v>
      </c>
    </row>
    <row r="3808" spans="1:3" x14ac:dyDescent="0.55000000000000004">
      <c r="A3808" s="1" t="s">
        <v>4</v>
      </c>
      <c r="B3808" s="2">
        <v>42908</v>
      </c>
      <c r="C3808">
        <v>1001.3</v>
      </c>
    </row>
    <row r="3809" spans="1:3" x14ac:dyDescent="0.55000000000000004">
      <c r="A3809" s="1" t="s">
        <v>4</v>
      </c>
      <c r="B3809" s="2">
        <v>42909</v>
      </c>
      <c r="C3809">
        <v>1003.74</v>
      </c>
    </row>
    <row r="3810" spans="1:3" x14ac:dyDescent="0.55000000000000004">
      <c r="A3810" s="1" t="s">
        <v>4</v>
      </c>
      <c r="B3810" s="2">
        <v>42912</v>
      </c>
      <c r="C3810">
        <v>993.98</v>
      </c>
    </row>
    <row r="3811" spans="1:3" x14ac:dyDescent="0.55000000000000004">
      <c r="A3811" s="1" t="s">
        <v>4</v>
      </c>
      <c r="B3811" s="2">
        <v>42913</v>
      </c>
      <c r="C3811">
        <v>976.78</v>
      </c>
    </row>
    <row r="3812" spans="1:3" x14ac:dyDescent="0.55000000000000004">
      <c r="A3812" s="1" t="s">
        <v>4</v>
      </c>
      <c r="B3812" s="2">
        <v>42914</v>
      </c>
      <c r="C3812">
        <v>990.33</v>
      </c>
    </row>
    <row r="3813" spans="1:3" x14ac:dyDescent="0.55000000000000004">
      <c r="A3813" s="1" t="s">
        <v>4</v>
      </c>
      <c r="B3813" s="2">
        <v>42915</v>
      </c>
      <c r="C3813">
        <v>975.93</v>
      </c>
    </row>
    <row r="3814" spans="1:3" x14ac:dyDescent="0.55000000000000004">
      <c r="A3814" s="1" t="s">
        <v>4</v>
      </c>
      <c r="B3814" s="2">
        <v>42916</v>
      </c>
      <c r="C3814">
        <v>968</v>
      </c>
    </row>
    <row r="3815" spans="1:3" x14ac:dyDescent="0.55000000000000004">
      <c r="A3815" s="1" t="s">
        <v>4</v>
      </c>
      <c r="B3815" s="2">
        <v>42919</v>
      </c>
      <c r="C3815">
        <v>953.66</v>
      </c>
    </row>
    <row r="3816" spans="1:3" x14ac:dyDescent="0.55000000000000004">
      <c r="A3816" s="1" t="s">
        <v>4</v>
      </c>
      <c r="B3816" s="2">
        <v>42921</v>
      </c>
      <c r="C3816">
        <v>971.4</v>
      </c>
    </row>
    <row r="3817" spans="1:3" x14ac:dyDescent="0.55000000000000004">
      <c r="A3817" s="1" t="s">
        <v>4</v>
      </c>
      <c r="B3817" s="2">
        <v>42922</v>
      </c>
      <c r="C3817">
        <v>965.14</v>
      </c>
    </row>
    <row r="3818" spans="1:3" x14ac:dyDescent="0.55000000000000004">
      <c r="A3818" s="1" t="s">
        <v>4</v>
      </c>
      <c r="B3818" s="2">
        <v>42923</v>
      </c>
      <c r="C3818">
        <v>978.76</v>
      </c>
    </row>
    <row r="3819" spans="1:3" x14ac:dyDescent="0.55000000000000004">
      <c r="A3819" s="1" t="s">
        <v>4</v>
      </c>
      <c r="B3819" s="2">
        <v>42926</v>
      </c>
      <c r="C3819">
        <v>996.47</v>
      </c>
    </row>
    <row r="3820" spans="1:3" x14ac:dyDescent="0.55000000000000004">
      <c r="A3820" s="1" t="s">
        <v>4</v>
      </c>
      <c r="B3820" s="2">
        <v>42927</v>
      </c>
      <c r="C3820">
        <v>994.13</v>
      </c>
    </row>
    <row r="3821" spans="1:3" x14ac:dyDescent="0.55000000000000004">
      <c r="A3821" s="1" t="s">
        <v>4</v>
      </c>
      <c r="B3821" s="2">
        <v>42928</v>
      </c>
      <c r="C3821">
        <v>1006.51</v>
      </c>
    </row>
    <row r="3822" spans="1:3" x14ac:dyDescent="0.55000000000000004">
      <c r="A3822" s="1" t="s">
        <v>4</v>
      </c>
      <c r="B3822" s="2">
        <v>42929</v>
      </c>
      <c r="C3822">
        <v>1000.63</v>
      </c>
    </row>
    <row r="3823" spans="1:3" x14ac:dyDescent="0.55000000000000004">
      <c r="A3823" s="1" t="s">
        <v>4</v>
      </c>
      <c r="B3823" s="2">
        <v>42930</v>
      </c>
      <c r="C3823">
        <v>1001.81</v>
      </c>
    </row>
    <row r="3824" spans="1:3" x14ac:dyDescent="0.55000000000000004">
      <c r="A3824" s="1" t="s">
        <v>4</v>
      </c>
      <c r="B3824" s="2">
        <v>42933</v>
      </c>
      <c r="C3824">
        <v>1010.04</v>
      </c>
    </row>
    <row r="3825" spans="1:3" x14ac:dyDescent="0.55000000000000004">
      <c r="A3825" s="1" t="s">
        <v>4</v>
      </c>
      <c r="B3825" s="2">
        <v>42934</v>
      </c>
      <c r="C3825">
        <v>1024.45</v>
      </c>
    </row>
    <row r="3826" spans="1:3" x14ac:dyDescent="0.55000000000000004">
      <c r="A3826" s="1" t="s">
        <v>4</v>
      </c>
      <c r="B3826" s="2">
        <v>42935</v>
      </c>
      <c r="C3826">
        <v>1026.8699999999999</v>
      </c>
    </row>
    <row r="3827" spans="1:3" x14ac:dyDescent="0.55000000000000004">
      <c r="A3827" s="1" t="s">
        <v>4</v>
      </c>
      <c r="B3827" s="2">
        <v>42936</v>
      </c>
      <c r="C3827">
        <v>1028.7</v>
      </c>
    </row>
    <row r="3828" spans="1:3" x14ac:dyDescent="0.55000000000000004">
      <c r="A3828" s="1" t="s">
        <v>4</v>
      </c>
      <c r="B3828" s="2">
        <v>42937</v>
      </c>
      <c r="C3828">
        <v>1025.67</v>
      </c>
    </row>
    <row r="3829" spans="1:3" x14ac:dyDescent="0.55000000000000004">
      <c r="A3829" s="1" t="s">
        <v>4</v>
      </c>
      <c r="B3829" s="2">
        <v>42940</v>
      </c>
      <c r="C3829">
        <v>1038.95</v>
      </c>
    </row>
    <row r="3830" spans="1:3" x14ac:dyDescent="0.55000000000000004">
      <c r="A3830" s="1" t="s">
        <v>4</v>
      </c>
      <c r="B3830" s="2">
        <v>42941</v>
      </c>
      <c r="C3830">
        <v>1039.8699999999999</v>
      </c>
    </row>
    <row r="3831" spans="1:3" x14ac:dyDescent="0.55000000000000004">
      <c r="A3831" s="1" t="s">
        <v>4</v>
      </c>
      <c r="B3831" s="2">
        <v>42942</v>
      </c>
      <c r="C3831">
        <v>1052.8</v>
      </c>
    </row>
    <row r="3832" spans="1:3" x14ac:dyDescent="0.55000000000000004">
      <c r="A3832" s="1" t="s">
        <v>4</v>
      </c>
      <c r="B3832" s="2">
        <v>42943</v>
      </c>
      <c r="C3832">
        <v>1046</v>
      </c>
    </row>
    <row r="3833" spans="1:3" x14ac:dyDescent="0.55000000000000004">
      <c r="A3833" s="1" t="s">
        <v>4</v>
      </c>
      <c r="B3833" s="2">
        <v>42944</v>
      </c>
      <c r="C3833">
        <v>1020.04</v>
      </c>
    </row>
    <row r="3834" spans="1:3" x14ac:dyDescent="0.55000000000000004">
      <c r="A3834" s="1" t="s">
        <v>4</v>
      </c>
      <c r="B3834" s="2">
        <v>42947</v>
      </c>
      <c r="C3834">
        <v>987.78</v>
      </c>
    </row>
    <row r="3835" spans="1:3" x14ac:dyDescent="0.55000000000000004">
      <c r="A3835" s="1" t="s">
        <v>4</v>
      </c>
      <c r="B3835" s="2">
        <v>42948</v>
      </c>
      <c r="C3835">
        <v>996.19</v>
      </c>
    </row>
    <row r="3836" spans="1:3" x14ac:dyDescent="0.55000000000000004">
      <c r="A3836" s="1" t="s">
        <v>4</v>
      </c>
      <c r="B3836" s="2">
        <v>42949</v>
      </c>
      <c r="C3836">
        <v>995.89</v>
      </c>
    </row>
    <row r="3837" spans="1:3" x14ac:dyDescent="0.55000000000000004">
      <c r="A3837" s="1" t="s">
        <v>4</v>
      </c>
      <c r="B3837" s="2">
        <v>42950</v>
      </c>
      <c r="C3837">
        <v>986.92</v>
      </c>
    </row>
    <row r="3838" spans="1:3" x14ac:dyDescent="0.55000000000000004">
      <c r="A3838" s="1" t="s">
        <v>4</v>
      </c>
      <c r="B3838" s="2">
        <v>42951</v>
      </c>
      <c r="C3838">
        <v>987.58</v>
      </c>
    </row>
    <row r="3839" spans="1:3" x14ac:dyDescent="0.55000000000000004">
      <c r="A3839" s="1" t="s">
        <v>4</v>
      </c>
      <c r="B3839" s="2">
        <v>42954</v>
      </c>
      <c r="C3839">
        <v>992.27</v>
      </c>
    </row>
    <row r="3840" spans="1:3" x14ac:dyDescent="0.55000000000000004">
      <c r="A3840" s="1" t="s">
        <v>4</v>
      </c>
      <c r="B3840" s="2">
        <v>42955</v>
      </c>
      <c r="C3840">
        <v>989.84</v>
      </c>
    </row>
    <row r="3841" spans="1:3" x14ac:dyDescent="0.55000000000000004">
      <c r="A3841" s="1" t="s">
        <v>4</v>
      </c>
      <c r="B3841" s="2">
        <v>42956</v>
      </c>
      <c r="C3841">
        <v>982.01</v>
      </c>
    </row>
    <row r="3842" spans="1:3" x14ac:dyDescent="0.55000000000000004">
      <c r="A3842" s="1" t="s">
        <v>4</v>
      </c>
      <c r="B3842" s="2">
        <v>42957</v>
      </c>
      <c r="C3842">
        <v>956.92</v>
      </c>
    </row>
    <row r="3843" spans="1:3" x14ac:dyDescent="0.55000000000000004">
      <c r="A3843" s="1" t="s">
        <v>4</v>
      </c>
      <c r="B3843" s="2">
        <v>42958</v>
      </c>
      <c r="C3843">
        <v>967.99</v>
      </c>
    </row>
    <row r="3844" spans="1:3" x14ac:dyDescent="0.55000000000000004">
      <c r="A3844" s="1" t="s">
        <v>4</v>
      </c>
      <c r="B3844" s="2">
        <v>42961</v>
      </c>
      <c r="C3844">
        <v>983.3</v>
      </c>
    </row>
    <row r="3845" spans="1:3" x14ac:dyDescent="0.55000000000000004">
      <c r="A3845" s="1" t="s">
        <v>4</v>
      </c>
      <c r="B3845" s="2">
        <v>42962</v>
      </c>
      <c r="C3845">
        <v>982.74</v>
      </c>
    </row>
    <row r="3846" spans="1:3" x14ac:dyDescent="0.55000000000000004">
      <c r="A3846" s="1" t="s">
        <v>4</v>
      </c>
      <c r="B3846" s="2">
        <v>42963</v>
      </c>
      <c r="C3846">
        <v>978.18</v>
      </c>
    </row>
    <row r="3847" spans="1:3" x14ac:dyDescent="0.55000000000000004">
      <c r="A3847" s="1" t="s">
        <v>4</v>
      </c>
      <c r="B3847" s="2">
        <v>42964</v>
      </c>
      <c r="C3847">
        <v>960.57</v>
      </c>
    </row>
    <row r="3848" spans="1:3" x14ac:dyDescent="0.55000000000000004">
      <c r="A3848" s="1" t="s">
        <v>4</v>
      </c>
      <c r="B3848" s="2">
        <v>42965</v>
      </c>
      <c r="C3848">
        <v>958.47</v>
      </c>
    </row>
    <row r="3849" spans="1:3" x14ac:dyDescent="0.55000000000000004">
      <c r="A3849" s="1" t="s">
        <v>4</v>
      </c>
      <c r="B3849" s="2">
        <v>42968</v>
      </c>
      <c r="C3849">
        <v>953.29</v>
      </c>
    </row>
    <row r="3850" spans="1:3" x14ac:dyDescent="0.55000000000000004">
      <c r="A3850" s="1" t="s">
        <v>4</v>
      </c>
      <c r="B3850" s="2">
        <v>42969</v>
      </c>
      <c r="C3850">
        <v>966.9</v>
      </c>
    </row>
    <row r="3851" spans="1:3" x14ac:dyDescent="0.55000000000000004">
      <c r="A3851" s="1" t="s">
        <v>4</v>
      </c>
      <c r="B3851" s="2">
        <v>42970</v>
      </c>
      <c r="C3851">
        <v>958</v>
      </c>
    </row>
    <row r="3852" spans="1:3" x14ac:dyDescent="0.55000000000000004">
      <c r="A3852" s="1" t="s">
        <v>4</v>
      </c>
      <c r="B3852" s="2">
        <v>42971</v>
      </c>
      <c r="C3852">
        <v>952.45</v>
      </c>
    </row>
    <row r="3853" spans="1:3" x14ac:dyDescent="0.55000000000000004">
      <c r="A3853" s="1" t="s">
        <v>4</v>
      </c>
      <c r="B3853" s="2">
        <v>42972</v>
      </c>
      <c r="C3853">
        <v>945.26</v>
      </c>
    </row>
    <row r="3854" spans="1:3" x14ac:dyDescent="0.55000000000000004">
      <c r="A3854" s="1" t="s">
        <v>4</v>
      </c>
      <c r="B3854" s="2">
        <v>42975</v>
      </c>
      <c r="C3854">
        <v>946.02</v>
      </c>
    </row>
    <row r="3855" spans="1:3" x14ac:dyDescent="0.55000000000000004">
      <c r="A3855" s="1" t="s">
        <v>4</v>
      </c>
      <c r="B3855" s="2">
        <v>42976</v>
      </c>
      <c r="C3855">
        <v>954.06</v>
      </c>
    </row>
    <row r="3856" spans="1:3" x14ac:dyDescent="0.55000000000000004">
      <c r="A3856" s="1" t="s">
        <v>4</v>
      </c>
      <c r="B3856" s="2">
        <v>42977</v>
      </c>
      <c r="C3856">
        <v>967.59</v>
      </c>
    </row>
    <row r="3857" spans="1:3" x14ac:dyDescent="0.55000000000000004">
      <c r="A3857" s="1" t="s">
        <v>4</v>
      </c>
      <c r="B3857" s="2">
        <v>42978</v>
      </c>
      <c r="C3857">
        <v>980.6</v>
      </c>
    </row>
    <row r="3858" spans="1:3" x14ac:dyDescent="0.55000000000000004">
      <c r="A3858" s="1" t="s">
        <v>4</v>
      </c>
      <c r="B3858" s="2">
        <v>42979</v>
      </c>
      <c r="C3858">
        <v>978.25</v>
      </c>
    </row>
    <row r="3859" spans="1:3" x14ac:dyDescent="0.55000000000000004">
      <c r="A3859" s="1" t="s">
        <v>4</v>
      </c>
      <c r="B3859" s="2">
        <v>42983</v>
      </c>
      <c r="C3859">
        <v>965.27</v>
      </c>
    </row>
    <row r="3860" spans="1:3" x14ac:dyDescent="0.55000000000000004">
      <c r="A3860" s="1" t="s">
        <v>4</v>
      </c>
      <c r="B3860" s="2">
        <v>42984</v>
      </c>
      <c r="C3860">
        <v>967.8</v>
      </c>
    </row>
    <row r="3861" spans="1:3" x14ac:dyDescent="0.55000000000000004">
      <c r="A3861" s="1" t="s">
        <v>4</v>
      </c>
      <c r="B3861" s="2">
        <v>42985</v>
      </c>
      <c r="C3861">
        <v>979.47</v>
      </c>
    </row>
    <row r="3862" spans="1:3" x14ac:dyDescent="0.55000000000000004">
      <c r="A3862" s="1" t="s">
        <v>4</v>
      </c>
      <c r="B3862" s="2">
        <v>42986</v>
      </c>
      <c r="C3862">
        <v>965.9</v>
      </c>
    </row>
    <row r="3863" spans="1:3" x14ac:dyDescent="0.55000000000000004">
      <c r="A3863" s="1" t="s">
        <v>4</v>
      </c>
      <c r="B3863" s="2">
        <v>42989</v>
      </c>
      <c r="C3863">
        <v>977.96</v>
      </c>
    </row>
    <row r="3864" spans="1:3" x14ac:dyDescent="0.55000000000000004">
      <c r="A3864" s="1" t="s">
        <v>4</v>
      </c>
      <c r="B3864" s="2">
        <v>42990</v>
      </c>
      <c r="C3864">
        <v>982.58</v>
      </c>
    </row>
    <row r="3865" spans="1:3" x14ac:dyDescent="0.55000000000000004">
      <c r="A3865" s="1" t="s">
        <v>4</v>
      </c>
      <c r="B3865" s="2">
        <v>42991</v>
      </c>
      <c r="C3865">
        <v>999.6</v>
      </c>
    </row>
    <row r="3866" spans="1:3" x14ac:dyDescent="0.55000000000000004">
      <c r="A3866" s="1" t="s">
        <v>4</v>
      </c>
      <c r="B3866" s="2">
        <v>42992</v>
      </c>
      <c r="C3866">
        <v>992.21</v>
      </c>
    </row>
    <row r="3867" spans="1:3" x14ac:dyDescent="0.55000000000000004">
      <c r="A3867" s="1" t="s">
        <v>4</v>
      </c>
      <c r="B3867" s="2">
        <v>42993</v>
      </c>
      <c r="C3867">
        <v>986.79</v>
      </c>
    </row>
    <row r="3868" spans="1:3" x14ac:dyDescent="0.55000000000000004">
      <c r="A3868" s="1" t="s">
        <v>4</v>
      </c>
      <c r="B3868" s="2">
        <v>42996</v>
      </c>
      <c r="C3868">
        <v>974.19</v>
      </c>
    </row>
    <row r="3869" spans="1:3" x14ac:dyDescent="0.55000000000000004">
      <c r="A3869" s="1" t="s">
        <v>4</v>
      </c>
      <c r="B3869" s="2">
        <v>42997</v>
      </c>
      <c r="C3869">
        <v>969.86</v>
      </c>
    </row>
    <row r="3870" spans="1:3" x14ac:dyDescent="0.55000000000000004">
      <c r="A3870" s="1" t="s">
        <v>4</v>
      </c>
      <c r="B3870" s="2">
        <v>42998</v>
      </c>
      <c r="C3870">
        <v>973.21</v>
      </c>
    </row>
    <row r="3871" spans="1:3" x14ac:dyDescent="0.55000000000000004">
      <c r="A3871" s="1" t="s">
        <v>4</v>
      </c>
      <c r="B3871" s="2">
        <v>42999</v>
      </c>
      <c r="C3871">
        <v>964.65</v>
      </c>
    </row>
    <row r="3872" spans="1:3" x14ac:dyDescent="0.55000000000000004">
      <c r="A3872" s="1" t="s">
        <v>4</v>
      </c>
      <c r="B3872" s="2">
        <v>43000</v>
      </c>
      <c r="C3872">
        <v>955.1</v>
      </c>
    </row>
    <row r="3873" spans="1:3" x14ac:dyDescent="0.55000000000000004">
      <c r="A3873" s="1" t="s">
        <v>4</v>
      </c>
      <c r="B3873" s="2">
        <v>43003</v>
      </c>
      <c r="C3873">
        <v>939.79</v>
      </c>
    </row>
    <row r="3874" spans="1:3" x14ac:dyDescent="0.55000000000000004">
      <c r="A3874" s="1" t="s">
        <v>4</v>
      </c>
      <c r="B3874" s="2">
        <v>43004</v>
      </c>
      <c r="C3874">
        <v>938.6</v>
      </c>
    </row>
    <row r="3875" spans="1:3" x14ac:dyDescent="0.55000000000000004">
      <c r="A3875" s="1" t="s">
        <v>4</v>
      </c>
      <c r="B3875" s="2">
        <v>43005</v>
      </c>
      <c r="C3875">
        <v>950.87</v>
      </c>
    </row>
    <row r="3876" spans="1:3" x14ac:dyDescent="0.55000000000000004">
      <c r="A3876" s="1" t="s">
        <v>4</v>
      </c>
      <c r="B3876" s="2">
        <v>43006</v>
      </c>
      <c r="C3876">
        <v>956.4</v>
      </c>
    </row>
    <row r="3877" spans="1:3" x14ac:dyDescent="0.55000000000000004">
      <c r="A3877" s="1" t="s">
        <v>4</v>
      </c>
      <c r="B3877" s="2">
        <v>43007</v>
      </c>
      <c r="C3877">
        <v>961.35</v>
      </c>
    </row>
    <row r="3878" spans="1:3" x14ac:dyDescent="0.55000000000000004">
      <c r="A3878" s="1" t="s">
        <v>4</v>
      </c>
      <c r="B3878" s="2">
        <v>43010</v>
      </c>
      <c r="C3878">
        <v>959.19</v>
      </c>
    </row>
    <row r="3879" spans="1:3" x14ac:dyDescent="0.55000000000000004">
      <c r="A3879" s="1" t="s">
        <v>4</v>
      </c>
      <c r="B3879" s="2">
        <v>43011</v>
      </c>
      <c r="C3879">
        <v>957.1</v>
      </c>
    </row>
    <row r="3880" spans="1:3" x14ac:dyDescent="0.55000000000000004">
      <c r="A3880" s="1" t="s">
        <v>4</v>
      </c>
      <c r="B3880" s="2">
        <v>43012</v>
      </c>
      <c r="C3880">
        <v>965.45</v>
      </c>
    </row>
    <row r="3881" spans="1:3" x14ac:dyDescent="0.55000000000000004">
      <c r="A3881" s="1" t="s">
        <v>4</v>
      </c>
      <c r="B3881" s="2">
        <v>43013</v>
      </c>
      <c r="C3881">
        <v>980.85</v>
      </c>
    </row>
    <row r="3882" spans="1:3" x14ac:dyDescent="0.55000000000000004">
      <c r="A3882" s="1" t="s">
        <v>4</v>
      </c>
      <c r="B3882" s="2">
        <v>43014</v>
      </c>
      <c r="C3882">
        <v>989.58</v>
      </c>
    </row>
    <row r="3883" spans="1:3" x14ac:dyDescent="0.55000000000000004">
      <c r="A3883" s="1" t="s">
        <v>4</v>
      </c>
      <c r="B3883" s="2">
        <v>43017</v>
      </c>
      <c r="C3883">
        <v>990.99</v>
      </c>
    </row>
    <row r="3884" spans="1:3" x14ac:dyDescent="0.55000000000000004">
      <c r="A3884" s="1" t="s">
        <v>4</v>
      </c>
      <c r="B3884" s="2">
        <v>43018</v>
      </c>
      <c r="C3884">
        <v>987.2</v>
      </c>
    </row>
    <row r="3885" spans="1:3" x14ac:dyDescent="0.55000000000000004">
      <c r="A3885" s="1" t="s">
        <v>4</v>
      </c>
      <c r="B3885" s="2">
        <v>43019</v>
      </c>
      <c r="C3885">
        <v>995</v>
      </c>
    </row>
    <row r="3886" spans="1:3" x14ac:dyDescent="0.55000000000000004">
      <c r="A3886" s="1" t="s">
        <v>4</v>
      </c>
      <c r="B3886" s="2">
        <v>43020</v>
      </c>
      <c r="C3886">
        <v>1000.93</v>
      </c>
    </row>
    <row r="3887" spans="1:3" x14ac:dyDescent="0.55000000000000004">
      <c r="A3887" s="1" t="s">
        <v>4</v>
      </c>
      <c r="B3887" s="2">
        <v>43021</v>
      </c>
      <c r="C3887">
        <v>1002.94</v>
      </c>
    </row>
    <row r="3888" spans="1:3" x14ac:dyDescent="0.55000000000000004">
      <c r="A3888" s="1" t="s">
        <v>4</v>
      </c>
      <c r="B3888" s="2">
        <v>43024</v>
      </c>
      <c r="C3888">
        <v>1006.34</v>
      </c>
    </row>
    <row r="3889" spans="1:3" x14ac:dyDescent="0.55000000000000004">
      <c r="A3889" s="1" t="s">
        <v>4</v>
      </c>
      <c r="B3889" s="2">
        <v>43025</v>
      </c>
      <c r="C3889">
        <v>1009.13</v>
      </c>
    </row>
    <row r="3890" spans="1:3" x14ac:dyDescent="0.55000000000000004">
      <c r="A3890" s="1" t="s">
        <v>4</v>
      </c>
      <c r="B3890" s="2">
        <v>43026</v>
      </c>
      <c r="C3890">
        <v>997</v>
      </c>
    </row>
    <row r="3891" spans="1:3" x14ac:dyDescent="0.55000000000000004">
      <c r="A3891" s="1" t="s">
        <v>4</v>
      </c>
      <c r="B3891" s="2">
        <v>43027</v>
      </c>
      <c r="C3891">
        <v>986.61</v>
      </c>
    </row>
    <row r="3892" spans="1:3" x14ac:dyDescent="0.55000000000000004">
      <c r="A3892" s="1" t="s">
        <v>4</v>
      </c>
      <c r="B3892" s="2">
        <v>43028</v>
      </c>
      <c r="C3892">
        <v>982.91</v>
      </c>
    </row>
    <row r="3893" spans="1:3" x14ac:dyDescent="0.55000000000000004">
      <c r="A3893" s="1" t="s">
        <v>4</v>
      </c>
      <c r="B3893" s="2">
        <v>43031</v>
      </c>
      <c r="C3893">
        <v>966.3</v>
      </c>
    </row>
    <row r="3894" spans="1:3" x14ac:dyDescent="0.55000000000000004">
      <c r="A3894" s="1" t="s">
        <v>4</v>
      </c>
      <c r="B3894" s="2">
        <v>43032</v>
      </c>
      <c r="C3894">
        <v>975.9</v>
      </c>
    </row>
    <row r="3895" spans="1:3" x14ac:dyDescent="0.55000000000000004">
      <c r="A3895" s="1" t="s">
        <v>4</v>
      </c>
      <c r="B3895" s="2">
        <v>43033</v>
      </c>
      <c r="C3895">
        <v>972.91</v>
      </c>
    </row>
    <row r="3896" spans="1:3" x14ac:dyDescent="0.55000000000000004">
      <c r="A3896" s="1" t="s">
        <v>4</v>
      </c>
      <c r="B3896" s="2">
        <v>43034</v>
      </c>
      <c r="C3896">
        <v>972.43</v>
      </c>
    </row>
    <row r="3897" spans="1:3" x14ac:dyDescent="0.55000000000000004">
      <c r="A3897" s="1" t="s">
        <v>4</v>
      </c>
      <c r="B3897" s="2">
        <v>43035</v>
      </c>
      <c r="C3897">
        <v>1100.95</v>
      </c>
    </row>
    <row r="3898" spans="1:3" x14ac:dyDescent="0.55000000000000004">
      <c r="A3898" s="1" t="s">
        <v>4</v>
      </c>
      <c r="B3898" s="2">
        <v>43038</v>
      </c>
      <c r="C3898">
        <v>1110.8499999999999</v>
      </c>
    </row>
    <row r="3899" spans="1:3" x14ac:dyDescent="0.55000000000000004">
      <c r="A3899" s="1" t="s">
        <v>4</v>
      </c>
      <c r="B3899" s="2">
        <v>43039</v>
      </c>
      <c r="C3899">
        <v>1105.28</v>
      </c>
    </row>
    <row r="3900" spans="1:3" x14ac:dyDescent="0.55000000000000004">
      <c r="A3900" s="1" t="s">
        <v>4</v>
      </c>
      <c r="B3900" s="2">
        <v>43040</v>
      </c>
      <c r="C3900">
        <v>1103.6801</v>
      </c>
    </row>
    <row r="3901" spans="1:3" x14ac:dyDescent="0.55000000000000004">
      <c r="A3901" s="1" t="s">
        <v>4</v>
      </c>
      <c r="B3901" s="2">
        <v>43041</v>
      </c>
      <c r="C3901">
        <v>1094.22</v>
      </c>
    </row>
    <row r="3902" spans="1:3" x14ac:dyDescent="0.55000000000000004">
      <c r="A3902" s="1" t="s">
        <v>4</v>
      </c>
      <c r="B3902" s="2">
        <v>43042</v>
      </c>
      <c r="C3902">
        <v>1111.5999999999999</v>
      </c>
    </row>
    <row r="3903" spans="1:3" x14ac:dyDescent="0.55000000000000004">
      <c r="A3903" s="1" t="s">
        <v>4</v>
      </c>
      <c r="B3903" s="2">
        <v>43045</v>
      </c>
      <c r="C3903">
        <v>1120.6600000000001</v>
      </c>
    </row>
    <row r="3904" spans="1:3" x14ac:dyDescent="0.55000000000000004">
      <c r="A3904" s="1" t="s">
        <v>4</v>
      </c>
      <c r="B3904" s="2">
        <v>43046</v>
      </c>
      <c r="C3904">
        <v>1123.17</v>
      </c>
    </row>
    <row r="3905" spans="1:3" x14ac:dyDescent="0.55000000000000004">
      <c r="A3905" s="1" t="s">
        <v>4</v>
      </c>
      <c r="B3905" s="2">
        <v>43047</v>
      </c>
      <c r="C3905">
        <v>1132.8800000000001</v>
      </c>
    </row>
    <row r="3906" spans="1:3" x14ac:dyDescent="0.55000000000000004">
      <c r="A3906" s="1" t="s">
        <v>4</v>
      </c>
      <c r="B3906" s="2">
        <v>43048</v>
      </c>
      <c r="C3906">
        <v>1129.1300000000001</v>
      </c>
    </row>
    <row r="3907" spans="1:3" x14ac:dyDescent="0.55000000000000004">
      <c r="A3907" s="1" t="s">
        <v>4</v>
      </c>
      <c r="B3907" s="2">
        <v>43049</v>
      </c>
      <c r="C3907">
        <v>1125.3499999999999</v>
      </c>
    </row>
    <row r="3908" spans="1:3" x14ac:dyDescent="0.55000000000000004">
      <c r="A3908" s="1" t="s">
        <v>4</v>
      </c>
      <c r="B3908" s="2">
        <v>43052</v>
      </c>
      <c r="C3908">
        <v>1129.17</v>
      </c>
    </row>
    <row r="3909" spans="1:3" x14ac:dyDescent="0.55000000000000004">
      <c r="A3909" s="1" t="s">
        <v>4</v>
      </c>
      <c r="B3909" s="2">
        <v>43053</v>
      </c>
      <c r="C3909">
        <v>1136.8399999999999</v>
      </c>
    </row>
    <row r="3910" spans="1:3" x14ac:dyDescent="0.55000000000000004">
      <c r="A3910" s="1" t="s">
        <v>4</v>
      </c>
      <c r="B3910" s="2">
        <v>43054</v>
      </c>
      <c r="C3910">
        <v>1126.6899000000001</v>
      </c>
    </row>
    <row r="3911" spans="1:3" x14ac:dyDescent="0.55000000000000004">
      <c r="A3911" s="1" t="s">
        <v>4</v>
      </c>
      <c r="B3911" s="2">
        <v>43055</v>
      </c>
      <c r="C3911">
        <v>1137.29</v>
      </c>
    </row>
    <row r="3912" spans="1:3" x14ac:dyDescent="0.55000000000000004">
      <c r="A3912" s="1" t="s">
        <v>4</v>
      </c>
      <c r="B3912" s="2">
        <v>43056</v>
      </c>
      <c r="C3912">
        <v>1129.8800000000001</v>
      </c>
    </row>
    <row r="3913" spans="1:3" x14ac:dyDescent="0.55000000000000004">
      <c r="A3913" s="1" t="s">
        <v>4</v>
      </c>
      <c r="B3913" s="2">
        <v>43059</v>
      </c>
      <c r="C3913">
        <v>1126.3100999999999</v>
      </c>
    </row>
    <row r="3914" spans="1:3" x14ac:dyDescent="0.55000000000000004">
      <c r="A3914" s="1" t="s">
        <v>4</v>
      </c>
      <c r="B3914" s="2">
        <v>43060</v>
      </c>
      <c r="C3914">
        <v>1139.49</v>
      </c>
    </row>
    <row r="3915" spans="1:3" x14ac:dyDescent="0.55000000000000004">
      <c r="A3915" s="1" t="s">
        <v>4</v>
      </c>
      <c r="B3915" s="2">
        <v>43061</v>
      </c>
      <c r="C3915">
        <v>1156.1600000000001</v>
      </c>
    </row>
    <row r="3916" spans="1:3" x14ac:dyDescent="0.55000000000000004">
      <c r="A3916" s="1" t="s">
        <v>4</v>
      </c>
      <c r="B3916" s="2">
        <v>43063</v>
      </c>
      <c r="C3916">
        <v>1186</v>
      </c>
    </row>
    <row r="3917" spans="1:3" x14ac:dyDescent="0.55000000000000004">
      <c r="A3917" s="1" t="s">
        <v>4</v>
      </c>
      <c r="B3917" s="2">
        <v>43066</v>
      </c>
      <c r="C3917">
        <v>1195.83</v>
      </c>
    </row>
    <row r="3918" spans="1:3" x14ac:dyDescent="0.55000000000000004">
      <c r="A3918" s="1" t="s">
        <v>4</v>
      </c>
      <c r="B3918" s="2">
        <v>43067</v>
      </c>
      <c r="C3918">
        <v>1193.5999999999999</v>
      </c>
    </row>
    <row r="3919" spans="1:3" x14ac:dyDescent="0.55000000000000004">
      <c r="A3919" s="1" t="s">
        <v>4</v>
      </c>
      <c r="B3919" s="2">
        <v>43068</v>
      </c>
      <c r="C3919">
        <v>1161.27</v>
      </c>
    </row>
    <row r="3920" spans="1:3" x14ac:dyDescent="0.55000000000000004">
      <c r="A3920" s="1" t="s">
        <v>4</v>
      </c>
      <c r="B3920" s="2">
        <v>43069</v>
      </c>
      <c r="C3920">
        <v>1176.75</v>
      </c>
    </row>
    <row r="3921" spans="1:3" x14ac:dyDescent="0.55000000000000004">
      <c r="A3921" s="1" t="s">
        <v>4</v>
      </c>
      <c r="B3921" s="2">
        <v>43070</v>
      </c>
      <c r="C3921">
        <v>1162.3499999999999</v>
      </c>
    </row>
    <row r="3922" spans="1:3" x14ac:dyDescent="0.55000000000000004">
      <c r="A3922" s="1" t="s">
        <v>4</v>
      </c>
      <c r="B3922" s="2">
        <v>43073</v>
      </c>
      <c r="C3922">
        <v>1133.95</v>
      </c>
    </row>
    <row r="3923" spans="1:3" x14ac:dyDescent="0.55000000000000004">
      <c r="A3923" s="1" t="s">
        <v>4</v>
      </c>
      <c r="B3923" s="2">
        <v>43074</v>
      </c>
      <c r="C3923">
        <v>1141.5699</v>
      </c>
    </row>
    <row r="3924" spans="1:3" x14ac:dyDescent="0.55000000000000004">
      <c r="A3924" s="1" t="s">
        <v>4</v>
      </c>
      <c r="B3924" s="2">
        <v>43075</v>
      </c>
      <c r="C3924">
        <v>1152.3499999999999</v>
      </c>
    </row>
    <row r="3925" spans="1:3" x14ac:dyDescent="0.55000000000000004">
      <c r="A3925" s="1" t="s">
        <v>4</v>
      </c>
      <c r="B3925" s="2">
        <v>43076</v>
      </c>
      <c r="C3925">
        <v>1159.79</v>
      </c>
    </row>
    <row r="3926" spans="1:3" x14ac:dyDescent="0.55000000000000004">
      <c r="A3926" s="1" t="s">
        <v>4</v>
      </c>
      <c r="B3926" s="2">
        <v>43077</v>
      </c>
      <c r="C3926">
        <v>1162</v>
      </c>
    </row>
    <row r="3927" spans="1:3" x14ac:dyDescent="0.55000000000000004">
      <c r="A3927" s="1" t="s">
        <v>4</v>
      </c>
      <c r="B3927" s="2">
        <v>43080</v>
      </c>
      <c r="C3927">
        <v>1168.92</v>
      </c>
    </row>
    <row r="3928" spans="1:3" x14ac:dyDescent="0.55000000000000004">
      <c r="A3928" s="1" t="s">
        <v>4</v>
      </c>
      <c r="B3928" s="2">
        <v>43081</v>
      </c>
      <c r="C3928">
        <v>1165.08</v>
      </c>
    </row>
    <row r="3929" spans="1:3" x14ac:dyDescent="0.55000000000000004">
      <c r="A3929" s="1" t="s">
        <v>4</v>
      </c>
      <c r="B3929" s="2">
        <v>43082</v>
      </c>
      <c r="C3929">
        <v>1164.1300000000001</v>
      </c>
    </row>
    <row r="3930" spans="1:3" x14ac:dyDescent="0.55000000000000004">
      <c r="A3930" s="1" t="s">
        <v>4</v>
      </c>
      <c r="B3930" s="2">
        <v>43083</v>
      </c>
      <c r="C3930">
        <v>1174.26</v>
      </c>
    </row>
    <row r="3931" spans="1:3" x14ac:dyDescent="0.55000000000000004">
      <c r="A3931" s="1" t="s">
        <v>4</v>
      </c>
      <c r="B3931" s="2">
        <v>43084</v>
      </c>
      <c r="C3931">
        <v>1179.1400000000001</v>
      </c>
    </row>
    <row r="3932" spans="1:3" x14ac:dyDescent="0.55000000000000004">
      <c r="A3932" s="1" t="s">
        <v>4</v>
      </c>
      <c r="B3932" s="2">
        <v>43087</v>
      </c>
      <c r="C3932">
        <v>1190.58</v>
      </c>
    </row>
    <row r="3933" spans="1:3" x14ac:dyDescent="0.55000000000000004">
      <c r="A3933" s="1" t="s">
        <v>4</v>
      </c>
      <c r="B3933" s="2">
        <v>43088</v>
      </c>
      <c r="C3933">
        <v>1187.3800000000001</v>
      </c>
    </row>
    <row r="3934" spans="1:3" x14ac:dyDescent="0.55000000000000004">
      <c r="A3934" s="1" t="s">
        <v>4</v>
      </c>
      <c r="B3934" s="2">
        <v>43089</v>
      </c>
      <c r="C3934">
        <v>1177.6199999999999</v>
      </c>
    </row>
    <row r="3935" spans="1:3" x14ac:dyDescent="0.55000000000000004">
      <c r="A3935" s="1" t="s">
        <v>4</v>
      </c>
      <c r="B3935" s="2">
        <v>43090</v>
      </c>
      <c r="C3935">
        <v>1174.76</v>
      </c>
    </row>
    <row r="3936" spans="1:3" x14ac:dyDescent="0.55000000000000004">
      <c r="A3936" s="1" t="s">
        <v>4</v>
      </c>
      <c r="B3936" s="2">
        <v>43091</v>
      </c>
      <c r="C3936">
        <v>1168.3599999999999</v>
      </c>
    </row>
    <row r="3937" spans="1:3" x14ac:dyDescent="0.55000000000000004">
      <c r="A3937" s="1" t="s">
        <v>4</v>
      </c>
      <c r="B3937" s="2">
        <v>43095</v>
      </c>
      <c r="C3937">
        <v>1176.76</v>
      </c>
    </row>
    <row r="3938" spans="1:3" x14ac:dyDescent="0.55000000000000004">
      <c r="A3938" s="1" t="s">
        <v>4</v>
      </c>
      <c r="B3938" s="2">
        <v>43096</v>
      </c>
      <c r="C3938">
        <v>1182.26</v>
      </c>
    </row>
    <row r="3939" spans="1:3" x14ac:dyDescent="0.55000000000000004">
      <c r="A3939" s="1" t="s">
        <v>4</v>
      </c>
      <c r="B3939" s="2">
        <v>43097</v>
      </c>
      <c r="C3939">
        <v>1186.0999999999999</v>
      </c>
    </row>
    <row r="3940" spans="1:3" x14ac:dyDescent="0.55000000000000004">
      <c r="A3940" s="1" t="s">
        <v>4</v>
      </c>
      <c r="B3940" s="2">
        <v>43098</v>
      </c>
      <c r="C3940">
        <v>1169.47</v>
      </c>
    </row>
    <row r="3941" spans="1:3" x14ac:dyDescent="0.55000000000000004">
      <c r="A3941" s="1" t="s">
        <v>4</v>
      </c>
      <c r="B3941" s="2">
        <v>43102</v>
      </c>
      <c r="C3941">
        <v>1189.01</v>
      </c>
    </row>
    <row r="3942" spans="1:3" x14ac:dyDescent="0.55000000000000004">
      <c r="A3942" s="1" t="s">
        <v>4</v>
      </c>
      <c r="B3942" s="2">
        <v>43103</v>
      </c>
      <c r="C3942">
        <v>1204.2</v>
      </c>
    </row>
    <row r="3943" spans="1:3" x14ac:dyDescent="0.55000000000000004">
      <c r="A3943" s="1" t="s">
        <v>4</v>
      </c>
      <c r="B3943" s="2">
        <v>43104</v>
      </c>
      <c r="C3943">
        <v>1209.5899999999999</v>
      </c>
    </row>
    <row r="3944" spans="1:3" x14ac:dyDescent="0.55000000000000004">
      <c r="A3944" s="1" t="s">
        <v>4</v>
      </c>
      <c r="B3944" s="2">
        <v>43105</v>
      </c>
      <c r="C3944">
        <v>1229.1400000000001</v>
      </c>
    </row>
    <row r="3945" spans="1:3" x14ac:dyDescent="0.55000000000000004">
      <c r="A3945" s="1" t="s">
        <v>4</v>
      </c>
      <c r="B3945" s="2">
        <v>43108</v>
      </c>
      <c r="C3945">
        <v>1246.8699999999999</v>
      </c>
    </row>
    <row r="3946" spans="1:3" x14ac:dyDescent="0.55000000000000004">
      <c r="A3946" s="1" t="s">
        <v>4</v>
      </c>
      <c r="B3946" s="2">
        <v>43109</v>
      </c>
      <c r="C3946">
        <v>1252.7</v>
      </c>
    </row>
    <row r="3947" spans="1:3" x14ac:dyDescent="0.55000000000000004">
      <c r="A3947" s="1" t="s">
        <v>4</v>
      </c>
      <c r="B3947" s="2">
        <v>43110</v>
      </c>
      <c r="C3947">
        <v>1254.33</v>
      </c>
    </row>
    <row r="3948" spans="1:3" x14ac:dyDescent="0.55000000000000004">
      <c r="A3948" s="1" t="s">
        <v>4</v>
      </c>
      <c r="B3948" s="2">
        <v>43111</v>
      </c>
      <c r="C3948">
        <v>1276.6801</v>
      </c>
    </row>
    <row r="3949" spans="1:3" x14ac:dyDescent="0.55000000000000004">
      <c r="A3949" s="1" t="s">
        <v>4</v>
      </c>
      <c r="B3949" s="2">
        <v>43112</v>
      </c>
      <c r="C3949">
        <v>1305.2</v>
      </c>
    </row>
    <row r="3950" spans="1:3" x14ac:dyDescent="0.55000000000000004">
      <c r="A3950" s="1" t="s">
        <v>4</v>
      </c>
      <c r="B3950" s="2">
        <v>43116</v>
      </c>
      <c r="C3950">
        <v>1304.8599999999999</v>
      </c>
    </row>
    <row r="3951" spans="1:3" x14ac:dyDescent="0.55000000000000004">
      <c r="A3951" s="1" t="s">
        <v>4</v>
      </c>
      <c r="B3951" s="2">
        <v>43117</v>
      </c>
      <c r="C3951">
        <v>1295</v>
      </c>
    </row>
    <row r="3952" spans="1:3" x14ac:dyDescent="0.55000000000000004">
      <c r="A3952" s="1" t="s">
        <v>4</v>
      </c>
      <c r="B3952" s="2">
        <v>43118</v>
      </c>
      <c r="C3952">
        <v>1293.3199</v>
      </c>
    </row>
    <row r="3953" spans="1:3" x14ac:dyDescent="0.55000000000000004">
      <c r="A3953" s="1" t="s">
        <v>4</v>
      </c>
      <c r="B3953" s="2">
        <v>43119</v>
      </c>
      <c r="C3953">
        <v>1294.58</v>
      </c>
    </row>
    <row r="3954" spans="1:3" x14ac:dyDescent="0.55000000000000004">
      <c r="A3954" s="1" t="s">
        <v>4</v>
      </c>
      <c r="B3954" s="2">
        <v>43122</v>
      </c>
      <c r="C3954">
        <v>1327.3100999999999</v>
      </c>
    </row>
    <row r="3955" spans="1:3" x14ac:dyDescent="0.55000000000000004">
      <c r="A3955" s="1" t="s">
        <v>4</v>
      </c>
      <c r="B3955" s="2">
        <v>43123</v>
      </c>
      <c r="C3955">
        <v>1362.54</v>
      </c>
    </row>
    <row r="3956" spans="1:3" x14ac:dyDescent="0.55000000000000004">
      <c r="A3956" s="1" t="s">
        <v>4</v>
      </c>
      <c r="B3956" s="2">
        <v>43124</v>
      </c>
      <c r="C3956">
        <v>1357.51</v>
      </c>
    </row>
    <row r="3957" spans="1:3" x14ac:dyDescent="0.55000000000000004">
      <c r="A3957" s="1" t="s">
        <v>4</v>
      </c>
      <c r="B3957" s="2">
        <v>43125</v>
      </c>
      <c r="C3957">
        <v>1377.95</v>
      </c>
    </row>
    <row r="3958" spans="1:3" x14ac:dyDescent="0.55000000000000004">
      <c r="A3958" s="1" t="s">
        <v>4</v>
      </c>
      <c r="B3958" s="2">
        <v>43126</v>
      </c>
      <c r="C3958">
        <v>1402.05</v>
      </c>
    </row>
    <row r="3959" spans="1:3" x14ac:dyDescent="0.55000000000000004">
      <c r="A3959" s="1" t="s">
        <v>4</v>
      </c>
      <c r="B3959" s="2">
        <v>43129</v>
      </c>
      <c r="C3959">
        <v>1417.6801</v>
      </c>
    </row>
    <row r="3960" spans="1:3" x14ac:dyDescent="0.55000000000000004">
      <c r="A3960" s="1" t="s">
        <v>4</v>
      </c>
      <c r="B3960" s="2">
        <v>43130</v>
      </c>
      <c r="C3960">
        <v>1437.8199</v>
      </c>
    </row>
    <row r="3961" spans="1:3" x14ac:dyDescent="0.55000000000000004">
      <c r="A3961" s="1" t="s">
        <v>4</v>
      </c>
      <c r="B3961" s="2">
        <v>43131</v>
      </c>
      <c r="C3961">
        <v>1450.89</v>
      </c>
    </row>
    <row r="3962" spans="1:3" x14ac:dyDescent="0.55000000000000004">
      <c r="A3962" s="1" t="s">
        <v>4</v>
      </c>
      <c r="B3962" s="2">
        <v>43132</v>
      </c>
      <c r="C3962">
        <v>1390</v>
      </c>
    </row>
    <row r="3963" spans="1:3" x14ac:dyDescent="0.55000000000000004">
      <c r="A3963" s="1" t="s">
        <v>4</v>
      </c>
      <c r="B3963" s="2">
        <v>43133</v>
      </c>
      <c r="C3963">
        <v>1429.95</v>
      </c>
    </row>
    <row r="3964" spans="1:3" x14ac:dyDescent="0.55000000000000004">
      <c r="A3964" s="1" t="s">
        <v>4</v>
      </c>
      <c r="B3964" s="2">
        <v>43136</v>
      </c>
      <c r="C3964">
        <v>1390</v>
      </c>
    </row>
    <row r="3965" spans="1:3" x14ac:dyDescent="0.55000000000000004">
      <c r="A3965" s="1" t="s">
        <v>4</v>
      </c>
      <c r="B3965" s="2">
        <v>43137</v>
      </c>
      <c r="C3965">
        <v>1442.84</v>
      </c>
    </row>
    <row r="3966" spans="1:3" x14ac:dyDescent="0.55000000000000004">
      <c r="A3966" s="1" t="s">
        <v>4</v>
      </c>
      <c r="B3966" s="2">
        <v>43138</v>
      </c>
      <c r="C3966">
        <v>1416.78</v>
      </c>
    </row>
    <row r="3967" spans="1:3" x14ac:dyDescent="0.55000000000000004">
      <c r="A3967" s="1" t="s">
        <v>4</v>
      </c>
      <c r="B3967" s="2">
        <v>43139</v>
      </c>
      <c r="C3967">
        <v>1350.5</v>
      </c>
    </row>
    <row r="3968" spans="1:3" x14ac:dyDescent="0.55000000000000004">
      <c r="A3968" s="1" t="s">
        <v>4</v>
      </c>
      <c r="B3968" s="2">
        <v>43140</v>
      </c>
      <c r="C3968">
        <v>1339.6</v>
      </c>
    </row>
    <row r="3969" spans="1:3" x14ac:dyDescent="0.55000000000000004">
      <c r="A3969" s="1" t="s">
        <v>4</v>
      </c>
      <c r="B3969" s="2">
        <v>43143</v>
      </c>
      <c r="C3969">
        <v>1386.23</v>
      </c>
    </row>
    <row r="3970" spans="1:3" x14ac:dyDescent="0.55000000000000004">
      <c r="A3970" s="1" t="s">
        <v>4</v>
      </c>
      <c r="B3970" s="2">
        <v>43144</v>
      </c>
      <c r="C3970">
        <v>1414.51</v>
      </c>
    </row>
    <row r="3971" spans="1:3" x14ac:dyDescent="0.55000000000000004">
      <c r="A3971" s="1" t="s">
        <v>4</v>
      </c>
      <c r="B3971" s="2">
        <v>43145</v>
      </c>
      <c r="C3971">
        <v>1451.05</v>
      </c>
    </row>
    <row r="3972" spans="1:3" x14ac:dyDescent="0.55000000000000004">
      <c r="A3972" s="1" t="s">
        <v>4</v>
      </c>
      <c r="B3972" s="2">
        <v>43146</v>
      </c>
      <c r="C3972">
        <v>1461.76</v>
      </c>
    </row>
    <row r="3973" spans="1:3" x14ac:dyDescent="0.55000000000000004">
      <c r="A3973" s="1" t="s">
        <v>4</v>
      </c>
      <c r="B3973" s="2">
        <v>43147</v>
      </c>
      <c r="C3973">
        <v>1448.6899000000001</v>
      </c>
    </row>
    <row r="3974" spans="1:3" x14ac:dyDescent="0.55000000000000004">
      <c r="A3974" s="1" t="s">
        <v>4</v>
      </c>
      <c r="B3974" s="2">
        <v>43151</v>
      </c>
      <c r="C3974">
        <v>1468.35</v>
      </c>
    </row>
    <row r="3975" spans="1:3" x14ac:dyDescent="0.55000000000000004">
      <c r="A3975" s="1" t="s">
        <v>4</v>
      </c>
      <c r="B3975" s="2">
        <v>43152</v>
      </c>
      <c r="C3975">
        <v>1482.92</v>
      </c>
    </row>
    <row r="3976" spans="1:3" x14ac:dyDescent="0.55000000000000004">
      <c r="A3976" s="1" t="s">
        <v>4</v>
      </c>
      <c r="B3976" s="2">
        <v>43153</v>
      </c>
      <c r="C3976">
        <v>1485.34</v>
      </c>
    </row>
    <row r="3977" spans="1:3" x14ac:dyDescent="0.55000000000000004">
      <c r="A3977" s="1" t="s">
        <v>4</v>
      </c>
      <c r="B3977" s="2">
        <v>43154</v>
      </c>
      <c r="C3977">
        <v>1500</v>
      </c>
    </row>
    <row r="3978" spans="1:3" x14ac:dyDescent="0.55000000000000004">
      <c r="A3978" s="1" t="s">
        <v>4</v>
      </c>
      <c r="B3978" s="2">
        <v>43157</v>
      </c>
      <c r="C3978">
        <v>1521.95</v>
      </c>
    </row>
    <row r="3979" spans="1:3" x14ac:dyDescent="0.55000000000000004">
      <c r="A3979" s="1" t="s">
        <v>4</v>
      </c>
      <c r="B3979" s="2">
        <v>43158</v>
      </c>
      <c r="C3979">
        <v>1511.98</v>
      </c>
    </row>
    <row r="3980" spans="1:3" x14ac:dyDescent="0.55000000000000004">
      <c r="A3980" s="1" t="s">
        <v>4</v>
      </c>
      <c r="B3980" s="2">
        <v>43159</v>
      </c>
      <c r="C3980">
        <v>1512.45</v>
      </c>
    </row>
    <row r="3981" spans="1:3" x14ac:dyDescent="0.55000000000000004">
      <c r="A3981" s="1" t="s">
        <v>4</v>
      </c>
      <c r="B3981" s="2">
        <v>43160</v>
      </c>
      <c r="C3981">
        <v>1493.45</v>
      </c>
    </row>
    <row r="3982" spans="1:3" x14ac:dyDescent="0.55000000000000004">
      <c r="A3982" s="1" t="s">
        <v>4</v>
      </c>
      <c r="B3982" s="2">
        <v>43161</v>
      </c>
      <c r="C3982">
        <v>1500.25</v>
      </c>
    </row>
    <row r="3983" spans="1:3" x14ac:dyDescent="0.55000000000000004">
      <c r="A3983" s="1" t="s">
        <v>4</v>
      </c>
      <c r="B3983" s="2">
        <v>43164</v>
      </c>
      <c r="C3983">
        <v>1523.61</v>
      </c>
    </row>
    <row r="3984" spans="1:3" x14ac:dyDescent="0.55000000000000004">
      <c r="A3984" s="1" t="s">
        <v>4</v>
      </c>
      <c r="B3984" s="2">
        <v>43165</v>
      </c>
      <c r="C3984">
        <v>1537.64</v>
      </c>
    </row>
    <row r="3985" spans="1:3" x14ac:dyDescent="0.55000000000000004">
      <c r="A3985" s="1" t="s">
        <v>4</v>
      </c>
      <c r="B3985" s="2">
        <v>43166</v>
      </c>
      <c r="C3985">
        <v>1545</v>
      </c>
    </row>
    <row r="3986" spans="1:3" x14ac:dyDescent="0.55000000000000004">
      <c r="A3986" s="1" t="s">
        <v>4</v>
      </c>
      <c r="B3986" s="2">
        <v>43167</v>
      </c>
      <c r="C3986">
        <v>1551.86</v>
      </c>
    </row>
    <row r="3987" spans="1:3" x14ac:dyDescent="0.55000000000000004">
      <c r="A3987" s="1" t="s">
        <v>4</v>
      </c>
      <c r="B3987" s="2">
        <v>43168</v>
      </c>
      <c r="C3987">
        <v>1578.89</v>
      </c>
    </row>
    <row r="3988" spans="1:3" x14ac:dyDescent="0.55000000000000004">
      <c r="A3988" s="1" t="s">
        <v>4</v>
      </c>
      <c r="B3988" s="2">
        <v>43171</v>
      </c>
      <c r="C3988">
        <v>1598.39</v>
      </c>
    </row>
    <row r="3989" spans="1:3" x14ac:dyDescent="0.55000000000000004">
      <c r="A3989" s="1" t="s">
        <v>4</v>
      </c>
      <c r="B3989" s="2">
        <v>43172</v>
      </c>
      <c r="C3989">
        <v>1588.1801</v>
      </c>
    </row>
    <row r="3990" spans="1:3" x14ac:dyDescent="0.55000000000000004">
      <c r="A3990" s="1" t="s">
        <v>4</v>
      </c>
      <c r="B3990" s="2">
        <v>43173</v>
      </c>
      <c r="C3990">
        <v>1591</v>
      </c>
    </row>
    <row r="3991" spans="1:3" x14ac:dyDescent="0.55000000000000004">
      <c r="A3991" s="1" t="s">
        <v>4</v>
      </c>
      <c r="B3991" s="2">
        <v>43174</v>
      </c>
      <c r="C3991">
        <v>1582.3199</v>
      </c>
    </row>
    <row r="3992" spans="1:3" x14ac:dyDescent="0.55000000000000004">
      <c r="A3992" s="1" t="s">
        <v>4</v>
      </c>
      <c r="B3992" s="2">
        <v>43175</v>
      </c>
      <c r="C3992">
        <v>1571.6801</v>
      </c>
    </row>
    <row r="3993" spans="1:3" x14ac:dyDescent="0.55000000000000004">
      <c r="A3993" s="1" t="s">
        <v>4</v>
      </c>
      <c r="B3993" s="2">
        <v>43178</v>
      </c>
      <c r="C3993">
        <v>1544.9301</v>
      </c>
    </row>
    <row r="3994" spans="1:3" x14ac:dyDescent="0.55000000000000004">
      <c r="A3994" s="1" t="s">
        <v>4</v>
      </c>
      <c r="B3994" s="2">
        <v>43179</v>
      </c>
      <c r="C3994">
        <v>1586.51</v>
      </c>
    </row>
    <row r="3995" spans="1:3" x14ac:dyDescent="0.55000000000000004">
      <c r="A3995" s="1" t="s">
        <v>4</v>
      </c>
      <c r="B3995" s="2">
        <v>43180</v>
      </c>
      <c r="C3995">
        <v>1581.86</v>
      </c>
    </row>
    <row r="3996" spans="1:3" x14ac:dyDescent="0.55000000000000004">
      <c r="A3996" s="1" t="s">
        <v>4</v>
      </c>
      <c r="B3996" s="2">
        <v>43181</v>
      </c>
      <c r="C3996">
        <v>1544.92</v>
      </c>
    </row>
    <row r="3997" spans="1:3" x14ac:dyDescent="0.55000000000000004">
      <c r="A3997" s="1" t="s">
        <v>4</v>
      </c>
      <c r="B3997" s="2">
        <v>43182</v>
      </c>
      <c r="C3997">
        <v>1495.5600999999999</v>
      </c>
    </row>
    <row r="3998" spans="1:3" x14ac:dyDescent="0.55000000000000004">
      <c r="A3998" s="1" t="s">
        <v>4</v>
      </c>
      <c r="B3998" s="2">
        <v>43185</v>
      </c>
      <c r="C3998">
        <v>1555.86</v>
      </c>
    </row>
    <row r="3999" spans="1:3" x14ac:dyDescent="0.55000000000000004">
      <c r="A3999" s="1" t="s">
        <v>4</v>
      </c>
      <c r="B3999" s="2">
        <v>43186</v>
      </c>
      <c r="C3999">
        <v>1497.05</v>
      </c>
    </row>
    <row r="4000" spans="1:3" x14ac:dyDescent="0.55000000000000004">
      <c r="A4000" s="1" t="s">
        <v>4</v>
      </c>
      <c r="B4000" s="2">
        <v>43187</v>
      </c>
      <c r="C4000">
        <v>1431.42</v>
      </c>
    </row>
    <row r="4001" spans="1:3" x14ac:dyDescent="0.55000000000000004">
      <c r="A4001" s="1" t="s">
        <v>4</v>
      </c>
      <c r="B4001" s="2">
        <v>43188</v>
      </c>
      <c r="C4001">
        <v>1447.34</v>
      </c>
    </row>
    <row r="4002" spans="1:3" x14ac:dyDescent="0.55000000000000004">
      <c r="A4002" s="1" t="s">
        <v>4</v>
      </c>
      <c r="B4002" s="2">
        <v>43192</v>
      </c>
      <c r="C4002">
        <v>1371.99</v>
      </c>
    </row>
    <row r="4003" spans="1:3" x14ac:dyDescent="0.55000000000000004">
      <c r="A4003" s="1" t="s">
        <v>4</v>
      </c>
      <c r="B4003" s="2">
        <v>43193</v>
      </c>
      <c r="C4003">
        <v>1392.05</v>
      </c>
    </row>
    <row r="4004" spans="1:3" x14ac:dyDescent="0.55000000000000004">
      <c r="A4004" s="1" t="s">
        <v>4</v>
      </c>
      <c r="B4004" s="2">
        <v>43194</v>
      </c>
      <c r="C4004">
        <v>1410.5699</v>
      </c>
    </row>
    <row r="4005" spans="1:3" x14ac:dyDescent="0.55000000000000004">
      <c r="A4005" s="1" t="s">
        <v>4</v>
      </c>
      <c r="B4005" s="2">
        <v>43195</v>
      </c>
      <c r="C4005">
        <v>1451.75</v>
      </c>
    </row>
    <row r="4006" spans="1:3" x14ac:dyDescent="0.55000000000000004">
      <c r="A4006" s="1" t="s">
        <v>4</v>
      </c>
      <c r="B4006" s="2">
        <v>43196</v>
      </c>
      <c r="C4006">
        <v>1405.23</v>
      </c>
    </row>
    <row r="4007" spans="1:3" x14ac:dyDescent="0.55000000000000004">
      <c r="A4007" s="1" t="s">
        <v>4</v>
      </c>
      <c r="B4007" s="2">
        <v>43199</v>
      </c>
      <c r="C4007">
        <v>1406.08</v>
      </c>
    </row>
    <row r="4008" spans="1:3" x14ac:dyDescent="0.55000000000000004">
      <c r="A4008" s="1" t="s">
        <v>4</v>
      </c>
      <c r="B4008" s="2">
        <v>43200</v>
      </c>
      <c r="C4008">
        <v>1436.22</v>
      </c>
    </row>
    <row r="4009" spans="1:3" x14ac:dyDescent="0.55000000000000004">
      <c r="A4009" s="1" t="s">
        <v>4</v>
      </c>
      <c r="B4009" s="2">
        <v>43201</v>
      </c>
      <c r="C4009">
        <v>1427.05</v>
      </c>
    </row>
    <row r="4010" spans="1:3" x14ac:dyDescent="0.55000000000000004">
      <c r="A4010" s="1" t="s">
        <v>4</v>
      </c>
      <c r="B4010" s="2">
        <v>43202</v>
      </c>
      <c r="C4010">
        <v>1448.5</v>
      </c>
    </row>
    <row r="4011" spans="1:3" x14ac:dyDescent="0.55000000000000004">
      <c r="A4011" s="1" t="s">
        <v>4</v>
      </c>
      <c r="B4011" s="2">
        <v>43203</v>
      </c>
      <c r="C4011">
        <v>1430.79</v>
      </c>
    </row>
    <row r="4012" spans="1:3" x14ac:dyDescent="0.55000000000000004">
      <c r="A4012" s="1" t="s">
        <v>4</v>
      </c>
      <c r="B4012" s="2">
        <v>43206</v>
      </c>
      <c r="C4012">
        <v>1441.5</v>
      </c>
    </row>
    <row r="4013" spans="1:3" x14ac:dyDescent="0.55000000000000004">
      <c r="A4013" s="1" t="s">
        <v>4</v>
      </c>
      <c r="B4013" s="2">
        <v>43207</v>
      </c>
      <c r="C4013">
        <v>1503.83</v>
      </c>
    </row>
    <row r="4014" spans="1:3" x14ac:dyDescent="0.55000000000000004">
      <c r="A4014" s="1" t="s">
        <v>4</v>
      </c>
      <c r="B4014" s="2">
        <v>43208</v>
      </c>
      <c r="C4014">
        <v>1527.84</v>
      </c>
    </row>
    <row r="4015" spans="1:3" x14ac:dyDescent="0.55000000000000004">
      <c r="A4015" s="1" t="s">
        <v>4</v>
      </c>
      <c r="B4015" s="2">
        <v>43209</v>
      </c>
      <c r="C4015">
        <v>1556.91</v>
      </c>
    </row>
    <row r="4016" spans="1:3" x14ac:dyDescent="0.55000000000000004">
      <c r="A4016" s="1" t="s">
        <v>4</v>
      </c>
      <c r="B4016" s="2">
        <v>43210</v>
      </c>
      <c r="C4016">
        <v>1527.49</v>
      </c>
    </row>
    <row r="4017" spans="1:3" x14ac:dyDescent="0.55000000000000004">
      <c r="A4017" s="1" t="s">
        <v>4</v>
      </c>
      <c r="B4017" s="2">
        <v>43213</v>
      </c>
      <c r="C4017">
        <v>1517.86</v>
      </c>
    </row>
    <row r="4018" spans="1:3" x14ac:dyDescent="0.55000000000000004">
      <c r="A4018" s="1" t="s">
        <v>4</v>
      </c>
      <c r="B4018" s="2">
        <v>43214</v>
      </c>
      <c r="C4018">
        <v>1460.09</v>
      </c>
    </row>
    <row r="4019" spans="1:3" x14ac:dyDescent="0.55000000000000004">
      <c r="A4019" s="1" t="s">
        <v>4</v>
      </c>
      <c r="B4019" s="2">
        <v>43215</v>
      </c>
      <c r="C4019">
        <v>1460.17</v>
      </c>
    </row>
    <row r="4020" spans="1:3" x14ac:dyDescent="0.55000000000000004">
      <c r="A4020" s="1" t="s">
        <v>4</v>
      </c>
      <c r="B4020" s="2">
        <v>43216</v>
      </c>
      <c r="C4020">
        <v>1517.96</v>
      </c>
    </row>
    <row r="4021" spans="1:3" x14ac:dyDescent="0.55000000000000004">
      <c r="A4021" s="1" t="s">
        <v>4</v>
      </c>
      <c r="B4021" s="2">
        <v>43217</v>
      </c>
      <c r="C4021">
        <v>1572.62</v>
      </c>
    </row>
    <row r="4022" spans="1:3" x14ac:dyDescent="0.55000000000000004">
      <c r="A4022" s="1" t="s">
        <v>4</v>
      </c>
      <c r="B4022" s="2">
        <v>43220</v>
      </c>
      <c r="C4022">
        <v>1566.13</v>
      </c>
    </row>
    <row r="4023" spans="1:3" x14ac:dyDescent="0.55000000000000004">
      <c r="A4023" s="1" t="s">
        <v>4</v>
      </c>
      <c r="B4023" s="2">
        <v>43221</v>
      </c>
      <c r="C4023">
        <v>1582.26</v>
      </c>
    </row>
    <row r="4024" spans="1:3" x14ac:dyDescent="0.55000000000000004">
      <c r="A4024" s="1" t="s">
        <v>4</v>
      </c>
      <c r="B4024" s="2">
        <v>43222</v>
      </c>
      <c r="C4024">
        <v>1569.6801</v>
      </c>
    </row>
    <row r="4025" spans="1:3" x14ac:dyDescent="0.55000000000000004">
      <c r="A4025" s="1" t="s">
        <v>4</v>
      </c>
      <c r="B4025" s="2">
        <v>43223</v>
      </c>
      <c r="C4025">
        <v>1572.08</v>
      </c>
    </row>
    <row r="4026" spans="1:3" x14ac:dyDescent="0.55000000000000004">
      <c r="A4026" s="1" t="s">
        <v>4</v>
      </c>
      <c r="B4026" s="2">
        <v>43224</v>
      </c>
      <c r="C4026">
        <v>1580.95</v>
      </c>
    </row>
    <row r="4027" spans="1:3" x14ac:dyDescent="0.55000000000000004">
      <c r="A4027" s="1" t="s">
        <v>4</v>
      </c>
      <c r="B4027" s="2">
        <v>43227</v>
      </c>
      <c r="C4027">
        <v>1600.14</v>
      </c>
    </row>
    <row r="4028" spans="1:3" x14ac:dyDescent="0.55000000000000004">
      <c r="A4028" s="1" t="s">
        <v>4</v>
      </c>
      <c r="B4028" s="2">
        <v>43228</v>
      </c>
      <c r="C4028">
        <v>1592.39</v>
      </c>
    </row>
    <row r="4029" spans="1:3" x14ac:dyDescent="0.55000000000000004">
      <c r="A4029" s="1" t="s">
        <v>4</v>
      </c>
      <c r="B4029" s="2">
        <v>43229</v>
      </c>
      <c r="C4029">
        <v>1608</v>
      </c>
    </row>
    <row r="4030" spans="1:3" x14ac:dyDescent="0.55000000000000004">
      <c r="A4030" s="1" t="s">
        <v>4</v>
      </c>
      <c r="B4030" s="2">
        <v>43230</v>
      </c>
      <c r="C4030">
        <v>1609.08</v>
      </c>
    </row>
    <row r="4031" spans="1:3" x14ac:dyDescent="0.55000000000000004">
      <c r="A4031" s="1" t="s">
        <v>4</v>
      </c>
      <c r="B4031" s="2">
        <v>43231</v>
      </c>
      <c r="C4031">
        <v>1602.91</v>
      </c>
    </row>
    <row r="4032" spans="1:3" x14ac:dyDescent="0.55000000000000004">
      <c r="A4032" s="1" t="s">
        <v>4</v>
      </c>
      <c r="B4032" s="2">
        <v>43234</v>
      </c>
      <c r="C4032">
        <v>1601.54</v>
      </c>
    </row>
    <row r="4033" spans="1:3" x14ac:dyDescent="0.55000000000000004">
      <c r="A4033" s="1" t="s">
        <v>4</v>
      </c>
      <c r="B4033" s="2">
        <v>43235</v>
      </c>
      <c r="C4033">
        <v>1576.12</v>
      </c>
    </row>
    <row r="4034" spans="1:3" x14ac:dyDescent="0.55000000000000004">
      <c r="A4034" s="1" t="s">
        <v>4</v>
      </c>
      <c r="B4034" s="2">
        <v>43236</v>
      </c>
      <c r="C4034">
        <v>1587.28</v>
      </c>
    </row>
    <row r="4035" spans="1:3" x14ac:dyDescent="0.55000000000000004">
      <c r="A4035" s="1" t="s">
        <v>4</v>
      </c>
      <c r="B4035" s="2">
        <v>43237</v>
      </c>
      <c r="C4035">
        <v>1581.76</v>
      </c>
    </row>
    <row r="4036" spans="1:3" x14ac:dyDescent="0.55000000000000004">
      <c r="A4036" s="1" t="s">
        <v>4</v>
      </c>
      <c r="B4036" s="2">
        <v>43238</v>
      </c>
      <c r="C4036">
        <v>1574.37</v>
      </c>
    </row>
    <row r="4037" spans="1:3" x14ac:dyDescent="0.55000000000000004">
      <c r="A4037" s="1" t="s">
        <v>4</v>
      </c>
      <c r="B4037" s="2">
        <v>43241</v>
      </c>
      <c r="C4037">
        <v>1585.46</v>
      </c>
    </row>
    <row r="4038" spans="1:3" x14ac:dyDescent="0.55000000000000004">
      <c r="A4038" s="1" t="s">
        <v>4</v>
      </c>
      <c r="B4038" s="2">
        <v>43242</v>
      </c>
      <c r="C4038">
        <v>1581.4</v>
      </c>
    </row>
    <row r="4039" spans="1:3" x14ac:dyDescent="0.55000000000000004">
      <c r="A4039" s="1" t="s">
        <v>4</v>
      </c>
      <c r="B4039" s="2">
        <v>43243</v>
      </c>
      <c r="C4039">
        <v>1601.86</v>
      </c>
    </row>
    <row r="4040" spans="1:3" x14ac:dyDescent="0.55000000000000004">
      <c r="A4040" s="1" t="s">
        <v>4</v>
      </c>
      <c r="B4040" s="2">
        <v>43244</v>
      </c>
      <c r="C4040">
        <v>1603.0699</v>
      </c>
    </row>
    <row r="4041" spans="1:3" x14ac:dyDescent="0.55000000000000004">
      <c r="A4041" s="1" t="s">
        <v>4</v>
      </c>
      <c r="B4041" s="2">
        <v>43245</v>
      </c>
      <c r="C4041">
        <v>1610.15</v>
      </c>
    </row>
    <row r="4042" spans="1:3" x14ac:dyDescent="0.55000000000000004">
      <c r="A4042" s="1" t="s">
        <v>4</v>
      </c>
      <c r="B4042" s="2">
        <v>43249</v>
      </c>
      <c r="C4042">
        <v>1612.87</v>
      </c>
    </row>
    <row r="4043" spans="1:3" x14ac:dyDescent="0.55000000000000004">
      <c r="A4043" s="1" t="s">
        <v>4</v>
      </c>
      <c r="B4043" s="2">
        <v>43250</v>
      </c>
      <c r="C4043">
        <v>1624.89</v>
      </c>
    </row>
    <row r="4044" spans="1:3" x14ac:dyDescent="0.55000000000000004">
      <c r="A4044" s="1" t="s">
        <v>4</v>
      </c>
      <c r="B4044" s="2">
        <v>43251</v>
      </c>
      <c r="C4044">
        <v>1629.62</v>
      </c>
    </row>
    <row r="4045" spans="1:3" x14ac:dyDescent="0.55000000000000004">
      <c r="A4045" s="1" t="s">
        <v>4</v>
      </c>
      <c r="B4045" s="2">
        <v>43252</v>
      </c>
      <c r="C4045">
        <v>1641.54</v>
      </c>
    </row>
    <row r="4046" spans="1:3" x14ac:dyDescent="0.55000000000000004">
      <c r="A4046" s="1" t="s">
        <v>4</v>
      </c>
      <c r="B4046" s="2">
        <v>43255</v>
      </c>
      <c r="C4046">
        <v>1665.27</v>
      </c>
    </row>
    <row r="4047" spans="1:3" x14ac:dyDescent="0.55000000000000004">
      <c r="A4047" s="1" t="s">
        <v>4</v>
      </c>
      <c r="B4047" s="2">
        <v>43256</v>
      </c>
      <c r="C4047">
        <v>1696.35</v>
      </c>
    </row>
    <row r="4048" spans="1:3" x14ac:dyDescent="0.55000000000000004">
      <c r="A4048" s="1" t="s">
        <v>4</v>
      </c>
      <c r="B4048" s="2">
        <v>43257</v>
      </c>
      <c r="C4048">
        <v>1695.75</v>
      </c>
    </row>
    <row r="4049" spans="1:3" x14ac:dyDescent="0.55000000000000004">
      <c r="A4049" s="1" t="s">
        <v>4</v>
      </c>
      <c r="B4049" s="2">
        <v>43258</v>
      </c>
      <c r="C4049">
        <v>1689.3</v>
      </c>
    </row>
    <row r="4050" spans="1:3" x14ac:dyDescent="0.55000000000000004">
      <c r="A4050" s="1" t="s">
        <v>4</v>
      </c>
      <c r="B4050" s="2">
        <v>43259</v>
      </c>
      <c r="C4050">
        <v>1683.99</v>
      </c>
    </row>
    <row r="4051" spans="1:3" x14ac:dyDescent="0.55000000000000004">
      <c r="A4051" s="1" t="s">
        <v>4</v>
      </c>
      <c r="B4051" s="2">
        <v>43262</v>
      </c>
      <c r="C4051">
        <v>1689.12</v>
      </c>
    </row>
    <row r="4052" spans="1:3" x14ac:dyDescent="0.55000000000000004">
      <c r="A4052" s="1" t="s">
        <v>4</v>
      </c>
      <c r="B4052" s="2">
        <v>43263</v>
      </c>
      <c r="C4052">
        <v>1698.75</v>
      </c>
    </row>
    <row r="4053" spans="1:3" x14ac:dyDescent="0.55000000000000004">
      <c r="A4053" s="1" t="s">
        <v>4</v>
      </c>
      <c r="B4053" s="2">
        <v>43264</v>
      </c>
      <c r="C4053">
        <v>1704.86</v>
      </c>
    </row>
    <row r="4054" spans="1:3" x14ac:dyDescent="0.55000000000000004">
      <c r="A4054" s="1" t="s">
        <v>4</v>
      </c>
      <c r="B4054" s="2">
        <v>43265</v>
      </c>
      <c r="C4054">
        <v>1723.86</v>
      </c>
    </row>
    <row r="4055" spans="1:3" x14ac:dyDescent="0.55000000000000004">
      <c r="A4055" s="1" t="s">
        <v>4</v>
      </c>
      <c r="B4055" s="2">
        <v>43266</v>
      </c>
      <c r="C4055">
        <v>1715.97</v>
      </c>
    </row>
    <row r="4056" spans="1:3" x14ac:dyDescent="0.55000000000000004">
      <c r="A4056" s="1" t="s">
        <v>4</v>
      </c>
      <c r="B4056" s="2">
        <v>43269</v>
      </c>
      <c r="C4056">
        <v>1723.79</v>
      </c>
    </row>
    <row r="4057" spans="1:3" x14ac:dyDescent="0.55000000000000004">
      <c r="A4057" s="1" t="s">
        <v>4</v>
      </c>
      <c r="B4057" s="2">
        <v>43270</v>
      </c>
      <c r="C4057">
        <v>1734.78</v>
      </c>
    </row>
    <row r="4058" spans="1:3" x14ac:dyDescent="0.55000000000000004">
      <c r="A4058" s="1" t="s">
        <v>4</v>
      </c>
      <c r="B4058" s="2">
        <v>43271</v>
      </c>
      <c r="C4058">
        <v>1750.08</v>
      </c>
    </row>
    <row r="4059" spans="1:3" x14ac:dyDescent="0.55000000000000004">
      <c r="A4059" s="1" t="s">
        <v>4</v>
      </c>
      <c r="B4059" s="2">
        <v>43272</v>
      </c>
      <c r="C4059">
        <v>1730.22</v>
      </c>
    </row>
    <row r="4060" spans="1:3" x14ac:dyDescent="0.55000000000000004">
      <c r="A4060" s="1" t="s">
        <v>4</v>
      </c>
      <c r="B4060" s="2">
        <v>43273</v>
      </c>
      <c r="C4060">
        <v>1715.67</v>
      </c>
    </row>
    <row r="4061" spans="1:3" x14ac:dyDescent="0.55000000000000004">
      <c r="A4061" s="1" t="s">
        <v>4</v>
      </c>
      <c r="B4061" s="2">
        <v>43276</v>
      </c>
      <c r="C4061">
        <v>1663.15</v>
      </c>
    </row>
    <row r="4062" spans="1:3" x14ac:dyDescent="0.55000000000000004">
      <c r="A4062" s="1" t="s">
        <v>4</v>
      </c>
      <c r="B4062" s="2">
        <v>43277</v>
      </c>
      <c r="C4062">
        <v>1691.09</v>
      </c>
    </row>
    <row r="4063" spans="1:3" x14ac:dyDescent="0.55000000000000004">
      <c r="A4063" s="1" t="s">
        <v>4</v>
      </c>
      <c r="B4063" s="2">
        <v>43278</v>
      </c>
      <c r="C4063">
        <v>1660.51</v>
      </c>
    </row>
    <row r="4064" spans="1:3" x14ac:dyDescent="0.55000000000000004">
      <c r="A4064" s="1" t="s">
        <v>4</v>
      </c>
      <c r="B4064" s="2">
        <v>43279</v>
      </c>
      <c r="C4064">
        <v>1701.45</v>
      </c>
    </row>
    <row r="4065" spans="1:3" x14ac:dyDescent="0.55000000000000004">
      <c r="A4065" s="1" t="s">
        <v>4</v>
      </c>
      <c r="B4065" s="2">
        <v>43280</v>
      </c>
      <c r="C4065">
        <v>1699.8</v>
      </c>
    </row>
    <row r="4066" spans="1:3" x14ac:dyDescent="0.55000000000000004">
      <c r="A4066" s="1" t="s">
        <v>4</v>
      </c>
      <c r="B4066" s="2">
        <v>43283</v>
      </c>
      <c r="C4066">
        <v>1713.78</v>
      </c>
    </row>
    <row r="4067" spans="1:3" x14ac:dyDescent="0.55000000000000004">
      <c r="A4067" s="1" t="s">
        <v>4</v>
      </c>
      <c r="B4067" s="2">
        <v>43284</v>
      </c>
      <c r="C4067">
        <v>1693.96</v>
      </c>
    </row>
    <row r="4068" spans="1:3" x14ac:dyDescent="0.55000000000000004">
      <c r="A4068" s="1" t="s">
        <v>4</v>
      </c>
      <c r="B4068" s="2">
        <v>43286</v>
      </c>
      <c r="C4068">
        <v>1699.73</v>
      </c>
    </row>
    <row r="4069" spans="1:3" x14ac:dyDescent="0.55000000000000004">
      <c r="A4069" s="1" t="s">
        <v>4</v>
      </c>
      <c r="B4069" s="2">
        <v>43287</v>
      </c>
      <c r="C4069">
        <v>1710.63</v>
      </c>
    </row>
    <row r="4070" spans="1:3" x14ac:dyDescent="0.55000000000000004">
      <c r="A4070" s="1" t="s">
        <v>4</v>
      </c>
      <c r="B4070" s="2">
        <v>43290</v>
      </c>
      <c r="C4070">
        <v>1739.02</v>
      </c>
    </row>
    <row r="4071" spans="1:3" x14ac:dyDescent="0.55000000000000004">
      <c r="A4071" s="1" t="s">
        <v>4</v>
      </c>
      <c r="B4071" s="2">
        <v>43291</v>
      </c>
      <c r="C4071">
        <v>1743.0699</v>
      </c>
    </row>
    <row r="4072" spans="1:3" x14ac:dyDescent="0.55000000000000004">
      <c r="A4072" s="1" t="s">
        <v>4</v>
      </c>
      <c r="B4072" s="2">
        <v>43292</v>
      </c>
      <c r="C4072">
        <v>1755</v>
      </c>
    </row>
    <row r="4073" spans="1:3" x14ac:dyDescent="0.55000000000000004">
      <c r="A4073" s="1" t="s">
        <v>4</v>
      </c>
      <c r="B4073" s="2">
        <v>43293</v>
      </c>
      <c r="C4073">
        <v>1796.62</v>
      </c>
    </row>
    <row r="4074" spans="1:3" x14ac:dyDescent="0.55000000000000004">
      <c r="A4074" s="1" t="s">
        <v>4</v>
      </c>
      <c r="B4074" s="2">
        <v>43294</v>
      </c>
      <c r="C4074">
        <v>1813.03</v>
      </c>
    </row>
    <row r="4075" spans="1:3" x14ac:dyDescent="0.55000000000000004">
      <c r="A4075" s="1" t="s">
        <v>4</v>
      </c>
      <c r="B4075" s="2">
        <v>43297</v>
      </c>
      <c r="C4075">
        <v>1822.49</v>
      </c>
    </row>
    <row r="4076" spans="1:3" x14ac:dyDescent="0.55000000000000004">
      <c r="A4076" s="1" t="s">
        <v>4</v>
      </c>
      <c r="B4076" s="2">
        <v>43298</v>
      </c>
      <c r="C4076">
        <v>1843.9301</v>
      </c>
    </row>
    <row r="4077" spans="1:3" x14ac:dyDescent="0.55000000000000004">
      <c r="A4077" s="1" t="s">
        <v>4</v>
      </c>
      <c r="B4077" s="2">
        <v>43299</v>
      </c>
      <c r="C4077">
        <v>1842.92</v>
      </c>
    </row>
    <row r="4078" spans="1:3" x14ac:dyDescent="0.55000000000000004">
      <c r="A4078" s="1" t="s">
        <v>4</v>
      </c>
      <c r="B4078" s="2">
        <v>43300</v>
      </c>
      <c r="C4078">
        <v>1812.97</v>
      </c>
    </row>
    <row r="4079" spans="1:3" x14ac:dyDescent="0.55000000000000004">
      <c r="A4079" s="1" t="s">
        <v>4</v>
      </c>
      <c r="B4079" s="2">
        <v>43301</v>
      </c>
      <c r="C4079">
        <v>1813.7</v>
      </c>
    </row>
    <row r="4080" spans="1:3" x14ac:dyDescent="0.55000000000000004">
      <c r="A4080" s="1" t="s">
        <v>4</v>
      </c>
      <c r="B4080" s="2">
        <v>43304</v>
      </c>
      <c r="C4080">
        <v>1802</v>
      </c>
    </row>
    <row r="4081" spans="1:3" x14ac:dyDescent="0.55000000000000004">
      <c r="A4081" s="1" t="s">
        <v>4</v>
      </c>
      <c r="B4081" s="2">
        <v>43305</v>
      </c>
      <c r="C4081">
        <v>1829.24</v>
      </c>
    </row>
    <row r="4082" spans="1:3" x14ac:dyDescent="0.55000000000000004">
      <c r="A4082" s="1" t="s">
        <v>4</v>
      </c>
      <c r="B4082" s="2">
        <v>43306</v>
      </c>
      <c r="C4082">
        <v>1863.61</v>
      </c>
    </row>
    <row r="4083" spans="1:3" x14ac:dyDescent="0.55000000000000004">
      <c r="A4083" s="1" t="s">
        <v>4</v>
      </c>
      <c r="B4083" s="2">
        <v>43307</v>
      </c>
      <c r="C4083">
        <v>1808</v>
      </c>
    </row>
    <row r="4084" spans="1:3" x14ac:dyDescent="0.55000000000000004">
      <c r="A4084" s="1" t="s">
        <v>4</v>
      </c>
      <c r="B4084" s="2">
        <v>43308</v>
      </c>
      <c r="C4084">
        <v>1817.27</v>
      </c>
    </row>
    <row r="4085" spans="1:3" x14ac:dyDescent="0.55000000000000004">
      <c r="A4085" s="1" t="s">
        <v>4</v>
      </c>
      <c r="B4085" s="2">
        <v>43311</v>
      </c>
      <c r="C4085">
        <v>1779.22</v>
      </c>
    </row>
    <row r="4086" spans="1:3" x14ac:dyDescent="0.55000000000000004">
      <c r="A4086" s="1" t="s">
        <v>4</v>
      </c>
      <c r="B4086" s="2">
        <v>43312</v>
      </c>
      <c r="C4086">
        <v>1777.4399000000001</v>
      </c>
    </row>
    <row r="4087" spans="1:3" x14ac:dyDescent="0.55000000000000004">
      <c r="A4087" s="1" t="s">
        <v>4</v>
      </c>
      <c r="B4087" s="2">
        <v>43313</v>
      </c>
      <c r="C4087">
        <v>1797.17</v>
      </c>
    </row>
    <row r="4088" spans="1:3" x14ac:dyDescent="0.55000000000000004">
      <c r="A4088" s="1" t="s">
        <v>4</v>
      </c>
      <c r="B4088" s="2">
        <v>43314</v>
      </c>
      <c r="C4088">
        <v>1834.33</v>
      </c>
    </row>
    <row r="4089" spans="1:3" x14ac:dyDescent="0.55000000000000004">
      <c r="A4089" s="1" t="s">
        <v>4</v>
      </c>
      <c r="B4089" s="2">
        <v>43315</v>
      </c>
      <c r="C4089">
        <v>1823.29</v>
      </c>
    </row>
    <row r="4090" spans="1:3" x14ac:dyDescent="0.55000000000000004">
      <c r="A4090" s="1" t="s">
        <v>4</v>
      </c>
      <c r="B4090" s="2">
        <v>43318</v>
      </c>
      <c r="C4090">
        <v>1847.75</v>
      </c>
    </row>
    <row r="4091" spans="1:3" x14ac:dyDescent="0.55000000000000004">
      <c r="A4091" s="1" t="s">
        <v>4</v>
      </c>
      <c r="B4091" s="2">
        <v>43319</v>
      </c>
      <c r="C4091">
        <v>1862.48</v>
      </c>
    </row>
    <row r="4092" spans="1:3" x14ac:dyDescent="0.55000000000000004">
      <c r="A4092" s="1" t="s">
        <v>4</v>
      </c>
      <c r="B4092" s="2">
        <v>43320</v>
      </c>
      <c r="C4092">
        <v>1886.52</v>
      </c>
    </row>
    <row r="4093" spans="1:3" x14ac:dyDescent="0.55000000000000004">
      <c r="A4093" s="1" t="s">
        <v>4</v>
      </c>
      <c r="B4093" s="2">
        <v>43321</v>
      </c>
      <c r="C4093">
        <v>1898.52</v>
      </c>
    </row>
    <row r="4094" spans="1:3" x14ac:dyDescent="0.55000000000000004">
      <c r="A4094" s="1" t="s">
        <v>4</v>
      </c>
      <c r="B4094" s="2">
        <v>43322</v>
      </c>
      <c r="C4094">
        <v>1886.3</v>
      </c>
    </row>
    <row r="4095" spans="1:3" x14ac:dyDescent="0.55000000000000004">
      <c r="A4095" s="1" t="s">
        <v>4</v>
      </c>
      <c r="B4095" s="2">
        <v>43325</v>
      </c>
      <c r="C4095">
        <v>1896.2</v>
      </c>
    </row>
    <row r="4096" spans="1:3" x14ac:dyDescent="0.55000000000000004">
      <c r="A4096" s="1" t="s">
        <v>4</v>
      </c>
      <c r="B4096" s="2">
        <v>43326</v>
      </c>
      <c r="C4096">
        <v>1919.65</v>
      </c>
    </row>
    <row r="4097" spans="1:3" x14ac:dyDescent="0.55000000000000004">
      <c r="A4097" s="1" t="s">
        <v>4</v>
      </c>
      <c r="B4097" s="2">
        <v>43327</v>
      </c>
      <c r="C4097">
        <v>1882.62</v>
      </c>
    </row>
    <row r="4098" spans="1:3" x14ac:dyDescent="0.55000000000000004">
      <c r="A4098" s="1" t="s">
        <v>4</v>
      </c>
      <c r="B4098" s="2">
        <v>43328</v>
      </c>
      <c r="C4098">
        <v>1886.52</v>
      </c>
    </row>
    <row r="4099" spans="1:3" x14ac:dyDescent="0.55000000000000004">
      <c r="A4099" s="1" t="s">
        <v>4</v>
      </c>
      <c r="B4099" s="2">
        <v>43329</v>
      </c>
      <c r="C4099">
        <v>1882.22</v>
      </c>
    </row>
    <row r="4100" spans="1:3" x14ac:dyDescent="0.55000000000000004">
      <c r="A4100" s="1" t="s">
        <v>4</v>
      </c>
      <c r="B4100" s="2">
        <v>43332</v>
      </c>
      <c r="C4100">
        <v>1876.71</v>
      </c>
    </row>
    <row r="4101" spans="1:3" x14ac:dyDescent="0.55000000000000004">
      <c r="A4101" s="1" t="s">
        <v>4</v>
      </c>
      <c r="B4101" s="2">
        <v>43333</v>
      </c>
      <c r="C4101">
        <v>1883.42</v>
      </c>
    </row>
    <row r="4102" spans="1:3" x14ac:dyDescent="0.55000000000000004">
      <c r="A4102" s="1" t="s">
        <v>4</v>
      </c>
      <c r="B4102" s="2">
        <v>43334</v>
      </c>
      <c r="C4102">
        <v>1904.9</v>
      </c>
    </row>
    <row r="4103" spans="1:3" x14ac:dyDescent="0.55000000000000004">
      <c r="A4103" s="1" t="s">
        <v>4</v>
      </c>
      <c r="B4103" s="2">
        <v>43335</v>
      </c>
      <c r="C4103">
        <v>1902.9</v>
      </c>
    </row>
    <row r="4104" spans="1:3" x14ac:dyDescent="0.55000000000000004">
      <c r="A4104" s="1" t="s">
        <v>4</v>
      </c>
      <c r="B4104" s="2">
        <v>43336</v>
      </c>
      <c r="C4104">
        <v>1905.39</v>
      </c>
    </row>
    <row r="4105" spans="1:3" x14ac:dyDescent="0.55000000000000004">
      <c r="A4105" s="1" t="s">
        <v>4</v>
      </c>
      <c r="B4105" s="2">
        <v>43339</v>
      </c>
      <c r="C4105">
        <v>1927.6801</v>
      </c>
    </row>
    <row r="4106" spans="1:3" x14ac:dyDescent="0.55000000000000004">
      <c r="A4106" s="1" t="s">
        <v>4</v>
      </c>
      <c r="B4106" s="2">
        <v>43340</v>
      </c>
      <c r="C4106">
        <v>1932.8199</v>
      </c>
    </row>
    <row r="4107" spans="1:3" x14ac:dyDescent="0.55000000000000004">
      <c r="A4107" s="1" t="s">
        <v>4</v>
      </c>
      <c r="B4107" s="2">
        <v>43341</v>
      </c>
      <c r="C4107">
        <v>1998.1</v>
      </c>
    </row>
    <row r="4108" spans="1:3" x14ac:dyDescent="0.55000000000000004">
      <c r="A4108" s="1" t="s">
        <v>4</v>
      </c>
      <c r="B4108" s="2">
        <v>43342</v>
      </c>
      <c r="C4108">
        <v>2002.38</v>
      </c>
    </row>
    <row r="4109" spans="1:3" x14ac:dyDescent="0.55000000000000004">
      <c r="A4109" s="1" t="s">
        <v>4</v>
      </c>
      <c r="B4109" s="2">
        <v>43343</v>
      </c>
      <c r="C4109">
        <v>2012.71</v>
      </c>
    </row>
    <row r="4110" spans="1:3" x14ac:dyDescent="0.55000000000000004">
      <c r="A4110" s="1" t="s">
        <v>4</v>
      </c>
      <c r="B4110" s="2">
        <v>43347</v>
      </c>
      <c r="C4110">
        <v>2039.51</v>
      </c>
    </row>
    <row r="4111" spans="1:3" x14ac:dyDescent="0.55000000000000004">
      <c r="A4111" s="1" t="s">
        <v>4</v>
      </c>
      <c r="B4111" s="2">
        <v>43348</v>
      </c>
      <c r="C4111">
        <v>1994.8199</v>
      </c>
    </row>
    <row r="4112" spans="1:3" x14ac:dyDescent="0.55000000000000004">
      <c r="A4112" s="1" t="s">
        <v>4</v>
      </c>
      <c r="B4112" s="2">
        <v>43349</v>
      </c>
      <c r="C4112">
        <v>1958.3100999999999</v>
      </c>
    </row>
    <row r="4113" spans="1:3" x14ac:dyDescent="0.55000000000000004">
      <c r="A4113" s="1" t="s">
        <v>4</v>
      </c>
      <c r="B4113" s="2">
        <v>43350</v>
      </c>
      <c r="C4113">
        <v>1952.0699</v>
      </c>
    </row>
    <row r="4114" spans="1:3" x14ac:dyDescent="0.55000000000000004">
      <c r="A4114" s="1" t="s">
        <v>4</v>
      </c>
      <c r="B4114" s="2">
        <v>43353</v>
      </c>
      <c r="C4114">
        <v>1939.01</v>
      </c>
    </row>
    <row r="4115" spans="1:3" x14ac:dyDescent="0.55000000000000004">
      <c r="A4115" s="1" t="s">
        <v>4</v>
      </c>
      <c r="B4115" s="2">
        <v>43354</v>
      </c>
      <c r="C4115">
        <v>1987.15</v>
      </c>
    </row>
    <row r="4116" spans="1:3" x14ac:dyDescent="0.55000000000000004">
      <c r="A4116" s="1" t="s">
        <v>4</v>
      </c>
      <c r="B4116" s="2">
        <v>43355</v>
      </c>
      <c r="C4116">
        <v>1990</v>
      </c>
    </row>
    <row r="4117" spans="1:3" x14ac:dyDescent="0.55000000000000004">
      <c r="A4117" s="1" t="s">
        <v>4</v>
      </c>
      <c r="B4117" s="2">
        <v>43356</v>
      </c>
      <c r="C4117">
        <v>1989.87</v>
      </c>
    </row>
    <row r="4118" spans="1:3" x14ac:dyDescent="0.55000000000000004">
      <c r="A4118" s="1" t="s">
        <v>4</v>
      </c>
      <c r="B4118" s="2">
        <v>43357</v>
      </c>
      <c r="C4118">
        <v>1970.1899000000001</v>
      </c>
    </row>
    <row r="4119" spans="1:3" x14ac:dyDescent="0.55000000000000004">
      <c r="A4119" s="1" t="s">
        <v>4</v>
      </c>
      <c r="B4119" s="2">
        <v>43360</v>
      </c>
      <c r="C4119">
        <v>1908.03</v>
      </c>
    </row>
    <row r="4120" spans="1:3" x14ac:dyDescent="0.55000000000000004">
      <c r="A4120" s="1" t="s">
        <v>4</v>
      </c>
      <c r="B4120" s="2">
        <v>43361</v>
      </c>
      <c r="C4120">
        <v>1941.05</v>
      </c>
    </row>
    <row r="4121" spans="1:3" x14ac:dyDescent="0.55000000000000004">
      <c r="A4121" s="1" t="s">
        <v>4</v>
      </c>
      <c r="B4121" s="2">
        <v>43362</v>
      </c>
      <c r="C4121">
        <v>1926.42</v>
      </c>
    </row>
    <row r="4122" spans="1:3" x14ac:dyDescent="0.55000000000000004">
      <c r="A4122" s="1" t="s">
        <v>4</v>
      </c>
      <c r="B4122" s="2">
        <v>43363</v>
      </c>
      <c r="C4122">
        <v>1944.3</v>
      </c>
    </row>
    <row r="4123" spans="1:3" x14ac:dyDescent="0.55000000000000004">
      <c r="A4123" s="1" t="s">
        <v>4</v>
      </c>
      <c r="B4123" s="2">
        <v>43364</v>
      </c>
      <c r="C4123">
        <v>1915.01</v>
      </c>
    </row>
    <row r="4124" spans="1:3" x14ac:dyDescent="0.55000000000000004">
      <c r="A4124" s="1" t="s">
        <v>4</v>
      </c>
      <c r="B4124" s="2">
        <v>43367</v>
      </c>
      <c r="C4124">
        <v>1934.36</v>
      </c>
    </row>
    <row r="4125" spans="1:3" x14ac:dyDescent="0.55000000000000004">
      <c r="A4125" s="1" t="s">
        <v>4</v>
      </c>
      <c r="B4125" s="2">
        <v>43368</v>
      </c>
      <c r="C4125">
        <v>1974.55</v>
      </c>
    </row>
    <row r="4126" spans="1:3" x14ac:dyDescent="0.55000000000000004">
      <c r="A4126" s="1" t="s">
        <v>4</v>
      </c>
      <c r="B4126" s="2">
        <v>43369</v>
      </c>
      <c r="C4126">
        <v>1974.85</v>
      </c>
    </row>
    <row r="4127" spans="1:3" x14ac:dyDescent="0.55000000000000004">
      <c r="A4127" s="1" t="s">
        <v>4</v>
      </c>
      <c r="B4127" s="2">
        <v>43370</v>
      </c>
      <c r="C4127">
        <v>2012.98</v>
      </c>
    </row>
    <row r="4128" spans="1:3" x14ac:dyDescent="0.55000000000000004">
      <c r="A4128" s="1" t="s">
        <v>4</v>
      </c>
      <c r="B4128" s="2">
        <v>43371</v>
      </c>
      <c r="C4128">
        <v>2003</v>
      </c>
    </row>
    <row r="4129" spans="1:3" x14ac:dyDescent="0.55000000000000004">
      <c r="A4129" s="1" t="s">
        <v>4</v>
      </c>
      <c r="B4129" s="2">
        <v>43374</v>
      </c>
      <c r="C4129">
        <v>2004.36</v>
      </c>
    </row>
    <row r="4130" spans="1:3" x14ac:dyDescent="0.55000000000000004">
      <c r="A4130" s="1" t="s">
        <v>4</v>
      </c>
      <c r="B4130" s="2">
        <v>43375</v>
      </c>
      <c r="C4130">
        <v>1971.3100999999999</v>
      </c>
    </row>
    <row r="4131" spans="1:3" x14ac:dyDescent="0.55000000000000004">
      <c r="A4131" s="1" t="s">
        <v>4</v>
      </c>
      <c r="B4131" s="2">
        <v>43376</v>
      </c>
      <c r="C4131">
        <v>1952.76</v>
      </c>
    </row>
    <row r="4132" spans="1:3" x14ac:dyDescent="0.55000000000000004">
      <c r="A4132" s="1" t="s">
        <v>4</v>
      </c>
      <c r="B4132" s="2">
        <v>43377</v>
      </c>
      <c r="C4132">
        <v>1909.42</v>
      </c>
    </row>
    <row r="4133" spans="1:3" x14ac:dyDescent="0.55000000000000004">
      <c r="A4133" s="1" t="s">
        <v>4</v>
      </c>
      <c r="B4133" s="2">
        <v>43378</v>
      </c>
      <c r="C4133">
        <v>1889.65</v>
      </c>
    </row>
    <row r="4134" spans="1:3" x14ac:dyDescent="0.55000000000000004">
      <c r="A4134" s="1" t="s">
        <v>4</v>
      </c>
      <c r="B4134" s="2">
        <v>43381</v>
      </c>
      <c r="C4134">
        <v>1864.42</v>
      </c>
    </row>
    <row r="4135" spans="1:3" x14ac:dyDescent="0.55000000000000004">
      <c r="A4135" s="1" t="s">
        <v>4</v>
      </c>
      <c r="B4135" s="2">
        <v>43382</v>
      </c>
      <c r="C4135">
        <v>1870.3199</v>
      </c>
    </row>
    <row r="4136" spans="1:3" x14ac:dyDescent="0.55000000000000004">
      <c r="A4136" s="1" t="s">
        <v>4</v>
      </c>
      <c r="B4136" s="2">
        <v>43383</v>
      </c>
      <c r="C4136">
        <v>1755.25</v>
      </c>
    </row>
    <row r="4137" spans="1:3" x14ac:dyDescent="0.55000000000000004">
      <c r="A4137" s="1" t="s">
        <v>4</v>
      </c>
      <c r="B4137" s="2">
        <v>43384</v>
      </c>
      <c r="C4137">
        <v>1719.36</v>
      </c>
    </row>
    <row r="4138" spans="1:3" x14ac:dyDescent="0.55000000000000004">
      <c r="A4138" s="1" t="s">
        <v>4</v>
      </c>
      <c r="B4138" s="2">
        <v>43385</v>
      </c>
      <c r="C4138">
        <v>1788.61</v>
      </c>
    </row>
    <row r="4139" spans="1:3" x14ac:dyDescent="0.55000000000000004">
      <c r="A4139" s="1" t="s">
        <v>4</v>
      </c>
      <c r="B4139" s="2">
        <v>43388</v>
      </c>
      <c r="C4139">
        <v>1760.95</v>
      </c>
    </row>
    <row r="4140" spans="1:3" x14ac:dyDescent="0.55000000000000004">
      <c r="A4140" s="1" t="s">
        <v>4</v>
      </c>
      <c r="B4140" s="2">
        <v>43389</v>
      </c>
      <c r="C4140">
        <v>1819.96</v>
      </c>
    </row>
    <row r="4141" spans="1:3" x14ac:dyDescent="0.55000000000000004">
      <c r="A4141" s="1" t="s">
        <v>4</v>
      </c>
      <c r="B4141" s="2">
        <v>43390</v>
      </c>
      <c r="C4141">
        <v>1831.73</v>
      </c>
    </row>
    <row r="4142" spans="1:3" x14ac:dyDescent="0.55000000000000004">
      <c r="A4142" s="1" t="s">
        <v>4</v>
      </c>
      <c r="B4142" s="2">
        <v>43391</v>
      </c>
      <c r="C4142">
        <v>1770.72</v>
      </c>
    </row>
    <row r="4143" spans="1:3" x14ac:dyDescent="0.55000000000000004">
      <c r="A4143" s="1" t="s">
        <v>4</v>
      </c>
      <c r="B4143" s="2">
        <v>43392</v>
      </c>
      <c r="C4143">
        <v>1764.03</v>
      </c>
    </row>
    <row r="4144" spans="1:3" x14ac:dyDescent="0.55000000000000004">
      <c r="A4144" s="1" t="s">
        <v>4</v>
      </c>
      <c r="B4144" s="2">
        <v>43395</v>
      </c>
      <c r="C4144">
        <v>1789.3</v>
      </c>
    </row>
    <row r="4145" spans="1:3" x14ac:dyDescent="0.55000000000000004">
      <c r="A4145" s="1" t="s">
        <v>4</v>
      </c>
      <c r="B4145" s="2">
        <v>43396</v>
      </c>
      <c r="C4145">
        <v>1768.7</v>
      </c>
    </row>
    <row r="4146" spans="1:3" x14ac:dyDescent="0.55000000000000004">
      <c r="A4146" s="1" t="s">
        <v>4</v>
      </c>
      <c r="B4146" s="2">
        <v>43397</v>
      </c>
      <c r="C4146">
        <v>1664.2</v>
      </c>
    </row>
    <row r="4147" spans="1:3" x14ac:dyDescent="0.55000000000000004">
      <c r="A4147" s="1" t="s">
        <v>4</v>
      </c>
      <c r="B4147" s="2">
        <v>43398</v>
      </c>
      <c r="C4147">
        <v>1782.17</v>
      </c>
    </row>
    <row r="4148" spans="1:3" x14ac:dyDescent="0.55000000000000004">
      <c r="A4148" s="1" t="s">
        <v>4</v>
      </c>
      <c r="B4148" s="2">
        <v>43399</v>
      </c>
      <c r="C4148">
        <v>1642.8100999999999</v>
      </c>
    </row>
    <row r="4149" spans="1:3" x14ac:dyDescent="0.55000000000000004">
      <c r="A4149" s="1" t="s">
        <v>4</v>
      </c>
      <c r="B4149" s="2">
        <v>43402</v>
      </c>
      <c r="C4149">
        <v>1538.88</v>
      </c>
    </row>
    <row r="4150" spans="1:3" x14ac:dyDescent="0.55000000000000004">
      <c r="A4150" s="1" t="s">
        <v>4</v>
      </c>
      <c r="B4150" s="2">
        <v>43403</v>
      </c>
      <c r="C4150">
        <v>1530.42</v>
      </c>
    </row>
    <row r="4151" spans="1:3" x14ac:dyDescent="0.55000000000000004">
      <c r="A4151" s="1" t="s">
        <v>4</v>
      </c>
      <c r="B4151" s="2">
        <v>43404</v>
      </c>
      <c r="C4151">
        <v>1598.01</v>
      </c>
    </row>
    <row r="4152" spans="1:3" x14ac:dyDescent="0.55000000000000004">
      <c r="A4152" s="1" t="s">
        <v>4</v>
      </c>
      <c r="B4152" s="2">
        <v>43405</v>
      </c>
      <c r="C4152">
        <v>1665.53</v>
      </c>
    </row>
    <row r="4153" spans="1:3" x14ac:dyDescent="0.55000000000000004">
      <c r="A4153" s="1" t="s">
        <v>4</v>
      </c>
      <c r="B4153" s="2">
        <v>43406</v>
      </c>
      <c r="C4153">
        <v>1665.53</v>
      </c>
    </row>
    <row r="4154" spans="1:3" x14ac:dyDescent="0.55000000000000004">
      <c r="A4154" s="1" t="s">
        <v>4</v>
      </c>
      <c r="B4154" s="2">
        <v>43409</v>
      </c>
      <c r="C4154">
        <v>1627.8</v>
      </c>
    </row>
    <row r="4155" spans="1:3" x14ac:dyDescent="0.55000000000000004">
      <c r="A4155" s="1" t="s">
        <v>4</v>
      </c>
      <c r="B4155" s="2">
        <v>43410</v>
      </c>
      <c r="C4155">
        <v>1642.8100999999999</v>
      </c>
    </row>
    <row r="4156" spans="1:3" x14ac:dyDescent="0.55000000000000004">
      <c r="A4156" s="1" t="s">
        <v>4</v>
      </c>
      <c r="B4156" s="2">
        <v>43411</v>
      </c>
      <c r="C4156">
        <v>1755.49</v>
      </c>
    </row>
    <row r="4157" spans="1:3" x14ac:dyDescent="0.55000000000000004">
      <c r="A4157" s="1" t="s">
        <v>4</v>
      </c>
      <c r="B4157" s="2">
        <v>43412</v>
      </c>
      <c r="C4157">
        <v>1754.91</v>
      </c>
    </row>
    <row r="4158" spans="1:3" x14ac:dyDescent="0.55000000000000004">
      <c r="A4158" s="1" t="s">
        <v>4</v>
      </c>
      <c r="B4158" s="2">
        <v>43413</v>
      </c>
      <c r="C4158">
        <v>1712.4301</v>
      </c>
    </row>
    <row r="4159" spans="1:3" x14ac:dyDescent="0.55000000000000004">
      <c r="A4159" s="1" t="s">
        <v>4</v>
      </c>
      <c r="B4159" s="2">
        <v>43416</v>
      </c>
      <c r="C4159">
        <v>1636.85</v>
      </c>
    </row>
    <row r="4160" spans="1:3" x14ac:dyDescent="0.55000000000000004">
      <c r="A4160" s="1" t="s">
        <v>4</v>
      </c>
      <c r="B4160" s="2">
        <v>43417</v>
      </c>
      <c r="C4160">
        <v>1631.17</v>
      </c>
    </row>
    <row r="4161" spans="1:3" x14ac:dyDescent="0.55000000000000004">
      <c r="A4161" s="1" t="s">
        <v>4</v>
      </c>
      <c r="B4161" s="2">
        <v>43418</v>
      </c>
      <c r="C4161">
        <v>1599.01</v>
      </c>
    </row>
    <row r="4162" spans="1:3" x14ac:dyDescent="0.55000000000000004">
      <c r="A4162" s="1" t="s">
        <v>4</v>
      </c>
      <c r="B4162" s="2">
        <v>43419</v>
      </c>
      <c r="C4162">
        <v>1619.4399000000001</v>
      </c>
    </row>
    <row r="4163" spans="1:3" x14ac:dyDescent="0.55000000000000004">
      <c r="A4163" s="1" t="s">
        <v>4</v>
      </c>
      <c r="B4163" s="2">
        <v>43420</v>
      </c>
      <c r="C4163">
        <v>1593.41</v>
      </c>
    </row>
    <row r="4164" spans="1:3" x14ac:dyDescent="0.55000000000000004">
      <c r="A4164" s="1" t="s">
        <v>4</v>
      </c>
      <c r="B4164" s="2">
        <v>43423</v>
      </c>
      <c r="C4164">
        <v>1512.29</v>
      </c>
    </row>
    <row r="4165" spans="1:3" x14ac:dyDescent="0.55000000000000004">
      <c r="A4165" s="1" t="s">
        <v>4</v>
      </c>
      <c r="B4165" s="2">
        <v>43424</v>
      </c>
      <c r="C4165">
        <v>1495.46</v>
      </c>
    </row>
    <row r="4166" spans="1:3" x14ac:dyDescent="0.55000000000000004">
      <c r="A4166" s="1" t="s">
        <v>4</v>
      </c>
      <c r="B4166" s="2">
        <v>43425</v>
      </c>
      <c r="C4166">
        <v>1516.73</v>
      </c>
    </row>
    <row r="4167" spans="1:3" x14ac:dyDescent="0.55000000000000004">
      <c r="A4167" s="1" t="s">
        <v>4</v>
      </c>
      <c r="B4167" s="2">
        <v>43427</v>
      </c>
      <c r="C4167">
        <v>1502.0600999999999</v>
      </c>
    </row>
    <row r="4168" spans="1:3" x14ac:dyDescent="0.55000000000000004">
      <c r="A4168" s="1" t="s">
        <v>4</v>
      </c>
      <c r="B4168" s="2">
        <v>43430</v>
      </c>
      <c r="C4168">
        <v>1581.33</v>
      </c>
    </row>
    <row r="4169" spans="1:3" x14ac:dyDescent="0.55000000000000004">
      <c r="A4169" s="1" t="s">
        <v>4</v>
      </c>
      <c r="B4169" s="2">
        <v>43431</v>
      </c>
      <c r="C4169">
        <v>1581.42</v>
      </c>
    </row>
    <row r="4170" spans="1:3" x14ac:dyDescent="0.55000000000000004">
      <c r="A4170" s="1" t="s">
        <v>4</v>
      </c>
      <c r="B4170" s="2">
        <v>43432</v>
      </c>
      <c r="C4170">
        <v>1677.75</v>
      </c>
    </row>
    <row r="4171" spans="1:3" x14ac:dyDescent="0.55000000000000004">
      <c r="A4171" s="1" t="s">
        <v>4</v>
      </c>
      <c r="B4171" s="2">
        <v>43433</v>
      </c>
      <c r="C4171">
        <v>1673.5699</v>
      </c>
    </row>
    <row r="4172" spans="1:3" x14ac:dyDescent="0.55000000000000004">
      <c r="A4172" s="1" t="s">
        <v>4</v>
      </c>
      <c r="B4172" s="2">
        <v>43434</v>
      </c>
      <c r="C4172">
        <v>1690.17</v>
      </c>
    </row>
    <row r="4173" spans="1:3" x14ac:dyDescent="0.55000000000000004">
      <c r="A4173" s="1" t="s">
        <v>4</v>
      </c>
      <c r="B4173" s="2">
        <v>43437</v>
      </c>
      <c r="C4173">
        <v>1772.36</v>
      </c>
    </row>
    <row r="4174" spans="1:3" x14ac:dyDescent="0.55000000000000004">
      <c r="A4174" s="1" t="s">
        <v>4</v>
      </c>
      <c r="B4174" s="2">
        <v>43438</v>
      </c>
      <c r="C4174">
        <v>1668.4</v>
      </c>
    </row>
    <row r="4175" spans="1:3" x14ac:dyDescent="0.55000000000000004">
      <c r="A4175" s="1" t="s">
        <v>4</v>
      </c>
      <c r="B4175" s="2">
        <v>43440</v>
      </c>
      <c r="C4175">
        <v>1699.1899000000001</v>
      </c>
    </row>
    <row r="4176" spans="1:3" x14ac:dyDescent="0.55000000000000004">
      <c r="A4176" s="1" t="s">
        <v>4</v>
      </c>
      <c r="B4176" s="2">
        <v>43441</v>
      </c>
      <c r="C4176">
        <v>1629.13</v>
      </c>
    </row>
    <row r="4177" spans="1:3" x14ac:dyDescent="0.55000000000000004">
      <c r="A4177" s="1" t="s">
        <v>4</v>
      </c>
      <c r="B4177" s="2">
        <v>43444</v>
      </c>
      <c r="C4177">
        <v>1641.03</v>
      </c>
    </row>
    <row r="4178" spans="1:3" x14ac:dyDescent="0.55000000000000004">
      <c r="A4178" s="1" t="s">
        <v>4</v>
      </c>
      <c r="B4178" s="2">
        <v>43445</v>
      </c>
      <c r="C4178">
        <v>1643.24</v>
      </c>
    </row>
    <row r="4179" spans="1:3" x14ac:dyDescent="0.55000000000000004">
      <c r="A4179" s="1" t="s">
        <v>4</v>
      </c>
      <c r="B4179" s="2">
        <v>43446</v>
      </c>
      <c r="C4179">
        <v>1663.54</v>
      </c>
    </row>
    <row r="4180" spans="1:3" x14ac:dyDescent="0.55000000000000004">
      <c r="A4180" s="1" t="s">
        <v>4</v>
      </c>
      <c r="B4180" s="2">
        <v>43447</v>
      </c>
      <c r="C4180">
        <v>1658.38</v>
      </c>
    </row>
    <row r="4181" spans="1:3" x14ac:dyDescent="0.55000000000000004">
      <c r="A4181" s="1" t="s">
        <v>4</v>
      </c>
      <c r="B4181" s="2">
        <v>43448</v>
      </c>
      <c r="C4181">
        <v>1591.91</v>
      </c>
    </row>
    <row r="4182" spans="1:3" x14ac:dyDescent="0.55000000000000004">
      <c r="A4182" s="1" t="s">
        <v>4</v>
      </c>
      <c r="B4182" s="2">
        <v>43451</v>
      </c>
      <c r="C4182">
        <v>1520.91</v>
      </c>
    </row>
    <row r="4183" spans="1:3" x14ac:dyDescent="0.55000000000000004">
      <c r="A4183" s="1" t="s">
        <v>4</v>
      </c>
      <c r="B4183" s="2">
        <v>43452</v>
      </c>
      <c r="C4183">
        <v>1551.48</v>
      </c>
    </row>
    <row r="4184" spans="1:3" x14ac:dyDescent="0.55000000000000004">
      <c r="A4184" s="1" t="s">
        <v>4</v>
      </c>
      <c r="B4184" s="2">
        <v>43453</v>
      </c>
      <c r="C4184">
        <v>1495.08</v>
      </c>
    </row>
    <row r="4185" spans="1:3" x14ac:dyDescent="0.55000000000000004">
      <c r="A4185" s="1" t="s">
        <v>4</v>
      </c>
      <c r="B4185" s="2">
        <v>43454</v>
      </c>
      <c r="C4185">
        <v>1460.83</v>
      </c>
    </row>
    <row r="4186" spans="1:3" x14ac:dyDescent="0.55000000000000004">
      <c r="A4186" s="1" t="s">
        <v>4</v>
      </c>
      <c r="B4186" s="2">
        <v>43455</v>
      </c>
      <c r="C4186">
        <v>1377.45</v>
      </c>
    </row>
    <row r="4187" spans="1:3" x14ac:dyDescent="0.55000000000000004">
      <c r="A4187" s="1" t="s">
        <v>4</v>
      </c>
      <c r="B4187" s="2">
        <v>43458</v>
      </c>
      <c r="C4187">
        <v>1343.96</v>
      </c>
    </row>
    <row r="4188" spans="1:3" x14ac:dyDescent="0.55000000000000004">
      <c r="A4188" s="1" t="s">
        <v>4</v>
      </c>
      <c r="B4188" s="2">
        <v>43460</v>
      </c>
      <c r="C4188">
        <v>1470.9</v>
      </c>
    </row>
    <row r="4189" spans="1:3" x14ac:dyDescent="0.55000000000000004">
      <c r="A4189" s="1" t="s">
        <v>4</v>
      </c>
      <c r="B4189" s="2">
        <v>43461</v>
      </c>
      <c r="C4189">
        <v>1461.64</v>
      </c>
    </row>
    <row r="4190" spans="1:3" x14ac:dyDescent="0.55000000000000004">
      <c r="A4190" s="1" t="s">
        <v>4</v>
      </c>
      <c r="B4190" s="2">
        <v>43462</v>
      </c>
      <c r="C4190">
        <v>1478.02</v>
      </c>
    </row>
    <row r="4191" spans="1:3" x14ac:dyDescent="0.55000000000000004">
      <c r="A4191" s="1" t="s">
        <v>4</v>
      </c>
      <c r="B4191" s="2">
        <v>43465</v>
      </c>
      <c r="C4191">
        <v>1501.97</v>
      </c>
    </row>
    <row r="4192" spans="1:3" x14ac:dyDescent="0.55000000000000004">
      <c r="A4192" s="1" t="s">
        <v>4</v>
      </c>
      <c r="B4192" s="2">
        <v>43467</v>
      </c>
      <c r="C4192">
        <v>1539.13</v>
      </c>
    </row>
    <row r="4193" spans="1:3" x14ac:dyDescent="0.55000000000000004">
      <c r="A4193" s="1" t="s">
        <v>4</v>
      </c>
      <c r="B4193" s="2">
        <v>43468</v>
      </c>
      <c r="C4193">
        <v>1500.28</v>
      </c>
    </row>
    <row r="4194" spans="1:3" x14ac:dyDescent="0.55000000000000004">
      <c r="A4194" s="1" t="s">
        <v>4</v>
      </c>
      <c r="B4194" s="2">
        <v>43469</v>
      </c>
      <c r="C4194">
        <v>1575.39</v>
      </c>
    </row>
    <row r="4195" spans="1:3" x14ac:dyDescent="0.55000000000000004">
      <c r="A4195" s="1" t="s">
        <v>4</v>
      </c>
      <c r="B4195" s="2">
        <v>43472</v>
      </c>
      <c r="C4195">
        <v>1629.51</v>
      </c>
    </row>
    <row r="4196" spans="1:3" x14ac:dyDescent="0.55000000000000004">
      <c r="A4196" s="1" t="s">
        <v>4</v>
      </c>
      <c r="B4196" s="2">
        <v>43473</v>
      </c>
      <c r="C4196">
        <v>1656.58</v>
      </c>
    </row>
    <row r="4197" spans="1:3" x14ac:dyDescent="0.55000000000000004">
      <c r="A4197" s="1" t="s">
        <v>4</v>
      </c>
      <c r="B4197" s="2">
        <v>43474</v>
      </c>
      <c r="C4197">
        <v>1659.42</v>
      </c>
    </row>
    <row r="4198" spans="1:3" x14ac:dyDescent="0.55000000000000004">
      <c r="A4198" s="1" t="s">
        <v>4</v>
      </c>
      <c r="B4198" s="2">
        <v>43475</v>
      </c>
      <c r="C4198">
        <v>1656.22</v>
      </c>
    </row>
    <row r="4199" spans="1:3" x14ac:dyDescent="0.55000000000000004">
      <c r="A4199" s="1" t="s">
        <v>4</v>
      </c>
      <c r="B4199" s="2">
        <v>43476</v>
      </c>
      <c r="C4199">
        <v>1640.5600999999999</v>
      </c>
    </row>
    <row r="4200" spans="1:3" x14ac:dyDescent="0.55000000000000004">
      <c r="A4200" s="1" t="s">
        <v>4</v>
      </c>
      <c r="B4200" s="2">
        <v>43479</v>
      </c>
      <c r="C4200">
        <v>1617.21</v>
      </c>
    </row>
    <row r="4201" spans="1:3" x14ac:dyDescent="0.55000000000000004">
      <c r="A4201" s="1" t="s">
        <v>4</v>
      </c>
      <c r="B4201" s="2">
        <v>43480</v>
      </c>
      <c r="C4201">
        <v>1674.5600999999999</v>
      </c>
    </row>
    <row r="4202" spans="1:3" x14ac:dyDescent="0.55000000000000004">
      <c r="A4202" s="1" t="s">
        <v>4</v>
      </c>
      <c r="B4202" s="2">
        <v>43481</v>
      </c>
      <c r="C4202">
        <v>1683.78</v>
      </c>
    </row>
    <row r="4203" spans="1:3" x14ac:dyDescent="0.55000000000000004">
      <c r="A4203" s="1" t="s">
        <v>4</v>
      </c>
      <c r="B4203" s="2">
        <v>43482</v>
      </c>
      <c r="C4203">
        <v>1693.22</v>
      </c>
    </row>
    <row r="4204" spans="1:3" x14ac:dyDescent="0.55000000000000004">
      <c r="A4204" s="1" t="s">
        <v>4</v>
      </c>
      <c r="B4204" s="2">
        <v>43483</v>
      </c>
      <c r="C4204">
        <v>1696.2</v>
      </c>
    </row>
    <row r="4205" spans="1:3" x14ac:dyDescent="0.55000000000000004">
      <c r="A4205" s="1" t="s">
        <v>4</v>
      </c>
      <c r="B4205" s="2">
        <v>43487</v>
      </c>
      <c r="C4205">
        <v>1632.17</v>
      </c>
    </row>
    <row r="4206" spans="1:3" x14ac:dyDescent="0.55000000000000004">
      <c r="A4206" s="1" t="s">
        <v>4</v>
      </c>
      <c r="B4206" s="2">
        <v>43488</v>
      </c>
      <c r="C4206">
        <v>1640.02</v>
      </c>
    </row>
    <row r="4207" spans="1:3" x14ac:dyDescent="0.55000000000000004">
      <c r="A4207" s="1" t="s">
        <v>4</v>
      </c>
      <c r="B4207" s="2">
        <v>43489</v>
      </c>
      <c r="C4207">
        <v>1654.9301</v>
      </c>
    </row>
    <row r="4208" spans="1:3" x14ac:dyDescent="0.55000000000000004">
      <c r="A4208" s="1" t="s">
        <v>4</v>
      </c>
      <c r="B4208" s="2">
        <v>43490</v>
      </c>
      <c r="C4208">
        <v>1670.5699</v>
      </c>
    </row>
    <row r="4209" spans="1:3" x14ac:dyDescent="0.55000000000000004">
      <c r="A4209" s="1" t="s">
        <v>4</v>
      </c>
      <c r="B4209" s="2">
        <v>43493</v>
      </c>
      <c r="C4209">
        <v>1637.89</v>
      </c>
    </row>
    <row r="4210" spans="1:3" x14ac:dyDescent="0.55000000000000004">
      <c r="A4210" s="1" t="s">
        <v>4</v>
      </c>
      <c r="B4210" s="2">
        <v>43494</v>
      </c>
      <c r="C4210">
        <v>1593.88</v>
      </c>
    </row>
    <row r="4211" spans="1:3" x14ac:dyDescent="0.55000000000000004">
      <c r="A4211" s="1" t="s">
        <v>4</v>
      </c>
      <c r="B4211" s="2">
        <v>43495</v>
      </c>
      <c r="C4211">
        <v>1670.4301</v>
      </c>
    </row>
    <row r="4212" spans="1:3" x14ac:dyDescent="0.55000000000000004">
      <c r="A4212" s="1" t="s">
        <v>4</v>
      </c>
      <c r="B4212" s="2">
        <v>43496</v>
      </c>
      <c r="C4212">
        <v>1718.73</v>
      </c>
    </row>
    <row r="4213" spans="1:3" x14ac:dyDescent="0.55000000000000004">
      <c r="A4213" s="1" t="s">
        <v>4</v>
      </c>
      <c r="B4213" s="2">
        <v>43497</v>
      </c>
      <c r="C4213">
        <v>1626.23</v>
      </c>
    </row>
    <row r="4214" spans="1:3" x14ac:dyDescent="0.55000000000000004">
      <c r="A4214" s="1" t="s">
        <v>4</v>
      </c>
      <c r="B4214" s="2">
        <v>43500</v>
      </c>
      <c r="C4214">
        <v>1633.3100999999999</v>
      </c>
    </row>
    <row r="4215" spans="1:3" x14ac:dyDescent="0.55000000000000004">
      <c r="A4215" s="1" t="s">
        <v>4</v>
      </c>
      <c r="B4215" s="2">
        <v>43501</v>
      </c>
      <c r="C4215">
        <v>1658.8100999999999</v>
      </c>
    </row>
    <row r="4216" spans="1:3" x14ac:dyDescent="0.55000000000000004">
      <c r="A4216" s="1" t="s">
        <v>4</v>
      </c>
      <c r="B4216" s="2">
        <v>43502</v>
      </c>
      <c r="C4216">
        <v>1640.26</v>
      </c>
    </row>
    <row r="4217" spans="1:3" x14ac:dyDescent="0.55000000000000004">
      <c r="A4217" s="1" t="s">
        <v>4</v>
      </c>
      <c r="B4217" s="2">
        <v>43503</v>
      </c>
      <c r="C4217">
        <v>1614.37</v>
      </c>
    </row>
    <row r="4218" spans="1:3" x14ac:dyDescent="0.55000000000000004">
      <c r="A4218" s="1" t="s">
        <v>4</v>
      </c>
      <c r="B4218" s="2">
        <v>43504</v>
      </c>
      <c r="C4218">
        <v>1588.22</v>
      </c>
    </row>
    <row r="4219" spans="1:3" x14ac:dyDescent="0.55000000000000004">
      <c r="A4219" s="1" t="s">
        <v>4</v>
      </c>
      <c r="B4219" s="2">
        <v>43507</v>
      </c>
      <c r="C4219">
        <v>1591</v>
      </c>
    </row>
    <row r="4220" spans="1:3" x14ac:dyDescent="0.55000000000000004">
      <c r="A4220" s="1" t="s">
        <v>4</v>
      </c>
      <c r="B4220" s="2">
        <v>43508</v>
      </c>
      <c r="C4220">
        <v>1638.01</v>
      </c>
    </row>
    <row r="4221" spans="1:3" x14ac:dyDescent="0.55000000000000004">
      <c r="A4221" s="1" t="s">
        <v>4</v>
      </c>
      <c r="B4221" s="2">
        <v>43509</v>
      </c>
      <c r="C4221">
        <v>1640</v>
      </c>
    </row>
    <row r="4222" spans="1:3" x14ac:dyDescent="0.55000000000000004">
      <c r="A4222" s="1" t="s">
        <v>4</v>
      </c>
      <c r="B4222" s="2">
        <v>43510</v>
      </c>
      <c r="C4222">
        <v>1622.65</v>
      </c>
    </row>
    <row r="4223" spans="1:3" x14ac:dyDescent="0.55000000000000004">
      <c r="A4223" s="1" t="s">
        <v>4</v>
      </c>
      <c r="B4223" s="2">
        <v>43511</v>
      </c>
      <c r="C4223">
        <v>1607.95</v>
      </c>
    </row>
    <row r="4224" spans="1:3" x14ac:dyDescent="0.55000000000000004">
      <c r="A4224" s="1" t="s">
        <v>4</v>
      </c>
      <c r="B4224" s="2">
        <v>43515</v>
      </c>
      <c r="C4224">
        <v>1627.58</v>
      </c>
    </row>
    <row r="4225" spans="1:3" x14ac:dyDescent="0.55000000000000004">
      <c r="A4225" s="1" t="s">
        <v>4</v>
      </c>
      <c r="B4225" s="2">
        <v>43516</v>
      </c>
      <c r="C4225">
        <v>1622.1</v>
      </c>
    </row>
    <row r="4226" spans="1:3" x14ac:dyDescent="0.55000000000000004">
      <c r="A4226" s="1" t="s">
        <v>4</v>
      </c>
      <c r="B4226" s="2">
        <v>43517</v>
      </c>
      <c r="C4226">
        <v>1619.4399000000001</v>
      </c>
    </row>
    <row r="4227" spans="1:3" x14ac:dyDescent="0.55000000000000004">
      <c r="A4227" s="1" t="s">
        <v>4</v>
      </c>
      <c r="B4227" s="2">
        <v>43518</v>
      </c>
      <c r="C4227">
        <v>1631.5600999999999</v>
      </c>
    </row>
    <row r="4228" spans="1:3" x14ac:dyDescent="0.55000000000000004">
      <c r="A4228" s="1" t="s">
        <v>4</v>
      </c>
      <c r="B4228" s="2">
        <v>43521</v>
      </c>
      <c r="C4228">
        <v>1633</v>
      </c>
    </row>
    <row r="4229" spans="1:3" x14ac:dyDescent="0.55000000000000004">
      <c r="A4229" s="1" t="s">
        <v>4</v>
      </c>
      <c r="B4229" s="2">
        <v>43522</v>
      </c>
      <c r="C4229">
        <v>1636.4</v>
      </c>
    </row>
    <row r="4230" spans="1:3" x14ac:dyDescent="0.55000000000000004">
      <c r="A4230" s="1" t="s">
        <v>4</v>
      </c>
      <c r="B4230" s="2">
        <v>43523</v>
      </c>
      <c r="C4230">
        <v>1641.09</v>
      </c>
    </row>
    <row r="4231" spans="1:3" x14ac:dyDescent="0.55000000000000004">
      <c r="A4231" s="1" t="s">
        <v>4</v>
      </c>
      <c r="B4231" s="2">
        <v>43524</v>
      </c>
      <c r="C4231">
        <v>1639.83</v>
      </c>
    </row>
    <row r="4232" spans="1:3" x14ac:dyDescent="0.55000000000000004">
      <c r="A4232" s="1" t="s">
        <v>4</v>
      </c>
      <c r="B4232" s="2">
        <v>43525</v>
      </c>
      <c r="C4232">
        <v>1671.73</v>
      </c>
    </row>
    <row r="4233" spans="1:3" x14ac:dyDescent="0.55000000000000004">
      <c r="A4233" s="1" t="s">
        <v>4</v>
      </c>
      <c r="B4233" s="2">
        <v>43528</v>
      </c>
      <c r="C4233">
        <v>1696.17</v>
      </c>
    </row>
    <row r="4234" spans="1:3" x14ac:dyDescent="0.55000000000000004">
      <c r="A4234" s="1" t="s">
        <v>4</v>
      </c>
      <c r="B4234" s="2">
        <v>43529</v>
      </c>
      <c r="C4234">
        <v>1692.4301</v>
      </c>
    </row>
    <row r="4235" spans="1:3" x14ac:dyDescent="0.55000000000000004">
      <c r="A4235" s="1" t="s">
        <v>4</v>
      </c>
      <c r="B4235" s="2">
        <v>43530</v>
      </c>
      <c r="C4235">
        <v>1668.95</v>
      </c>
    </row>
    <row r="4236" spans="1:3" x14ac:dyDescent="0.55000000000000004">
      <c r="A4236" s="1" t="s">
        <v>4</v>
      </c>
      <c r="B4236" s="2">
        <v>43531</v>
      </c>
      <c r="C4236">
        <v>1625.95</v>
      </c>
    </row>
    <row r="4237" spans="1:3" x14ac:dyDescent="0.55000000000000004">
      <c r="A4237" s="1" t="s">
        <v>4</v>
      </c>
      <c r="B4237" s="2">
        <v>43532</v>
      </c>
      <c r="C4237">
        <v>1620.8</v>
      </c>
    </row>
    <row r="4238" spans="1:3" x14ac:dyDescent="0.55000000000000004">
      <c r="A4238" s="1" t="s">
        <v>4</v>
      </c>
      <c r="B4238" s="2">
        <v>43535</v>
      </c>
      <c r="C4238">
        <v>1670.62</v>
      </c>
    </row>
    <row r="4239" spans="1:3" x14ac:dyDescent="0.55000000000000004">
      <c r="A4239" s="1" t="s">
        <v>4</v>
      </c>
      <c r="B4239" s="2">
        <v>43536</v>
      </c>
      <c r="C4239">
        <v>1673.1</v>
      </c>
    </row>
    <row r="4240" spans="1:3" x14ac:dyDescent="0.55000000000000004">
      <c r="A4240" s="1" t="s">
        <v>4</v>
      </c>
      <c r="B4240" s="2">
        <v>43537</v>
      </c>
      <c r="C4240">
        <v>1690.8100999999999</v>
      </c>
    </row>
    <row r="4241" spans="1:3" x14ac:dyDescent="0.55000000000000004">
      <c r="A4241" s="1" t="s">
        <v>4</v>
      </c>
      <c r="B4241" s="2">
        <v>43538</v>
      </c>
      <c r="C4241">
        <v>1686.22</v>
      </c>
    </row>
    <row r="4242" spans="1:3" x14ac:dyDescent="0.55000000000000004">
      <c r="A4242" s="1" t="s">
        <v>4</v>
      </c>
      <c r="B4242" s="2">
        <v>43539</v>
      </c>
      <c r="C4242">
        <v>1712.36</v>
      </c>
    </row>
    <row r="4243" spans="1:3" x14ac:dyDescent="0.55000000000000004">
      <c r="A4243" s="1" t="s">
        <v>4</v>
      </c>
      <c r="B4243" s="2">
        <v>43542</v>
      </c>
      <c r="C4243">
        <v>1742.15</v>
      </c>
    </row>
    <row r="4244" spans="1:3" x14ac:dyDescent="0.55000000000000004">
      <c r="A4244" s="1" t="s">
        <v>4</v>
      </c>
      <c r="B4244" s="2">
        <v>43543</v>
      </c>
      <c r="C4244">
        <v>1761.85</v>
      </c>
    </row>
    <row r="4245" spans="1:3" x14ac:dyDescent="0.55000000000000004">
      <c r="A4245" s="1" t="s">
        <v>4</v>
      </c>
      <c r="B4245" s="2">
        <v>43544</v>
      </c>
      <c r="C4245">
        <v>1797.27</v>
      </c>
    </row>
    <row r="4246" spans="1:3" x14ac:dyDescent="0.55000000000000004">
      <c r="A4246" s="1" t="s">
        <v>4</v>
      </c>
      <c r="B4246" s="2">
        <v>43545</v>
      </c>
      <c r="C4246">
        <v>1819.26</v>
      </c>
    </row>
    <row r="4247" spans="1:3" x14ac:dyDescent="0.55000000000000004">
      <c r="A4247" s="1" t="s">
        <v>4</v>
      </c>
      <c r="B4247" s="2">
        <v>43546</v>
      </c>
      <c r="C4247">
        <v>1764.77</v>
      </c>
    </row>
    <row r="4248" spans="1:3" x14ac:dyDescent="0.55000000000000004">
      <c r="A4248" s="1" t="s">
        <v>4</v>
      </c>
      <c r="B4248" s="2">
        <v>43549</v>
      </c>
      <c r="C4248">
        <v>1774.26</v>
      </c>
    </row>
    <row r="4249" spans="1:3" x14ac:dyDescent="0.55000000000000004">
      <c r="A4249" s="1" t="s">
        <v>4</v>
      </c>
      <c r="B4249" s="2">
        <v>43550</v>
      </c>
      <c r="C4249">
        <v>1783.76</v>
      </c>
    </row>
    <row r="4250" spans="1:3" x14ac:dyDescent="0.55000000000000004">
      <c r="A4250" s="1" t="s">
        <v>4</v>
      </c>
      <c r="B4250" s="2">
        <v>43551</v>
      </c>
      <c r="C4250">
        <v>1765.7</v>
      </c>
    </row>
    <row r="4251" spans="1:3" x14ac:dyDescent="0.55000000000000004">
      <c r="A4251" s="1" t="s">
        <v>4</v>
      </c>
      <c r="B4251" s="2">
        <v>43552</v>
      </c>
      <c r="C4251">
        <v>1773.42</v>
      </c>
    </row>
    <row r="4252" spans="1:3" x14ac:dyDescent="0.55000000000000004">
      <c r="A4252" s="1" t="s">
        <v>4</v>
      </c>
      <c r="B4252" s="2">
        <v>43553</v>
      </c>
      <c r="C4252">
        <v>1780.75</v>
      </c>
    </row>
    <row r="4253" spans="1:3" x14ac:dyDescent="0.55000000000000004">
      <c r="A4253" s="1" t="s">
        <v>4</v>
      </c>
      <c r="B4253" s="2">
        <v>43556</v>
      </c>
      <c r="C4253">
        <v>1814.1899000000001</v>
      </c>
    </row>
    <row r="4254" spans="1:3" x14ac:dyDescent="0.55000000000000004">
      <c r="A4254" s="1" t="s">
        <v>4</v>
      </c>
      <c r="B4254" s="2">
        <v>43557</v>
      </c>
      <c r="C4254">
        <v>1813.98</v>
      </c>
    </row>
    <row r="4255" spans="1:3" x14ac:dyDescent="0.55000000000000004">
      <c r="A4255" s="1" t="s">
        <v>4</v>
      </c>
      <c r="B4255" s="2">
        <v>43558</v>
      </c>
      <c r="C4255">
        <v>1820.7</v>
      </c>
    </row>
    <row r="4256" spans="1:3" x14ac:dyDescent="0.55000000000000004">
      <c r="A4256" s="1" t="s">
        <v>4</v>
      </c>
      <c r="B4256" s="2">
        <v>43559</v>
      </c>
      <c r="C4256">
        <v>1818.86</v>
      </c>
    </row>
    <row r="4257" spans="1:3" x14ac:dyDescent="0.55000000000000004">
      <c r="A4257" s="1" t="s">
        <v>4</v>
      </c>
      <c r="B4257" s="2">
        <v>43560</v>
      </c>
      <c r="C4257">
        <v>1837.28</v>
      </c>
    </row>
    <row r="4258" spans="1:3" x14ac:dyDescent="0.55000000000000004">
      <c r="A4258" s="1" t="s">
        <v>4</v>
      </c>
      <c r="B4258" s="2">
        <v>43563</v>
      </c>
      <c r="C4258">
        <v>1849.86</v>
      </c>
    </row>
    <row r="4259" spans="1:3" x14ac:dyDescent="0.55000000000000004">
      <c r="A4259" s="1" t="s">
        <v>4</v>
      </c>
      <c r="B4259" s="2">
        <v>43564</v>
      </c>
      <c r="C4259">
        <v>1835.84</v>
      </c>
    </row>
    <row r="4260" spans="1:3" x14ac:dyDescent="0.55000000000000004">
      <c r="A4260" s="1" t="s">
        <v>4</v>
      </c>
      <c r="B4260" s="2">
        <v>43565</v>
      </c>
      <c r="C4260">
        <v>1847.33</v>
      </c>
    </row>
    <row r="4261" spans="1:3" x14ac:dyDescent="0.55000000000000004">
      <c r="A4261" s="1" t="s">
        <v>4</v>
      </c>
      <c r="B4261" s="2">
        <v>43566</v>
      </c>
      <c r="C4261">
        <v>1844.0699</v>
      </c>
    </row>
    <row r="4262" spans="1:3" x14ac:dyDescent="0.55000000000000004">
      <c r="A4262" s="1" t="s">
        <v>4</v>
      </c>
      <c r="B4262" s="2">
        <v>43567</v>
      </c>
      <c r="C4262">
        <v>1843.0600999999999</v>
      </c>
    </row>
    <row r="4263" spans="1:3" x14ac:dyDescent="0.55000000000000004">
      <c r="A4263" s="1" t="s">
        <v>4</v>
      </c>
      <c r="B4263" s="2">
        <v>43570</v>
      </c>
      <c r="C4263">
        <v>1844.87</v>
      </c>
    </row>
    <row r="4264" spans="1:3" x14ac:dyDescent="0.55000000000000004">
      <c r="A4264" s="1" t="s">
        <v>4</v>
      </c>
      <c r="B4264" s="2">
        <v>43571</v>
      </c>
      <c r="C4264">
        <v>1863.04</v>
      </c>
    </row>
    <row r="4265" spans="1:3" x14ac:dyDescent="0.55000000000000004">
      <c r="A4265" s="1" t="s">
        <v>4</v>
      </c>
      <c r="B4265" s="2">
        <v>43572</v>
      </c>
      <c r="C4265">
        <v>1864.8199</v>
      </c>
    </row>
    <row r="4266" spans="1:3" x14ac:dyDescent="0.55000000000000004">
      <c r="A4266" s="1" t="s">
        <v>4</v>
      </c>
      <c r="B4266" s="2">
        <v>43573</v>
      </c>
      <c r="C4266">
        <v>1861.6899000000001</v>
      </c>
    </row>
    <row r="4267" spans="1:3" x14ac:dyDescent="0.55000000000000004">
      <c r="A4267" s="1" t="s">
        <v>4</v>
      </c>
      <c r="B4267" s="2">
        <v>43577</v>
      </c>
      <c r="C4267">
        <v>1887.3100999999999</v>
      </c>
    </row>
    <row r="4268" spans="1:3" x14ac:dyDescent="0.55000000000000004">
      <c r="A4268" s="1" t="s">
        <v>4</v>
      </c>
      <c r="B4268" s="2">
        <v>43578</v>
      </c>
      <c r="C4268">
        <v>1923.77</v>
      </c>
    </row>
    <row r="4269" spans="1:3" x14ac:dyDescent="0.55000000000000004">
      <c r="A4269" s="1" t="s">
        <v>4</v>
      </c>
      <c r="B4269" s="2">
        <v>43579</v>
      </c>
      <c r="C4269">
        <v>1901.75</v>
      </c>
    </row>
    <row r="4270" spans="1:3" x14ac:dyDescent="0.55000000000000004">
      <c r="A4270" s="1" t="s">
        <v>4</v>
      </c>
      <c r="B4270" s="2">
        <v>43580</v>
      </c>
      <c r="C4270">
        <v>1902.25</v>
      </c>
    </row>
    <row r="4271" spans="1:3" x14ac:dyDescent="0.55000000000000004">
      <c r="A4271" s="1" t="s">
        <v>4</v>
      </c>
      <c r="B4271" s="2">
        <v>43581</v>
      </c>
      <c r="C4271">
        <v>1950.63</v>
      </c>
    </row>
    <row r="4272" spans="1:3" x14ac:dyDescent="0.55000000000000004">
      <c r="A4272" s="1" t="s">
        <v>4</v>
      </c>
      <c r="B4272" s="2">
        <v>43584</v>
      </c>
      <c r="C4272">
        <v>1938.4301</v>
      </c>
    </row>
    <row r="4273" spans="1:3" x14ac:dyDescent="0.55000000000000004">
      <c r="A4273" s="1" t="s">
        <v>4</v>
      </c>
      <c r="B4273" s="2">
        <v>43585</v>
      </c>
      <c r="C4273">
        <v>1926.52</v>
      </c>
    </row>
    <row r="4274" spans="1:3" x14ac:dyDescent="0.55000000000000004">
      <c r="A4274" s="1" t="s">
        <v>4</v>
      </c>
      <c r="B4274" s="2">
        <v>43586</v>
      </c>
      <c r="C4274">
        <v>1911.52</v>
      </c>
    </row>
    <row r="4275" spans="1:3" x14ac:dyDescent="0.55000000000000004">
      <c r="A4275" s="1" t="s">
        <v>4</v>
      </c>
      <c r="B4275" s="2">
        <v>43587</v>
      </c>
      <c r="C4275">
        <v>1900.8199</v>
      </c>
    </row>
    <row r="4276" spans="1:3" x14ac:dyDescent="0.55000000000000004">
      <c r="A4276" s="1" t="s">
        <v>4</v>
      </c>
      <c r="B4276" s="2">
        <v>43588</v>
      </c>
      <c r="C4276">
        <v>1962.46</v>
      </c>
    </row>
    <row r="4277" spans="1:3" x14ac:dyDescent="0.55000000000000004">
      <c r="A4277" s="1" t="s">
        <v>4</v>
      </c>
      <c r="B4277" s="2">
        <v>43591</v>
      </c>
      <c r="C4277">
        <v>1950.55</v>
      </c>
    </row>
    <row r="4278" spans="1:3" x14ac:dyDescent="0.55000000000000004">
      <c r="A4278" s="1" t="s">
        <v>4</v>
      </c>
      <c r="B4278" s="2">
        <v>43592</v>
      </c>
      <c r="C4278">
        <v>1921</v>
      </c>
    </row>
    <row r="4279" spans="1:3" x14ac:dyDescent="0.55000000000000004">
      <c r="A4279" s="1" t="s">
        <v>4</v>
      </c>
      <c r="B4279" s="2">
        <v>43593</v>
      </c>
      <c r="C4279">
        <v>1917.77</v>
      </c>
    </row>
    <row r="4280" spans="1:3" x14ac:dyDescent="0.55000000000000004">
      <c r="A4280" s="1" t="s">
        <v>4</v>
      </c>
      <c r="B4280" s="2">
        <v>43594</v>
      </c>
      <c r="C4280">
        <v>1899.87</v>
      </c>
    </row>
    <row r="4281" spans="1:3" x14ac:dyDescent="0.55000000000000004">
      <c r="A4281" s="1" t="s">
        <v>4</v>
      </c>
      <c r="B4281" s="2">
        <v>43595</v>
      </c>
      <c r="C4281">
        <v>1889.98</v>
      </c>
    </row>
    <row r="4282" spans="1:3" x14ac:dyDescent="0.55000000000000004">
      <c r="A4282" s="1" t="s">
        <v>4</v>
      </c>
      <c r="B4282" s="2">
        <v>43598</v>
      </c>
      <c r="C4282">
        <v>1822.6801</v>
      </c>
    </row>
    <row r="4283" spans="1:3" x14ac:dyDescent="0.55000000000000004">
      <c r="A4283" s="1" t="s">
        <v>4</v>
      </c>
      <c r="B4283" s="2">
        <v>43599</v>
      </c>
      <c r="C4283">
        <v>1840.12</v>
      </c>
    </row>
    <row r="4284" spans="1:3" x14ac:dyDescent="0.55000000000000004">
      <c r="A4284" s="1" t="s">
        <v>4</v>
      </c>
      <c r="B4284" s="2">
        <v>43600</v>
      </c>
      <c r="C4284">
        <v>1871.15</v>
      </c>
    </row>
    <row r="4285" spans="1:3" x14ac:dyDescent="0.55000000000000004">
      <c r="A4285" s="1" t="s">
        <v>4</v>
      </c>
      <c r="B4285" s="2">
        <v>43601</v>
      </c>
      <c r="C4285">
        <v>1907.5699</v>
      </c>
    </row>
    <row r="4286" spans="1:3" x14ac:dyDescent="0.55000000000000004">
      <c r="A4286" s="1" t="s">
        <v>4</v>
      </c>
      <c r="B4286" s="2">
        <v>43602</v>
      </c>
      <c r="C4286">
        <v>1869</v>
      </c>
    </row>
    <row r="4287" spans="1:3" x14ac:dyDescent="0.55000000000000004">
      <c r="A4287" s="1" t="s">
        <v>4</v>
      </c>
      <c r="B4287" s="2">
        <v>43605</v>
      </c>
      <c r="C4287">
        <v>1858.97</v>
      </c>
    </row>
    <row r="4288" spans="1:3" x14ac:dyDescent="0.55000000000000004">
      <c r="A4288" s="1" t="s">
        <v>4</v>
      </c>
      <c r="B4288" s="2">
        <v>43606</v>
      </c>
      <c r="C4288">
        <v>1857.52</v>
      </c>
    </row>
    <row r="4289" spans="1:3" x14ac:dyDescent="0.55000000000000004">
      <c r="A4289" s="1" t="s">
        <v>4</v>
      </c>
      <c r="B4289" s="2">
        <v>43607</v>
      </c>
      <c r="C4289">
        <v>1859.6801</v>
      </c>
    </row>
    <row r="4290" spans="1:3" x14ac:dyDescent="0.55000000000000004">
      <c r="A4290" s="1" t="s">
        <v>4</v>
      </c>
      <c r="B4290" s="2">
        <v>43608</v>
      </c>
      <c r="C4290">
        <v>1815.48</v>
      </c>
    </row>
    <row r="4291" spans="1:3" x14ac:dyDescent="0.55000000000000004">
      <c r="A4291" s="1" t="s">
        <v>4</v>
      </c>
      <c r="B4291" s="2">
        <v>43609</v>
      </c>
      <c r="C4291">
        <v>1823.28</v>
      </c>
    </row>
    <row r="4292" spans="1:3" x14ac:dyDescent="0.55000000000000004">
      <c r="A4292" s="1" t="s">
        <v>4</v>
      </c>
      <c r="B4292" s="2">
        <v>43613</v>
      </c>
      <c r="C4292">
        <v>1836.4301</v>
      </c>
    </row>
    <row r="4293" spans="1:3" x14ac:dyDescent="0.55000000000000004">
      <c r="A4293" s="1" t="s">
        <v>4</v>
      </c>
      <c r="B4293" s="2">
        <v>43614</v>
      </c>
      <c r="C4293">
        <v>1819.1899000000001</v>
      </c>
    </row>
    <row r="4294" spans="1:3" x14ac:dyDescent="0.55000000000000004">
      <c r="A4294" s="1" t="s">
        <v>4</v>
      </c>
      <c r="B4294" s="2">
        <v>43615</v>
      </c>
      <c r="C4294">
        <v>1816.3199</v>
      </c>
    </row>
    <row r="4295" spans="1:3" x14ac:dyDescent="0.55000000000000004">
      <c r="A4295" s="1" t="s">
        <v>4</v>
      </c>
      <c r="B4295" s="2">
        <v>43616</v>
      </c>
      <c r="C4295">
        <v>1775.0699</v>
      </c>
    </row>
    <row r="4296" spans="1:3" x14ac:dyDescent="0.55000000000000004">
      <c r="A4296" s="1" t="s">
        <v>4</v>
      </c>
      <c r="B4296" s="2">
        <v>43619</v>
      </c>
      <c r="C4296">
        <v>1692.6899000000001</v>
      </c>
    </row>
    <row r="4297" spans="1:3" x14ac:dyDescent="0.55000000000000004">
      <c r="A4297" s="1" t="s">
        <v>4</v>
      </c>
      <c r="B4297" s="2">
        <v>43620</v>
      </c>
      <c r="C4297">
        <v>1729.5600999999999</v>
      </c>
    </row>
    <row r="4298" spans="1:3" x14ac:dyDescent="0.55000000000000004">
      <c r="A4298" s="1" t="s">
        <v>4</v>
      </c>
      <c r="B4298" s="2">
        <v>43621</v>
      </c>
      <c r="C4298">
        <v>1738.5</v>
      </c>
    </row>
    <row r="4299" spans="1:3" x14ac:dyDescent="0.55000000000000004">
      <c r="A4299" s="1" t="s">
        <v>4</v>
      </c>
      <c r="B4299" s="2">
        <v>43622</v>
      </c>
      <c r="C4299">
        <v>1754.36</v>
      </c>
    </row>
    <row r="4300" spans="1:3" x14ac:dyDescent="0.55000000000000004">
      <c r="A4300" s="1" t="s">
        <v>4</v>
      </c>
      <c r="B4300" s="2">
        <v>43623</v>
      </c>
      <c r="C4300">
        <v>1804.03</v>
      </c>
    </row>
    <row r="4301" spans="1:3" x14ac:dyDescent="0.55000000000000004">
      <c r="A4301" s="1" t="s">
        <v>4</v>
      </c>
      <c r="B4301" s="2">
        <v>43626</v>
      </c>
      <c r="C4301">
        <v>1860.63</v>
      </c>
    </row>
    <row r="4302" spans="1:3" x14ac:dyDescent="0.55000000000000004">
      <c r="A4302" s="1" t="s">
        <v>4</v>
      </c>
      <c r="B4302" s="2">
        <v>43627</v>
      </c>
      <c r="C4302">
        <v>1863.7</v>
      </c>
    </row>
    <row r="4303" spans="1:3" x14ac:dyDescent="0.55000000000000004">
      <c r="A4303" s="1" t="s">
        <v>4</v>
      </c>
      <c r="B4303" s="2">
        <v>43628</v>
      </c>
      <c r="C4303">
        <v>1855.3199</v>
      </c>
    </row>
    <row r="4304" spans="1:3" x14ac:dyDescent="0.55000000000000004">
      <c r="A4304" s="1" t="s">
        <v>4</v>
      </c>
      <c r="B4304" s="2">
        <v>43629</v>
      </c>
      <c r="C4304">
        <v>1870.3</v>
      </c>
    </row>
    <row r="4305" spans="1:3" x14ac:dyDescent="0.55000000000000004">
      <c r="A4305" s="1" t="s">
        <v>4</v>
      </c>
      <c r="B4305" s="2">
        <v>43630</v>
      </c>
      <c r="C4305">
        <v>1869.67</v>
      </c>
    </row>
    <row r="4306" spans="1:3" x14ac:dyDescent="0.55000000000000004">
      <c r="A4306" s="1" t="s">
        <v>4</v>
      </c>
      <c r="B4306" s="2">
        <v>43633</v>
      </c>
      <c r="C4306">
        <v>1886.03</v>
      </c>
    </row>
    <row r="4307" spans="1:3" x14ac:dyDescent="0.55000000000000004">
      <c r="A4307" s="1" t="s">
        <v>4</v>
      </c>
      <c r="B4307" s="2">
        <v>43634</v>
      </c>
      <c r="C4307">
        <v>1901.37</v>
      </c>
    </row>
    <row r="4308" spans="1:3" x14ac:dyDescent="0.55000000000000004">
      <c r="A4308" s="1" t="s">
        <v>4</v>
      </c>
      <c r="B4308" s="2">
        <v>43635</v>
      </c>
      <c r="C4308">
        <v>1908.79</v>
      </c>
    </row>
    <row r="4309" spans="1:3" x14ac:dyDescent="0.55000000000000004">
      <c r="A4309" s="1" t="s">
        <v>4</v>
      </c>
      <c r="B4309" s="2">
        <v>43636</v>
      </c>
      <c r="C4309">
        <v>1918.1899000000001</v>
      </c>
    </row>
    <row r="4310" spans="1:3" x14ac:dyDescent="0.55000000000000004">
      <c r="A4310" s="1" t="s">
        <v>4</v>
      </c>
      <c r="B4310" s="2">
        <v>43637</v>
      </c>
      <c r="C4310">
        <v>1911.3</v>
      </c>
    </row>
    <row r="4311" spans="1:3" x14ac:dyDescent="0.55000000000000004">
      <c r="A4311" s="1" t="s">
        <v>4</v>
      </c>
      <c r="B4311" s="2">
        <v>43640</v>
      </c>
      <c r="C4311">
        <v>1913.9</v>
      </c>
    </row>
    <row r="4312" spans="1:3" x14ac:dyDescent="0.55000000000000004">
      <c r="A4312" s="1" t="s">
        <v>4</v>
      </c>
      <c r="B4312" s="2">
        <v>43641</v>
      </c>
      <c r="C4312">
        <v>1878.27</v>
      </c>
    </row>
    <row r="4313" spans="1:3" x14ac:dyDescent="0.55000000000000004">
      <c r="A4313" s="1" t="s">
        <v>4</v>
      </c>
      <c r="B4313" s="2">
        <v>43642</v>
      </c>
      <c r="C4313">
        <v>1897.83</v>
      </c>
    </row>
    <row r="4314" spans="1:3" x14ac:dyDescent="0.55000000000000004">
      <c r="A4314" s="1" t="s">
        <v>4</v>
      </c>
      <c r="B4314" s="2">
        <v>43643</v>
      </c>
      <c r="C4314">
        <v>1904.28</v>
      </c>
    </row>
    <row r="4315" spans="1:3" x14ac:dyDescent="0.55000000000000004">
      <c r="A4315" s="1" t="s">
        <v>4</v>
      </c>
      <c r="B4315" s="2">
        <v>43644</v>
      </c>
      <c r="C4315">
        <v>1893.63</v>
      </c>
    </row>
    <row r="4316" spans="1:3" x14ac:dyDescent="0.55000000000000004">
      <c r="A4316" s="1" t="s">
        <v>4</v>
      </c>
      <c r="B4316" s="2">
        <v>43647</v>
      </c>
      <c r="C4316">
        <v>1922.1899000000001</v>
      </c>
    </row>
    <row r="4317" spans="1:3" x14ac:dyDescent="0.55000000000000004">
      <c r="A4317" s="1" t="s">
        <v>4</v>
      </c>
      <c r="B4317" s="2">
        <v>43648</v>
      </c>
      <c r="C4317">
        <v>1934.3100999999999</v>
      </c>
    </row>
    <row r="4318" spans="1:3" x14ac:dyDescent="0.55000000000000004">
      <c r="A4318" s="1" t="s">
        <v>4</v>
      </c>
      <c r="B4318" s="2">
        <v>43649</v>
      </c>
      <c r="C4318">
        <v>1939</v>
      </c>
    </row>
    <row r="4319" spans="1:3" x14ac:dyDescent="0.55000000000000004">
      <c r="A4319" s="1" t="s">
        <v>4</v>
      </c>
      <c r="B4319" s="2">
        <v>43651</v>
      </c>
      <c r="C4319">
        <v>1942.91</v>
      </c>
    </row>
    <row r="4320" spans="1:3" x14ac:dyDescent="0.55000000000000004">
      <c r="A4320" s="1" t="s">
        <v>4</v>
      </c>
      <c r="B4320" s="2">
        <v>43654</v>
      </c>
      <c r="C4320">
        <v>1952.3199</v>
      </c>
    </row>
    <row r="4321" spans="1:3" x14ac:dyDescent="0.55000000000000004">
      <c r="A4321" s="1" t="s">
        <v>4</v>
      </c>
      <c r="B4321" s="2">
        <v>43655</v>
      </c>
      <c r="C4321">
        <v>1988.3</v>
      </c>
    </row>
    <row r="4322" spans="1:3" x14ac:dyDescent="0.55000000000000004">
      <c r="A4322" s="1" t="s">
        <v>4</v>
      </c>
      <c r="B4322" s="2">
        <v>43656</v>
      </c>
      <c r="C4322">
        <v>2017.41</v>
      </c>
    </row>
    <row r="4323" spans="1:3" x14ac:dyDescent="0.55000000000000004">
      <c r="A4323" s="1" t="s">
        <v>4</v>
      </c>
      <c r="B4323" s="2">
        <v>43657</v>
      </c>
      <c r="C4323">
        <v>2001.0699</v>
      </c>
    </row>
    <row r="4324" spans="1:3" x14ac:dyDescent="0.55000000000000004">
      <c r="A4324" s="1" t="s">
        <v>4</v>
      </c>
      <c r="B4324" s="2">
        <v>43658</v>
      </c>
      <c r="C4324">
        <v>2011</v>
      </c>
    </row>
    <row r="4325" spans="1:3" x14ac:dyDescent="0.55000000000000004">
      <c r="A4325" s="1" t="s">
        <v>4</v>
      </c>
      <c r="B4325" s="2">
        <v>43661</v>
      </c>
      <c r="C4325">
        <v>2020.99</v>
      </c>
    </row>
    <row r="4326" spans="1:3" x14ac:dyDescent="0.55000000000000004">
      <c r="A4326" s="1" t="s">
        <v>4</v>
      </c>
      <c r="B4326" s="2">
        <v>43662</v>
      </c>
      <c r="C4326">
        <v>2009.9</v>
      </c>
    </row>
    <row r="4327" spans="1:3" x14ac:dyDescent="0.55000000000000004">
      <c r="A4327" s="1" t="s">
        <v>4</v>
      </c>
      <c r="B4327" s="2">
        <v>43663</v>
      </c>
      <c r="C4327">
        <v>1992.03</v>
      </c>
    </row>
    <row r="4328" spans="1:3" x14ac:dyDescent="0.55000000000000004">
      <c r="A4328" s="1" t="s">
        <v>4</v>
      </c>
      <c r="B4328" s="2">
        <v>43664</v>
      </c>
      <c r="C4328">
        <v>1977.9</v>
      </c>
    </row>
    <row r="4329" spans="1:3" x14ac:dyDescent="0.55000000000000004">
      <c r="A4329" s="1" t="s">
        <v>4</v>
      </c>
      <c r="B4329" s="2">
        <v>43665</v>
      </c>
      <c r="C4329">
        <v>1964.52</v>
      </c>
    </row>
    <row r="4330" spans="1:3" x14ac:dyDescent="0.55000000000000004">
      <c r="A4330" s="1" t="s">
        <v>4</v>
      </c>
      <c r="B4330" s="2">
        <v>43668</v>
      </c>
      <c r="C4330">
        <v>1985.63</v>
      </c>
    </row>
    <row r="4331" spans="1:3" x14ac:dyDescent="0.55000000000000004">
      <c r="A4331" s="1" t="s">
        <v>4</v>
      </c>
      <c r="B4331" s="2">
        <v>43669</v>
      </c>
      <c r="C4331">
        <v>1994.49</v>
      </c>
    </row>
    <row r="4332" spans="1:3" x14ac:dyDescent="0.55000000000000004">
      <c r="A4332" s="1" t="s">
        <v>4</v>
      </c>
      <c r="B4332" s="2">
        <v>43670</v>
      </c>
      <c r="C4332">
        <v>2000.8100999999999</v>
      </c>
    </row>
    <row r="4333" spans="1:3" x14ac:dyDescent="0.55000000000000004">
      <c r="A4333" s="1" t="s">
        <v>4</v>
      </c>
      <c r="B4333" s="2">
        <v>43671</v>
      </c>
      <c r="C4333">
        <v>1973.8199</v>
      </c>
    </row>
    <row r="4334" spans="1:3" x14ac:dyDescent="0.55000000000000004">
      <c r="A4334" s="1" t="s">
        <v>4</v>
      </c>
      <c r="B4334" s="2">
        <v>43672</v>
      </c>
      <c r="C4334">
        <v>1943.05</v>
      </c>
    </row>
    <row r="4335" spans="1:3" x14ac:dyDescent="0.55000000000000004">
      <c r="A4335" s="1" t="s">
        <v>4</v>
      </c>
      <c r="B4335" s="2">
        <v>43675</v>
      </c>
      <c r="C4335">
        <v>1912.45</v>
      </c>
    </row>
    <row r="4336" spans="1:3" x14ac:dyDescent="0.55000000000000004">
      <c r="A4336" s="1" t="s">
        <v>4</v>
      </c>
      <c r="B4336" s="2">
        <v>43676</v>
      </c>
      <c r="C4336">
        <v>1898.53</v>
      </c>
    </row>
    <row r="4337" spans="1:3" x14ac:dyDescent="0.55000000000000004">
      <c r="A4337" s="1" t="s">
        <v>4</v>
      </c>
      <c r="B4337" s="2">
        <v>43677</v>
      </c>
      <c r="C4337">
        <v>1866.78</v>
      </c>
    </row>
    <row r="4338" spans="1:3" x14ac:dyDescent="0.55000000000000004">
      <c r="A4338" s="1" t="s">
        <v>4</v>
      </c>
      <c r="B4338" s="2">
        <v>43678</v>
      </c>
      <c r="C4338">
        <v>1855.3199</v>
      </c>
    </row>
    <row r="4339" spans="1:3" x14ac:dyDescent="0.55000000000000004">
      <c r="A4339" s="1" t="s">
        <v>4</v>
      </c>
      <c r="B4339" s="2">
        <v>43679</v>
      </c>
      <c r="C4339">
        <v>1823.24</v>
      </c>
    </row>
    <row r="4340" spans="1:3" x14ac:dyDescent="0.55000000000000004">
      <c r="A4340" s="1" t="s">
        <v>4</v>
      </c>
      <c r="B4340" s="2">
        <v>43682</v>
      </c>
      <c r="C4340">
        <v>1765.13</v>
      </c>
    </row>
    <row r="4341" spans="1:3" x14ac:dyDescent="0.55000000000000004">
      <c r="A4341" s="1" t="s">
        <v>4</v>
      </c>
      <c r="B4341" s="2">
        <v>43683</v>
      </c>
      <c r="C4341">
        <v>1787.83</v>
      </c>
    </row>
    <row r="4342" spans="1:3" x14ac:dyDescent="0.55000000000000004">
      <c r="A4342" s="1" t="s">
        <v>4</v>
      </c>
      <c r="B4342" s="2">
        <v>43684</v>
      </c>
      <c r="C4342">
        <v>1793.4</v>
      </c>
    </row>
    <row r="4343" spans="1:3" x14ac:dyDescent="0.55000000000000004">
      <c r="A4343" s="1" t="s">
        <v>4</v>
      </c>
      <c r="B4343" s="2">
        <v>43685</v>
      </c>
      <c r="C4343">
        <v>1832.89</v>
      </c>
    </row>
    <row r="4344" spans="1:3" x14ac:dyDescent="0.55000000000000004">
      <c r="A4344" s="1" t="s">
        <v>4</v>
      </c>
      <c r="B4344" s="2">
        <v>43686</v>
      </c>
      <c r="C4344">
        <v>1807.58</v>
      </c>
    </row>
    <row r="4345" spans="1:3" x14ac:dyDescent="0.55000000000000004">
      <c r="A4345" s="1" t="s">
        <v>4</v>
      </c>
      <c r="B4345" s="2">
        <v>43689</v>
      </c>
      <c r="C4345">
        <v>1784.92</v>
      </c>
    </row>
    <row r="4346" spans="1:3" x14ac:dyDescent="0.55000000000000004">
      <c r="A4346" s="1" t="s">
        <v>4</v>
      </c>
      <c r="B4346" s="2">
        <v>43690</v>
      </c>
      <c r="C4346">
        <v>1824.34</v>
      </c>
    </row>
    <row r="4347" spans="1:3" x14ac:dyDescent="0.55000000000000004">
      <c r="A4347" s="1" t="s">
        <v>4</v>
      </c>
      <c r="B4347" s="2">
        <v>43691</v>
      </c>
      <c r="C4347">
        <v>1762.96</v>
      </c>
    </row>
    <row r="4348" spans="1:3" x14ac:dyDescent="0.55000000000000004">
      <c r="A4348" s="1" t="s">
        <v>4</v>
      </c>
      <c r="B4348" s="2">
        <v>43692</v>
      </c>
      <c r="C4348">
        <v>1776.12</v>
      </c>
    </row>
    <row r="4349" spans="1:3" x14ac:dyDescent="0.55000000000000004">
      <c r="A4349" s="1" t="s">
        <v>4</v>
      </c>
      <c r="B4349" s="2">
        <v>43693</v>
      </c>
      <c r="C4349">
        <v>1792.5699</v>
      </c>
    </row>
    <row r="4350" spans="1:3" x14ac:dyDescent="0.55000000000000004">
      <c r="A4350" s="1" t="s">
        <v>4</v>
      </c>
      <c r="B4350" s="2">
        <v>43696</v>
      </c>
      <c r="C4350">
        <v>1816.12</v>
      </c>
    </row>
    <row r="4351" spans="1:3" x14ac:dyDescent="0.55000000000000004">
      <c r="A4351" s="1" t="s">
        <v>4</v>
      </c>
      <c r="B4351" s="2">
        <v>43697</v>
      </c>
      <c r="C4351">
        <v>1801.38</v>
      </c>
    </row>
    <row r="4352" spans="1:3" x14ac:dyDescent="0.55000000000000004">
      <c r="A4352" s="1" t="s">
        <v>4</v>
      </c>
      <c r="B4352" s="2">
        <v>43698</v>
      </c>
      <c r="C4352">
        <v>1823.54</v>
      </c>
    </row>
    <row r="4353" spans="1:3" x14ac:dyDescent="0.55000000000000004">
      <c r="A4353" s="1" t="s">
        <v>4</v>
      </c>
      <c r="B4353" s="2">
        <v>43699</v>
      </c>
      <c r="C4353">
        <v>1804.66</v>
      </c>
    </row>
    <row r="4354" spans="1:3" x14ac:dyDescent="0.55000000000000004">
      <c r="A4354" s="1" t="s">
        <v>4</v>
      </c>
      <c r="B4354" s="2">
        <v>43700</v>
      </c>
      <c r="C4354">
        <v>1749.62</v>
      </c>
    </row>
    <row r="4355" spans="1:3" x14ac:dyDescent="0.55000000000000004">
      <c r="A4355" s="1" t="s">
        <v>4</v>
      </c>
      <c r="B4355" s="2">
        <v>43703</v>
      </c>
      <c r="C4355">
        <v>1768.87</v>
      </c>
    </row>
    <row r="4356" spans="1:3" x14ac:dyDescent="0.55000000000000004">
      <c r="A4356" s="1" t="s">
        <v>4</v>
      </c>
      <c r="B4356" s="2">
        <v>43704</v>
      </c>
      <c r="C4356">
        <v>1761.83</v>
      </c>
    </row>
    <row r="4357" spans="1:3" x14ac:dyDescent="0.55000000000000004">
      <c r="A4357" s="1" t="s">
        <v>4</v>
      </c>
      <c r="B4357" s="2">
        <v>43705</v>
      </c>
      <c r="C4357">
        <v>1764.25</v>
      </c>
    </row>
    <row r="4358" spans="1:3" x14ac:dyDescent="0.55000000000000004">
      <c r="A4358" s="1" t="s">
        <v>4</v>
      </c>
      <c r="B4358" s="2">
        <v>43706</v>
      </c>
      <c r="C4358">
        <v>1786.4</v>
      </c>
    </row>
    <row r="4359" spans="1:3" x14ac:dyDescent="0.55000000000000004">
      <c r="A4359" s="1" t="s">
        <v>4</v>
      </c>
      <c r="B4359" s="2">
        <v>43707</v>
      </c>
      <c r="C4359">
        <v>1776.29</v>
      </c>
    </row>
    <row r="4360" spans="1:3" x14ac:dyDescent="0.55000000000000004">
      <c r="A4360" s="1" t="s">
        <v>4</v>
      </c>
      <c r="B4360" s="2">
        <v>43711</v>
      </c>
      <c r="C4360">
        <v>1789.84</v>
      </c>
    </row>
    <row r="4361" spans="1:3" x14ac:dyDescent="0.55000000000000004">
      <c r="A4361" s="1" t="s">
        <v>4</v>
      </c>
      <c r="B4361" s="2">
        <v>43712</v>
      </c>
      <c r="C4361">
        <v>1800.62</v>
      </c>
    </row>
    <row r="4362" spans="1:3" x14ac:dyDescent="0.55000000000000004">
      <c r="A4362" s="1" t="s">
        <v>4</v>
      </c>
      <c r="B4362" s="2">
        <v>43713</v>
      </c>
      <c r="C4362">
        <v>1840.72</v>
      </c>
    </row>
    <row r="4363" spans="1:3" x14ac:dyDescent="0.55000000000000004">
      <c r="A4363" s="1" t="s">
        <v>4</v>
      </c>
      <c r="B4363" s="2">
        <v>43714</v>
      </c>
      <c r="C4363">
        <v>1833.51</v>
      </c>
    </row>
    <row r="4364" spans="1:3" x14ac:dyDescent="0.55000000000000004">
      <c r="A4364" s="1" t="s">
        <v>4</v>
      </c>
      <c r="B4364" s="2">
        <v>43717</v>
      </c>
      <c r="C4364">
        <v>1831.35</v>
      </c>
    </row>
    <row r="4365" spans="1:3" x14ac:dyDescent="0.55000000000000004">
      <c r="A4365" s="1" t="s">
        <v>4</v>
      </c>
      <c r="B4365" s="2">
        <v>43718</v>
      </c>
      <c r="C4365">
        <v>1820.55</v>
      </c>
    </row>
    <row r="4366" spans="1:3" x14ac:dyDescent="0.55000000000000004">
      <c r="A4366" s="1" t="s">
        <v>4</v>
      </c>
      <c r="B4366" s="2">
        <v>43719</v>
      </c>
      <c r="C4366">
        <v>1822.99</v>
      </c>
    </row>
    <row r="4367" spans="1:3" x14ac:dyDescent="0.55000000000000004">
      <c r="A4367" s="1" t="s">
        <v>4</v>
      </c>
      <c r="B4367" s="2">
        <v>43720</v>
      </c>
      <c r="C4367">
        <v>1843.55</v>
      </c>
    </row>
    <row r="4368" spans="1:3" x14ac:dyDescent="0.55000000000000004">
      <c r="A4368" s="1" t="s">
        <v>4</v>
      </c>
      <c r="B4368" s="2">
        <v>43721</v>
      </c>
      <c r="C4368">
        <v>1839.34</v>
      </c>
    </row>
    <row r="4369" spans="1:3" x14ac:dyDescent="0.55000000000000004">
      <c r="A4369" s="1" t="s">
        <v>4</v>
      </c>
      <c r="B4369" s="2">
        <v>43724</v>
      </c>
      <c r="C4369">
        <v>1807.84</v>
      </c>
    </row>
    <row r="4370" spans="1:3" x14ac:dyDescent="0.55000000000000004">
      <c r="A4370" s="1" t="s">
        <v>4</v>
      </c>
      <c r="B4370" s="2">
        <v>43725</v>
      </c>
      <c r="C4370">
        <v>1822.55</v>
      </c>
    </row>
    <row r="4371" spans="1:3" x14ac:dyDescent="0.55000000000000004">
      <c r="A4371" s="1" t="s">
        <v>4</v>
      </c>
      <c r="B4371" s="2">
        <v>43726</v>
      </c>
      <c r="C4371">
        <v>1817.46</v>
      </c>
    </row>
    <row r="4372" spans="1:3" x14ac:dyDescent="0.55000000000000004">
      <c r="A4372" s="1" t="s">
        <v>4</v>
      </c>
      <c r="B4372" s="2">
        <v>43727</v>
      </c>
      <c r="C4372">
        <v>1821.5</v>
      </c>
    </row>
    <row r="4373" spans="1:3" x14ac:dyDescent="0.55000000000000004">
      <c r="A4373" s="1" t="s">
        <v>4</v>
      </c>
      <c r="B4373" s="2">
        <v>43728</v>
      </c>
      <c r="C4373">
        <v>1794.16</v>
      </c>
    </row>
    <row r="4374" spans="1:3" x14ac:dyDescent="0.55000000000000004">
      <c r="A4374" s="1" t="s">
        <v>4</v>
      </c>
      <c r="B4374" s="2">
        <v>43731</v>
      </c>
      <c r="C4374">
        <v>1785.3</v>
      </c>
    </row>
    <row r="4375" spans="1:3" x14ac:dyDescent="0.55000000000000004">
      <c r="A4375" s="1" t="s">
        <v>4</v>
      </c>
      <c r="B4375" s="2">
        <v>43732</v>
      </c>
      <c r="C4375">
        <v>1741.61</v>
      </c>
    </row>
    <row r="4376" spans="1:3" x14ac:dyDescent="0.55000000000000004">
      <c r="A4376" s="1" t="s">
        <v>4</v>
      </c>
      <c r="B4376" s="2">
        <v>43733</v>
      </c>
      <c r="C4376">
        <v>1768.33</v>
      </c>
    </row>
    <row r="4377" spans="1:3" x14ac:dyDescent="0.55000000000000004">
      <c r="A4377" s="1" t="s">
        <v>4</v>
      </c>
      <c r="B4377" s="2">
        <v>43734</v>
      </c>
      <c r="C4377">
        <v>1739.84</v>
      </c>
    </row>
    <row r="4378" spans="1:3" x14ac:dyDescent="0.55000000000000004">
      <c r="A4378" s="1" t="s">
        <v>4</v>
      </c>
      <c r="B4378" s="2">
        <v>43735</v>
      </c>
      <c r="C4378">
        <v>1725.45</v>
      </c>
    </row>
    <row r="4379" spans="1:3" x14ac:dyDescent="0.55000000000000004">
      <c r="A4379" s="1" t="s">
        <v>4</v>
      </c>
      <c r="B4379" s="2">
        <v>43738</v>
      </c>
      <c r="C4379">
        <v>1735.91</v>
      </c>
    </row>
    <row r="4380" spans="1:3" x14ac:dyDescent="0.55000000000000004">
      <c r="A4380" s="1" t="s">
        <v>4</v>
      </c>
      <c r="B4380" s="2">
        <v>43739</v>
      </c>
      <c r="C4380">
        <v>1735.65</v>
      </c>
    </row>
    <row r="4381" spans="1:3" x14ac:dyDescent="0.55000000000000004">
      <c r="A4381" s="1" t="s">
        <v>4</v>
      </c>
      <c r="B4381" s="2">
        <v>43740</v>
      </c>
      <c r="C4381">
        <v>1713.23</v>
      </c>
    </row>
    <row r="4382" spans="1:3" x14ac:dyDescent="0.55000000000000004">
      <c r="A4382" s="1" t="s">
        <v>4</v>
      </c>
      <c r="B4382" s="2">
        <v>43741</v>
      </c>
      <c r="C4382">
        <v>1724.42</v>
      </c>
    </row>
    <row r="4383" spans="1:3" x14ac:dyDescent="0.55000000000000004">
      <c r="A4383" s="1" t="s">
        <v>4</v>
      </c>
      <c r="B4383" s="2">
        <v>43742</v>
      </c>
      <c r="C4383">
        <v>1739.65</v>
      </c>
    </row>
    <row r="4384" spans="1:3" x14ac:dyDescent="0.55000000000000004">
      <c r="A4384" s="1" t="s">
        <v>4</v>
      </c>
      <c r="B4384" s="2">
        <v>43745</v>
      </c>
      <c r="C4384">
        <v>1732.66</v>
      </c>
    </row>
    <row r="4385" spans="1:3" x14ac:dyDescent="0.55000000000000004">
      <c r="A4385" s="1" t="s">
        <v>4</v>
      </c>
      <c r="B4385" s="2">
        <v>43746</v>
      </c>
      <c r="C4385">
        <v>1705.51</v>
      </c>
    </row>
    <row r="4386" spans="1:3" x14ac:dyDescent="0.55000000000000004">
      <c r="A4386" s="1" t="s">
        <v>4</v>
      </c>
      <c r="B4386" s="2">
        <v>43747</v>
      </c>
      <c r="C4386">
        <v>1721.99</v>
      </c>
    </row>
    <row r="4387" spans="1:3" x14ac:dyDescent="0.55000000000000004">
      <c r="A4387" s="1" t="s">
        <v>4</v>
      </c>
      <c r="B4387" s="2">
        <v>43748</v>
      </c>
      <c r="C4387">
        <v>1720.26</v>
      </c>
    </row>
    <row r="4388" spans="1:3" x14ac:dyDescent="0.55000000000000004">
      <c r="A4388" s="1" t="s">
        <v>4</v>
      </c>
      <c r="B4388" s="2">
        <v>43749</v>
      </c>
      <c r="C4388">
        <v>1731.92</v>
      </c>
    </row>
    <row r="4389" spans="1:3" x14ac:dyDescent="0.55000000000000004">
      <c r="A4389" s="1" t="s">
        <v>4</v>
      </c>
      <c r="B4389" s="2">
        <v>43752</v>
      </c>
      <c r="C4389">
        <v>1736.4301</v>
      </c>
    </row>
    <row r="4390" spans="1:3" x14ac:dyDescent="0.55000000000000004">
      <c r="A4390" s="1" t="s">
        <v>4</v>
      </c>
      <c r="B4390" s="2">
        <v>43753</v>
      </c>
      <c r="C4390">
        <v>1767.38</v>
      </c>
    </row>
    <row r="4391" spans="1:3" x14ac:dyDescent="0.55000000000000004">
      <c r="A4391" s="1" t="s">
        <v>4</v>
      </c>
      <c r="B4391" s="2">
        <v>43754</v>
      </c>
      <c r="C4391">
        <v>1777.4301</v>
      </c>
    </row>
    <row r="4392" spans="1:3" x14ac:dyDescent="0.55000000000000004">
      <c r="A4392" s="1" t="s">
        <v>4</v>
      </c>
      <c r="B4392" s="2">
        <v>43755</v>
      </c>
      <c r="C4392">
        <v>1787.48</v>
      </c>
    </row>
    <row r="4393" spans="1:3" x14ac:dyDescent="0.55000000000000004">
      <c r="A4393" s="1" t="s">
        <v>4</v>
      </c>
      <c r="B4393" s="2">
        <v>43756</v>
      </c>
      <c r="C4393">
        <v>1757.51</v>
      </c>
    </row>
    <row r="4394" spans="1:3" x14ac:dyDescent="0.55000000000000004">
      <c r="A4394" s="1" t="s">
        <v>4</v>
      </c>
      <c r="B4394" s="2">
        <v>43759</v>
      </c>
      <c r="C4394">
        <v>1785.66</v>
      </c>
    </row>
    <row r="4395" spans="1:3" x14ac:dyDescent="0.55000000000000004">
      <c r="A4395" s="1" t="s">
        <v>4</v>
      </c>
      <c r="B4395" s="2">
        <v>43760</v>
      </c>
      <c r="C4395">
        <v>1765.73</v>
      </c>
    </row>
    <row r="4396" spans="1:3" x14ac:dyDescent="0.55000000000000004">
      <c r="A4396" s="1" t="s">
        <v>4</v>
      </c>
      <c r="B4396" s="2">
        <v>43761</v>
      </c>
      <c r="C4396">
        <v>1762.17</v>
      </c>
    </row>
    <row r="4397" spans="1:3" x14ac:dyDescent="0.55000000000000004">
      <c r="A4397" s="1" t="s">
        <v>4</v>
      </c>
      <c r="B4397" s="2">
        <v>43762</v>
      </c>
      <c r="C4397">
        <v>1780.78</v>
      </c>
    </row>
    <row r="4398" spans="1:3" x14ac:dyDescent="0.55000000000000004">
      <c r="A4398" s="1" t="s">
        <v>4</v>
      </c>
      <c r="B4398" s="2">
        <v>43763</v>
      </c>
      <c r="C4398">
        <v>1761.33</v>
      </c>
    </row>
    <row r="4399" spans="1:3" x14ac:dyDescent="0.55000000000000004">
      <c r="A4399" s="1" t="s">
        <v>4</v>
      </c>
      <c r="B4399" s="2">
        <v>43766</v>
      </c>
      <c r="C4399">
        <v>1777.08</v>
      </c>
    </row>
    <row r="4400" spans="1:3" x14ac:dyDescent="0.55000000000000004">
      <c r="A4400" s="1" t="s">
        <v>4</v>
      </c>
      <c r="B4400" s="2">
        <v>43767</v>
      </c>
      <c r="C4400">
        <v>1762.71</v>
      </c>
    </row>
    <row r="4401" spans="1:3" x14ac:dyDescent="0.55000000000000004">
      <c r="A4401" s="1" t="s">
        <v>4</v>
      </c>
      <c r="B4401" s="2">
        <v>43768</v>
      </c>
      <c r="C4401">
        <v>1779.99</v>
      </c>
    </row>
    <row r="4402" spans="1:3" x14ac:dyDescent="0.55000000000000004">
      <c r="A4402" s="1" t="s">
        <v>4</v>
      </c>
      <c r="B4402" s="2">
        <v>43769</v>
      </c>
      <c r="C4402">
        <v>1776.66</v>
      </c>
    </row>
    <row r="4403" spans="1:3" x14ac:dyDescent="0.55000000000000004">
      <c r="A4403" s="1" t="s">
        <v>4</v>
      </c>
      <c r="B4403" s="2">
        <v>43770</v>
      </c>
      <c r="C4403">
        <v>1791.4399000000001</v>
      </c>
    </row>
    <row r="4404" spans="1:3" x14ac:dyDescent="0.55000000000000004">
      <c r="A4404" s="1" t="s">
        <v>4</v>
      </c>
      <c r="B4404" s="2">
        <v>43773</v>
      </c>
      <c r="C4404">
        <v>1804.66</v>
      </c>
    </row>
    <row r="4405" spans="1:3" x14ac:dyDescent="0.55000000000000004">
      <c r="A4405" s="1" t="s">
        <v>4</v>
      </c>
      <c r="B4405" s="2">
        <v>43774</v>
      </c>
      <c r="C4405">
        <v>1801.71</v>
      </c>
    </row>
    <row r="4406" spans="1:3" x14ac:dyDescent="0.55000000000000004">
      <c r="A4406" s="1" t="s">
        <v>4</v>
      </c>
      <c r="B4406" s="2">
        <v>43775</v>
      </c>
      <c r="C4406">
        <v>1795.77</v>
      </c>
    </row>
    <row r="4407" spans="1:3" x14ac:dyDescent="0.55000000000000004">
      <c r="A4407" s="1" t="s">
        <v>4</v>
      </c>
      <c r="B4407" s="2">
        <v>43776</v>
      </c>
      <c r="C4407">
        <v>1788.2</v>
      </c>
    </row>
    <row r="4408" spans="1:3" x14ac:dyDescent="0.55000000000000004">
      <c r="A4408" s="1" t="s">
        <v>4</v>
      </c>
      <c r="B4408" s="2">
        <v>43777</v>
      </c>
      <c r="C4408">
        <v>1785.88</v>
      </c>
    </row>
    <row r="4409" spans="1:3" x14ac:dyDescent="0.55000000000000004">
      <c r="A4409" s="1" t="s">
        <v>4</v>
      </c>
      <c r="B4409" s="2">
        <v>43780</v>
      </c>
      <c r="C4409">
        <v>1771.65</v>
      </c>
    </row>
    <row r="4410" spans="1:3" x14ac:dyDescent="0.55000000000000004">
      <c r="A4410" s="1" t="s">
        <v>4</v>
      </c>
      <c r="B4410" s="2">
        <v>43781</v>
      </c>
      <c r="C4410">
        <v>1778</v>
      </c>
    </row>
    <row r="4411" spans="1:3" x14ac:dyDescent="0.55000000000000004">
      <c r="A4411" s="1" t="s">
        <v>4</v>
      </c>
      <c r="B4411" s="2">
        <v>43782</v>
      </c>
      <c r="C4411">
        <v>1753.11</v>
      </c>
    </row>
    <row r="4412" spans="1:3" x14ac:dyDescent="0.55000000000000004">
      <c r="A4412" s="1" t="s">
        <v>4</v>
      </c>
      <c r="B4412" s="2">
        <v>43783</v>
      </c>
      <c r="C4412">
        <v>1754.6</v>
      </c>
    </row>
    <row r="4413" spans="1:3" x14ac:dyDescent="0.55000000000000004">
      <c r="A4413" s="1" t="s">
        <v>4</v>
      </c>
      <c r="B4413" s="2">
        <v>43784</v>
      </c>
      <c r="C4413">
        <v>1739.49</v>
      </c>
    </row>
    <row r="4414" spans="1:3" x14ac:dyDescent="0.55000000000000004">
      <c r="A4414" s="1" t="s">
        <v>4</v>
      </c>
      <c r="B4414" s="2">
        <v>43787</v>
      </c>
      <c r="C4414">
        <v>1752.53</v>
      </c>
    </row>
    <row r="4415" spans="1:3" x14ac:dyDescent="0.55000000000000004">
      <c r="A4415" s="1" t="s">
        <v>4</v>
      </c>
      <c r="B4415" s="2">
        <v>43788</v>
      </c>
      <c r="C4415">
        <v>1752.79</v>
      </c>
    </row>
    <row r="4416" spans="1:3" x14ac:dyDescent="0.55000000000000004">
      <c r="A4416" s="1" t="s">
        <v>4</v>
      </c>
      <c r="B4416" s="2">
        <v>43789</v>
      </c>
      <c r="C4416">
        <v>1745.53</v>
      </c>
    </row>
    <row r="4417" spans="1:3" x14ac:dyDescent="0.55000000000000004">
      <c r="A4417" s="1" t="s">
        <v>4</v>
      </c>
      <c r="B4417" s="2">
        <v>43790</v>
      </c>
      <c r="C4417">
        <v>1734.71</v>
      </c>
    </row>
    <row r="4418" spans="1:3" x14ac:dyDescent="0.55000000000000004">
      <c r="A4418" s="1" t="s">
        <v>4</v>
      </c>
      <c r="B4418" s="2">
        <v>43791</v>
      </c>
      <c r="C4418">
        <v>1745.72</v>
      </c>
    </row>
    <row r="4419" spans="1:3" x14ac:dyDescent="0.55000000000000004">
      <c r="A4419" s="1" t="s">
        <v>4</v>
      </c>
      <c r="B4419" s="2">
        <v>43794</v>
      </c>
      <c r="C4419">
        <v>1773.84</v>
      </c>
    </row>
    <row r="4420" spans="1:3" x14ac:dyDescent="0.55000000000000004">
      <c r="A4420" s="1" t="s">
        <v>4</v>
      </c>
      <c r="B4420" s="2">
        <v>43795</v>
      </c>
      <c r="C4420">
        <v>1796.9399000000001</v>
      </c>
    </row>
    <row r="4421" spans="1:3" x14ac:dyDescent="0.55000000000000004">
      <c r="A4421" s="1" t="s">
        <v>4</v>
      </c>
      <c r="B4421" s="2">
        <v>43796</v>
      </c>
      <c r="C4421">
        <v>1818.51</v>
      </c>
    </row>
    <row r="4422" spans="1:3" x14ac:dyDescent="0.55000000000000004">
      <c r="A4422" s="1" t="s">
        <v>4</v>
      </c>
      <c r="B4422" s="2">
        <v>43798</v>
      </c>
      <c r="C4422">
        <v>1800.8</v>
      </c>
    </row>
    <row r="4423" spans="1:3" x14ac:dyDescent="0.55000000000000004">
      <c r="A4423" s="1" t="s">
        <v>4</v>
      </c>
      <c r="B4423" s="2">
        <v>43801</v>
      </c>
      <c r="C4423">
        <v>1781.6</v>
      </c>
    </row>
    <row r="4424" spans="1:3" x14ac:dyDescent="0.55000000000000004">
      <c r="A4424" s="1" t="s">
        <v>4</v>
      </c>
      <c r="B4424" s="2">
        <v>43802</v>
      </c>
      <c r="C4424">
        <v>1769.96</v>
      </c>
    </row>
    <row r="4425" spans="1:3" x14ac:dyDescent="0.55000000000000004">
      <c r="A4425" s="1" t="s">
        <v>4</v>
      </c>
      <c r="B4425" s="2">
        <v>43803</v>
      </c>
      <c r="C4425">
        <v>1760.6899000000001</v>
      </c>
    </row>
    <row r="4426" spans="1:3" x14ac:dyDescent="0.55000000000000004">
      <c r="A4426" s="1" t="s">
        <v>4</v>
      </c>
      <c r="B4426" s="2">
        <v>43804</v>
      </c>
      <c r="C4426">
        <v>1740.48</v>
      </c>
    </row>
    <row r="4427" spans="1:3" x14ac:dyDescent="0.55000000000000004">
      <c r="A4427" s="1" t="s">
        <v>4</v>
      </c>
      <c r="B4427" s="2">
        <v>43805</v>
      </c>
      <c r="C4427">
        <v>1751.6</v>
      </c>
    </row>
    <row r="4428" spans="1:3" x14ac:dyDescent="0.55000000000000004">
      <c r="A4428" s="1" t="s">
        <v>4</v>
      </c>
      <c r="B4428" s="2">
        <v>43808</v>
      </c>
      <c r="C4428">
        <v>1749.51</v>
      </c>
    </row>
    <row r="4429" spans="1:3" x14ac:dyDescent="0.55000000000000004">
      <c r="A4429" s="1" t="s">
        <v>4</v>
      </c>
      <c r="B4429" s="2">
        <v>43809</v>
      </c>
      <c r="C4429">
        <v>1739.21</v>
      </c>
    </row>
    <row r="4430" spans="1:3" x14ac:dyDescent="0.55000000000000004">
      <c r="A4430" s="1" t="s">
        <v>4</v>
      </c>
      <c r="B4430" s="2">
        <v>43810</v>
      </c>
      <c r="C4430">
        <v>1748.72</v>
      </c>
    </row>
    <row r="4431" spans="1:3" x14ac:dyDescent="0.55000000000000004">
      <c r="A4431" s="1" t="s">
        <v>4</v>
      </c>
      <c r="B4431" s="2">
        <v>43811</v>
      </c>
      <c r="C4431">
        <v>1760.33</v>
      </c>
    </row>
    <row r="4432" spans="1:3" x14ac:dyDescent="0.55000000000000004">
      <c r="A4432" s="1" t="s">
        <v>4</v>
      </c>
      <c r="B4432" s="2">
        <v>43812</v>
      </c>
      <c r="C4432">
        <v>1760.9399000000001</v>
      </c>
    </row>
    <row r="4433" spans="1:3" x14ac:dyDescent="0.55000000000000004">
      <c r="A4433" s="1" t="s">
        <v>4</v>
      </c>
      <c r="B4433" s="2">
        <v>43815</v>
      </c>
      <c r="C4433">
        <v>1769.21</v>
      </c>
    </row>
    <row r="4434" spans="1:3" x14ac:dyDescent="0.55000000000000004">
      <c r="A4434" s="1" t="s">
        <v>4</v>
      </c>
      <c r="B4434" s="2">
        <v>43816</v>
      </c>
      <c r="C4434">
        <v>1790.66</v>
      </c>
    </row>
    <row r="4435" spans="1:3" x14ac:dyDescent="0.55000000000000004">
      <c r="A4435" s="1" t="s">
        <v>4</v>
      </c>
      <c r="B4435" s="2">
        <v>43817</v>
      </c>
      <c r="C4435">
        <v>1784.03</v>
      </c>
    </row>
    <row r="4436" spans="1:3" x14ac:dyDescent="0.55000000000000004">
      <c r="A4436" s="1" t="s">
        <v>4</v>
      </c>
      <c r="B4436" s="2">
        <v>43818</v>
      </c>
      <c r="C4436">
        <v>1792.28</v>
      </c>
    </row>
    <row r="4437" spans="1:3" x14ac:dyDescent="0.55000000000000004">
      <c r="A4437" s="1" t="s">
        <v>4</v>
      </c>
      <c r="B4437" s="2">
        <v>43819</v>
      </c>
      <c r="C4437">
        <v>1786.5</v>
      </c>
    </row>
    <row r="4438" spans="1:3" x14ac:dyDescent="0.55000000000000004">
      <c r="A4438" s="1" t="s">
        <v>4</v>
      </c>
      <c r="B4438" s="2">
        <v>43822</v>
      </c>
      <c r="C4438">
        <v>1793</v>
      </c>
    </row>
    <row r="4439" spans="1:3" x14ac:dyDescent="0.55000000000000004">
      <c r="A4439" s="1" t="s">
        <v>4</v>
      </c>
      <c r="B4439" s="2">
        <v>43823</v>
      </c>
      <c r="C4439">
        <v>1789.21</v>
      </c>
    </row>
    <row r="4440" spans="1:3" x14ac:dyDescent="0.55000000000000004">
      <c r="A4440" s="1" t="s">
        <v>4</v>
      </c>
      <c r="B4440" s="2">
        <v>43825</v>
      </c>
      <c r="C4440">
        <v>1868.77</v>
      </c>
    </row>
    <row r="4441" spans="1:3" x14ac:dyDescent="0.55000000000000004">
      <c r="A4441" s="1" t="s">
        <v>4</v>
      </c>
      <c r="B4441" s="2">
        <v>43826</v>
      </c>
      <c r="C4441">
        <v>1869.8</v>
      </c>
    </row>
    <row r="4442" spans="1:3" x14ac:dyDescent="0.55000000000000004">
      <c r="A4442" s="1" t="s">
        <v>4</v>
      </c>
      <c r="B4442" s="2">
        <v>43829</v>
      </c>
      <c r="C4442">
        <v>1846.89</v>
      </c>
    </row>
    <row r="4443" spans="1:3" x14ac:dyDescent="0.55000000000000004">
      <c r="A4443" s="1" t="s">
        <v>4</v>
      </c>
      <c r="B4443" s="2">
        <v>43830</v>
      </c>
      <c r="C4443">
        <v>1847.84</v>
      </c>
    </row>
    <row r="4444" spans="1:3" x14ac:dyDescent="0.55000000000000004">
      <c r="A4444" s="1" t="s">
        <v>4</v>
      </c>
      <c r="B4444" s="2">
        <v>43832</v>
      </c>
      <c r="C4444">
        <v>1898.01</v>
      </c>
    </row>
    <row r="4445" spans="1:3" x14ac:dyDescent="0.55000000000000004">
      <c r="A4445" s="1" t="s">
        <v>4</v>
      </c>
      <c r="B4445" s="2">
        <v>43833</v>
      </c>
      <c r="C4445">
        <v>1874.97</v>
      </c>
    </row>
    <row r="4446" spans="1:3" x14ac:dyDescent="0.55000000000000004">
      <c r="A4446" s="1" t="s">
        <v>4</v>
      </c>
      <c r="B4446" s="2">
        <v>43836</v>
      </c>
      <c r="C4446">
        <v>1902.88</v>
      </c>
    </row>
    <row r="4447" spans="1:3" x14ac:dyDescent="0.55000000000000004">
      <c r="A4447" s="1" t="s">
        <v>4</v>
      </c>
      <c r="B4447" s="2">
        <v>43837</v>
      </c>
      <c r="C4447">
        <v>1906.86</v>
      </c>
    </row>
    <row r="4448" spans="1:3" x14ac:dyDescent="0.55000000000000004">
      <c r="A4448" s="1" t="s">
        <v>4</v>
      </c>
      <c r="B4448" s="2">
        <v>43838</v>
      </c>
      <c r="C4448">
        <v>1891.97</v>
      </c>
    </row>
    <row r="4449" spans="1:3" x14ac:dyDescent="0.55000000000000004">
      <c r="A4449" s="1" t="s">
        <v>4</v>
      </c>
      <c r="B4449" s="2">
        <v>43839</v>
      </c>
      <c r="C4449">
        <v>1901.05</v>
      </c>
    </row>
    <row r="4450" spans="1:3" x14ac:dyDescent="0.55000000000000004">
      <c r="A4450" s="1" t="s">
        <v>4</v>
      </c>
      <c r="B4450" s="2">
        <v>43840</v>
      </c>
      <c r="C4450">
        <v>1883.16</v>
      </c>
    </row>
    <row r="4451" spans="1:3" x14ac:dyDescent="0.55000000000000004">
      <c r="A4451" s="1" t="s">
        <v>4</v>
      </c>
      <c r="B4451" s="2">
        <v>43843</v>
      </c>
      <c r="C4451">
        <v>1891.3</v>
      </c>
    </row>
    <row r="4452" spans="1:3" x14ac:dyDescent="0.55000000000000004">
      <c r="A4452" s="1" t="s">
        <v>4</v>
      </c>
      <c r="B4452" s="2">
        <v>43844</v>
      </c>
      <c r="C4452">
        <v>1869.4399000000001</v>
      </c>
    </row>
    <row r="4453" spans="1:3" x14ac:dyDescent="0.55000000000000004">
      <c r="A4453" s="1" t="s">
        <v>4</v>
      </c>
      <c r="B4453" s="2">
        <v>43845</v>
      </c>
      <c r="C4453">
        <v>1862.02</v>
      </c>
    </row>
    <row r="4454" spans="1:3" x14ac:dyDescent="0.55000000000000004">
      <c r="A4454" s="1" t="s">
        <v>4</v>
      </c>
      <c r="B4454" s="2">
        <v>43846</v>
      </c>
      <c r="C4454">
        <v>1877.9399000000001</v>
      </c>
    </row>
    <row r="4455" spans="1:3" x14ac:dyDescent="0.55000000000000004">
      <c r="A4455" s="1" t="s">
        <v>4</v>
      </c>
      <c r="B4455" s="2">
        <v>43847</v>
      </c>
      <c r="C4455">
        <v>1864.72</v>
      </c>
    </row>
    <row r="4456" spans="1:3" x14ac:dyDescent="0.55000000000000004">
      <c r="A4456" s="1" t="s">
        <v>4</v>
      </c>
      <c r="B4456" s="2">
        <v>43851</v>
      </c>
      <c r="C4456">
        <v>1892</v>
      </c>
    </row>
    <row r="4457" spans="1:3" x14ac:dyDescent="0.55000000000000004">
      <c r="A4457" s="1" t="s">
        <v>4</v>
      </c>
      <c r="B4457" s="2">
        <v>43852</v>
      </c>
      <c r="C4457">
        <v>1887.46</v>
      </c>
    </row>
    <row r="4458" spans="1:3" x14ac:dyDescent="0.55000000000000004">
      <c r="A4458" s="1" t="s">
        <v>4</v>
      </c>
      <c r="B4458" s="2">
        <v>43853</v>
      </c>
      <c r="C4458">
        <v>1884.58</v>
      </c>
    </row>
    <row r="4459" spans="1:3" x14ac:dyDescent="0.55000000000000004">
      <c r="A4459" s="1" t="s">
        <v>4</v>
      </c>
      <c r="B4459" s="2">
        <v>43854</v>
      </c>
      <c r="C4459">
        <v>1861.64</v>
      </c>
    </row>
    <row r="4460" spans="1:3" x14ac:dyDescent="0.55000000000000004">
      <c r="A4460" s="1" t="s">
        <v>4</v>
      </c>
      <c r="B4460" s="2">
        <v>43857</v>
      </c>
      <c r="C4460">
        <v>1828.34</v>
      </c>
    </row>
    <row r="4461" spans="1:3" x14ac:dyDescent="0.55000000000000004">
      <c r="A4461" s="1" t="s">
        <v>4</v>
      </c>
      <c r="B4461" s="2">
        <v>43858</v>
      </c>
      <c r="C4461">
        <v>1853.25</v>
      </c>
    </row>
    <row r="4462" spans="1:3" x14ac:dyDescent="0.55000000000000004">
      <c r="A4462" s="1" t="s">
        <v>4</v>
      </c>
      <c r="B4462" s="2">
        <v>43859</v>
      </c>
      <c r="C4462">
        <v>1858</v>
      </c>
    </row>
    <row r="4463" spans="1:3" x14ac:dyDescent="0.55000000000000004">
      <c r="A4463" s="1" t="s">
        <v>4</v>
      </c>
      <c r="B4463" s="2">
        <v>43860</v>
      </c>
      <c r="C4463">
        <v>1870.6801</v>
      </c>
    </row>
    <row r="4464" spans="1:3" x14ac:dyDescent="0.55000000000000004">
      <c r="A4464" s="1" t="s">
        <v>4</v>
      </c>
      <c r="B4464" s="2">
        <v>43861</v>
      </c>
      <c r="C4464">
        <v>2008.72</v>
      </c>
    </row>
    <row r="4465" spans="1:3" x14ac:dyDescent="0.55000000000000004">
      <c r="A4465" s="1" t="s">
        <v>4</v>
      </c>
      <c r="B4465" s="2">
        <v>43864</v>
      </c>
      <c r="C4465">
        <v>2004.2</v>
      </c>
    </row>
    <row r="4466" spans="1:3" x14ac:dyDescent="0.55000000000000004">
      <c r="A4466" s="1" t="s">
        <v>4</v>
      </c>
      <c r="B4466" s="2">
        <v>43865</v>
      </c>
      <c r="C4466">
        <v>2049.6698999999999</v>
      </c>
    </row>
    <row r="4467" spans="1:3" x14ac:dyDescent="0.55000000000000004">
      <c r="A4467" s="1" t="s">
        <v>4</v>
      </c>
      <c r="B4467" s="2">
        <v>43866</v>
      </c>
      <c r="C4467">
        <v>2039.87</v>
      </c>
    </row>
    <row r="4468" spans="1:3" x14ac:dyDescent="0.55000000000000004">
      <c r="A4468" s="1" t="s">
        <v>4</v>
      </c>
      <c r="B4468" s="2">
        <v>43867</v>
      </c>
      <c r="C4468">
        <v>2050.23</v>
      </c>
    </row>
    <row r="4469" spans="1:3" x14ac:dyDescent="0.55000000000000004">
      <c r="A4469" s="1" t="s">
        <v>4</v>
      </c>
      <c r="B4469" s="2">
        <v>43868</v>
      </c>
      <c r="C4469">
        <v>2079.2800000000002</v>
      </c>
    </row>
    <row r="4470" spans="1:3" x14ac:dyDescent="0.55000000000000004">
      <c r="A4470" s="1" t="s">
        <v>4</v>
      </c>
      <c r="B4470" s="2">
        <v>43871</v>
      </c>
      <c r="C4470">
        <v>2133.9099000000001</v>
      </c>
    </row>
    <row r="4471" spans="1:3" x14ac:dyDescent="0.55000000000000004">
      <c r="A4471" s="1" t="s">
        <v>4</v>
      </c>
      <c r="B4471" s="2">
        <v>43872</v>
      </c>
      <c r="C4471">
        <v>2150.8000000000002</v>
      </c>
    </row>
    <row r="4472" spans="1:3" x14ac:dyDescent="0.55000000000000004">
      <c r="A4472" s="1" t="s">
        <v>4</v>
      </c>
      <c r="B4472" s="2">
        <v>43873</v>
      </c>
      <c r="C4472">
        <v>2160</v>
      </c>
    </row>
    <row r="4473" spans="1:3" x14ac:dyDescent="0.55000000000000004">
      <c r="A4473" s="1" t="s">
        <v>4</v>
      </c>
      <c r="B4473" s="2">
        <v>43874</v>
      </c>
      <c r="C4473">
        <v>2149.8701000000001</v>
      </c>
    </row>
    <row r="4474" spans="1:3" x14ac:dyDescent="0.55000000000000004">
      <c r="A4474" s="1" t="s">
        <v>4</v>
      </c>
      <c r="B4474" s="2">
        <v>43875</v>
      </c>
      <c r="C4474">
        <v>2134.8701000000001</v>
      </c>
    </row>
    <row r="4475" spans="1:3" x14ac:dyDescent="0.55000000000000004">
      <c r="A4475" s="1" t="s">
        <v>4</v>
      </c>
      <c r="B4475" s="2">
        <v>43879</v>
      </c>
      <c r="C4475">
        <v>2155.6698999999999</v>
      </c>
    </row>
    <row r="4476" spans="1:3" x14ac:dyDescent="0.55000000000000004">
      <c r="A4476" s="1" t="s">
        <v>4</v>
      </c>
      <c r="B4476" s="2">
        <v>43880</v>
      </c>
      <c r="C4476">
        <v>2170.2199999999998</v>
      </c>
    </row>
    <row r="4477" spans="1:3" x14ac:dyDescent="0.55000000000000004">
      <c r="A4477" s="1" t="s">
        <v>4</v>
      </c>
      <c r="B4477" s="2">
        <v>43881</v>
      </c>
      <c r="C4477">
        <v>2153.1001000000001</v>
      </c>
    </row>
    <row r="4478" spans="1:3" x14ac:dyDescent="0.55000000000000004">
      <c r="A4478" s="1" t="s">
        <v>4</v>
      </c>
      <c r="B4478" s="2">
        <v>43882</v>
      </c>
      <c r="C4478">
        <v>2095.9699999999998</v>
      </c>
    </row>
    <row r="4479" spans="1:3" x14ac:dyDescent="0.55000000000000004">
      <c r="A4479" s="1" t="s">
        <v>4</v>
      </c>
      <c r="B4479" s="2">
        <v>43885</v>
      </c>
      <c r="C4479">
        <v>2009.29</v>
      </c>
    </row>
    <row r="4480" spans="1:3" x14ac:dyDescent="0.55000000000000004">
      <c r="A4480" s="1" t="s">
        <v>4</v>
      </c>
      <c r="B4480" s="2">
        <v>43886</v>
      </c>
      <c r="C4480">
        <v>1972.74</v>
      </c>
    </row>
    <row r="4481" spans="1:3" x14ac:dyDescent="0.55000000000000004">
      <c r="A4481" s="1" t="s">
        <v>4</v>
      </c>
      <c r="B4481" s="2">
        <v>43887</v>
      </c>
      <c r="C4481">
        <v>1979.59</v>
      </c>
    </row>
    <row r="4482" spans="1:3" x14ac:dyDescent="0.55000000000000004">
      <c r="A4482" s="1" t="s">
        <v>4</v>
      </c>
      <c r="B4482" s="2">
        <v>43888</v>
      </c>
      <c r="C4482">
        <v>1884.3</v>
      </c>
    </row>
    <row r="4483" spans="1:3" x14ac:dyDescent="0.55000000000000004">
      <c r="A4483" s="1" t="s">
        <v>4</v>
      </c>
      <c r="B4483" s="2">
        <v>43889</v>
      </c>
      <c r="C4483">
        <v>1883.75</v>
      </c>
    </row>
    <row r="4484" spans="1:3" x14ac:dyDescent="0.55000000000000004">
      <c r="A4484" s="1" t="s">
        <v>4</v>
      </c>
      <c r="B4484" s="2">
        <v>43892</v>
      </c>
      <c r="C4484">
        <v>1953.95</v>
      </c>
    </row>
    <row r="4485" spans="1:3" x14ac:dyDescent="0.55000000000000004">
      <c r="A4485" s="1" t="s">
        <v>4</v>
      </c>
      <c r="B4485" s="2">
        <v>43893</v>
      </c>
      <c r="C4485">
        <v>1908.99</v>
      </c>
    </row>
    <row r="4486" spans="1:3" x14ac:dyDescent="0.55000000000000004">
      <c r="A4486" s="1" t="s">
        <v>4</v>
      </c>
      <c r="B4486" s="2">
        <v>43894</v>
      </c>
      <c r="C4486">
        <v>1975.83</v>
      </c>
    </row>
    <row r="4487" spans="1:3" x14ac:dyDescent="0.55000000000000004">
      <c r="A4487" s="1" t="s">
        <v>4</v>
      </c>
      <c r="B4487" s="2">
        <v>43895</v>
      </c>
      <c r="C4487">
        <v>1924.03</v>
      </c>
    </row>
    <row r="4488" spans="1:3" x14ac:dyDescent="0.55000000000000004">
      <c r="A4488" s="1" t="s">
        <v>4</v>
      </c>
      <c r="B4488" s="2">
        <v>43896</v>
      </c>
      <c r="C4488">
        <v>1901.09</v>
      </c>
    </row>
    <row r="4489" spans="1:3" x14ac:dyDescent="0.55000000000000004">
      <c r="A4489" s="1" t="s">
        <v>4</v>
      </c>
      <c r="B4489" s="2">
        <v>43899</v>
      </c>
      <c r="C4489">
        <v>1800.61</v>
      </c>
    </row>
    <row r="4490" spans="1:3" x14ac:dyDescent="0.55000000000000004">
      <c r="A4490" s="1" t="s">
        <v>4</v>
      </c>
      <c r="B4490" s="2">
        <v>43900</v>
      </c>
      <c r="C4490">
        <v>1891.8199</v>
      </c>
    </row>
    <row r="4491" spans="1:3" x14ac:dyDescent="0.55000000000000004">
      <c r="A4491" s="1" t="s">
        <v>4</v>
      </c>
      <c r="B4491" s="2">
        <v>43901</v>
      </c>
      <c r="C4491">
        <v>1820.86</v>
      </c>
    </row>
    <row r="4492" spans="1:3" x14ac:dyDescent="0.55000000000000004">
      <c r="A4492" s="1" t="s">
        <v>4</v>
      </c>
      <c r="B4492" s="2">
        <v>43902</v>
      </c>
      <c r="C4492">
        <v>1676.61</v>
      </c>
    </row>
    <row r="4493" spans="1:3" x14ac:dyDescent="0.55000000000000004">
      <c r="A4493" s="1" t="s">
        <v>4</v>
      </c>
      <c r="B4493" s="2">
        <v>43903</v>
      </c>
      <c r="C4493">
        <v>1785</v>
      </c>
    </row>
    <row r="4494" spans="1:3" x14ac:dyDescent="0.55000000000000004">
      <c r="A4494" s="1" t="s">
        <v>4</v>
      </c>
      <c r="B4494" s="2">
        <v>43906</v>
      </c>
      <c r="C4494">
        <v>1689.15</v>
      </c>
    </row>
    <row r="4495" spans="1:3" x14ac:dyDescent="0.55000000000000004">
      <c r="A4495" s="1" t="s">
        <v>4</v>
      </c>
      <c r="B4495" s="2">
        <v>43907</v>
      </c>
      <c r="C4495">
        <v>1807.84</v>
      </c>
    </row>
    <row r="4496" spans="1:3" x14ac:dyDescent="0.55000000000000004">
      <c r="A4496" s="1" t="s">
        <v>4</v>
      </c>
      <c r="B4496" s="2">
        <v>43908</v>
      </c>
      <c r="C4496">
        <v>1830</v>
      </c>
    </row>
    <row r="4497" spans="1:3" x14ac:dyDescent="0.55000000000000004">
      <c r="A4497" s="1" t="s">
        <v>4</v>
      </c>
      <c r="B4497" s="2">
        <v>43909</v>
      </c>
      <c r="C4497">
        <v>1880.9301</v>
      </c>
    </row>
    <row r="4498" spans="1:3" x14ac:dyDescent="0.55000000000000004">
      <c r="A4498" s="1" t="s">
        <v>4</v>
      </c>
      <c r="B4498" s="2">
        <v>43910</v>
      </c>
      <c r="C4498">
        <v>1846.09</v>
      </c>
    </row>
    <row r="4499" spans="1:3" x14ac:dyDescent="0.55000000000000004">
      <c r="A4499" s="1" t="s">
        <v>4</v>
      </c>
      <c r="B4499" s="2">
        <v>43913</v>
      </c>
      <c r="C4499">
        <v>1902.83</v>
      </c>
    </row>
    <row r="4500" spans="1:3" x14ac:dyDescent="0.55000000000000004">
      <c r="A4500" s="1" t="s">
        <v>4</v>
      </c>
      <c r="B4500" s="2">
        <v>43914</v>
      </c>
      <c r="C4500">
        <v>1940.1</v>
      </c>
    </row>
    <row r="4501" spans="1:3" x14ac:dyDescent="0.55000000000000004">
      <c r="A4501" s="1" t="s">
        <v>4</v>
      </c>
      <c r="B4501" s="2">
        <v>43915</v>
      </c>
      <c r="C4501">
        <v>1885.84</v>
      </c>
    </row>
    <row r="4502" spans="1:3" x14ac:dyDescent="0.55000000000000004">
      <c r="A4502" s="1" t="s">
        <v>4</v>
      </c>
      <c r="B4502" s="2">
        <v>43916</v>
      </c>
      <c r="C4502">
        <v>1955.49</v>
      </c>
    </row>
    <row r="4503" spans="1:3" x14ac:dyDescent="0.55000000000000004">
      <c r="A4503" s="1" t="s">
        <v>4</v>
      </c>
      <c r="B4503" s="2">
        <v>43917</v>
      </c>
      <c r="C4503">
        <v>1900.1</v>
      </c>
    </row>
    <row r="4504" spans="1:3" x14ac:dyDescent="0.55000000000000004">
      <c r="A4504" s="1" t="s">
        <v>4</v>
      </c>
      <c r="B4504" s="2">
        <v>43920</v>
      </c>
      <c r="C4504">
        <v>1963.95</v>
      </c>
    </row>
    <row r="4505" spans="1:3" x14ac:dyDescent="0.55000000000000004">
      <c r="A4505" s="1" t="s">
        <v>4</v>
      </c>
      <c r="B4505" s="2">
        <v>43921</v>
      </c>
      <c r="C4505">
        <v>1949.72</v>
      </c>
    </row>
    <row r="4506" spans="1:3" x14ac:dyDescent="0.55000000000000004">
      <c r="A4506" s="1" t="s">
        <v>4</v>
      </c>
      <c r="B4506" s="2">
        <v>43922</v>
      </c>
      <c r="C4506">
        <v>1907.7</v>
      </c>
    </row>
    <row r="4507" spans="1:3" x14ac:dyDescent="0.55000000000000004">
      <c r="A4507" s="1" t="s">
        <v>4</v>
      </c>
      <c r="B4507" s="2">
        <v>43923</v>
      </c>
      <c r="C4507">
        <v>1918.83</v>
      </c>
    </row>
    <row r="4508" spans="1:3" x14ac:dyDescent="0.55000000000000004">
      <c r="A4508" s="1" t="s">
        <v>4</v>
      </c>
      <c r="B4508" s="2">
        <v>43924</v>
      </c>
      <c r="C4508">
        <v>1906.59</v>
      </c>
    </row>
    <row r="4509" spans="1:3" x14ac:dyDescent="0.55000000000000004">
      <c r="A4509" s="1" t="s">
        <v>4</v>
      </c>
      <c r="B4509" s="2">
        <v>43927</v>
      </c>
      <c r="C4509">
        <v>1997.59</v>
      </c>
    </row>
    <row r="4510" spans="1:3" x14ac:dyDescent="0.55000000000000004">
      <c r="A4510" s="1" t="s">
        <v>4</v>
      </c>
      <c r="B4510" s="2">
        <v>43928</v>
      </c>
      <c r="C4510">
        <v>2011.6</v>
      </c>
    </row>
    <row r="4511" spans="1:3" x14ac:dyDescent="0.55000000000000004">
      <c r="A4511" s="1" t="s">
        <v>4</v>
      </c>
      <c r="B4511" s="2">
        <v>43929</v>
      </c>
      <c r="C4511">
        <v>2043</v>
      </c>
    </row>
    <row r="4512" spans="1:3" x14ac:dyDescent="0.55000000000000004">
      <c r="A4512" s="1" t="s">
        <v>4</v>
      </c>
      <c r="B4512" s="2">
        <v>43930</v>
      </c>
      <c r="C4512">
        <v>2042.76</v>
      </c>
    </row>
    <row r="4513" spans="1:3" x14ac:dyDescent="0.55000000000000004">
      <c r="A4513" s="1" t="s">
        <v>4</v>
      </c>
      <c r="B4513" s="2">
        <v>43934</v>
      </c>
      <c r="C4513">
        <v>2168.8701000000001</v>
      </c>
    </row>
    <row r="4514" spans="1:3" x14ac:dyDescent="0.55000000000000004">
      <c r="A4514" s="1" t="s">
        <v>4</v>
      </c>
      <c r="B4514" s="2">
        <v>43935</v>
      </c>
      <c r="C4514">
        <v>2283.3200999999999</v>
      </c>
    </row>
    <row r="4515" spans="1:3" x14ac:dyDescent="0.55000000000000004">
      <c r="A4515" s="1" t="s">
        <v>4</v>
      </c>
      <c r="B4515" s="2">
        <v>43936</v>
      </c>
      <c r="C4515">
        <v>2307.6799000000001</v>
      </c>
    </row>
    <row r="4516" spans="1:3" x14ac:dyDescent="0.55000000000000004">
      <c r="A4516" s="1" t="s">
        <v>4</v>
      </c>
      <c r="B4516" s="2">
        <v>43937</v>
      </c>
      <c r="C4516">
        <v>2408.1898999999999</v>
      </c>
    </row>
    <row r="4517" spans="1:3" x14ac:dyDescent="0.55000000000000004">
      <c r="A4517" s="1" t="s">
        <v>4</v>
      </c>
      <c r="B4517" s="2">
        <v>43938</v>
      </c>
      <c r="C4517">
        <v>2375</v>
      </c>
    </row>
    <row r="4518" spans="1:3" x14ac:dyDescent="0.55000000000000004">
      <c r="A4518" s="1" t="s">
        <v>4</v>
      </c>
      <c r="B4518" s="2">
        <v>43941</v>
      </c>
      <c r="C4518">
        <v>2393.6100999999999</v>
      </c>
    </row>
    <row r="4519" spans="1:3" x14ac:dyDescent="0.55000000000000004">
      <c r="A4519" s="1" t="s">
        <v>4</v>
      </c>
      <c r="B4519" s="2">
        <v>43942</v>
      </c>
      <c r="C4519">
        <v>2328.1201000000001</v>
      </c>
    </row>
    <row r="4520" spans="1:3" x14ac:dyDescent="0.55000000000000004">
      <c r="A4520" s="1" t="s">
        <v>4</v>
      </c>
      <c r="B4520" s="2">
        <v>43943</v>
      </c>
      <c r="C4520">
        <v>2363.4899999999998</v>
      </c>
    </row>
    <row r="4521" spans="1:3" x14ac:dyDescent="0.55000000000000004">
      <c r="A4521" s="1" t="s">
        <v>4</v>
      </c>
      <c r="B4521" s="2">
        <v>43944</v>
      </c>
      <c r="C4521">
        <v>2399.4499999999998</v>
      </c>
    </row>
    <row r="4522" spans="1:3" x14ac:dyDescent="0.55000000000000004">
      <c r="A4522" s="1" t="s">
        <v>4</v>
      </c>
      <c r="B4522" s="2">
        <v>43945</v>
      </c>
      <c r="C4522">
        <v>2410.2199999999998</v>
      </c>
    </row>
    <row r="4523" spans="1:3" x14ac:dyDescent="0.55000000000000004">
      <c r="A4523" s="1" t="s">
        <v>4</v>
      </c>
      <c r="B4523" s="2">
        <v>43948</v>
      </c>
      <c r="C4523">
        <v>2376</v>
      </c>
    </row>
    <row r="4524" spans="1:3" x14ac:dyDescent="0.55000000000000004">
      <c r="A4524" s="1" t="s">
        <v>4</v>
      </c>
      <c r="B4524" s="2">
        <v>43949</v>
      </c>
      <c r="C4524">
        <v>2314.0801000000001</v>
      </c>
    </row>
    <row r="4525" spans="1:3" x14ac:dyDescent="0.55000000000000004">
      <c r="A4525" s="1" t="s">
        <v>4</v>
      </c>
      <c r="B4525" s="2">
        <v>43950</v>
      </c>
      <c r="C4525">
        <v>2372.71</v>
      </c>
    </row>
    <row r="4526" spans="1:3" x14ac:dyDescent="0.55000000000000004">
      <c r="A4526" s="1" t="s">
        <v>4</v>
      </c>
      <c r="B4526" s="2">
        <v>43951</v>
      </c>
      <c r="C4526">
        <v>2474</v>
      </c>
    </row>
    <row r="4527" spans="1:3" x14ac:dyDescent="0.55000000000000004">
      <c r="A4527" s="1" t="s">
        <v>4</v>
      </c>
      <c r="B4527" s="2">
        <v>43952</v>
      </c>
      <c r="C4527">
        <v>2286.04</v>
      </c>
    </row>
    <row r="4528" spans="1:3" x14ac:dyDescent="0.55000000000000004">
      <c r="A4528" s="1" t="s">
        <v>4</v>
      </c>
      <c r="B4528" s="2">
        <v>43955</v>
      </c>
      <c r="C4528">
        <v>2315.9899999999998</v>
      </c>
    </row>
    <row r="4529" spans="1:3" x14ac:dyDescent="0.55000000000000004">
      <c r="A4529" s="1" t="s">
        <v>4</v>
      </c>
      <c r="B4529" s="2">
        <v>43956</v>
      </c>
      <c r="C4529">
        <v>2317.8000000000002</v>
      </c>
    </row>
    <row r="4530" spans="1:3" x14ac:dyDescent="0.55000000000000004">
      <c r="A4530" s="1" t="s">
        <v>4</v>
      </c>
      <c r="B4530" s="2">
        <v>43957</v>
      </c>
      <c r="C4530">
        <v>2351.2600000000002</v>
      </c>
    </row>
    <row r="4531" spans="1:3" x14ac:dyDescent="0.55000000000000004">
      <c r="A4531" s="1" t="s">
        <v>4</v>
      </c>
      <c r="B4531" s="2">
        <v>43958</v>
      </c>
      <c r="C4531">
        <v>2367.6100999999999</v>
      </c>
    </row>
    <row r="4532" spans="1:3" x14ac:dyDescent="0.55000000000000004">
      <c r="A4532" s="1" t="s">
        <v>4</v>
      </c>
      <c r="B4532" s="2">
        <v>43959</v>
      </c>
      <c r="C4532">
        <v>2379.6100999999999</v>
      </c>
    </row>
    <row r="4533" spans="1:3" x14ac:dyDescent="0.55000000000000004">
      <c r="A4533" s="1" t="s">
        <v>4</v>
      </c>
      <c r="B4533" s="2">
        <v>43962</v>
      </c>
      <c r="C4533">
        <v>2409</v>
      </c>
    </row>
    <row r="4534" spans="1:3" x14ac:dyDescent="0.55000000000000004">
      <c r="A4534" s="1" t="s">
        <v>4</v>
      </c>
      <c r="B4534" s="2">
        <v>43963</v>
      </c>
      <c r="C4534">
        <v>2356.9499999999998</v>
      </c>
    </row>
    <row r="4535" spans="1:3" x14ac:dyDescent="0.55000000000000004">
      <c r="A4535" s="1" t="s">
        <v>4</v>
      </c>
      <c r="B4535" s="2">
        <v>43964</v>
      </c>
      <c r="C4535">
        <v>2367.9198999999999</v>
      </c>
    </row>
    <row r="4536" spans="1:3" x14ac:dyDescent="0.55000000000000004">
      <c r="A4536" s="1" t="s">
        <v>4</v>
      </c>
      <c r="B4536" s="2">
        <v>43965</v>
      </c>
      <c r="C4536">
        <v>2388.8501000000001</v>
      </c>
    </row>
    <row r="4537" spans="1:3" x14ac:dyDescent="0.55000000000000004">
      <c r="A4537" s="1" t="s">
        <v>4</v>
      </c>
      <c r="B4537" s="2">
        <v>43966</v>
      </c>
      <c r="C4537">
        <v>2409.7800000000002</v>
      </c>
    </row>
    <row r="4538" spans="1:3" x14ac:dyDescent="0.55000000000000004">
      <c r="A4538" s="1" t="s">
        <v>4</v>
      </c>
      <c r="B4538" s="2">
        <v>43969</v>
      </c>
      <c r="C4538">
        <v>2426.2600000000002</v>
      </c>
    </row>
    <row r="4539" spans="1:3" x14ac:dyDescent="0.55000000000000004">
      <c r="A4539" s="1" t="s">
        <v>4</v>
      </c>
      <c r="B4539" s="2">
        <v>43970</v>
      </c>
      <c r="C4539">
        <v>2449.3301000000001</v>
      </c>
    </row>
    <row r="4540" spans="1:3" x14ac:dyDescent="0.55000000000000004">
      <c r="A4540" s="1" t="s">
        <v>4</v>
      </c>
      <c r="B4540" s="2">
        <v>43971</v>
      </c>
      <c r="C4540">
        <v>2497.9398999999999</v>
      </c>
    </row>
    <row r="4541" spans="1:3" x14ac:dyDescent="0.55000000000000004">
      <c r="A4541" s="1" t="s">
        <v>4</v>
      </c>
      <c r="B4541" s="2">
        <v>43972</v>
      </c>
      <c r="C4541">
        <v>2446.7399999999998</v>
      </c>
    </row>
    <row r="4542" spans="1:3" x14ac:dyDescent="0.55000000000000004">
      <c r="A4542" s="1" t="s">
        <v>4</v>
      </c>
      <c r="B4542" s="2">
        <v>43973</v>
      </c>
      <c r="C4542">
        <v>2436.8798999999999</v>
      </c>
    </row>
    <row r="4543" spans="1:3" x14ac:dyDescent="0.55000000000000004">
      <c r="A4543" s="1" t="s">
        <v>4</v>
      </c>
      <c r="B4543" s="2">
        <v>43977</v>
      </c>
      <c r="C4543">
        <v>2421.8600999999999</v>
      </c>
    </row>
    <row r="4544" spans="1:3" x14ac:dyDescent="0.55000000000000004">
      <c r="A4544" s="1" t="s">
        <v>4</v>
      </c>
      <c r="B4544" s="2">
        <v>43978</v>
      </c>
      <c r="C4544">
        <v>2410.3899000000001</v>
      </c>
    </row>
    <row r="4545" spans="1:3" x14ac:dyDescent="0.55000000000000004">
      <c r="A4545" s="1" t="s">
        <v>4</v>
      </c>
      <c r="B4545" s="2">
        <v>43979</v>
      </c>
      <c r="C4545">
        <v>2401.1001000000001</v>
      </c>
    </row>
    <row r="4546" spans="1:3" x14ac:dyDescent="0.55000000000000004">
      <c r="A4546" s="1" t="s">
        <v>4</v>
      </c>
      <c r="B4546" s="2">
        <v>43980</v>
      </c>
      <c r="C4546">
        <v>2442.3701000000001</v>
      </c>
    </row>
    <row r="4547" spans="1:3" x14ac:dyDescent="0.55000000000000004">
      <c r="A4547" s="1" t="s">
        <v>4</v>
      </c>
      <c r="B4547" s="2">
        <v>43983</v>
      </c>
      <c r="C4547">
        <v>2471.04</v>
      </c>
    </row>
    <row r="4548" spans="1:3" x14ac:dyDescent="0.55000000000000004">
      <c r="A4548" s="1" t="s">
        <v>4</v>
      </c>
      <c r="B4548" s="2">
        <v>43984</v>
      </c>
      <c r="C4548">
        <v>2472.4099000000001</v>
      </c>
    </row>
    <row r="4549" spans="1:3" x14ac:dyDescent="0.55000000000000004">
      <c r="A4549" s="1" t="s">
        <v>4</v>
      </c>
      <c r="B4549" s="2">
        <v>43985</v>
      </c>
      <c r="C4549">
        <v>2478.3998999999999</v>
      </c>
    </row>
    <row r="4550" spans="1:3" x14ac:dyDescent="0.55000000000000004">
      <c r="A4550" s="1" t="s">
        <v>4</v>
      </c>
      <c r="B4550" s="2">
        <v>43986</v>
      </c>
      <c r="C4550">
        <v>2460.6001000000001</v>
      </c>
    </row>
    <row r="4551" spans="1:3" x14ac:dyDescent="0.55000000000000004">
      <c r="A4551" s="1" t="s">
        <v>4</v>
      </c>
      <c r="B4551" s="2">
        <v>43987</v>
      </c>
      <c r="C4551">
        <v>2483</v>
      </c>
    </row>
    <row r="4552" spans="1:3" x14ac:dyDescent="0.55000000000000004">
      <c r="A4552" s="1" t="s">
        <v>4</v>
      </c>
      <c r="B4552" s="2">
        <v>43990</v>
      </c>
      <c r="C4552">
        <v>2524.0601000000001</v>
      </c>
    </row>
    <row r="4553" spans="1:3" x14ac:dyDescent="0.55000000000000004">
      <c r="A4553" s="1" t="s">
        <v>4</v>
      </c>
      <c r="B4553" s="2">
        <v>43991</v>
      </c>
      <c r="C4553">
        <v>2600.8600999999999</v>
      </c>
    </row>
    <row r="4554" spans="1:3" x14ac:dyDescent="0.55000000000000004">
      <c r="A4554" s="1" t="s">
        <v>4</v>
      </c>
      <c r="B4554" s="2">
        <v>43992</v>
      </c>
      <c r="C4554">
        <v>2647.45</v>
      </c>
    </row>
    <row r="4555" spans="1:3" x14ac:dyDescent="0.55000000000000004">
      <c r="A4555" s="1" t="s">
        <v>4</v>
      </c>
      <c r="B4555" s="2">
        <v>43993</v>
      </c>
      <c r="C4555">
        <v>2557.96</v>
      </c>
    </row>
    <row r="4556" spans="1:3" x14ac:dyDescent="0.55000000000000004">
      <c r="A4556" s="1" t="s">
        <v>4</v>
      </c>
      <c r="B4556" s="2">
        <v>43994</v>
      </c>
      <c r="C4556">
        <v>2545.02</v>
      </c>
    </row>
    <row r="4557" spans="1:3" x14ac:dyDescent="0.55000000000000004">
      <c r="A4557" s="1" t="s">
        <v>4</v>
      </c>
      <c r="B4557" s="2">
        <v>43997</v>
      </c>
      <c r="C4557">
        <v>2572.6799000000001</v>
      </c>
    </row>
    <row r="4558" spans="1:3" x14ac:dyDescent="0.55000000000000004">
      <c r="A4558" s="1" t="s">
        <v>4</v>
      </c>
      <c r="B4558" s="2">
        <v>43998</v>
      </c>
      <c r="C4558">
        <v>2615.27</v>
      </c>
    </row>
    <row r="4559" spans="1:3" x14ac:dyDescent="0.55000000000000004">
      <c r="A4559" s="1" t="s">
        <v>4</v>
      </c>
      <c r="B4559" s="2">
        <v>43999</v>
      </c>
      <c r="C4559">
        <v>2640.98</v>
      </c>
    </row>
    <row r="4560" spans="1:3" x14ac:dyDescent="0.55000000000000004">
      <c r="A4560" s="1" t="s">
        <v>4</v>
      </c>
      <c r="B4560" s="2">
        <v>44000</v>
      </c>
      <c r="C4560">
        <v>2653.98</v>
      </c>
    </row>
    <row r="4561" spans="1:3" x14ac:dyDescent="0.55000000000000004">
      <c r="A4561" s="1" t="s">
        <v>4</v>
      </c>
      <c r="B4561" s="2">
        <v>44001</v>
      </c>
      <c r="C4561">
        <v>2675.01</v>
      </c>
    </row>
    <row r="4562" spans="1:3" x14ac:dyDescent="0.55000000000000004">
      <c r="A4562" s="1" t="s">
        <v>4</v>
      </c>
      <c r="B4562" s="2">
        <v>44004</v>
      </c>
      <c r="C4562">
        <v>2713.8200999999999</v>
      </c>
    </row>
    <row r="4563" spans="1:3" x14ac:dyDescent="0.55000000000000004">
      <c r="A4563" s="1" t="s">
        <v>4</v>
      </c>
      <c r="B4563" s="2">
        <v>44005</v>
      </c>
      <c r="C4563">
        <v>2764.4099000000001</v>
      </c>
    </row>
    <row r="4564" spans="1:3" x14ac:dyDescent="0.55000000000000004">
      <c r="A4564" s="1" t="s">
        <v>4</v>
      </c>
      <c r="B4564" s="2">
        <v>44006</v>
      </c>
      <c r="C4564">
        <v>2734.3998999999999</v>
      </c>
    </row>
    <row r="4565" spans="1:3" x14ac:dyDescent="0.55000000000000004">
      <c r="A4565" s="1" t="s">
        <v>4</v>
      </c>
      <c r="B4565" s="2">
        <v>44007</v>
      </c>
      <c r="C4565">
        <v>2754.5801000000001</v>
      </c>
    </row>
    <row r="4566" spans="1:3" x14ac:dyDescent="0.55000000000000004">
      <c r="A4566" s="1" t="s">
        <v>4</v>
      </c>
      <c r="B4566" s="2">
        <v>44008</v>
      </c>
      <c r="C4566">
        <v>2692.8701000000001</v>
      </c>
    </row>
    <row r="4567" spans="1:3" x14ac:dyDescent="0.55000000000000004">
      <c r="A4567" s="1" t="s">
        <v>4</v>
      </c>
      <c r="B4567" s="2">
        <v>44011</v>
      </c>
      <c r="C4567">
        <v>2680.3798999999999</v>
      </c>
    </row>
    <row r="4568" spans="1:3" x14ac:dyDescent="0.55000000000000004">
      <c r="A4568" s="1" t="s">
        <v>4</v>
      </c>
      <c r="B4568" s="2">
        <v>44012</v>
      </c>
      <c r="C4568">
        <v>2758.8200999999999</v>
      </c>
    </row>
    <row r="4569" spans="1:3" x14ac:dyDescent="0.55000000000000004">
      <c r="A4569" s="1" t="s">
        <v>4</v>
      </c>
      <c r="B4569" s="2">
        <v>44013</v>
      </c>
      <c r="C4569">
        <v>2878.7</v>
      </c>
    </row>
    <row r="4570" spans="1:3" x14ac:dyDescent="0.55000000000000004">
      <c r="A4570" s="1" t="s">
        <v>4</v>
      </c>
      <c r="B4570" s="2">
        <v>44014</v>
      </c>
      <c r="C4570">
        <v>2890.3</v>
      </c>
    </row>
    <row r="4571" spans="1:3" x14ac:dyDescent="0.55000000000000004">
      <c r="A4571" s="1" t="s">
        <v>4</v>
      </c>
      <c r="B4571" s="2">
        <v>44018</v>
      </c>
      <c r="C4571">
        <v>3057.04</v>
      </c>
    </row>
    <row r="4572" spans="1:3" x14ac:dyDescent="0.55000000000000004">
      <c r="A4572" s="1" t="s">
        <v>4</v>
      </c>
      <c r="B4572" s="2">
        <v>44019</v>
      </c>
      <c r="C4572">
        <v>3000.1201000000001</v>
      </c>
    </row>
    <row r="4573" spans="1:3" x14ac:dyDescent="0.55000000000000004">
      <c r="A4573" s="1" t="s">
        <v>4</v>
      </c>
      <c r="B4573" s="2">
        <v>44020</v>
      </c>
      <c r="C4573">
        <v>3081.1100999999999</v>
      </c>
    </row>
    <row r="4574" spans="1:3" x14ac:dyDescent="0.55000000000000004">
      <c r="A4574" s="1" t="s">
        <v>4</v>
      </c>
      <c r="B4574" s="2">
        <v>44021</v>
      </c>
      <c r="C4574">
        <v>3182.6298999999999</v>
      </c>
    </row>
    <row r="4575" spans="1:3" x14ac:dyDescent="0.55000000000000004">
      <c r="A4575" s="1" t="s">
        <v>4</v>
      </c>
      <c r="B4575" s="2">
        <v>44022</v>
      </c>
      <c r="C4575">
        <v>3200</v>
      </c>
    </row>
    <row r="4576" spans="1:3" x14ac:dyDescent="0.55000000000000004">
      <c r="A4576" s="1" t="s">
        <v>4</v>
      </c>
      <c r="B4576" s="2">
        <v>44025</v>
      </c>
      <c r="C4576">
        <v>3104</v>
      </c>
    </row>
    <row r="4577" spans="1:3" x14ac:dyDescent="0.55000000000000004">
      <c r="A4577" s="1" t="s">
        <v>4</v>
      </c>
      <c r="B4577" s="2">
        <v>44026</v>
      </c>
      <c r="C4577">
        <v>3084</v>
      </c>
    </row>
    <row r="4578" spans="1:3" x14ac:dyDescent="0.55000000000000004">
      <c r="A4578" s="1" t="s">
        <v>4</v>
      </c>
      <c r="B4578" s="2">
        <v>44027</v>
      </c>
      <c r="C4578">
        <v>3008.8701000000001</v>
      </c>
    </row>
    <row r="4579" spans="1:3" x14ac:dyDescent="0.55000000000000004">
      <c r="A4579" s="1" t="s">
        <v>4</v>
      </c>
      <c r="B4579" s="2">
        <v>44028</v>
      </c>
      <c r="C4579">
        <v>2999.8998999999999</v>
      </c>
    </row>
    <row r="4580" spans="1:3" x14ac:dyDescent="0.55000000000000004">
      <c r="A4580" s="1" t="s">
        <v>4</v>
      </c>
      <c r="B4580" s="2">
        <v>44029</v>
      </c>
      <c r="C4580">
        <v>2961.97</v>
      </c>
    </row>
    <row r="4581" spans="1:3" x14ac:dyDescent="0.55000000000000004">
      <c r="A4581" s="1" t="s">
        <v>4</v>
      </c>
      <c r="B4581" s="2">
        <v>44032</v>
      </c>
      <c r="C4581">
        <v>3196.8400999999999</v>
      </c>
    </row>
    <row r="4582" spans="1:3" x14ac:dyDescent="0.55000000000000004">
      <c r="A4582" s="1" t="s">
        <v>4</v>
      </c>
      <c r="B4582" s="2">
        <v>44033</v>
      </c>
      <c r="C4582">
        <v>3138.29</v>
      </c>
    </row>
    <row r="4583" spans="1:3" x14ac:dyDescent="0.55000000000000004">
      <c r="A4583" s="1" t="s">
        <v>4</v>
      </c>
      <c r="B4583" s="2">
        <v>44034</v>
      </c>
      <c r="C4583">
        <v>3099.9099000000001</v>
      </c>
    </row>
    <row r="4584" spans="1:3" x14ac:dyDescent="0.55000000000000004">
      <c r="A4584" s="1" t="s">
        <v>4</v>
      </c>
      <c r="B4584" s="2">
        <v>44035</v>
      </c>
      <c r="C4584">
        <v>2986.55</v>
      </c>
    </row>
    <row r="4585" spans="1:3" x14ac:dyDescent="0.55000000000000004">
      <c r="A4585" s="1" t="s">
        <v>4</v>
      </c>
      <c r="B4585" s="2">
        <v>44036</v>
      </c>
      <c r="C4585">
        <v>3008.9099000000001</v>
      </c>
    </row>
    <row r="4586" spans="1:3" x14ac:dyDescent="0.55000000000000004">
      <c r="A4586" s="1" t="s">
        <v>4</v>
      </c>
      <c r="B4586" s="2">
        <v>44039</v>
      </c>
      <c r="C4586">
        <v>3055.21</v>
      </c>
    </row>
    <row r="4587" spans="1:3" x14ac:dyDescent="0.55000000000000004">
      <c r="A4587" s="1" t="s">
        <v>4</v>
      </c>
      <c r="B4587" s="2">
        <v>44040</v>
      </c>
      <c r="C4587">
        <v>3000.3301000000001</v>
      </c>
    </row>
    <row r="4588" spans="1:3" x14ac:dyDescent="0.55000000000000004">
      <c r="A4588" s="1" t="s">
        <v>4</v>
      </c>
      <c r="B4588" s="2">
        <v>44041</v>
      </c>
      <c r="C4588">
        <v>3033.53</v>
      </c>
    </row>
    <row r="4589" spans="1:3" x14ac:dyDescent="0.55000000000000004">
      <c r="A4589" s="1" t="s">
        <v>4</v>
      </c>
      <c r="B4589" s="2">
        <v>44042</v>
      </c>
      <c r="C4589">
        <v>3051.8798999999999</v>
      </c>
    </row>
    <row r="4590" spans="1:3" x14ac:dyDescent="0.55000000000000004">
      <c r="A4590" s="1" t="s">
        <v>4</v>
      </c>
      <c r="B4590" s="2">
        <v>44043</v>
      </c>
      <c r="C4590">
        <v>3164.6799000000001</v>
      </c>
    </row>
    <row r="4591" spans="1:3" x14ac:dyDescent="0.55000000000000004">
      <c r="A4591" s="1" t="s">
        <v>4</v>
      </c>
      <c r="B4591" s="2">
        <v>44046</v>
      </c>
      <c r="C4591">
        <v>3111.8899000000001</v>
      </c>
    </row>
    <row r="4592" spans="1:3" x14ac:dyDescent="0.55000000000000004">
      <c r="A4592" s="1" t="s">
        <v>4</v>
      </c>
      <c r="B4592" s="2">
        <v>44047</v>
      </c>
      <c r="C4592">
        <v>3138.8301000000001</v>
      </c>
    </row>
    <row r="4593" spans="1:3" x14ac:dyDescent="0.55000000000000004">
      <c r="A4593" s="1" t="s">
        <v>4</v>
      </c>
      <c r="B4593" s="2">
        <v>44048</v>
      </c>
      <c r="C4593">
        <v>3205.03</v>
      </c>
    </row>
    <row r="4594" spans="1:3" x14ac:dyDescent="0.55000000000000004">
      <c r="A4594" s="1" t="s">
        <v>4</v>
      </c>
      <c r="B4594" s="2">
        <v>44049</v>
      </c>
      <c r="C4594">
        <v>3225</v>
      </c>
    </row>
    <row r="4595" spans="1:3" x14ac:dyDescent="0.55000000000000004">
      <c r="A4595" s="1" t="s">
        <v>4</v>
      </c>
      <c r="B4595" s="2">
        <v>44050</v>
      </c>
      <c r="C4595">
        <v>3167.46</v>
      </c>
    </row>
    <row r="4596" spans="1:3" x14ac:dyDescent="0.55000000000000004">
      <c r="A4596" s="1" t="s">
        <v>4</v>
      </c>
      <c r="B4596" s="2">
        <v>44053</v>
      </c>
      <c r="C4596">
        <v>3148.1599000000001</v>
      </c>
    </row>
    <row r="4597" spans="1:3" x14ac:dyDescent="0.55000000000000004">
      <c r="A4597" s="1" t="s">
        <v>4</v>
      </c>
      <c r="B4597" s="2">
        <v>44054</v>
      </c>
      <c r="C4597">
        <v>3080.6698999999999</v>
      </c>
    </row>
    <row r="4598" spans="1:3" x14ac:dyDescent="0.55000000000000004">
      <c r="A4598" s="1" t="s">
        <v>4</v>
      </c>
      <c r="B4598" s="2">
        <v>44055</v>
      </c>
      <c r="C4598">
        <v>3162.24</v>
      </c>
    </row>
    <row r="4599" spans="1:3" x14ac:dyDescent="0.55000000000000004">
      <c r="A4599" s="1" t="s">
        <v>4</v>
      </c>
      <c r="B4599" s="2">
        <v>44056</v>
      </c>
      <c r="C4599">
        <v>3161.02</v>
      </c>
    </row>
    <row r="4600" spans="1:3" x14ac:dyDescent="0.55000000000000004">
      <c r="A4600" s="1" t="s">
        <v>4</v>
      </c>
      <c r="B4600" s="2">
        <v>44057</v>
      </c>
      <c r="C4600">
        <v>3148.02</v>
      </c>
    </row>
    <row r="4601" spans="1:3" x14ac:dyDescent="0.55000000000000004">
      <c r="A4601" s="1" t="s">
        <v>4</v>
      </c>
      <c r="B4601" s="2">
        <v>44060</v>
      </c>
      <c r="C4601">
        <v>3182.4099000000001</v>
      </c>
    </row>
    <row r="4602" spans="1:3" x14ac:dyDescent="0.55000000000000004">
      <c r="A4602" s="1" t="s">
        <v>4</v>
      </c>
      <c r="B4602" s="2">
        <v>44061</v>
      </c>
      <c r="C4602">
        <v>3312.49</v>
      </c>
    </row>
    <row r="4603" spans="1:3" x14ac:dyDescent="0.55000000000000004">
      <c r="A4603" s="1" t="s">
        <v>4</v>
      </c>
      <c r="B4603" s="2">
        <v>44062</v>
      </c>
      <c r="C4603">
        <v>3260.48</v>
      </c>
    </row>
    <row r="4604" spans="1:3" x14ac:dyDescent="0.55000000000000004">
      <c r="A4604" s="1" t="s">
        <v>4</v>
      </c>
      <c r="B4604" s="2">
        <v>44063</v>
      </c>
      <c r="C4604">
        <v>3297.3701000000001</v>
      </c>
    </row>
    <row r="4605" spans="1:3" x14ac:dyDescent="0.55000000000000004">
      <c r="A4605" s="1" t="s">
        <v>4</v>
      </c>
      <c r="B4605" s="2">
        <v>44064</v>
      </c>
      <c r="C4605">
        <v>3284.72</v>
      </c>
    </row>
    <row r="4606" spans="1:3" x14ac:dyDescent="0.55000000000000004">
      <c r="A4606" s="1" t="s">
        <v>4</v>
      </c>
      <c r="B4606" s="2">
        <v>44067</v>
      </c>
      <c r="C4606">
        <v>3307.46</v>
      </c>
    </row>
    <row r="4607" spans="1:3" x14ac:dyDescent="0.55000000000000004">
      <c r="A4607" s="1" t="s">
        <v>4</v>
      </c>
      <c r="B4607" s="2">
        <v>44068</v>
      </c>
      <c r="C4607">
        <v>3346.49</v>
      </c>
    </row>
    <row r="4608" spans="1:3" x14ac:dyDescent="0.55000000000000004">
      <c r="A4608" s="1" t="s">
        <v>4</v>
      </c>
      <c r="B4608" s="2">
        <v>44069</v>
      </c>
      <c r="C4608">
        <v>3441.8501000000001</v>
      </c>
    </row>
    <row r="4609" spans="1:3" x14ac:dyDescent="0.55000000000000004">
      <c r="A4609" s="1" t="s">
        <v>4</v>
      </c>
      <c r="B4609" s="2">
        <v>44070</v>
      </c>
      <c r="C4609">
        <v>3400</v>
      </c>
    </row>
    <row r="4610" spans="1:3" x14ac:dyDescent="0.55000000000000004">
      <c r="A4610" s="1" t="s">
        <v>4</v>
      </c>
      <c r="B4610" s="2">
        <v>44071</v>
      </c>
      <c r="C4610">
        <v>3401.8</v>
      </c>
    </row>
    <row r="4611" spans="1:3" x14ac:dyDescent="0.55000000000000004">
      <c r="A4611" s="1" t="s">
        <v>4</v>
      </c>
      <c r="B4611" s="2">
        <v>44074</v>
      </c>
      <c r="C4611">
        <v>3450.96</v>
      </c>
    </row>
    <row r="4612" spans="1:3" x14ac:dyDescent="0.55000000000000004">
      <c r="A4612" s="1" t="s">
        <v>4</v>
      </c>
      <c r="B4612" s="2">
        <v>44075</v>
      </c>
      <c r="C4612">
        <v>3499.1201000000001</v>
      </c>
    </row>
    <row r="4613" spans="1:3" x14ac:dyDescent="0.55000000000000004">
      <c r="A4613" s="1" t="s">
        <v>4</v>
      </c>
      <c r="B4613" s="2">
        <v>44076</v>
      </c>
      <c r="C4613">
        <v>3531.45</v>
      </c>
    </row>
    <row r="4614" spans="1:3" x14ac:dyDescent="0.55000000000000004">
      <c r="A4614" s="1" t="s">
        <v>4</v>
      </c>
      <c r="B4614" s="2">
        <v>44077</v>
      </c>
      <c r="C4614">
        <v>3368</v>
      </c>
    </row>
    <row r="4615" spans="1:3" x14ac:dyDescent="0.55000000000000004">
      <c r="A4615" s="1" t="s">
        <v>4</v>
      </c>
      <c r="B4615" s="2">
        <v>44078</v>
      </c>
      <c r="C4615">
        <v>3294.6201000000001</v>
      </c>
    </row>
    <row r="4616" spans="1:3" x14ac:dyDescent="0.55000000000000004">
      <c r="A4616" s="1" t="s">
        <v>4</v>
      </c>
      <c r="B4616" s="2">
        <v>44082</v>
      </c>
      <c r="C4616">
        <v>3149.8400999999999</v>
      </c>
    </row>
    <row r="4617" spans="1:3" x14ac:dyDescent="0.55000000000000004">
      <c r="A4617" s="1" t="s">
        <v>4</v>
      </c>
      <c r="B4617" s="2">
        <v>44083</v>
      </c>
      <c r="C4617">
        <v>3268.6100999999999</v>
      </c>
    </row>
    <row r="4618" spans="1:3" x14ac:dyDescent="0.55000000000000004">
      <c r="A4618" s="1" t="s">
        <v>4</v>
      </c>
      <c r="B4618" s="2">
        <v>44084</v>
      </c>
      <c r="C4618">
        <v>3175.1100999999999</v>
      </c>
    </row>
    <row r="4619" spans="1:3" x14ac:dyDescent="0.55000000000000004">
      <c r="A4619" s="1" t="s">
        <v>4</v>
      </c>
      <c r="B4619" s="2">
        <v>44085</v>
      </c>
      <c r="C4619">
        <v>3116.22</v>
      </c>
    </row>
    <row r="4620" spans="1:3" x14ac:dyDescent="0.55000000000000004">
      <c r="A4620" s="1" t="s">
        <v>4</v>
      </c>
      <c r="B4620" s="2">
        <v>44088</v>
      </c>
      <c r="C4620">
        <v>3102.97</v>
      </c>
    </row>
    <row r="4621" spans="1:3" x14ac:dyDescent="0.55000000000000004">
      <c r="A4621" s="1" t="s">
        <v>4</v>
      </c>
      <c r="B4621" s="2">
        <v>44089</v>
      </c>
      <c r="C4621">
        <v>3156.1298999999999</v>
      </c>
    </row>
    <row r="4622" spans="1:3" x14ac:dyDescent="0.55000000000000004">
      <c r="A4622" s="1" t="s">
        <v>4</v>
      </c>
      <c r="B4622" s="2">
        <v>44090</v>
      </c>
      <c r="C4622">
        <v>3078.1001000000001</v>
      </c>
    </row>
    <row r="4623" spans="1:3" x14ac:dyDescent="0.55000000000000004">
      <c r="A4623" s="1" t="s">
        <v>4</v>
      </c>
      <c r="B4623" s="2">
        <v>44091</v>
      </c>
      <c r="C4623">
        <v>3008.73</v>
      </c>
    </row>
    <row r="4624" spans="1:3" x14ac:dyDescent="0.55000000000000004">
      <c r="A4624" s="1" t="s">
        <v>4</v>
      </c>
      <c r="B4624" s="2">
        <v>44092</v>
      </c>
      <c r="C4624">
        <v>2954.9099000000001</v>
      </c>
    </row>
    <row r="4625" spans="1:3" x14ac:dyDescent="0.55000000000000004">
      <c r="A4625" s="1" t="s">
        <v>4</v>
      </c>
      <c r="B4625" s="2">
        <v>44095</v>
      </c>
      <c r="C4625">
        <v>2960.47</v>
      </c>
    </row>
    <row r="4626" spans="1:3" x14ac:dyDescent="0.55000000000000004">
      <c r="A4626" s="1" t="s">
        <v>4</v>
      </c>
      <c r="B4626" s="2">
        <v>44096</v>
      </c>
      <c r="C4626">
        <v>3128.99</v>
      </c>
    </row>
    <row r="4627" spans="1:3" x14ac:dyDescent="0.55000000000000004">
      <c r="A4627" s="1" t="s">
        <v>4</v>
      </c>
      <c r="B4627" s="2">
        <v>44097</v>
      </c>
      <c r="C4627">
        <v>2999.8600999999999</v>
      </c>
    </row>
    <row r="4628" spans="1:3" x14ac:dyDescent="0.55000000000000004">
      <c r="A4628" s="1" t="s">
        <v>4</v>
      </c>
      <c r="B4628" s="2">
        <v>44098</v>
      </c>
      <c r="C4628">
        <v>3019.79</v>
      </c>
    </row>
    <row r="4629" spans="1:3" x14ac:dyDescent="0.55000000000000004">
      <c r="A4629" s="1" t="s">
        <v>4</v>
      </c>
      <c r="B4629" s="2">
        <v>44099</v>
      </c>
      <c r="C4629">
        <v>3095.1298999999999</v>
      </c>
    </row>
    <row r="4630" spans="1:3" x14ac:dyDescent="0.55000000000000004">
      <c r="A4630" s="1" t="s">
        <v>4</v>
      </c>
      <c r="B4630" s="2">
        <v>44102</v>
      </c>
      <c r="C4630">
        <v>3174.05</v>
      </c>
    </row>
    <row r="4631" spans="1:3" x14ac:dyDescent="0.55000000000000004">
      <c r="A4631" s="1" t="s">
        <v>4</v>
      </c>
      <c r="B4631" s="2">
        <v>44103</v>
      </c>
      <c r="C4631">
        <v>3144.8798999999999</v>
      </c>
    </row>
    <row r="4632" spans="1:3" x14ac:dyDescent="0.55000000000000004">
      <c r="A4632" s="1" t="s">
        <v>4</v>
      </c>
      <c r="B4632" s="2">
        <v>44104</v>
      </c>
      <c r="C4632">
        <v>3148.73</v>
      </c>
    </row>
    <row r="4633" spans="1:3" x14ac:dyDescent="0.55000000000000004">
      <c r="A4633" s="1" t="s">
        <v>4</v>
      </c>
      <c r="B4633" s="2">
        <v>44105</v>
      </c>
      <c r="C4633">
        <v>3221.26</v>
      </c>
    </row>
    <row r="4634" spans="1:3" x14ac:dyDescent="0.55000000000000004">
      <c r="A4634" s="1" t="s">
        <v>4</v>
      </c>
      <c r="B4634" s="2">
        <v>44106</v>
      </c>
      <c r="C4634">
        <v>3125</v>
      </c>
    </row>
    <row r="4635" spans="1:3" x14ac:dyDescent="0.55000000000000004">
      <c r="A4635" s="1" t="s">
        <v>4</v>
      </c>
      <c r="B4635" s="2">
        <v>44109</v>
      </c>
      <c r="C4635">
        <v>3199.2</v>
      </c>
    </row>
    <row r="4636" spans="1:3" x14ac:dyDescent="0.55000000000000004">
      <c r="A4636" s="1" t="s">
        <v>4</v>
      </c>
      <c r="B4636" s="2">
        <v>44110</v>
      </c>
      <c r="C4636">
        <v>3099.96</v>
      </c>
    </row>
    <row r="4637" spans="1:3" x14ac:dyDescent="0.55000000000000004">
      <c r="A4637" s="1" t="s">
        <v>4</v>
      </c>
      <c r="B4637" s="2">
        <v>44111</v>
      </c>
      <c r="C4637">
        <v>3195.6898999999999</v>
      </c>
    </row>
    <row r="4638" spans="1:3" x14ac:dyDescent="0.55000000000000004">
      <c r="A4638" s="1" t="s">
        <v>4</v>
      </c>
      <c r="B4638" s="2">
        <v>44112</v>
      </c>
      <c r="C4638">
        <v>3190.55</v>
      </c>
    </row>
    <row r="4639" spans="1:3" x14ac:dyDescent="0.55000000000000004">
      <c r="A4639" s="1" t="s">
        <v>4</v>
      </c>
      <c r="B4639" s="2">
        <v>44113</v>
      </c>
      <c r="C4639">
        <v>3286.6498999999999</v>
      </c>
    </row>
    <row r="4640" spans="1:3" x14ac:dyDescent="0.55000000000000004">
      <c r="A4640" s="1" t="s">
        <v>4</v>
      </c>
      <c r="B4640" s="2">
        <v>44116</v>
      </c>
      <c r="C4640">
        <v>3442.9299000000001</v>
      </c>
    </row>
    <row r="4641" spans="1:3" x14ac:dyDescent="0.55000000000000004">
      <c r="A4641" s="1" t="s">
        <v>4</v>
      </c>
      <c r="B4641" s="2">
        <v>44117</v>
      </c>
      <c r="C4641">
        <v>3443.6298999999999</v>
      </c>
    </row>
    <row r="4642" spans="1:3" x14ac:dyDescent="0.55000000000000004">
      <c r="A4642" s="1" t="s">
        <v>4</v>
      </c>
      <c r="B4642" s="2">
        <v>44118</v>
      </c>
      <c r="C4642">
        <v>3363.71</v>
      </c>
    </row>
    <row r="4643" spans="1:3" x14ac:dyDescent="0.55000000000000004">
      <c r="A4643" s="1" t="s">
        <v>4</v>
      </c>
      <c r="B4643" s="2">
        <v>44119</v>
      </c>
      <c r="C4643">
        <v>3338.6498999999999</v>
      </c>
    </row>
    <row r="4644" spans="1:3" x14ac:dyDescent="0.55000000000000004">
      <c r="A4644" s="1" t="s">
        <v>4</v>
      </c>
      <c r="B4644" s="2">
        <v>44120</v>
      </c>
      <c r="C4644">
        <v>3272.71</v>
      </c>
    </row>
    <row r="4645" spans="1:3" x14ac:dyDescent="0.55000000000000004">
      <c r="A4645" s="1" t="s">
        <v>4</v>
      </c>
      <c r="B4645" s="2">
        <v>44123</v>
      </c>
      <c r="C4645">
        <v>3207.21</v>
      </c>
    </row>
    <row r="4646" spans="1:3" x14ac:dyDescent="0.55000000000000004">
      <c r="A4646" s="1" t="s">
        <v>4</v>
      </c>
      <c r="B4646" s="2">
        <v>44124</v>
      </c>
      <c r="C4646">
        <v>3217.01</v>
      </c>
    </row>
    <row r="4647" spans="1:3" x14ac:dyDescent="0.55000000000000004">
      <c r="A4647" s="1" t="s">
        <v>4</v>
      </c>
      <c r="B4647" s="2">
        <v>44125</v>
      </c>
      <c r="C4647">
        <v>3184.9398999999999</v>
      </c>
    </row>
    <row r="4648" spans="1:3" x14ac:dyDescent="0.55000000000000004">
      <c r="A4648" s="1" t="s">
        <v>4</v>
      </c>
      <c r="B4648" s="2">
        <v>44126</v>
      </c>
      <c r="C4648">
        <v>3176.3998999999999</v>
      </c>
    </row>
    <row r="4649" spans="1:3" x14ac:dyDescent="0.55000000000000004">
      <c r="A4649" s="1" t="s">
        <v>4</v>
      </c>
      <c r="B4649" s="2">
        <v>44127</v>
      </c>
      <c r="C4649">
        <v>3204.3998999999999</v>
      </c>
    </row>
    <row r="4650" spans="1:3" x14ac:dyDescent="0.55000000000000004">
      <c r="A4650" s="1" t="s">
        <v>4</v>
      </c>
      <c r="B4650" s="2">
        <v>44130</v>
      </c>
      <c r="C4650">
        <v>3207.04</v>
      </c>
    </row>
    <row r="4651" spans="1:3" x14ac:dyDescent="0.55000000000000004">
      <c r="A4651" s="1" t="s">
        <v>4</v>
      </c>
      <c r="B4651" s="2">
        <v>44131</v>
      </c>
      <c r="C4651">
        <v>3286.3301000000001</v>
      </c>
    </row>
    <row r="4652" spans="1:3" x14ac:dyDescent="0.55000000000000004">
      <c r="A4652" s="1" t="s">
        <v>4</v>
      </c>
      <c r="B4652" s="2">
        <v>44132</v>
      </c>
      <c r="C4652">
        <v>3162.78</v>
      </c>
    </row>
    <row r="4653" spans="1:3" x14ac:dyDescent="0.55000000000000004">
      <c r="A4653" s="1" t="s">
        <v>4</v>
      </c>
      <c r="B4653" s="2">
        <v>44133</v>
      </c>
      <c r="C4653">
        <v>3211.01</v>
      </c>
    </row>
    <row r="4654" spans="1:3" x14ac:dyDescent="0.55000000000000004">
      <c r="A4654" s="1" t="s">
        <v>4</v>
      </c>
      <c r="B4654" s="2">
        <v>44134</v>
      </c>
      <c r="C4654">
        <v>3036.1498999999999</v>
      </c>
    </row>
    <row r="4655" spans="1:3" x14ac:dyDescent="0.55000000000000004">
      <c r="A4655" s="1" t="s">
        <v>4</v>
      </c>
      <c r="B4655" s="2">
        <v>44137</v>
      </c>
      <c r="C4655">
        <v>3004.48</v>
      </c>
    </row>
    <row r="4656" spans="1:3" x14ac:dyDescent="0.55000000000000004">
      <c r="A4656" s="1" t="s">
        <v>4</v>
      </c>
      <c r="B4656" s="2">
        <v>44138</v>
      </c>
      <c r="C4656">
        <v>3048.4099000000001</v>
      </c>
    </row>
    <row r="4657" spans="1:3" x14ac:dyDescent="0.55000000000000004">
      <c r="A4657" s="1" t="s">
        <v>4</v>
      </c>
      <c r="B4657" s="2">
        <v>44139</v>
      </c>
      <c r="C4657">
        <v>3241.1599000000001</v>
      </c>
    </row>
    <row r="4658" spans="1:3" x14ac:dyDescent="0.55000000000000004">
      <c r="A4658" s="1" t="s">
        <v>4</v>
      </c>
      <c r="B4658" s="2">
        <v>44140</v>
      </c>
      <c r="C4658">
        <v>3322</v>
      </c>
    </row>
    <row r="4659" spans="1:3" x14ac:dyDescent="0.55000000000000004">
      <c r="A4659" s="1" t="s">
        <v>4</v>
      </c>
      <c r="B4659" s="2">
        <v>44141</v>
      </c>
      <c r="C4659">
        <v>3311.3701000000001</v>
      </c>
    </row>
    <row r="4660" spans="1:3" x14ac:dyDescent="0.55000000000000004">
      <c r="A4660" s="1" t="s">
        <v>4</v>
      </c>
      <c r="B4660" s="2">
        <v>44144</v>
      </c>
      <c r="C4660">
        <v>3143.74</v>
      </c>
    </row>
    <row r="4661" spans="1:3" x14ac:dyDescent="0.55000000000000004">
      <c r="A4661" s="1" t="s">
        <v>4</v>
      </c>
      <c r="B4661" s="2">
        <v>44145</v>
      </c>
      <c r="C4661">
        <v>3035.02</v>
      </c>
    </row>
    <row r="4662" spans="1:3" x14ac:dyDescent="0.55000000000000004">
      <c r="A4662" s="1" t="s">
        <v>4</v>
      </c>
      <c r="B4662" s="2">
        <v>44146</v>
      </c>
      <c r="C4662">
        <v>3137.3899000000001</v>
      </c>
    </row>
    <row r="4663" spans="1:3" x14ac:dyDescent="0.55000000000000004">
      <c r="A4663" s="1" t="s">
        <v>4</v>
      </c>
      <c r="B4663" s="2">
        <v>44147</v>
      </c>
      <c r="C4663">
        <v>3110.28</v>
      </c>
    </row>
    <row r="4664" spans="1:3" x14ac:dyDescent="0.55000000000000004">
      <c r="A4664" s="1" t="s">
        <v>4</v>
      </c>
      <c r="B4664" s="2">
        <v>44148</v>
      </c>
      <c r="C4664">
        <v>3128.8101000000001</v>
      </c>
    </row>
    <row r="4665" spans="1:3" x14ac:dyDescent="0.55000000000000004">
      <c r="A4665" s="1" t="s">
        <v>4</v>
      </c>
      <c r="B4665" s="2">
        <v>44151</v>
      </c>
      <c r="C4665">
        <v>3131.0601000000001</v>
      </c>
    </row>
    <row r="4666" spans="1:3" x14ac:dyDescent="0.55000000000000004">
      <c r="A4666" s="1" t="s">
        <v>4</v>
      </c>
      <c r="B4666" s="2">
        <v>44152</v>
      </c>
      <c r="C4666">
        <v>3135.6599000000001</v>
      </c>
    </row>
    <row r="4667" spans="1:3" x14ac:dyDescent="0.55000000000000004">
      <c r="A4667" s="1" t="s">
        <v>4</v>
      </c>
      <c r="B4667" s="2">
        <v>44153</v>
      </c>
      <c r="C4667">
        <v>3105.46</v>
      </c>
    </row>
    <row r="4668" spans="1:3" x14ac:dyDescent="0.55000000000000004">
      <c r="A4668" s="1" t="s">
        <v>4</v>
      </c>
      <c r="B4668" s="2">
        <v>44154</v>
      </c>
      <c r="C4668">
        <v>3117.02</v>
      </c>
    </row>
    <row r="4669" spans="1:3" x14ac:dyDescent="0.55000000000000004">
      <c r="A4669" s="1" t="s">
        <v>4</v>
      </c>
      <c r="B4669" s="2">
        <v>44155</v>
      </c>
      <c r="C4669">
        <v>3099.3998999999999</v>
      </c>
    </row>
    <row r="4670" spans="1:3" x14ac:dyDescent="0.55000000000000004">
      <c r="A4670" s="1" t="s">
        <v>4</v>
      </c>
      <c r="B4670" s="2">
        <v>44158</v>
      </c>
      <c r="C4670">
        <v>3098.3899000000001</v>
      </c>
    </row>
    <row r="4671" spans="1:3" x14ac:dyDescent="0.55000000000000004">
      <c r="A4671" s="1" t="s">
        <v>4</v>
      </c>
      <c r="B4671" s="2">
        <v>44159</v>
      </c>
      <c r="C4671">
        <v>3118.0601000000001</v>
      </c>
    </row>
    <row r="4672" spans="1:3" x14ac:dyDescent="0.55000000000000004">
      <c r="A4672" s="1" t="s">
        <v>4</v>
      </c>
      <c r="B4672" s="2">
        <v>44160</v>
      </c>
      <c r="C4672">
        <v>3185.0700999999999</v>
      </c>
    </row>
    <row r="4673" spans="1:3" x14ac:dyDescent="0.55000000000000004">
      <c r="A4673" s="1" t="s">
        <v>4</v>
      </c>
      <c r="B4673" s="2">
        <v>44162</v>
      </c>
      <c r="C4673">
        <v>3195.3400999999999</v>
      </c>
    </row>
    <row r="4674" spans="1:3" x14ac:dyDescent="0.55000000000000004">
      <c r="A4674" s="1" t="s">
        <v>4</v>
      </c>
      <c r="B4674" s="2">
        <v>44165</v>
      </c>
      <c r="C4674">
        <v>3168.04</v>
      </c>
    </row>
    <row r="4675" spans="1:3" x14ac:dyDescent="0.55000000000000004">
      <c r="A4675" s="1" t="s">
        <v>4</v>
      </c>
      <c r="B4675" s="2">
        <v>44166</v>
      </c>
      <c r="C4675">
        <v>3220.0801000000001</v>
      </c>
    </row>
    <row r="4676" spans="1:3" x14ac:dyDescent="0.55000000000000004">
      <c r="A4676" s="1" t="s">
        <v>4</v>
      </c>
      <c r="B4676" s="2">
        <v>44167</v>
      </c>
      <c r="C4676">
        <v>3203.53</v>
      </c>
    </row>
    <row r="4677" spans="1:3" x14ac:dyDescent="0.55000000000000004">
      <c r="A4677" s="1" t="s">
        <v>4</v>
      </c>
      <c r="B4677" s="2">
        <v>44168</v>
      </c>
      <c r="C4677">
        <v>3186.73</v>
      </c>
    </row>
    <row r="4678" spans="1:3" x14ac:dyDescent="0.55000000000000004">
      <c r="A4678" s="1" t="s">
        <v>4</v>
      </c>
      <c r="B4678" s="2">
        <v>44169</v>
      </c>
      <c r="C4678">
        <v>3162.5801000000001</v>
      </c>
    </row>
    <row r="4679" spans="1:3" x14ac:dyDescent="0.55000000000000004">
      <c r="A4679" s="1" t="s">
        <v>4</v>
      </c>
      <c r="B4679" s="2">
        <v>44172</v>
      </c>
      <c r="C4679">
        <v>3158</v>
      </c>
    </row>
    <row r="4680" spans="1:3" x14ac:dyDescent="0.55000000000000004">
      <c r="A4680" s="1" t="s">
        <v>4</v>
      </c>
      <c r="B4680" s="2">
        <v>44173</v>
      </c>
      <c r="C4680">
        <v>3177.29</v>
      </c>
    </row>
    <row r="4681" spans="1:3" x14ac:dyDescent="0.55000000000000004">
      <c r="A4681" s="1" t="s">
        <v>4</v>
      </c>
      <c r="B4681" s="2">
        <v>44174</v>
      </c>
      <c r="C4681">
        <v>3104.2</v>
      </c>
    </row>
    <row r="4682" spans="1:3" x14ac:dyDescent="0.55000000000000004">
      <c r="A4682" s="1" t="s">
        <v>4</v>
      </c>
      <c r="B4682" s="2">
        <v>44175</v>
      </c>
      <c r="C4682">
        <v>3101.49</v>
      </c>
    </row>
    <row r="4683" spans="1:3" x14ac:dyDescent="0.55000000000000004">
      <c r="A4683" s="1" t="s">
        <v>4</v>
      </c>
      <c r="B4683" s="2">
        <v>44176</v>
      </c>
      <c r="C4683">
        <v>3116.4198999999999</v>
      </c>
    </row>
    <row r="4684" spans="1:3" x14ac:dyDescent="0.55000000000000004">
      <c r="A4684" s="1" t="s">
        <v>4</v>
      </c>
      <c r="B4684" s="2">
        <v>44179</v>
      </c>
      <c r="C4684">
        <v>3156.97</v>
      </c>
    </row>
    <row r="4685" spans="1:3" x14ac:dyDescent="0.55000000000000004">
      <c r="A4685" s="1" t="s">
        <v>4</v>
      </c>
      <c r="B4685" s="2">
        <v>44180</v>
      </c>
      <c r="C4685">
        <v>3165.1201000000001</v>
      </c>
    </row>
    <row r="4686" spans="1:3" x14ac:dyDescent="0.55000000000000004">
      <c r="A4686" s="1" t="s">
        <v>4</v>
      </c>
      <c r="B4686" s="2">
        <v>44181</v>
      </c>
      <c r="C4686">
        <v>3240.96</v>
      </c>
    </row>
    <row r="4687" spans="1:3" x14ac:dyDescent="0.55000000000000004">
      <c r="A4687" s="1" t="s">
        <v>4</v>
      </c>
      <c r="B4687" s="2">
        <v>44182</v>
      </c>
      <c r="C4687">
        <v>3236.0801000000001</v>
      </c>
    </row>
    <row r="4688" spans="1:3" x14ac:dyDescent="0.55000000000000004">
      <c r="A4688" s="1" t="s">
        <v>4</v>
      </c>
      <c r="B4688" s="2">
        <v>44183</v>
      </c>
      <c r="C4688">
        <v>3201.6498999999999</v>
      </c>
    </row>
    <row r="4689" spans="1:3" x14ac:dyDescent="0.55000000000000004">
      <c r="A4689" s="1" t="s">
        <v>4</v>
      </c>
      <c r="B4689" s="2">
        <v>44186</v>
      </c>
      <c r="C4689">
        <v>3206.1799000000001</v>
      </c>
    </row>
    <row r="4690" spans="1:3" x14ac:dyDescent="0.55000000000000004">
      <c r="A4690" s="1" t="s">
        <v>4</v>
      </c>
      <c r="B4690" s="2">
        <v>44187</v>
      </c>
      <c r="C4690">
        <v>3206.52</v>
      </c>
    </row>
    <row r="4691" spans="1:3" x14ac:dyDescent="0.55000000000000004">
      <c r="A4691" s="1" t="s">
        <v>4</v>
      </c>
      <c r="B4691" s="2">
        <v>44188</v>
      </c>
      <c r="C4691">
        <v>3185.27</v>
      </c>
    </row>
    <row r="4692" spans="1:3" x14ac:dyDescent="0.55000000000000004">
      <c r="A4692" s="1" t="s">
        <v>4</v>
      </c>
      <c r="B4692" s="2">
        <v>44189</v>
      </c>
      <c r="C4692">
        <v>3172.6898999999999</v>
      </c>
    </row>
    <row r="4693" spans="1:3" x14ac:dyDescent="0.55000000000000004">
      <c r="A4693" s="1" t="s">
        <v>4</v>
      </c>
      <c r="B4693" s="2">
        <v>44193</v>
      </c>
      <c r="C4693">
        <v>3283.96</v>
      </c>
    </row>
    <row r="4694" spans="1:3" x14ac:dyDescent="0.55000000000000004">
      <c r="A4694" s="1" t="s">
        <v>4</v>
      </c>
      <c r="B4694" s="2">
        <v>44194</v>
      </c>
      <c r="C4694">
        <v>3322</v>
      </c>
    </row>
    <row r="4695" spans="1:3" x14ac:dyDescent="0.55000000000000004">
      <c r="A4695" s="1" t="s">
        <v>4</v>
      </c>
      <c r="B4695" s="2">
        <v>44195</v>
      </c>
      <c r="C4695">
        <v>3285.8501000000001</v>
      </c>
    </row>
    <row r="4696" spans="1:3" x14ac:dyDescent="0.55000000000000004">
      <c r="A4696" s="1" t="s">
        <v>4</v>
      </c>
      <c r="B4696" s="2">
        <v>44196</v>
      </c>
      <c r="C4696">
        <v>3256.9299000000001</v>
      </c>
    </row>
    <row r="4697" spans="1:3" x14ac:dyDescent="0.55000000000000004">
      <c r="A4697" s="1" t="s">
        <v>4</v>
      </c>
      <c r="B4697" s="2">
        <v>44200</v>
      </c>
      <c r="C4697">
        <v>3186.6298999999999</v>
      </c>
    </row>
    <row r="4698" spans="1:3" x14ac:dyDescent="0.55000000000000004">
      <c r="A4698" s="1" t="s">
        <v>4</v>
      </c>
      <c r="B4698" s="2">
        <v>44201</v>
      </c>
      <c r="C4698">
        <v>3218.51</v>
      </c>
    </row>
    <row r="4699" spans="1:3" x14ac:dyDescent="0.55000000000000004">
      <c r="A4699" s="1" t="s">
        <v>4</v>
      </c>
      <c r="B4699" s="2">
        <v>44202</v>
      </c>
      <c r="C4699">
        <v>3138.3798999999999</v>
      </c>
    </row>
    <row r="4700" spans="1:3" x14ac:dyDescent="0.55000000000000004">
      <c r="A4700" s="1" t="s">
        <v>4</v>
      </c>
      <c r="B4700" s="2">
        <v>44203</v>
      </c>
      <c r="C4700">
        <v>3162.1599000000001</v>
      </c>
    </row>
    <row r="4701" spans="1:3" x14ac:dyDescent="0.55000000000000004">
      <c r="A4701" s="1" t="s">
        <v>4</v>
      </c>
      <c r="B4701" s="2">
        <v>44204</v>
      </c>
      <c r="C4701">
        <v>3182.7</v>
      </c>
    </row>
    <row r="4702" spans="1:3" x14ac:dyDescent="0.55000000000000004">
      <c r="A4702" s="1" t="s">
        <v>4</v>
      </c>
      <c r="B4702" s="2">
        <v>44207</v>
      </c>
      <c r="C4702">
        <v>3114.21</v>
      </c>
    </row>
    <row r="4703" spans="1:3" x14ac:dyDescent="0.55000000000000004">
      <c r="A4703" s="1" t="s">
        <v>4</v>
      </c>
      <c r="B4703" s="2">
        <v>44208</v>
      </c>
      <c r="C4703">
        <v>3120.8301000000001</v>
      </c>
    </row>
    <row r="4704" spans="1:3" x14ac:dyDescent="0.55000000000000004">
      <c r="A4704" s="1" t="s">
        <v>4</v>
      </c>
      <c r="B4704" s="2">
        <v>44209</v>
      </c>
      <c r="C4704">
        <v>3165.8899000000001</v>
      </c>
    </row>
    <row r="4705" spans="1:3" x14ac:dyDescent="0.55000000000000004">
      <c r="A4705" s="1" t="s">
        <v>4</v>
      </c>
      <c r="B4705" s="2">
        <v>44210</v>
      </c>
      <c r="C4705">
        <v>3127.47</v>
      </c>
    </row>
    <row r="4706" spans="1:3" x14ac:dyDescent="0.55000000000000004">
      <c r="A4706" s="1" t="s">
        <v>4</v>
      </c>
      <c r="B4706" s="2">
        <v>44211</v>
      </c>
      <c r="C4706">
        <v>3104.25</v>
      </c>
    </row>
    <row r="4707" spans="1:3" x14ac:dyDescent="0.55000000000000004">
      <c r="A4707" s="1" t="s">
        <v>4</v>
      </c>
      <c r="B4707" s="2">
        <v>44215</v>
      </c>
      <c r="C4707">
        <v>3120.76</v>
      </c>
    </row>
    <row r="4708" spans="1:3" x14ac:dyDescent="0.55000000000000004">
      <c r="A4708" s="1" t="s">
        <v>4</v>
      </c>
      <c r="B4708" s="2">
        <v>44216</v>
      </c>
      <c r="C4708">
        <v>3263.3798999999999</v>
      </c>
    </row>
    <row r="4709" spans="1:3" x14ac:dyDescent="0.55000000000000004">
      <c r="A4709" s="1" t="s">
        <v>4</v>
      </c>
      <c r="B4709" s="2">
        <v>44217</v>
      </c>
      <c r="C4709">
        <v>3306.99</v>
      </c>
    </row>
    <row r="4710" spans="1:3" x14ac:dyDescent="0.55000000000000004">
      <c r="A4710" s="1" t="s">
        <v>4</v>
      </c>
      <c r="B4710" s="2">
        <v>44218</v>
      </c>
      <c r="C4710">
        <v>3292.23</v>
      </c>
    </row>
    <row r="4711" spans="1:3" x14ac:dyDescent="0.55000000000000004">
      <c r="A4711" s="1" t="s">
        <v>4</v>
      </c>
      <c r="B4711" s="2">
        <v>44221</v>
      </c>
      <c r="C4711">
        <v>3294</v>
      </c>
    </row>
    <row r="4712" spans="1:3" x14ac:dyDescent="0.55000000000000004">
      <c r="A4712" s="1" t="s">
        <v>4</v>
      </c>
      <c r="B4712" s="2">
        <v>44222</v>
      </c>
      <c r="C4712">
        <v>3326.1298999999999</v>
      </c>
    </row>
    <row r="4713" spans="1:3" x14ac:dyDescent="0.55000000000000004">
      <c r="A4713" s="1" t="s">
        <v>4</v>
      </c>
      <c r="B4713" s="2">
        <v>44223</v>
      </c>
      <c r="C4713">
        <v>3232.5801000000001</v>
      </c>
    </row>
    <row r="4714" spans="1:3" x14ac:dyDescent="0.55000000000000004">
      <c r="A4714" s="1" t="s">
        <v>4</v>
      </c>
      <c r="B4714" s="2">
        <v>44224</v>
      </c>
      <c r="C4714">
        <v>3237.6201000000001</v>
      </c>
    </row>
    <row r="4715" spans="1:3" x14ac:dyDescent="0.55000000000000004">
      <c r="A4715" s="1" t="s">
        <v>4</v>
      </c>
      <c r="B4715" s="2">
        <v>44225</v>
      </c>
      <c r="C4715">
        <v>3206.2</v>
      </c>
    </row>
    <row r="4716" spans="1:3" x14ac:dyDescent="0.55000000000000004">
      <c r="A4716" s="1" t="s">
        <v>4</v>
      </c>
      <c r="B4716" s="2">
        <v>44228</v>
      </c>
      <c r="C4716">
        <v>3342.8798999999999</v>
      </c>
    </row>
    <row r="4717" spans="1:3" x14ac:dyDescent="0.55000000000000004">
      <c r="A4717" s="1" t="s">
        <v>4</v>
      </c>
      <c r="B4717" s="2">
        <v>44229</v>
      </c>
      <c r="C4717">
        <v>3380</v>
      </c>
    </row>
    <row r="4718" spans="1:3" x14ac:dyDescent="0.55000000000000004">
      <c r="A4718" s="1" t="s">
        <v>4</v>
      </c>
      <c r="B4718" s="2">
        <v>44230</v>
      </c>
      <c r="C4718">
        <v>3312.53</v>
      </c>
    </row>
    <row r="4719" spans="1:3" x14ac:dyDescent="0.55000000000000004">
      <c r="A4719" s="1" t="s">
        <v>4</v>
      </c>
      <c r="B4719" s="2">
        <v>44231</v>
      </c>
      <c r="C4719">
        <v>3331</v>
      </c>
    </row>
    <row r="4720" spans="1:3" x14ac:dyDescent="0.55000000000000004">
      <c r="A4720" s="1" t="s">
        <v>4</v>
      </c>
      <c r="B4720" s="2">
        <v>44232</v>
      </c>
      <c r="C4720">
        <v>3352.1498999999999</v>
      </c>
    </row>
    <row r="4721" spans="1:3" x14ac:dyDescent="0.55000000000000004">
      <c r="A4721" s="1" t="s">
        <v>4</v>
      </c>
      <c r="B4721" s="2">
        <v>44235</v>
      </c>
      <c r="C4721">
        <v>3322.9398999999999</v>
      </c>
    </row>
    <row r="4722" spans="1:3" x14ac:dyDescent="0.55000000000000004">
      <c r="A4722" s="1" t="s">
        <v>4</v>
      </c>
      <c r="B4722" s="2">
        <v>44236</v>
      </c>
      <c r="C4722">
        <v>3305</v>
      </c>
    </row>
    <row r="4723" spans="1:3" x14ac:dyDescent="0.55000000000000004">
      <c r="A4723" s="1" t="s">
        <v>4</v>
      </c>
      <c r="B4723" s="2">
        <v>44237</v>
      </c>
      <c r="C4723">
        <v>3286.5801000000001</v>
      </c>
    </row>
    <row r="4724" spans="1:3" x14ac:dyDescent="0.55000000000000004">
      <c r="A4724" s="1" t="s">
        <v>4</v>
      </c>
      <c r="B4724" s="2">
        <v>44238</v>
      </c>
      <c r="C4724">
        <v>3262.1298999999999</v>
      </c>
    </row>
    <row r="4725" spans="1:3" x14ac:dyDescent="0.55000000000000004">
      <c r="A4725" s="1" t="s">
        <v>4</v>
      </c>
      <c r="B4725" s="2">
        <v>44239</v>
      </c>
      <c r="C4725">
        <v>3277.71</v>
      </c>
    </row>
    <row r="4726" spans="1:3" x14ac:dyDescent="0.55000000000000004">
      <c r="A4726" s="1" t="s">
        <v>4</v>
      </c>
      <c r="B4726" s="2">
        <v>44243</v>
      </c>
      <c r="C4726">
        <v>3268.95</v>
      </c>
    </row>
    <row r="4727" spans="1:3" x14ac:dyDescent="0.55000000000000004">
      <c r="A4727" s="1" t="s">
        <v>4</v>
      </c>
      <c r="B4727" s="2">
        <v>44244</v>
      </c>
      <c r="C4727">
        <v>3308.6399000000001</v>
      </c>
    </row>
    <row r="4728" spans="1:3" x14ac:dyDescent="0.55000000000000004">
      <c r="A4728" s="1" t="s">
        <v>4</v>
      </c>
      <c r="B4728" s="2">
        <v>44245</v>
      </c>
      <c r="C4728">
        <v>3328.23</v>
      </c>
    </row>
    <row r="4729" spans="1:3" x14ac:dyDescent="0.55000000000000004">
      <c r="A4729" s="1" t="s">
        <v>4</v>
      </c>
      <c r="B4729" s="2">
        <v>44246</v>
      </c>
      <c r="C4729">
        <v>3249.8998999999999</v>
      </c>
    </row>
    <row r="4730" spans="1:3" x14ac:dyDescent="0.55000000000000004">
      <c r="A4730" s="1" t="s">
        <v>4</v>
      </c>
      <c r="B4730" s="2">
        <v>44249</v>
      </c>
      <c r="C4730">
        <v>3180.74</v>
      </c>
    </row>
    <row r="4731" spans="1:3" x14ac:dyDescent="0.55000000000000004">
      <c r="A4731" s="1" t="s">
        <v>4</v>
      </c>
      <c r="B4731" s="2">
        <v>44250</v>
      </c>
      <c r="C4731">
        <v>3194.5</v>
      </c>
    </row>
    <row r="4732" spans="1:3" x14ac:dyDescent="0.55000000000000004">
      <c r="A4732" s="1" t="s">
        <v>4</v>
      </c>
      <c r="B4732" s="2">
        <v>44251</v>
      </c>
      <c r="C4732">
        <v>3159.53</v>
      </c>
    </row>
    <row r="4733" spans="1:3" x14ac:dyDescent="0.55000000000000004">
      <c r="A4733" s="1" t="s">
        <v>4</v>
      </c>
      <c r="B4733" s="2">
        <v>44252</v>
      </c>
      <c r="C4733">
        <v>3057.1599000000001</v>
      </c>
    </row>
    <row r="4734" spans="1:3" x14ac:dyDescent="0.55000000000000004">
      <c r="A4734" s="1" t="s">
        <v>4</v>
      </c>
      <c r="B4734" s="2">
        <v>44253</v>
      </c>
      <c r="C4734">
        <v>3092.9299000000001</v>
      </c>
    </row>
    <row r="4735" spans="1:3" x14ac:dyDescent="0.55000000000000004">
      <c r="A4735" s="1" t="s">
        <v>4</v>
      </c>
      <c r="B4735" s="2">
        <v>44256</v>
      </c>
      <c r="C4735">
        <v>3146.1399000000001</v>
      </c>
    </row>
    <row r="4736" spans="1:3" x14ac:dyDescent="0.55000000000000004">
      <c r="A4736" s="1" t="s">
        <v>4</v>
      </c>
      <c r="B4736" s="2">
        <v>44257</v>
      </c>
      <c r="C4736">
        <v>3094.53</v>
      </c>
    </row>
    <row r="4737" spans="1:3" x14ac:dyDescent="0.55000000000000004">
      <c r="A4737" s="1" t="s">
        <v>4</v>
      </c>
      <c r="B4737" s="2">
        <v>44258</v>
      </c>
      <c r="C4737">
        <v>3005</v>
      </c>
    </row>
    <row r="4738" spans="1:3" x14ac:dyDescent="0.55000000000000004">
      <c r="A4738" s="1" t="s">
        <v>4</v>
      </c>
      <c r="B4738" s="2">
        <v>44259</v>
      </c>
      <c r="C4738">
        <v>2977.5700999999999</v>
      </c>
    </row>
    <row r="4739" spans="1:3" x14ac:dyDescent="0.55000000000000004">
      <c r="A4739" s="1" t="s">
        <v>4</v>
      </c>
      <c r="B4739" s="2">
        <v>44260</v>
      </c>
      <c r="C4739">
        <v>3000.46</v>
      </c>
    </row>
    <row r="4740" spans="1:3" x14ac:dyDescent="0.55000000000000004">
      <c r="A4740" s="1" t="s">
        <v>4</v>
      </c>
      <c r="B4740" s="2">
        <v>44263</v>
      </c>
      <c r="C4740">
        <v>2951.95</v>
      </c>
    </row>
    <row r="4741" spans="1:3" x14ac:dyDescent="0.55000000000000004">
      <c r="A4741" s="1" t="s">
        <v>4</v>
      </c>
      <c r="B4741" s="2">
        <v>44264</v>
      </c>
      <c r="C4741">
        <v>3062.8501000000001</v>
      </c>
    </row>
    <row r="4742" spans="1:3" x14ac:dyDescent="0.55000000000000004">
      <c r="A4742" s="1" t="s">
        <v>4</v>
      </c>
      <c r="B4742" s="2">
        <v>44265</v>
      </c>
      <c r="C4742">
        <v>3057.6399000000001</v>
      </c>
    </row>
    <row r="4743" spans="1:3" x14ac:dyDescent="0.55000000000000004">
      <c r="A4743" s="1" t="s">
        <v>4</v>
      </c>
      <c r="B4743" s="2">
        <v>44266</v>
      </c>
      <c r="C4743">
        <v>3113.5900999999999</v>
      </c>
    </row>
    <row r="4744" spans="1:3" x14ac:dyDescent="0.55000000000000004">
      <c r="A4744" s="1" t="s">
        <v>4</v>
      </c>
      <c r="B4744" s="2">
        <v>44267</v>
      </c>
      <c r="C4744">
        <v>3089.49</v>
      </c>
    </row>
    <row r="4745" spans="1:3" x14ac:dyDescent="0.55000000000000004">
      <c r="A4745" s="1" t="s">
        <v>4</v>
      </c>
      <c r="B4745" s="2">
        <v>44270</v>
      </c>
      <c r="C4745">
        <v>3081.6799000000001</v>
      </c>
    </row>
    <row r="4746" spans="1:3" x14ac:dyDescent="0.55000000000000004">
      <c r="A4746" s="1" t="s">
        <v>4</v>
      </c>
      <c r="B4746" s="2">
        <v>44271</v>
      </c>
      <c r="C4746">
        <v>3091.8600999999999</v>
      </c>
    </row>
    <row r="4747" spans="1:3" x14ac:dyDescent="0.55000000000000004">
      <c r="A4747" s="1" t="s">
        <v>4</v>
      </c>
      <c r="B4747" s="2">
        <v>44272</v>
      </c>
      <c r="C4747">
        <v>3135.73</v>
      </c>
    </row>
    <row r="4748" spans="1:3" x14ac:dyDescent="0.55000000000000004">
      <c r="A4748" s="1" t="s">
        <v>4</v>
      </c>
      <c r="B4748" s="2">
        <v>44273</v>
      </c>
      <c r="C4748">
        <v>3027.99</v>
      </c>
    </row>
    <row r="4749" spans="1:3" x14ac:dyDescent="0.55000000000000004">
      <c r="A4749" s="1" t="s">
        <v>4</v>
      </c>
      <c r="B4749" s="2">
        <v>44274</v>
      </c>
      <c r="C4749">
        <v>3074.96</v>
      </c>
    </row>
    <row r="4750" spans="1:3" x14ac:dyDescent="0.55000000000000004">
      <c r="A4750" s="1" t="s">
        <v>4</v>
      </c>
      <c r="B4750" s="2">
        <v>44277</v>
      </c>
      <c r="C4750">
        <v>3110.8701000000001</v>
      </c>
    </row>
    <row r="4751" spans="1:3" x14ac:dyDescent="0.55000000000000004">
      <c r="A4751" s="1" t="s">
        <v>4</v>
      </c>
      <c r="B4751" s="2">
        <v>44278</v>
      </c>
      <c r="C4751">
        <v>3137.5</v>
      </c>
    </row>
    <row r="4752" spans="1:3" x14ac:dyDescent="0.55000000000000004">
      <c r="A4752" s="1" t="s">
        <v>4</v>
      </c>
      <c r="B4752" s="2">
        <v>44279</v>
      </c>
      <c r="C4752">
        <v>3087.0700999999999</v>
      </c>
    </row>
    <row r="4753" spans="1:3" x14ac:dyDescent="0.55000000000000004">
      <c r="A4753" s="1" t="s">
        <v>4</v>
      </c>
      <c r="B4753" s="2">
        <v>44280</v>
      </c>
      <c r="C4753">
        <v>3046.26</v>
      </c>
    </row>
    <row r="4754" spans="1:3" x14ac:dyDescent="0.55000000000000004">
      <c r="A4754" s="1" t="s">
        <v>4</v>
      </c>
      <c r="B4754" s="2">
        <v>44281</v>
      </c>
      <c r="C4754">
        <v>3052.03</v>
      </c>
    </row>
    <row r="4755" spans="1:3" x14ac:dyDescent="0.55000000000000004">
      <c r="A4755" s="1" t="s">
        <v>4</v>
      </c>
      <c r="B4755" s="2">
        <v>44284</v>
      </c>
      <c r="C4755">
        <v>3075.73</v>
      </c>
    </row>
    <row r="4756" spans="1:3" x14ac:dyDescent="0.55000000000000004">
      <c r="A4756" s="1" t="s">
        <v>4</v>
      </c>
      <c r="B4756" s="2">
        <v>44285</v>
      </c>
      <c r="C4756">
        <v>3055.29</v>
      </c>
    </row>
    <row r="4757" spans="1:3" x14ac:dyDescent="0.55000000000000004">
      <c r="A4757" s="1" t="s">
        <v>4</v>
      </c>
      <c r="B4757" s="2">
        <v>44286</v>
      </c>
      <c r="C4757">
        <v>3094.0801000000001</v>
      </c>
    </row>
    <row r="4758" spans="1:3" x14ac:dyDescent="0.55000000000000004">
      <c r="A4758" s="1" t="s">
        <v>4</v>
      </c>
      <c r="B4758" s="2">
        <v>44287</v>
      </c>
      <c r="C4758">
        <v>3161</v>
      </c>
    </row>
    <row r="4759" spans="1:3" x14ac:dyDescent="0.55000000000000004">
      <c r="A4759" s="1" t="s">
        <v>4</v>
      </c>
      <c r="B4759" s="2">
        <v>44291</v>
      </c>
      <c r="C4759">
        <v>3226.73</v>
      </c>
    </row>
    <row r="4760" spans="1:3" x14ac:dyDescent="0.55000000000000004">
      <c r="A4760" s="1" t="s">
        <v>4</v>
      </c>
      <c r="B4760" s="2">
        <v>44292</v>
      </c>
      <c r="C4760">
        <v>3223.8200999999999</v>
      </c>
    </row>
    <row r="4761" spans="1:3" x14ac:dyDescent="0.55000000000000004">
      <c r="A4761" s="1" t="s">
        <v>4</v>
      </c>
      <c r="B4761" s="2">
        <v>44293</v>
      </c>
      <c r="C4761">
        <v>3279.3899000000001</v>
      </c>
    </row>
    <row r="4762" spans="1:3" x14ac:dyDescent="0.55000000000000004">
      <c r="A4762" s="1" t="s">
        <v>4</v>
      </c>
      <c r="B4762" s="2">
        <v>44294</v>
      </c>
      <c r="C4762">
        <v>3299.3</v>
      </c>
    </row>
    <row r="4763" spans="1:3" x14ac:dyDescent="0.55000000000000004">
      <c r="A4763" s="1" t="s">
        <v>4</v>
      </c>
      <c r="B4763" s="2">
        <v>44295</v>
      </c>
      <c r="C4763">
        <v>3372.2</v>
      </c>
    </row>
    <row r="4764" spans="1:3" x14ac:dyDescent="0.55000000000000004">
      <c r="A4764" s="1" t="s">
        <v>4</v>
      </c>
      <c r="B4764" s="2">
        <v>44298</v>
      </c>
      <c r="C4764">
        <v>3379.3899000000001</v>
      </c>
    </row>
    <row r="4765" spans="1:3" x14ac:dyDescent="0.55000000000000004">
      <c r="A4765" s="1" t="s">
        <v>4</v>
      </c>
      <c r="B4765" s="2">
        <v>44299</v>
      </c>
      <c r="C4765">
        <v>3400</v>
      </c>
    </row>
    <row r="4766" spans="1:3" x14ac:dyDescent="0.55000000000000004">
      <c r="A4766" s="1" t="s">
        <v>4</v>
      </c>
      <c r="B4766" s="2">
        <v>44300</v>
      </c>
      <c r="C4766">
        <v>3333</v>
      </c>
    </row>
    <row r="4767" spans="1:3" x14ac:dyDescent="0.55000000000000004">
      <c r="A4767" s="1" t="s">
        <v>4</v>
      </c>
      <c r="B4767" s="2">
        <v>44301</v>
      </c>
      <c r="C4767">
        <v>3379.0900999999999</v>
      </c>
    </row>
    <row r="4768" spans="1:3" x14ac:dyDescent="0.55000000000000004">
      <c r="A4768" s="1" t="s">
        <v>4</v>
      </c>
      <c r="B4768" s="2">
        <v>44302</v>
      </c>
      <c r="C4768">
        <v>3399.4398999999999</v>
      </c>
    </row>
    <row r="4769" spans="1:3" x14ac:dyDescent="0.55000000000000004">
      <c r="A4769" s="1" t="s">
        <v>4</v>
      </c>
      <c r="B4769" s="2">
        <v>44305</v>
      </c>
      <c r="C4769">
        <v>3372.01</v>
      </c>
    </row>
    <row r="4770" spans="1:3" x14ac:dyDescent="0.55000000000000004">
      <c r="A4770" s="1" t="s">
        <v>4</v>
      </c>
      <c r="B4770" s="2">
        <v>44306</v>
      </c>
      <c r="C4770">
        <v>3334.6898999999999</v>
      </c>
    </row>
    <row r="4771" spans="1:3" x14ac:dyDescent="0.55000000000000004">
      <c r="A4771" s="1" t="s">
        <v>4</v>
      </c>
      <c r="B4771" s="2">
        <v>44307</v>
      </c>
      <c r="C4771">
        <v>3362.02</v>
      </c>
    </row>
    <row r="4772" spans="1:3" x14ac:dyDescent="0.55000000000000004">
      <c r="A4772" s="1" t="s">
        <v>4</v>
      </c>
      <c r="B4772" s="2">
        <v>44308</v>
      </c>
      <c r="C4772">
        <v>3309.04</v>
      </c>
    </row>
    <row r="4773" spans="1:3" x14ac:dyDescent="0.55000000000000004">
      <c r="A4773" s="1" t="s">
        <v>4</v>
      </c>
      <c r="B4773" s="2">
        <v>44309</v>
      </c>
      <c r="C4773">
        <v>3340.8798999999999</v>
      </c>
    </row>
    <row r="4774" spans="1:3" x14ac:dyDescent="0.55000000000000004">
      <c r="A4774" s="1" t="s">
        <v>4</v>
      </c>
      <c r="B4774" s="2">
        <v>44312</v>
      </c>
      <c r="C4774">
        <v>3409</v>
      </c>
    </row>
    <row r="4775" spans="1:3" x14ac:dyDescent="0.55000000000000004">
      <c r="A4775" s="1" t="s">
        <v>4</v>
      </c>
      <c r="B4775" s="2">
        <v>44313</v>
      </c>
      <c r="C4775">
        <v>3417.4299000000001</v>
      </c>
    </row>
    <row r="4776" spans="1:3" x14ac:dyDescent="0.55000000000000004">
      <c r="A4776" s="1" t="s">
        <v>4</v>
      </c>
      <c r="B4776" s="2">
        <v>44314</v>
      </c>
      <c r="C4776">
        <v>3458.5</v>
      </c>
    </row>
    <row r="4777" spans="1:3" x14ac:dyDescent="0.55000000000000004">
      <c r="A4777" s="1" t="s">
        <v>4</v>
      </c>
      <c r="B4777" s="2">
        <v>44315</v>
      </c>
      <c r="C4777">
        <v>3471.3101000000001</v>
      </c>
    </row>
    <row r="4778" spans="1:3" x14ac:dyDescent="0.55000000000000004">
      <c r="A4778" s="1" t="s">
        <v>4</v>
      </c>
      <c r="B4778" s="2">
        <v>44316</v>
      </c>
      <c r="C4778">
        <v>3467.4198999999999</v>
      </c>
    </row>
    <row r="4779" spans="1:3" x14ac:dyDescent="0.55000000000000004">
      <c r="A4779" s="1" t="s">
        <v>4</v>
      </c>
      <c r="B4779" s="2">
        <v>44319</v>
      </c>
      <c r="C4779">
        <v>3386.49</v>
      </c>
    </row>
    <row r="4780" spans="1:3" x14ac:dyDescent="0.55000000000000004">
      <c r="A4780" s="1" t="s">
        <v>4</v>
      </c>
      <c r="B4780" s="2">
        <v>44320</v>
      </c>
      <c r="C4780">
        <v>3311.8701000000001</v>
      </c>
    </row>
    <row r="4781" spans="1:3" x14ac:dyDescent="0.55000000000000004">
      <c r="A4781" s="1" t="s">
        <v>4</v>
      </c>
      <c r="B4781" s="2">
        <v>44321</v>
      </c>
      <c r="C4781">
        <v>3270.54</v>
      </c>
    </row>
    <row r="4782" spans="1:3" x14ac:dyDescent="0.55000000000000004">
      <c r="A4782" s="1" t="s">
        <v>4</v>
      </c>
      <c r="B4782" s="2">
        <v>44322</v>
      </c>
      <c r="C4782">
        <v>3306.3701000000001</v>
      </c>
    </row>
    <row r="4783" spans="1:3" x14ac:dyDescent="0.55000000000000004">
      <c r="A4783" s="1" t="s">
        <v>4</v>
      </c>
      <c r="B4783" s="2">
        <v>44323</v>
      </c>
      <c r="C4783">
        <v>3291.6100999999999</v>
      </c>
    </row>
    <row r="4784" spans="1:3" x14ac:dyDescent="0.55000000000000004">
      <c r="A4784" s="1" t="s">
        <v>4</v>
      </c>
      <c r="B4784" s="2">
        <v>44326</v>
      </c>
      <c r="C4784">
        <v>3190.49</v>
      </c>
    </row>
    <row r="4785" spans="1:3" x14ac:dyDescent="0.55000000000000004">
      <c r="A4785" s="1" t="s">
        <v>4</v>
      </c>
      <c r="B4785" s="2">
        <v>44327</v>
      </c>
      <c r="C4785">
        <v>3223.9099000000001</v>
      </c>
    </row>
    <row r="4786" spans="1:3" x14ac:dyDescent="0.55000000000000004">
      <c r="A4786" s="1" t="s">
        <v>4</v>
      </c>
      <c r="B4786" s="2">
        <v>44328</v>
      </c>
      <c r="C4786">
        <v>3151.9398999999999</v>
      </c>
    </row>
    <row r="4787" spans="1:3" x14ac:dyDescent="0.55000000000000004">
      <c r="A4787" s="1" t="s">
        <v>4</v>
      </c>
      <c r="B4787" s="2">
        <v>44329</v>
      </c>
      <c r="C4787">
        <v>3161.47</v>
      </c>
    </row>
    <row r="4788" spans="1:3" x14ac:dyDescent="0.55000000000000004">
      <c r="A4788" s="1" t="s">
        <v>4</v>
      </c>
      <c r="B4788" s="2">
        <v>44330</v>
      </c>
      <c r="C4788">
        <v>3222.8998999999999</v>
      </c>
    </row>
    <row r="4789" spans="1:3" x14ac:dyDescent="0.55000000000000004">
      <c r="A4789" s="1" t="s">
        <v>4</v>
      </c>
      <c r="B4789" s="2">
        <v>44333</v>
      </c>
      <c r="C4789">
        <v>3270.3899000000001</v>
      </c>
    </row>
    <row r="4790" spans="1:3" x14ac:dyDescent="0.55000000000000004">
      <c r="A4790" s="1" t="s">
        <v>4</v>
      </c>
      <c r="B4790" s="2">
        <v>44334</v>
      </c>
      <c r="C4790">
        <v>3232.28</v>
      </c>
    </row>
    <row r="4791" spans="1:3" x14ac:dyDescent="0.55000000000000004">
      <c r="A4791" s="1" t="s">
        <v>4</v>
      </c>
      <c r="B4791" s="2">
        <v>44335</v>
      </c>
      <c r="C4791">
        <v>3231.8</v>
      </c>
    </row>
    <row r="4792" spans="1:3" x14ac:dyDescent="0.55000000000000004">
      <c r="A4792" s="1" t="s">
        <v>4</v>
      </c>
      <c r="B4792" s="2">
        <v>44336</v>
      </c>
      <c r="C4792">
        <v>3247.6799000000001</v>
      </c>
    </row>
    <row r="4793" spans="1:3" x14ac:dyDescent="0.55000000000000004">
      <c r="A4793" s="1" t="s">
        <v>4</v>
      </c>
      <c r="B4793" s="2">
        <v>44337</v>
      </c>
      <c r="C4793">
        <v>3203.0801000000001</v>
      </c>
    </row>
    <row r="4794" spans="1:3" x14ac:dyDescent="0.55000000000000004">
      <c r="A4794" s="1" t="s">
        <v>4</v>
      </c>
      <c r="B4794" s="2">
        <v>44340</v>
      </c>
      <c r="C4794">
        <v>3244.99</v>
      </c>
    </row>
    <row r="4795" spans="1:3" x14ac:dyDescent="0.55000000000000004">
      <c r="A4795" s="1" t="s">
        <v>4</v>
      </c>
      <c r="B4795" s="2">
        <v>44341</v>
      </c>
      <c r="C4795">
        <v>3259.05</v>
      </c>
    </row>
    <row r="4796" spans="1:3" x14ac:dyDescent="0.55000000000000004">
      <c r="A4796" s="1" t="s">
        <v>4</v>
      </c>
      <c r="B4796" s="2">
        <v>44342</v>
      </c>
      <c r="C4796">
        <v>3265.1599000000001</v>
      </c>
    </row>
    <row r="4797" spans="1:3" x14ac:dyDescent="0.55000000000000004">
      <c r="A4797" s="1" t="s">
        <v>4</v>
      </c>
      <c r="B4797" s="2">
        <v>44343</v>
      </c>
      <c r="C4797">
        <v>3230.1100999999999</v>
      </c>
    </row>
    <row r="4798" spans="1:3" x14ac:dyDescent="0.55000000000000004">
      <c r="A4798" s="1" t="s">
        <v>4</v>
      </c>
      <c r="B4798" s="2">
        <v>44344</v>
      </c>
      <c r="C4798">
        <v>3223.0700999999999</v>
      </c>
    </row>
    <row r="4799" spans="1:3" x14ac:dyDescent="0.55000000000000004">
      <c r="A4799" s="1" t="s">
        <v>4</v>
      </c>
      <c r="B4799" s="2">
        <v>44348</v>
      </c>
      <c r="C4799">
        <v>3218.6498999999999</v>
      </c>
    </row>
    <row r="4800" spans="1:3" x14ac:dyDescent="0.55000000000000004">
      <c r="A4800" s="1" t="s">
        <v>4</v>
      </c>
      <c r="B4800" s="2">
        <v>44349</v>
      </c>
      <c r="C4800">
        <v>3233.99</v>
      </c>
    </row>
    <row r="4801" spans="1:3" x14ac:dyDescent="0.55000000000000004">
      <c r="A4801" s="1" t="s">
        <v>4</v>
      </c>
      <c r="B4801" s="2">
        <v>44350</v>
      </c>
      <c r="C4801">
        <v>3187.01</v>
      </c>
    </row>
    <row r="4802" spans="1:3" x14ac:dyDescent="0.55000000000000004">
      <c r="A4802" s="1" t="s">
        <v>4</v>
      </c>
      <c r="B4802" s="2">
        <v>44351</v>
      </c>
      <c r="C4802">
        <v>3206.22</v>
      </c>
    </row>
    <row r="4803" spans="1:3" x14ac:dyDescent="0.55000000000000004">
      <c r="A4803" s="1" t="s">
        <v>4</v>
      </c>
      <c r="B4803" s="2">
        <v>44354</v>
      </c>
      <c r="C4803">
        <v>3198.01</v>
      </c>
    </row>
    <row r="4804" spans="1:3" x14ac:dyDescent="0.55000000000000004">
      <c r="A4804" s="1" t="s">
        <v>4</v>
      </c>
      <c r="B4804" s="2">
        <v>44355</v>
      </c>
      <c r="C4804">
        <v>3264.1100999999999</v>
      </c>
    </row>
    <row r="4805" spans="1:3" x14ac:dyDescent="0.55000000000000004">
      <c r="A4805" s="1" t="s">
        <v>4</v>
      </c>
      <c r="B4805" s="2">
        <v>44356</v>
      </c>
      <c r="C4805">
        <v>3281.1498999999999</v>
      </c>
    </row>
    <row r="4806" spans="1:3" x14ac:dyDescent="0.55000000000000004">
      <c r="A4806" s="1" t="s">
        <v>4</v>
      </c>
      <c r="B4806" s="2">
        <v>44357</v>
      </c>
      <c r="C4806">
        <v>3349.6498999999999</v>
      </c>
    </row>
    <row r="4807" spans="1:3" x14ac:dyDescent="0.55000000000000004">
      <c r="A4807" s="1" t="s">
        <v>4</v>
      </c>
      <c r="B4807" s="2">
        <v>44358</v>
      </c>
      <c r="C4807">
        <v>3346.8301000000001</v>
      </c>
    </row>
    <row r="4808" spans="1:3" x14ac:dyDescent="0.55000000000000004">
      <c r="A4808" s="1" t="s">
        <v>4</v>
      </c>
      <c r="B4808" s="2">
        <v>44361</v>
      </c>
      <c r="C4808">
        <v>3383.8701000000001</v>
      </c>
    </row>
    <row r="4809" spans="1:3" x14ac:dyDescent="0.55000000000000004">
      <c r="A4809" s="1" t="s">
        <v>4</v>
      </c>
      <c r="B4809" s="2">
        <v>44362</v>
      </c>
      <c r="C4809">
        <v>3383.1298999999999</v>
      </c>
    </row>
    <row r="4810" spans="1:3" x14ac:dyDescent="0.55000000000000004">
      <c r="A4810" s="1" t="s">
        <v>4</v>
      </c>
      <c r="B4810" s="2">
        <v>44363</v>
      </c>
      <c r="C4810">
        <v>3415.25</v>
      </c>
    </row>
    <row r="4811" spans="1:3" x14ac:dyDescent="0.55000000000000004">
      <c r="A4811" s="1" t="s">
        <v>4</v>
      </c>
      <c r="B4811" s="2">
        <v>44364</v>
      </c>
      <c r="C4811">
        <v>3489.24</v>
      </c>
    </row>
    <row r="4812" spans="1:3" x14ac:dyDescent="0.55000000000000004">
      <c r="A4812" s="1" t="s">
        <v>4</v>
      </c>
      <c r="B4812" s="2">
        <v>44365</v>
      </c>
      <c r="C4812">
        <v>3486.8998999999999</v>
      </c>
    </row>
    <row r="4813" spans="1:3" x14ac:dyDescent="0.55000000000000004">
      <c r="A4813" s="1" t="s">
        <v>4</v>
      </c>
      <c r="B4813" s="2">
        <v>44368</v>
      </c>
      <c r="C4813">
        <v>3453.96</v>
      </c>
    </row>
    <row r="4814" spans="1:3" x14ac:dyDescent="0.55000000000000004">
      <c r="A4814" s="1" t="s">
        <v>4</v>
      </c>
      <c r="B4814" s="2">
        <v>44369</v>
      </c>
      <c r="C4814">
        <v>3505.4398999999999</v>
      </c>
    </row>
    <row r="4815" spans="1:3" x14ac:dyDescent="0.55000000000000004">
      <c r="A4815" s="1" t="s">
        <v>4</v>
      </c>
      <c r="B4815" s="2">
        <v>44370</v>
      </c>
      <c r="C4815">
        <v>3503.8200999999999</v>
      </c>
    </row>
    <row r="4816" spans="1:3" x14ac:dyDescent="0.55000000000000004">
      <c r="A4816" s="1" t="s">
        <v>4</v>
      </c>
      <c r="B4816" s="2">
        <v>44371</v>
      </c>
      <c r="C4816">
        <v>3449.0801000000001</v>
      </c>
    </row>
    <row r="4817" spans="1:3" x14ac:dyDescent="0.55000000000000004">
      <c r="A4817" s="1" t="s">
        <v>4</v>
      </c>
      <c r="B4817" s="2">
        <v>44372</v>
      </c>
      <c r="C4817">
        <v>3401.46</v>
      </c>
    </row>
    <row r="4818" spans="1:3" x14ac:dyDescent="0.55000000000000004">
      <c r="A4818" s="1" t="s">
        <v>4</v>
      </c>
      <c r="B4818" s="2">
        <v>44375</v>
      </c>
      <c r="C4818">
        <v>3443.8899000000001</v>
      </c>
    </row>
    <row r="4819" spans="1:3" x14ac:dyDescent="0.55000000000000004">
      <c r="A4819" s="1" t="s">
        <v>4</v>
      </c>
      <c r="B4819" s="2">
        <v>44376</v>
      </c>
      <c r="C4819">
        <v>3448.1399000000001</v>
      </c>
    </row>
    <row r="4820" spans="1:3" x14ac:dyDescent="0.55000000000000004">
      <c r="A4820" s="1" t="s">
        <v>4</v>
      </c>
      <c r="B4820" s="2">
        <v>44377</v>
      </c>
      <c r="C4820">
        <v>3440.1599000000001</v>
      </c>
    </row>
    <row r="4821" spans="1:3" x14ac:dyDescent="0.55000000000000004">
      <c r="A4821" s="1" t="s">
        <v>4</v>
      </c>
      <c r="B4821" s="2">
        <v>44378</v>
      </c>
      <c r="C4821">
        <v>3432.97</v>
      </c>
    </row>
    <row r="4822" spans="1:3" x14ac:dyDescent="0.55000000000000004">
      <c r="A4822" s="1" t="s">
        <v>4</v>
      </c>
      <c r="B4822" s="2">
        <v>44379</v>
      </c>
      <c r="C4822">
        <v>3510.98</v>
      </c>
    </row>
    <row r="4823" spans="1:3" x14ac:dyDescent="0.55000000000000004">
      <c r="A4823" s="1" t="s">
        <v>4</v>
      </c>
      <c r="B4823" s="2">
        <v>44383</v>
      </c>
      <c r="C4823">
        <v>3675.74</v>
      </c>
    </row>
    <row r="4824" spans="1:3" x14ac:dyDescent="0.55000000000000004">
      <c r="A4824" s="1" t="s">
        <v>4</v>
      </c>
      <c r="B4824" s="2">
        <v>44384</v>
      </c>
      <c r="C4824">
        <v>3696.5801000000001</v>
      </c>
    </row>
    <row r="4825" spans="1:3" x14ac:dyDescent="0.55000000000000004">
      <c r="A4825" s="1" t="s">
        <v>4</v>
      </c>
      <c r="B4825" s="2">
        <v>44385</v>
      </c>
      <c r="C4825">
        <v>3731.4099000000001</v>
      </c>
    </row>
    <row r="4826" spans="1:3" x14ac:dyDescent="0.55000000000000004">
      <c r="A4826" s="1" t="s">
        <v>4</v>
      </c>
      <c r="B4826" s="2">
        <v>44386</v>
      </c>
      <c r="C4826">
        <v>3719.3400999999999</v>
      </c>
    </row>
    <row r="4827" spans="1:3" x14ac:dyDescent="0.55000000000000004">
      <c r="A4827" s="1" t="s">
        <v>4</v>
      </c>
      <c r="B4827" s="2">
        <v>44389</v>
      </c>
      <c r="C4827">
        <v>3718.55</v>
      </c>
    </row>
    <row r="4828" spans="1:3" x14ac:dyDescent="0.55000000000000004">
      <c r="A4828" s="1" t="s">
        <v>4</v>
      </c>
      <c r="B4828" s="2">
        <v>44390</v>
      </c>
      <c r="C4828">
        <v>3677.3600999999999</v>
      </c>
    </row>
    <row r="4829" spans="1:3" x14ac:dyDescent="0.55000000000000004">
      <c r="A4829" s="1" t="s">
        <v>4</v>
      </c>
      <c r="B4829" s="2">
        <v>44391</v>
      </c>
      <c r="C4829">
        <v>3681.6799000000001</v>
      </c>
    </row>
    <row r="4830" spans="1:3" x14ac:dyDescent="0.55000000000000004">
      <c r="A4830" s="1" t="s">
        <v>4</v>
      </c>
      <c r="B4830" s="2">
        <v>44392</v>
      </c>
      <c r="C4830">
        <v>3631.2</v>
      </c>
    </row>
    <row r="4831" spans="1:3" x14ac:dyDescent="0.55000000000000004">
      <c r="A4831" s="1" t="s">
        <v>4</v>
      </c>
      <c r="B4831" s="2">
        <v>44393</v>
      </c>
      <c r="C4831">
        <v>3573.6298999999999</v>
      </c>
    </row>
    <row r="4832" spans="1:3" x14ac:dyDescent="0.55000000000000004">
      <c r="A4832" s="1" t="s">
        <v>4</v>
      </c>
      <c r="B4832" s="2">
        <v>44396</v>
      </c>
      <c r="C4832">
        <v>3549.5900999999999</v>
      </c>
    </row>
    <row r="4833" spans="1:3" x14ac:dyDescent="0.55000000000000004">
      <c r="A4833" s="1" t="s">
        <v>4</v>
      </c>
      <c r="B4833" s="2">
        <v>44397</v>
      </c>
      <c r="C4833">
        <v>3573.1898999999999</v>
      </c>
    </row>
    <row r="4834" spans="1:3" x14ac:dyDescent="0.55000000000000004">
      <c r="A4834" s="1" t="s">
        <v>4</v>
      </c>
      <c r="B4834" s="2">
        <v>44398</v>
      </c>
      <c r="C4834">
        <v>3585.2</v>
      </c>
    </row>
    <row r="4835" spans="1:3" x14ac:dyDescent="0.55000000000000004">
      <c r="A4835" s="1" t="s">
        <v>4</v>
      </c>
      <c r="B4835" s="2">
        <v>44399</v>
      </c>
      <c r="C4835">
        <v>3638.03</v>
      </c>
    </row>
    <row r="4836" spans="1:3" x14ac:dyDescent="0.55000000000000004">
      <c r="A4836" s="1" t="s">
        <v>4</v>
      </c>
      <c r="B4836" s="2">
        <v>44400</v>
      </c>
      <c r="C4836">
        <v>3656.6399000000001</v>
      </c>
    </row>
    <row r="4837" spans="1:3" x14ac:dyDescent="0.55000000000000004">
      <c r="A4837" s="1" t="s">
        <v>4</v>
      </c>
      <c r="B4837" s="2">
        <v>44403</v>
      </c>
      <c r="C4837">
        <v>3699.8200999999999</v>
      </c>
    </row>
    <row r="4838" spans="1:3" x14ac:dyDescent="0.55000000000000004">
      <c r="A4838" s="1" t="s">
        <v>4</v>
      </c>
      <c r="B4838" s="2">
        <v>44404</v>
      </c>
      <c r="C4838">
        <v>3626.3899000000001</v>
      </c>
    </row>
    <row r="4839" spans="1:3" x14ac:dyDescent="0.55000000000000004">
      <c r="A4839" s="1" t="s">
        <v>4</v>
      </c>
      <c r="B4839" s="2">
        <v>44405</v>
      </c>
      <c r="C4839">
        <v>3630.3200999999999</v>
      </c>
    </row>
    <row r="4840" spans="1:3" x14ac:dyDescent="0.55000000000000004">
      <c r="A4840" s="1" t="s">
        <v>4</v>
      </c>
      <c r="B4840" s="2">
        <v>44406</v>
      </c>
      <c r="C4840">
        <v>3599.9198999999999</v>
      </c>
    </row>
    <row r="4841" spans="1:3" x14ac:dyDescent="0.55000000000000004">
      <c r="A4841" s="1" t="s">
        <v>4</v>
      </c>
      <c r="B4841" s="2">
        <v>44407</v>
      </c>
      <c r="C4841">
        <v>3327.5900999999999</v>
      </c>
    </row>
    <row r="4842" spans="1:3" x14ac:dyDescent="0.55000000000000004">
      <c r="A4842" s="1" t="s">
        <v>4</v>
      </c>
      <c r="B4842" s="2">
        <v>44410</v>
      </c>
      <c r="C4842">
        <v>3331.48</v>
      </c>
    </row>
    <row r="4843" spans="1:3" x14ac:dyDescent="0.55000000000000004">
      <c r="A4843" s="1" t="s">
        <v>4</v>
      </c>
      <c r="B4843" s="2">
        <v>44411</v>
      </c>
      <c r="C4843">
        <v>3366.24</v>
      </c>
    </row>
    <row r="4844" spans="1:3" x14ac:dyDescent="0.55000000000000004">
      <c r="A4844" s="1" t="s">
        <v>4</v>
      </c>
      <c r="B4844" s="2">
        <v>44412</v>
      </c>
      <c r="C4844">
        <v>3354.72</v>
      </c>
    </row>
    <row r="4845" spans="1:3" x14ac:dyDescent="0.55000000000000004">
      <c r="A4845" s="1" t="s">
        <v>4</v>
      </c>
      <c r="B4845" s="2">
        <v>44413</v>
      </c>
      <c r="C4845">
        <v>3375.99</v>
      </c>
    </row>
    <row r="4846" spans="1:3" x14ac:dyDescent="0.55000000000000004">
      <c r="A4846" s="1" t="s">
        <v>4</v>
      </c>
      <c r="B4846" s="2">
        <v>44414</v>
      </c>
      <c r="C4846">
        <v>3344.9398999999999</v>
      </c>
    </row>
    <row r="4847" spans="1:3" x14ac:dyDescent="0.55000000000000004">
      <c r="A4847" s="1" t="s">
        <v>4</v>
      </c>
      <c r="B4847" s="2">
        <v>44417</v>
      </c>
      <c r="C4847">
        <v>3341.8701000000001</v>
      </c>
    </row>
    <row r="4848" spans="1:3" x14ac:dyDescent="0.55000000000000004">
      <c r="A4848" s="1" t="s">
        <v>4</v>
      </c>
      <c r="B4848" s="2">
        <v>44418</v>
      </c>
      <c r="C4848">
        <v>3320.6799000000001</v>
      </c>
    </row>
    <row r="4849" spans="1:3" x14ac:dyDescent="0.55000000000000004">
      <c r="A4849" s="1" t="s">
        <v>4</v>
      </c>
      <c r="B4849" s="2">
        <v>44419</v>
      </c>
      <c r="C4849">
        <v>3292.1100999999999</v>
      </c>
    </row>
    <row r="4850" spans="1:3" x14ac:dyDescent="0.55000000000000004">
      <c r="A4850" s="1" t="s">
        <v>4</v>
      </c>
      <c r="B4850" s="2">
        <v>44420</v>
      </c>
      <c r="C4850">
        <v>3303.5</v>
      </c>
    </row>
    <row r="4851" spans="1:3" x14ac:dyDescent="0.55000000000000004">
      <c r="A4851" s="1" t="s">
        <v>4</v>
      </c>
      <c r="B4851" s="2">
        <v>44421</v>
      </c>
      <c r="C4851">
        <v>3293.97</v>
      </c>
    </row>
    <row r="4852" spans="1:3" x14ac:dyDescent="0.55000000000000004">
      <c r="A4852" s="1" t="s">
        <v>4</v>
      </c>
      <c r="B4852" s="2">
        <v>44424</v>
      </c>
      <c r="C4852">
        <v>3298.99</v>
      </c>
    </row>
    <row r="4853" spans="1:3" x14ac:dyDescent="0.55000000000000004">
      <c r="A4853" s="1" t="s">
        <v>4</v>
      </c>
      <c r="B4853" s="2">
        <v>44425</v>
      </c>
      <c r="C4853">
        <v>3241.96</v>
      </c>
    </row>
    <row r="4854" spans="1:3" x14ac:dyDescent="0.55000000000000004">
      <c r="A4854" s="1" t="s">
        <v>4</v>
      </c>
      <c r="B4854" s="2">
        <v>44426</v>
      </c>
      <c r="C4854">
        <v>3201.22</v>
      </c>
    </row>
    <row r="4855" spans="1:3" x14ac:dyDescent="0.55000000000000004">
      <c r="A4855" s="1" t="s">
        <v>4</v>
      </c>
      <c r="B4855" s="2">
        <v>44427</v>
      </c>
      <c r="C4855">
        <v>3187.75</v>
      </c>
    </row>
    <row r="4856" spans="1:3" x14ac:dyDescent="0.55000000000000004">
      <c r="A4856" s="1" t="s">
        <v>4</v>
      </c>
      <c r="B4856" s="2">
        <v>44428</v>
      </c>
      <c r="C4856">
        <v>3199.95</v>
      </c>
    </row>
    <row r="4857" spans="1:3" x14ac:dyDescent="0.55000000000000004">
      <c r="A4857" s="1" t="s">
        <v>4</v>
      </c>
      <c r="B4857" s="2">
        <v>44431</v>
      </c>
      <c r="C4857">
        <v>3265.8701000000001</v>
      </c>
    </row>
    <row r="4858" spans="1:3" x14ac:dyDescent="0.55000000000000004">
      <c r="A4858" s="1" t="s">
        <v>4</v>
      </c>
      <c r="B4858" s="2">
        <v>44432</v>
      </c>
      <c r="C4858">
        <v>3305.78</v>
      </c>
    </row>
    <row r="4859" spans="1:3" x14ac:dyDescent="0.55000000000000004">
      <c r="A4859" s="1" t="s">
        <v>4</v>
      </c>
      <c r="B4859" s="2">
        <v>44433</v>
      </c>
      <c r="C4859">
        <v>3299.1799000000001</v>
      </c>
    </row>
    <row r="4860" spans="1:3" x14ac:dyDescent="0.55000000000000004">
      <c r="A4860" s="1" t="s">
        <v>4</v>
      </c>
      <c r="B4860" s="2">
        <v>44434</v>
      </c>
      <c r="C4860">
        <v>3316</v>
      </c>
    </row>
    <row r="4861" spans="1:3" x14ac:dyDescent="0.55000000000000004">
      <c r="A4861" s="1" t="s">
        <v>4</v>
      </c>
      <c r="B4861" s="2">
        <v>44435</v>
      </c>
      <c r="C4861">
        <v>3349.6298999999999</v>
      </c>
    </row>
    <row r="4862" spans="1:3" x14ac:dyDescent="0.55000000000000004">
      <c r="A4862" s="1" t="s">
        <v>4</v>
      </c>
      <c r="B4862" s="2">
        <v>44438</v>
      </c>
      <c r="C4862">
        <v>3421.5700999999999</v>
      </c>
    </row>
    <row r="4863" spans="1:3" x14ac:dyDescent="0.55000000000000004">
      <c r="A4863" s="1" t="s">
        <v>4</v>
      </c>
      <c r="B4863" s="2">
        <v>44439</v>
      </c>
      <c r="C4863">
        <v>3470.79</v>
      </c>
    </row>
    <row r="4864" spans="1:3" x14ac:dyDescent="0.55000000000000004">
      <c r="A4864" s="1" t="s">
        <v>4</v>
      </c>
      <c r="B4864" s="2">
        <v>44440</v>
      </c>
      <c r="C4864">
        <v>3479</v>
      </c>
    </row>
    <row r="4865" spans="1:3" x14ac:dyDescent="0.55000000000000004">
      <c r="A4865" s="1" t="s">
        <v>4</v>
      </c>
      <c r="B4865" s="2">
        <v>44441</v>
      </c>
      <c r="C4865">
        <v>3463.1201000000001</v>
      </c>
    </row>
    <row r="4866" spans="1:3" x14ac:dyDescent="0.55000000000000004">
      <c r="A4866" s="1" t="s">
        <v>4</v>
      </c>
      <c r="B4866" s="2">
        <v>44442</v>
      </c>
      <c r="C4866">
        <v>3478.05</v>
      </c>
    </row>
    <row r="4867" spans="1:3" x14ac:dyDescent="0.55000000000000004">
      <c r="A4867" s="1" t="s">
        <v>4</v>
      </c>
      <c r="B4867" s="2">
        <v>44446</v>
      </c>
      <c r="C4867">
        <v>3509.29</v>
      </c>
    </row>
    <row r="4868" spans="1:3" x14ac:dyDescent="0.55000000000000004">
      <c r="A4868" s="1" t="s">
        <v>4</v>
      </c>
      <c r="B4868" s="2">
        <v>44447</v>
      </c>
      <c r="C4868">
        <v>3525.5</v>
      </c>
    </row>
    <row r="4869" spans="1:3" x14ac:dyDescent="0.55000000000000004">
      <c r="A4869" s="1" t="s">
        <v>4</v>
      </c>
      <c r="B4869" s="2">
        <v>44448</v>
      </c>
      <c r="C4869">
        <v>3484.1599000000001</v>
      </c>
    </row>
    <row r="4870" spans="1:3" x14ac:dyDescent="0.55000000000000004">
      <c r="A4870" s="1" t="s">
        <v>4</v>
      </c>
      <c r="B4870" s="2">
        <v>44449</v>
      </c>
      <c r="C4870">
        <v>3469.1498999999999</v>
      </c>
    </row>
    <row r="4871" spans="1:3" x14ac:dyDescent="0.55000000000000004">
      <c r="A4871" s="1" t="s">
        <v>4</v>
      </c>
      <c r="B4871" s="2">
        <v>44452</v>
      </c>
      <c r="C4871">
        <v>3457.1698999999999</v>
      </c>
    </row>
    <row r="4872" spans="1:3" x14ac:dyDescent="0.55000000000000004">
      <c r="A4872" s="1" t="s">
        <v>4</v>
      </c>
      <c r="B4872" s="2">
        <v>44453</v>
      </c>
      <c r="C4872">
        <v>3450</v>
      </c>
    </row>
    <row r="4873" spans="1:3" x14ac:dyDescent="0.55000000000000004">
      <c r="A4873" s="1" t="s">
        <v>4</v>
      </c>
      <c r="B4873" s="2">
        <v>44454</v>
      </c>
      <c r="C4873">
        <v>3475.79</v>
      </c>
    </row>
    <row r="4874" spans="1:3" x14ac:dyDescent="0.55000000000000004">
      <c r="A4874" s="1" t="s">
        <v>4</v>
      </c>
      <c r="B4874" s="2">
        <v>44455</v>
      </c>
      <c r="C4874">
        <v>3488.24</v>
      </c>
    </row>
    <row r="4875" spans="1:3" x14ac:dyDescent="0.55000000000000004">
      <c r="A4875" s="1" t="s">
        <v>4</v>
      </c>
      <c r="B4875" s="2">
        <v>44456</v>
      </c>
      <c r="C4875">
        <v>3462.52</v>
      </c>
    </row>
    <row r="4876" spans="1:3" x14ac:dyDescent="0.55000000000000004">
      <c r="A4876" s="1" t="s">
        <v>4</v>
      </c>
      <c r="B4876" s="2">
        <v>44459</v>
      </c>
      <c r="C4876">
        <v>3355.73</v>
      </c>
    </row>
    <row r="4877" spans="1:3" x14ac:dyDescent="0.55000000000000004">
      <c r="A4877" s="1" t="s">
        <v>4</v>
      </c>
      <c r="B4877" s="2">
        <v>44460</v>
      </c>
      <c r="C4877">
        <v>3343.6298999999999</v>
      </c>
    </row>
    <row r="4878" spans="1:3" x14ac:dyDescent="0.55000000000000004">
      <c r="A4878" s="1" t="s">
        <v>4</v>
      </c>
      <c r="B4878" s="2">
        <v>44461</v>
      </c>
      <c r="C4878">
        <v>3380.05</v>
      </c>
    </row>
    <row r="4879" spans="1:3" x14ac:dyDescent="0.55000000000000004">
      <c r="A4879" s="1" t="s">
        <v>4</v>
      </c>
      <c r="B4879" s="2">
        <v>44462</v>
      </c>
      <c r="C4879">
        <v>3416</v>
      </c>
    </row>
    <row r="4880" spans="1:3" x14ac:dyDescent="0.55000000000000004">
      <c r="A4880" s="1" t="s">
        <v>4</v>
      </c>
      <c r="B4880" s="2">
        <v>44463</v>
      </c>
      <c r="C4880">
        <v>3425.52</v>
      </c>
    </row>
    <row r="4881" spans="1:3" x14ac:dyDescent="0.55000000000000004">
      <c r="A4881" s="1" t="s">
        <v>4</v>
      </c>
      <c r="B4881" s="2">
        <v>44466</v>
      </c>
      <c r="C4881">
        <v>3405.8</v>
      </c>
    </row>
    <row r="4882" spans="1:3" x14ac:dyDescent="0.55000000000000004">
      <c r="A4882" s="1" t="s">
        <v>4</v>
      </c>
      <c r="B4882" s="2">
        <v>44467</v>
      </c>
      <c r="C4882">
        <v>3315.96</v>
      </c>
    </row>
    <row r="4883" spans="1:3" x14ac:dyDescent="0.55000000000000004">
      <c r="A4883" s="1" t="s">
        <v>4</v>
      </c>
      <c r="B4883" s="2">
        <v>44468</v>
      </c>
      <c r="C4883">
        <v>3301.1201000000001</v>
      </c>
    </row>
    <row r="4884" spans="1:3" x14ac:dyDescent="0.55000000000000004">
      <c r="A4884" s="1" t="s">
        <v>4</v>
      </c>
      <c r="B4884" s="2">
        <v>44469</v>
      </c>
      <c r="C4884">
        <v>3285.04</v>
      </c>
    </row>
    <row r="4885" spans="1:3" x14ac:dyDescent="0.55000000000000004">
      <c r="A4885" s="1" t="s">
        <v>4</v>
      </c>
      <c r="B4885" s="2">
        <v>44470</v>
      </c>
      <c r="C4885">
        <v>3283.26</v>
      </c>
    </row>
    <row r="4886" spans="1:3" x14ac:dyDescent="0.55000000000000004">
      <c r="A4886" s="1" t="s">
        <v>4</v>
      </c>
      <c r="B4886" s="2">
        <v>44473</v>
      </c>
      <c r="C4886">
        <v>3189.78</v>
      </c>
    </row>
    <row r="4887" spans="1:3" x14ac:dyDescent="0.55000000000000004">
      <c r="A4887" s="1" t="s">
        <v>4</v>
      </c>
      <c r="B4887" s="2">
        <v>44474</v>
      </c>
      <c r="C4887">
        <v>3221</v>
      </c>
    </row>
    <row r="4888" spans="1:3" x14ac:dyDescent="0.55000000000000004">
      <c r="A4888" s="1" t="s">
        <v>4</v>
      </c>
      <c r="B4888" s="2">
        <v>44475</v>
      </c>
      <c r="C4888">
        <v>3262.01</v>
      </c>
    </row>
    <row r="4889" spans="1:3" x14ac:dyDescent="0.55000000000000004">
      <c r="A4889" s="1" t="s">
        <v>4</v>
      </c>
      <c r="B4889" s="2">
        <v>44476</v>
      </c>
      <c r="C4889">
        <v>3302.4299000000001</v>
      </c>
    </row>
    <row r="4890" spans="1:3" x14ac:dyDescent="0.55000000000000004">
      <c r="A4890" s="1" t="s">
        <v>4</v>
      </c>
      <c r="B4890" s="2">
        <v>44477</v>
      </c>
      <c r="C4890">
        <v>3288.6201000000001</v>
      </c>
    </row>
    <row r="4891" spans="1:3" x14ac:dyDescent="0.55000000000000004">
      <c r="A4891" s="1" t="s">
        <v>4</v>
      </c>
      <c r="B4891" s="2">
        <v>44480</v>
      </c>
      <c r="C4891">
        <v>3246.3</v>
      </c>
    </row>
    <row r="4892" spans="1:3" x14ac:dyDescent="0.55000000000000004">
      <c r="A4892" s="1" t="s">
        <v>4</v>
      </c>
      <c r="B4892" s="2">
        <v>44481</v>
      </c>
      <c r="C4892">
        <v>3247.3301000000001</v>
      </c>
    </row>
    <row r="4893" spans="1:3" x14ac:dyDescent="0.55000000000000004">
      <c r="A4893" s="1" t="s">
        <v>4</v>
      </c>
      <c r="B4893" s="2">
        <v>44482</v>
      </c>
      <c r="C4893">
        <v>3284.28</v>
      </c>
    </row>
    <row r="4894" spans="1:3" x14ac:dyDescent="0.55000000000000004">
      <c r="A4894" s="1" t="s">
        <v>4</v>
      </c>
      <c r="B4894" s="2">
        <v>44483</v>
      </c>
      <c r="C4894">
        <v>3299.8600999999999</v>
      </c>
    </row>
    <row r="4895" spans="1:3" x14ac:dyDescent="0.55000000000000004">
      <c r="A4895" s="1" t="s">
        <v>4</v>
      </c>
      <c r="B4895" s="2">
        <v>44484</v>
      </c>
      <c r="C4895">
        <v>3409.02</v>
      </c>
    </row>
    <row r="4896" spans="1:3" x14ac:dyDescent="0.55000000000000004">
      <c r="A4896" s="1" t="s">
        <v>4</v>
      </c>
      <c r="B4896" s="2">
        <v>44487</v>
      </c>
      <c r="C4896">
        <v>3446.74</v>
      </c>
    </row>
    <row r="4897" spans="1:3" x14ac:dyDescent="0.55000000000000004">
      <c r="A4897" s="1" t="s">
        <v>4</v>
      </c>
      <c r="B4897" s="2">
        <v>44488</v>
      </c>
      <c r="C4897">
        <v>3444.1498999999999</v>
      </c>
    </row>
    <row r="4898" spans="1:3" x14ac:dyDescent="0.55000000000000004">
      <c r="A4898" s="1" t="s">
        <v>4</v>
      </c>
      <c r="B4898" s="2">
        <v>44489</v>
      </c>
      <c r="C4898">
        <v>3415.0601000000001</v>
      </c>
    </row>
    <row r="4899" spans="1:3" x14ac:dyDescent="0.55000000000000004">
      <c r="A4899" s="1" t="s">
        <v>4</v>
      </c>
      <c r="B4899" s="2">
        <v>44490</v>
      </c>
      <c r="C4899">
        <v>3435.01</v>
      </c>
    </row>
    <row r="4900" spans="1:3" x14ac:dyDescent="0.55000000000000004">
      <c r="A4900" s="1" t="s">
        <v>4</v>
      </c>
      <c r="B4900" s="2">
        <v>44491</v>
      </c>
      <c r="C4900">
        <v>3335.55</v>
      </c>
    </row>
    <row r="4901" spans="1:3" x14ac:dyDescent="0.55000000000000004">
      <c r="A4901" s="1" t="s">
        <v>4</v>
      </c>
      <c r="B4901" s="2">
        <v>44494</v>
      </c>
      <c r="C4901">
        <v>3320.3701000000001</v>
      </c>
    </row>
    <row r="4902" spans="1:3" x14ac:dyDescent="0.55000000000000004">
      <c r="A4902" s="1" t="s">
        <v>4</v>
      </c>
      <c r="B4902" s="2">
        <v>44495</v>
      </c>
      <c r="C4902">
        <v>3376.0700999999999</v>
      </c>
    </row>
    <row r="4903" spans="1:3" x14ac:dyDescent="0.55000000000000004">
      <c r="A4903" s="1" t="s">
        <v>4</v>
      </c>
      <c r="B4903" s="2">
        <v>44496</v>
      </c>
      <c r="C4903">
        <v>3392.49</v>
      </c>
    </row>
    <row r="4904" spans="1:3" x14ac:dyDescent="0.55000000000000004">
      <c r="A4904" s="1" t="s">
        <v>4</v>
      </c>
      <c r="B4904" s="2">
        <v>44497</v>
      </c>
      <c r="C4904">
        <v>3446.5700999999999</v>
      </c>
    </row>
    <row r="4905" spans="1:3" x14ac:dyDescent="0.55000000000000004">
      <c r="A4905" s="1" t="s">
        <v>4</v>
      </c>
      <c r="B4905" s="2">
        <v>44498</v>
      </c>
      <c r="C4905">
        <v>3372.4299000000001</v>
      </c>
    </row>
    <row r="4906" spans="1:3" x14ac:dyDescent="0.55000000000000004">
      <c r="A4906" s="1" t="s">
        <v>4</v>
      </c>
      <c r="B4906" s="2">
        <v>44501</v>
      </c>
      <c r="C4906">
        <v>3318.1100999999999</v>
      </c>
    </row>
    <row r="4907" spans="1:3" x14ac:dyDescent="0.55000000000000004">
      <c r="A4907" s="1" t="s">
        <v>4</v>
      </c>
      <c r="B4907" s="2">
        <v>44502</v>
      </c>
      <c r="C4907">
        <v>3312.75</v>
      </c>
    </row>
    <row r="4908" spans="1:3" x14ac:dyDescent="0.55000000000000004">
      <c r="A4908" s="1" t="s">
        <v>4</v>
      </c>
      <c r="B4908" s="2">
        <v>44503</v>
      </c>
      <c r="C4908">
        <v>3384</v>
      </c>
    </row>
    <row r="4909" spans="1:3" x14ac:dyDescent="0.55000000000000004">
      <c r="A4909" s="1" t="s">
        <v>4</v>
      </c>
      <c r="B4909" s="2">
        <v>44504</v>
      </c>
      <c r="C4909">
        <v>3477</v>
      </c>
    </row>
    <row r="4910" spans="1:3" x14ac:dyDescent="0.55000000000000004">
      <c r="A4910" s="1" t="s">
        <v>4</v>
      </c>
      <c r="B4910" s="2">
        <v>44505</v>
      </c>
      <c r="C4910">
        <v>3518.99</v>
      </c>
    </row>
    <row r="4911" spans="1:3" x14ac:dyDescent="0.55000000000000004">
      <c r="A4911" s="1" t="s">
        <v>4</v>
      </c>
      <c r="B4911" s="2">
        <v>44508</v>
      </c>
      <c r="C4911">
        <v>3488.98</v>
      </c>
    </row>
    <row r="4912" spans="1:3" x14ac:dyDescent="0.55000000000000004">
      <c r="A4912" s="1" t="s">
        <v>4</v>
      </c>
      <c r="B4912" s="2">
        <v>44509</v>
      </c>
      <c r="C4912">
        <v>3576.23</v>
      </c>
    </row>
    <row r="4913" spans="1:3" x14ac:dyDescent="0.55000000000000004">
      <c r="A4913" s="1" t="s">
        <v>4</v>
      </c>
      <c r="B4913" s="2">
        <v>44510</v>
      </c>
      <c r="C4913">
        <v>3482.05</v>
      </c>
    </row>
    <row r="4914" spans="1:3" x14ac:dyDescent="0.55000000000000004">
      <c r="A4914" s="1" t="s">
        <v>4</v>
      </c>
      <c r="B4914" s="2">
        <v>44511</v>
      </c>
      <c r="C4914">
        <v>3472.5</v>
      </c>
    </row>
    <row r="4915" spans="1:3" x14ac:dyDescent="0.55000000000000004">
      <c r="A4915" s="1" t="s">
        <v>4</v>
      </c>
      <c r="B4915" s="2">
        <v>44512</v>
      </c>
      <c r="C4915">
        <v>3525.1498999999999</v>
      </c>
    </row>
    <row r="4916" spans="1:3" x14ac:dyDescent="0.55000000000000004">
      <c r="A4916" s="1" t="s">
        <v>4</v>
      </c>
      <c r="B4916" s="2">
        <v>44515</v>
      </c>
      <c r="C4916">
        <v>3545.6799000000001</v>
      </c>
    </row>
    <row r="4917" spans="1:3" x14ac:dyDescent="0.55000000000000004">
      <c r="A4917" s="1" t="s">
        <v>4</v>
      </c>
      <c r="B4917" s="2">
        <v>44516</v>
      </c>
      <c r="C4917">
        <v>3540.7</v>
      </c>
    </row>
    <row r="4918" spans="1:3" x14ac:dyDescent="0.55000000000000004">
      <c r="A4918" s="1" t="s">
        <v>4</v>
      </c>
      <c r="B4918" s="2">
        <v>44517</v>
      </c>
      <c r="C4918">
        <v>3549</v>
      </c>
    </row>
    <row r="4919" spans="1:3" x14ac:dyDescent="0.55000000000000004">
      <c r="A4919" s="1" t="s">
        <v>4</v>
      </c>
      <c r="B4919" s="2">
        <v>44518</v>
      </c>
      <c r="C4919">
        <v>3696.0601000000001</v>
      </c>
    </row>
    <row r="4920" spans="1:3" x14ac:dyDescent="0.55000000000000004">
      <c r="A4920" s="1" t="s">
        <v>4</v>
      </c>
      <c r="B4920" s="2">
        <v>44519</v>
      </c>
      <c r="C4920">
        <v>3676.5700999999999</v>
      </c>
    </row>
    <row r="4921" spans="1:3" x14ac:dyDescent="0.55000000000000004">
      <c r="A4921" s="1" t="s">
        <v>4</v>
      </c>
      <c r="B4921" s="2">
        <v>44522</v>
      </c>
      <c r="C4921">
        <v>3572.5700999999999</v>
      </c>
    </row>
    <row r="4922" spans="1:3" x14ac:dyDescent="0.55000000000000004">
      <c r="A4922" s="1" t="s">
        <v>4</v>
      </c>
      <c r="B4922" s="2">
        <v>44523</v>
      </c>
      <c r="C4922">
        <v>3580.04</v>
      </c>
    </row>
    <row r="4923" spans="1:3" x14ac:dyDescent="0.55000000000000004">
      <c r="A4923" s="1" t="s">
        <v>4</v>
      </c>
      <c r="B4923" s="2">
        <v>44524</v>
      </c>
      <c r="C4923">
        <v>3580.4099000000001</v>
      </c>
    </row>
    <row r="4924" spans="1:3" x14ac:dyDescent="0.55000000000000004">
      <c r="A4924" s="1" t="s">
        <v>4</v>
      </c>
      <c r="B4924" s="2">
        <v>44526</v>
      </c>
      <c r="C4924">
        <v>3504.5601000000001</v>
      </c>
    </row>
    <row r="4925" spans="1:3" x14ac:dyDescent="0.55000000000000004">
      <c r="A4925" s="1" t="s">
        <v>4</v>
      </c>
      <c r="B4925" s="2">
        <v>44529</v>
      </c>
      <c r="C4925">
        <v>3561.5700999999999</v>
      </c>
    </row>
    <row r="4926" spans="1:3" x14ac:dyDescent="0.55000000000000004">
      <c r="A4926" s="1" t="s">
        <v>4</v>
      </c>
      <c r="B4926" s="2">
        <v>44530</v>
      </c>
      <c r="C4926">
        <v>3507.0700999999999</v>
      </c>
    </row>
    <row r="4927" spans="1:3" x14ac:dyDescent="0.55000000000000004">
      <c r="A4927" s="1" t="s">
        <v>4</v>
      </c>
      <c r="B4927" s="2">
        <v>44531</v>
      </c>
      <c r="C4927">
        <v>3443.72</v>
      </c>
    </row>
    <row r="4928" spans="1:3" x14ac:dyDescent="0.55000000000000004">
      <c r="A4928" s="1" t="s">
        <v>4</v>
      </c>
      <c r="B4928" s="2">
        <v>44532</v>
      </c>
      <c r="C4928">
        <v>3437.3600999999999</v>
      </c>
    </row>
    <row r="4929" spans="1:3" x14ac:dyDescent="0.55000000000000004">
      <c r="A4929" s="1" t="s">
        <v>4</v>
      </c>
      <c r="B4929" s="2">
        <v>44533</v>
      </c>
      <c r="C4929">
        <v>3389.79</v>
      </c>
    </row>
    <row r="4930" spans="1:3" x14ac:dyDescent="0.55000000000000004">
      <c r="A4930" s="1" t="s">
        <v>4</v>
      </c>
      <c r="B4930" s="2">
        <v>44536</v>
      </c>
      <c r="C4930">
        <v>3427.3701000000001</v>
      </c>
    </row>
    <row r="4931" spans="1:3" x14ac:dyDescent="0.55000000000000004">
      <c r="A4931" s="1" t="s">
        <v>4</v>
      </c>
      <c r="B4931" s="2">
        <v>44537</v>
      </c>
      <c r="C4931">
        <v>3523.29</v>
      </c>
    </row>
    <row r="4932" spans="1:3" x14ac:dyDescent="0.55000000000000004">
      <c r="A4932" s="1" t="s">
        <v>4</v>
      </c>
      <c r="B4932" s="2">
        <v>44538</v>
      </c>
      <c r="C4932">
        <v>3523.1599000000001</v>
      </c>
    </row>
    <row r="4933" spans="1:3" x14ac:dyDescent="0.55000000000000004">
      <c r="A4933" s="1" t="s">
        <v>4</v>
      </c>
      <c r="B4933" s="2">
        <v>44539</v>
      </c>
      <c r="C4933">
        <v>3483.4198999999999</v>
      </c>
    </row>
    <row r="4934" spans="1:3" x14ac:dyDescent="0.55000000000000004">
      <c r="A4934" s="1" t="s">
        <v>4</v>
      </c>
      <c r="B4934" s="2">
        <v>44540</v>
      </c>
      <c r="C4934">
        <v>3444.24</v>
      </c>
    </row>
    <row r="4935" spans="1:3" x14ac:dyDescent="0.55000000000000004">
      <c r="A4935" s="1" t="s">
        <v>4</v>
      </c>
      <c r="B4935" s="2">
        <v>44543</v>
      </c>
      <c r="C4935">
        <v>3391.3501000000001</v>
      </c>
    </row>
    <row r="4936" spans="1:3" x14ac:dyDescent="0.55000000000000004">
      <c r="A4936" s="1" t="s">
        <v>4</v>
      </c>
      <c r="B4936" s="2">
        <v>44544</v>
      </c>
      <c r="C4936">
        <v>3381.8301000000001</v>
      </c>
    </row>
    <row r="4937" spans="1:3" x14ac:dyDescent="0.55000000000000004">
      <c r="A4937" s="1" t="s">
        <v>4</v>
      </c>
      <c r="B4937" s="2">
        <v>44545</v>
      </c>
      <c r="C4937">
        <v>3466.3</v>
      </c>
    </row>
    <row r="4938" spans="1:3" x14ac:dyDescent="0.55000000000000004">
      <c r="A4938" s="1" t="s">
        <v>4</v>
      </c>
      <c r="B4938" s="2">
        <v>44546</v>
      </c>
      <c r="C4938">
        <v>3377.4198999999999</v>
      </c>
    </row>
    <row r="4939" spans="1:3" x14ac:dyDescent="0.55000000000000004">
      <c r="A4939" s="1" t="s">
        <v>4</v>
      </c>
      <c r="B4939" s="2">
        <v>44547</v>
      </c>
      <c r="C4939">
        <v>3400.3501000000001</v>
      </c>
    </row>
    <row r="4940" spans="1:3" x14ac:dyDescent="0.55000000000000004">
      <c r="A4940" s="1" t="s">
        <v>4</v>
      </c>
      <c r="B4940" s="2">
        <v>44550</v>
      </c>
      <c r="C4940">
        <v>3341.5801000000001</v>
      </c>
    </row>
    <row r="4941" spans="1:3" x14ac:dyDescent="0.55000000000000004">
      <c r="A4941" s="1" t="s">
        <v>4</v>
      </c>
      <c r="B4941" s="2">
        <v>44551</v>
      </c>
      <c r="C4941">
        <v>3408.3400999999999</v>
      </c>
    </row>
    <row r="4942" spans="1:3" x14ac:dyDescent="0.55000000000000004">
      <c r="A4942" s="1" t="s">
        <v>4</v>
      </c>
      <c r="B4942" s="2">
        <v>44552</v>
      </c>
      <c r="C4942">
        <v>3420.74</v>
      </c>
    </row>
    <row r="4943" spans="1:3" x14ac:dyDescent="0.55000000000000004">
      <c r="A4943" s="1" t="s">
        <v>4</v>
      </c>
      <c r="B4943" s="2">
        <v>44553</v>
      </c>
      <c r="C4943">
        <v>3421.3701000000001</v>
      </c>
    </row>
    <row r="4944" spans="1:3" x14ac:dyDescent="0.55000000000000004">
      <c r="A4944" s="1" t="s">
        <v>4</v>
      </c>
      <c r="B4944" s="2">
        <v>44557</v>
      </c>
      <c r="C4944">
        <v>3393.3899000000001</v>
      </c>
    </row>
    <row r="4945" spans="1:3" x14ac:dyDescent="0.55000000000000004">
      <c r="A4945" s="1" t="s">
        <v>4</v>
      </c>
      <c r="B4945" s="2">
        <v>44558</v>
      </c>
      <c r="C4945">
        <v>3413.22</v>
      </c>
    </row>
    <row r="4946" spans="1:3" x14ac:dyDescent="0.55000000000000004">
      <c r="A4946" s="1" t="s">
        <v>4</v>
      </c>
      <c r="B4946" s="2">
        <v>44559</v>
      </c>
      <c r="C4946">
        <v>3384.02</v>
      </c>
    </row>
    <row r="4947" spans="1:3" x14ac:dyDescent="0.55000000000000004">
      <c r="A4947" s="1" t="s">
        <v>4</v>
      </c>
      <c r="B4947" s="2">
        <v>44560</v>
      </c>
      <c r="C4947">
        <v>3372.8899000000001</v>
      </c>
    </row>
    <row r="4948" spans="1:3" x14ac:dyDescent="0.55000000000000004">
      <c r="A4948" s="1" t="s">
        <v>4</v>
      </c>
      <c r="B4948" s="2">
        <v>44561</v>
      </c>
      <c r="C4948">
        <v>3334.3400999999999</v>
      </c>
    </row>
    <row r="4949" spans="1:3" x14ac:dyDescent="0.55000000000000004">
      <c r="A4949" s="1" t="s">
        <v>4</v>
      </c>
      <c r="B4949" s="2">
        <v>44564</v>
      </c>
      <c r="C4949">
        <v>3408.0900999999999</v>
      </c>
    </row>
    <row r="4950" spans="1:3" x14ac:dyDescent="0.55000000000000004">
      <c r="A4950" s="1" t="s">
        <v>4</v>
      </c>
      <c r="B4950" s="2">
        <v>44565</v>
      </c>
      <c r="C4950">
        <v>3350.4398999999999</v>
      </c>
    </row>
    <row r="4951" spans="1:3" x14ac:dyDescent="0.55000000000000004">
      <c r="A4951" s="1" t="s">
        <v>4</v>
      </c>
      <c r="B4951" s="2">
        <v>44566</v>
      </c>
      <c r="C4951">
        <v>3287.1399000000001</v>
      </c>
    </row>
    <row r="4952" spans="1:3" x14ac:dyDescent="0.55000000000000004">
      <c r="A4952" s="1" t="s">
        <v>4</v>
      </c>
      <c r="B4952" s="2">
        <v>44567</v>
      </c>
      <c r="C4952">
        <v>3265.0801000000001</v>
      </c>
    </row>
    <row r="4953" spans="1:3" x14ac:dyDescent="0.55000000000000004">
      <c r="A4953" s="1" t="s">
        <v>4</v>
      </c>
      <c r="B4953" s="2">
        <v>44568</v>
      </c>
      <c r="C4953">
        <v>3251.0801000000001</v>
      </c>
    </row>
    <row r="4954" spans="1:3" x14ac:dyDescent="0.55000000000000004">
      <c r="A4954" s="1" t="s">
        <v>4</v>
      </c>
      <c r="B4954" s="2">
        <v>44571</v>
      </c>
      <c r="C4954">
        <v>3229.72</v>
      </c>
    </row>
    <row r="4955" spans="1:3" x14ac:dyDescent="0.55000000000000004">
      <c r="A4955" s="1" t="s">
        <v>4</v>
      </c>
      <c r="B4955" s="2">
        <v>44572</v>
      </c>
      <c r="C4955">
        <v>3307.24</v>
      </c>
    </row>
    <row r="4956" spans="1:3" x14ac:dyDescent="0.55000000000000004">
      <c r="A4956" s="1" t="s">
        <v>4</v>
      </c>
      <c r="B4956" s="2">
        <v>44573</v>
      </c>
      <c r="C4956">
        <v>3304.1399000000001</v>
      </c>
    </row>
    <row r="4957" spans="1:3" x14ac:dyDescent="0.55000000000000004">
      <c r="A4957" s="1" t="s">
        <v>4</v>
      </c>
      <c r="B4957" s="2">
        <v>44574</v>
      </c>
      <c r="C4957">
        <v>3224.28</v>
      </c>
    </row>
    <row r="4958" spans="1:3" x14ac:dyDescent="0.55000000000000004">
      <c r="A4958" s="1" t="s">
        <v>4</v>
      </c>
      <c r="B4958" s="2">
        <v>44575</v>
      </c>
      <c r="C4958">
        <v>3242.76</v>
      </c>
    </row>
    <row r="4959" spans="1:3" x14ac:dyDescent="0.55000000000000004">
      <c r="A4959" s="1" t="s">
        <v>4</v>
      </c>
      <c r="B4959" s="2">
        <v>44579</v>
      </c>
      <c r="C4959">
        <v>3178.3501000000001</v>
      </c>
    </row>
    <row r="4960" spans="1:3" x14ac:dyDescent="0.55000000000000004">
      <c r="A4960" s="1" t="s">
        <v>4</v>
      </c>
      <c r="B4960" s="2">
        <v>44580</v>
      </c>
      <c r="C4960">
        <v>3125.98</v>
      </c>
    </row>
    <row r="4961" spans="1:3" x14ac:dyDescent="0.55000000000000004">
      <c r="A4961" s="1" t="s">
        <v>4</v>
      </c>
      <c r="B4961" s="2">
        <v>44581</v>
      </c>
      <c r="C4961">
        <v>3033.3501000000001</v>
      </c>
    </row>
    <row r="4962" spans="1:3" x14ac:dyDescent="0.55000000000000004">
      <c r="A4962" s="1" t="s">
        <v>4</v>
      </c>
      <c r="B4962" s="2">
        <v>44582</v>
      </c>
      <c r="C4962">
        <v>2852.8600999999999</v>
      </c>
    </row>
    <row r="4963" spans="1:3" x14ac:dyDescent="0.55000000000000004">
      <c r="A4963" s="1" t="s">
        <v>4</v>
      </c>
      <c r="B4963" s="2">
        <v>44585</v>
      </c>
      <c r="C4963">
        <v>2890.8798999999999</v>
      </c>
    </row>
    <row r="4964" spans="1:3" x14ac:dyDescent="0.55000000000000004">
      <c r="A4964" s="1" t="s">
        <v>4</v>
      </c>
      <c r="B4964" s="2">
        <v>44586</v>
      </c>
      <c r="C4964">
        <v>2799.72</v>
      </c>
    </row>
    <row r="4965" spans="1:3" x14ac:dyDescent="0.55000000000000004">
      <c r="A4965" s="1" t="s">
        <v>4</v>
      </c>
      <c r="B4965" s="2">
        <v>44587</v>
      </c>
      <c r="C4965">
        <v>2777.45</v>
      </c>
    </row>
    <row r="4966" spans="1:3" x14ac:dyDescent="0.55000000000000004">
      <c r="A4966" s="1" t="s">
        <v>4</v>
      </c>
      <c r="B4966" s="2">
        <v>44588</v>
      </c>
      <c r="C4966">
        <v>2792.75</v>
      </c>
    </row>
    <row r="4967" spans="1:3" x14ac:dyDescent="0.55000000000000004">
      <c r="A4967" s="1" t="s">
        <v>4</v>
      </c>
      <c r="B4967" s="2">
        <v>44589</v>
      </c>
      <c r="C4967">
        <v>2879.5601000000001</v>
      </c>
    </row>
    <row r="4968" spans="1:3" x14ac:dyDescent="0.55000000000000004">
      <c r="A4968" s="1" t="s">
        <v>4</v>
      </c>
      <c r="B4968" s="2">
        <v>44592</v>
      </c>
      <c r="C4968">
        <v>2991.47</v>
      </c>
    </row>
    <row r="4969" spans="1:3" x14ac:dyDescent="0.55000000000000004">
      <c r="A4969" s="1" t="s">
        <v>4</v>
      </c>
      <c r="B4969" s="2">
        <v>44593</v>
      </c>
      <c r="C4969">
        <v>3023.8701000000001</v>
      </c>
    </row>
    <row r="4970" spans="1:3" x14ac:dyDescent="0.55000000000000004">
      <c r="A4970" s="1" t="s">
        <v>4</v>
      </c>
      <c r="B4970" s="2">
        <v>44594</v>
      </c>
      <c r="C4970">
        <v>3012.25</v>
      </c>
    </row>
    <row r="4971" spans="1:3" x14ac:dyDescent="0.55000000000000004">
      <c r="A4971" s="1" t="s">
        <v>4</v>
      </c>
      <c r="B4971" s="2">
        <v>44595</v>
      </c>
      <c r="C4971">
        <v>2776.9099000000001</v>
      </c>
    </row>
    <row r="4972" spans="1:3" x14ac:dyDescent="0.55000000000000004">
      <c r="A4972" s="1" t="s">
        <v>4</v>
      </c>
      <c r="B4972" s="2">
        <v>44596</v>
      </c>
      <c r="C4972">
        <v>3152.79</v>
      </c>
    </row>
    <row r="4973" spans="1:3" x14ac:dyDescent="0.55000000000000004">
      <c r="A4973" s="1" t="s">
        <v>4</v>
      </c>
      <c r="B4973" s="2">
        <v>44599</v>
      </c>
      <c r="C4973">
        <v>3158.71</v>
      </c>
    </row>
    <row r="4974" spans="1:3" x14ac:dyDescent="0.55000000000000004">
      <c r="A4974" s="1" t="s">
        <v>4</v>
      </c>
      <c r="B4974" s="2">
        <v>44600</v>
      </c>
      <c r="C4974">
        <v>3228.27</v>
      </c>
    </row>
    <row r="4975" spans="1:3" x14ac:dyDescent="0.55000000000000004">
      <c r="A4975" s="1" t="s">
        <v>4</v>
      </c>
      <c r="B4975" s="2">
        <v>44601</v>
      </c>
      <c r="C4975">
        <v>3223.79</v>
      </c>
    </row>
    <row r="4976" spans="1:3" x14ac:dyDescent="0.55000000000000004">
      <c r="A4976" s="1" t="s">
        <v>4</v>
      </c>
      <c r="B4976" s="2">
        <v>44602</v>
      </c>
      <c r="C4976">
        <v>3180.0700999999999</v>
      </c>
    </row>
    <row r="4977" spans="1:3" x14ac:dyDescent="0.55000000000000004">
      <c r="A4977" s="1" t="s">
        <v>4</v>
      </c>
      <c r="B4977" s="2">
        <v>44603</v>
      </c>
      <c r="C4977">
        <v>3065.8701000000001</v>
      </c>
    </row>
    <row r="4978" spans="1:3" x14ac:dyDescent="0.55000000000000004">
      <c r="A4978" s="1" t="s">
        <v>4</v>
      </c>
      <c r="B4978" s="2">
        <v>44606</v>
      </c>
      <c r="C4978">
        <v>3103.3400999999999</v>
      </c>
    </row>
    <row r="4979" spans="1:3" x14ac:dyDescent="0.55000000000000004">
      <c r="A4979" s="1" t="s">
        <v>4</v>
      </c>
      <c r="B4979" s="2">
        <v>44607</v>
      </c>
      <c r="C4979">
        <v>3130.21</v>
      </c>
    </row>
    <row r="4980" spans="1:3" x14ac:dyDescent="0.55000000000000004">
      <c r="A4980" s="1" t="s">
        <v>4</v>
      </c>
      <c r="B4980" s="2">
        <v>44608</v>
      </c>
      <c r="C4980">
        <v>3162.01</v>
      </c>
    </row>
    <row r="4981" spans="1:3" x14ac:dyDescent="0.55000000000000004">
      <c r="A4981" s="1" t="s">
        <v>4</v>
      </c>
      <c r="B4981" s="2">
        <v>44609</v>
      </c>
      <c r="C4981">
        <v>3093.05</v>
      </c>
    </row>
    <row r="4982" spans="1:3" x14ac:dyDescent="0.55000000000000004">
      <c r="A4982" s="1" t="s">
        <v>4</v>
      </c>
      <c r="B4982" s="2">
        <v>44610</v>
      </c>
      <c r="C4982">
        <v>3052.03</v>
      </c>
    </row>
    <row r="4983" spans="1:3" x14ac:dyDescent="0.55000000000000004">
      <c r="A4983" s="1" t="s">
        <v>4</v>
      </c>
      <c r="B4983" s="2">
        <v>44614</v>
      </c>
      <c r="C4983">
        <v>3003.95</v>
      </c>
    </row>
    <row r="4984" spans="1:3" x14ac:dyDescent="0.55000000000000004">
      <c r="A4984" s="1" t="s">
        <v>4</v>
      </c>
      <c r="B4984" s="2">
        <v>44615</v>
      </c>
      <c r="C4984">
        <v>2896.54</v>
      </c>
    </row>
    <row r="4985" spans="1:3" x14ac:dyDescent="0.55000000000000004">
      <c r="A4985" s="1" t="s">
        <v>4</v>
      </c>
      <c r="B4985" s="2">
        <v>44616</v>
      </c>
      <c r="C4985">
        <v>3027.1599000000001</v>
      </c>
    </row>
    <row r="4986" spans="1:3" x14ac:dyDescent="0.55000000000000004">
      <c r="A4986" s="1" t="s">
        <v>4</v>
      </c>
      <c r="B4986" s="2">
        <v>44617</v>
      </c>
      <c r="C4986">
        <v>3075.77</v>
      </c>
    </row>
    <row r="4987" spans="1:3" x14ac:dyDescent="0.55000000000000004">
      <c r="A4987" s="1" t="s">
        <v>4</v>
      </c>
      <c r="B4987" s="2">
        <v>44620</v>
      </c>
      <c r="C4987">
        <v>3071.26</v>
      </c>
    </row>
    <row r="4988" spans="1:3" x14ac:dyDescent="0.55000000000000004">
      <c r="A4988" s="1" t="s">
        <v>4</v>
      </c>
      <c r="B4988" s="2">
        <v>44621</v>
      </c>
      <c r="C4988">
        <v>3022.8400999999999</v>
      </c>
    </row>
    <row r="4989" spans="1:3" x14ac:dyDescent="0.55000000000000004">
      <c r="A4989" s="1" t="s">
        <v>4</v>
      </c>
      <c r="B4989" s="2">
        <v>44622</v>
      </c>
      <c r="C4989">
        <v>3041.05</v>
      </c>
    </row>
    <row r="4990" spans="1:3" x14ac:dyDescent="0.55000000000000004">
      <c r="A4990" s="1" t="s">
        <v>4</v>
      </c>
      <c r="B4990" s="2">
        <v>44623</v>
      </c>
      <c r="C4990">
        <v>2957.97</v>
      </c>
    </row>
    <row r="4991" spans="1:3" x14ac:dyDescent="0.55000000000000004">
      <c r="A4991" s="1" t="s">
        <v>4</v>
      </c>
      <c r="B4991" s="2">
        <v>44624</v>
      </c>
      <c r="C4991">
        <v>2912.8200999999999</v>
      </c>
    </row>
    <row r="4992" spans="1:3" x14ac:dyDescent="0.55000000000000004">
      <c r="A4992" s="1" t="s">
        <v>4</v>
      </c>
      <c r="B4992" s="2">
        <v>44627</v>
      </c>
      <c r="C4992">
        <v>2749.0601000000001</v>
      </c>
    </row>
    <row r="4993" spans="1:3" x14ac:dyDescent="0.55000000000000004">
      <c r="A4993" s="1" t="s">
        <v>4</v>
      </c>
      <c r="B4993" s="2">
        <v>44628</v>
      </c>
      <c r="C4993">
        <v>2720.29</v>
      </c>
    </row>
    <row r="4994" spans="1:3" x14ac:dyDescent="0.55000000000000004">
      <c r="A4994" s="1" t="s">
        <v>4</v>
      </c>
      <c r="B4994" s="2">
        <v>44629</v>
      </c>
      <c r="C4994">
        <v>2785.5801000000001</v>
      </c>
    </row>
    <row r="4995" spans="1:3" x14ac:dyDescent="0.55000000000000004">
      <c r="A4995" s="1" t="s">
        <v>4</v>
      </c>
      <c r="B4995" s="2">
        <v>44630</v>
      </c>
      <c r="C4995">
        <v>2936.3501000000001</v>
      </c>
    </row>
    <row r="4996" spans="1:3" x14ac:dyDescent="0.55000000000000004">
      <c r="A4996" s="1" t="s">
        <v>4</v>
      </c>
      <c r="B4996" s="2">
        <v>44631</v>
      </c>
      <c r="C4996">
        <v>2910.49</v>
      </c>
    </row>
    <row r="4997" spans="1:3" x14ac:dyDescent="0.55000000000000004">
      <c r="A4997" s="1" t="s">
        <v>4</v>
      </c>
      <c r="B4997" s="2">
        <v>44634</v>
      </c>
      <c r="C4997">
        <v>2837.0601000000001</v>
      </c>
    </row>
    <row r="4998" spans="1:3" x14ac:dyDescent="0.55000000000000004">
      <c r="A4998" s="1" t="s">
        <v>4</v>
      </c>
      <c r="B4998" s="2">
        <v>44635</v>
      </c>
      <c r="C4998">
        <v>2947.3301000000001</v>
      </c>
    </row>
    <row r="4999" spans="1:3" x14ac:dyDescent="0.55000000000000004">
      <c r="A4999" s="1" t="s">
        <v>4</v>
      </c>
      <c r="B4999" s="2">
        <v>44636</v>
      </c>
      <c r="C4999">
        <v>3062.0801000000001</v>
      </c>
    </row>
    <row r="5000" spans="1:3" x14ac:dyDescent="0.55000000000000004">
      <c r="A5000" s="1" t="s">
        <v>4</v>
      </c>
      <c r="B5000" s="2">
        <v>44637</v>
      </c>
      <c r="C5000">
        <v>3144.78</v>
      </c>
    </row>
    <row r="5001" spans="1:3" x14ac:dyDescent="0.55000000000000004">
      <c r="A5001" s="1" t="s">
        <v>4</v>
      </c>
      <c r="B5001" s="2">
        <v>44638</v>
      </c>
      <c r="C5001">
        <v>3225.01</v>
      </c>
    </row>
    <row r="5002" spans="1:3" x14ac:dyDescent="0.55000000000000004">
      <c r="A5002" s="1" t="s">
        <v>4</v>
      </c>
      <c r="B5002" s="2">
        <v>44641</v>
      </c>
      <c r="C5002">
        <v>3229.8301000000001</v>
      </c>
    </row>
    <row r="5003" spans="1:3" x14ac:dyDescent="0.55000000000000004">
      <c r="A5003" s="1" t="s">
        <v>4</v>
      </c>
      <c r="B5003" s="2">
        <v>44642</v>
      </c>
      <c r="C5003">
        <v>3297.78</v>
      </c>
    </row>
    <row r="5004" spans="1:3" x14ac:dyDescent="0.55000000000000004">
      <c r="A5004" s="1" t="s">
        <v>4</v>
      </c>
      <c r="B5004" s="2">
        <v>44643</v>
      </c>
      <c r="C5004">
        <v>3268.1599000000001</v>
      </c>
    </row>
    <row r="5005" spans="1:3" x14ac:dyDescent="0.55000000000000004">
      <c r="A5005" s="1" t="s">
        <v>4</v>
      </c>
      <c r="B5005" s="2">
        <v>44644</v>
      </c>
      <c r="C5005">
        <v>3272.99</v>
      </c>
    </row>
    <row r="5006" spans="1:3" x14ac:dyDescent="0.55000000000000004">
      <c r="A5006" s="1" t="s">
        <v>4</v>
      </c>
      <c r="B5006" s="2">
        <v>44645</v>
      </c>
      <c r="C5006">
        <v>3295.47</v>
      </c>
    </row>
    <row r="5007" spans="1:3" x14ac:dyDescent="0.55000000000000004">
      <c r="A5007" s="1" t="s">
        <v>4</v>
      </c>
      <c r="B5007" s="2">
        <v>44648</v>
      </c>
      <c r="C5007">
        <v>3379.8101000000001</v>
      </c>
    </row>
    <row r="5008" spans="1:3" x14ac:dyDescent="0.55000000000000004">
      <c r="A5008" s="1" t="s">
        <v>4</v>
      </c>
      <c r="B5008" s="2">
        <v>44649</v>
      </c>
      <c r="C5008">
        <v>3386.3</v>
      </c>
    </row>
    <row r="5009" spans="1:3" x14ac:dyDescent="0.55000000000000004">
      <c r="A5009" s="1" t="s">
        <v>4</v>
      </c>
      <c r="B5009" s="2">
        <v>44650</v>
      </c>
      <c r="C5009">
        <v>3326.02</v>
      </c>
    </row>
    <row r="5010" spans="1:3" x14ac:dyDescent="0.55000000000000004">
      <c r="A5010" s="1" t="s">
        <v>4</v>
      </c>
      <c r="B5010" s="2">
        <v>44651</v>
      </c>
      <c r="C5010">
        <v>3259.95</v>
      </c>
    </row>
    <row r="5011" spans="1:3" x14ac:dyDescent="0.55000000000000004">
      <c r="A5011" s="1" t="s">
        <v>4</v>
      </c>
      <c r="B5011" s="2">
        <v>44652</v>
      </c>
      <c r="C5011">
        <v>3271.2</v>
      </c>
    </row>
    <row r="5012" spans="1:3" x14ac:dyDescent="0.55000000000000004">
      <c r="A5012" s="1" t="s">
        <v>4</v>
      </c>
      <c r="B5012" s="2">
        <v>44655</v>
      </c>
      <c r="C5012">
        <v>3366.9299000000001</v>
      </c>
    </row>
    <row r="5013" spans="1:3" x14ac:dyDescent="0.55000000000000004">
      <c r="A5013" s="1" t="s">
        <v>4</v>
      </c>
      <c r="B5013" s="2">
        <v>44656</v>
      </c>
      <c r="C5013">
        <v>3281.1001000000001</v>
      </c>
    </row>
    <row r="5014" spans="1:3" x14ac:dyDescent="0.55000000000000004">
      <c r="A5014" s="1" t="s">
        <v>4</v>
      </c>
      <c r="B5014" s="2">
        <v>44657</v>
      </c>
      <c r="C5014">
        <v>3175.1201000000001</v>
      </c>
    </row>
    <row r="5015" spans="1:3" x14ac:dyDescent="0.55000000000000004">
      <c r="A5015" s="1" t="s">
        <v>4</v>
      </c>
      <c r="B5015" s="2">
        <v>44658</v>
      </c>
      <c r="C5015">
        <v>3155.6898999999999</v>
      </c>
    </row>
    <row r="5016" spans="1:3" x14ac:dyDescent="0.55000000000000004">
      <c r="A5016" s="1" t="s">
        <v>4</v>
      </c>
      <c r="B5016" s="2">
        <v>44659</v>
      </c>
      <c r="C5016">
        <v>3089.21</v>
      </c>
    </row>
    <row r="5017" spans="1:3" x14ac:dyDescent="0.55000000000000004">
      <c r="A5017" s="1" t="s">
        <v>4</v>
      </c>
      <c r="B5017" s="2">
        <v>44662</v>
      </c>
      <c r="C5017">
        <v>3022.4398999999999</v>
      </c>
    </row>
    <row r="5018" spans="1:3" x14ac:dyDescent="0.55000000000000004">
      <c r="A5018" s="1" t="s">
        <v>4</v>
      </c>
      <c r="B5018" s="2">
        <v>44663</v>
      </c>
      <c r="C5018">
        <v>3015.75</v>
      </c>
    </row>
    <row r="5019" spans="1:3" x14ac:dyDescent="0.55000000000000004">
      <c r="A5019" s="1" t="s">
        <v>4</v>
      </c>
      <c r="B5019" s="2">
        <v>44664</v>
      </c>
      <c r="C5019">
        <v>3110.8200999999999</v>
      </c>
    </row>
    <row r="5020" spans="1:3" x14ac:dyDescent="0.55000000000000004">
      <c r="A5020" s="1" t="s">
        <v>4</v>
      </c>
      <c r="B5020" s="2">
        <v>44665</v>
      </c>
      <c r="C5020">
        <v>3034.1298999999999</v>
      </c>
    </row>
    <row r="5021" spans="1:3" x14ac:dyDescent="0.55000000000000004">
      <c r="A5021" s="1" t="s">
        <v>4</v>
      </c>
      <c r="B5021" s="2">
        <v>44669</v>
      </c>
      <c r="C5021">
        <v>3055.7</v>
      </c>
    </row>
    <row r="5022" spans="1:3" x14ac:dyDescent="0.55000000000000004">
      <c r="A5022" s="1" t="s">
        <v>4</v>
      </c>
      <c r="B5022" s="2">
        <v>44670</v>
      </c>
      <c r="C5022">
        <v>3162.3101000000001</v>
      </c>
    </row>
    <row r="5023" spans="1:3" x14ac:dyDescent="0.55000000000000004">
      <c r="A5023" s="1" t="s">
        <v>4</v>
      </c>
      <c r="B5023" s="2">
        <v>44671</v>
      </c>
      <c r="C5023">
        <v>3079.96</v>
      </c>
    </row>
    <row r="5024" spans="1:3" x14ac:dyDescent="0.55000000000000004">
      <c r="A5024" s="1" t="s">
        <v>4</v>
      </c>
      <c r="B5024" s="2">
        <v>44672</v>
      </c>
      <c r="C5024">
        <v>2965.9198999999999</v>
      </c>
    </row>
    <row r="5025" spans="1:3" x14ac:dyDescent="0.55000000000000004">
      <c r="A5025" s="1" t="s">
        <v>4</v>
      </c>
      <c r="B5025" s="2">
        <v>44673</v>
      </c>
      <c r="C5025">
        <v>2887</v>
      </c>
    </row>
    <row r="5026" spans="1:3" x14ac:dyDescent="0.55000000000000004">
      <c r="A5026" s="1" t="s">
        <v>4</v>
      </c>
      <c r="B5026" s="2">
        <v>44676</v>
      </c>
      <c r="C5026">
        <v>2921.48</v>
      </c>
    </row>
    <row r="5027" spans="1:3" x14ac:dyDescent="0.55000000000000004">
      <c r="A5027" s="1" t="s">
        <v>4</v>
      </c>
      <c r="B5027" s="2">
        <v>44677</v>
      </c>
      <c r="C5027">
        <v>2787.8200999999999</v>
      </c>
    </row>
    <row r="5028" spans="1:3" x14ac:dyDescent="0.55000000000000004">
      <c r="A5028" s="1" t="s">
        <v>4</v>
      </c>
      <c r="B5028" s="2">
        <v>44678</v>
      </c>
      <c r="C5028">
        <v>2763.3400999999999</v>
      </c>
    </row>
    <row r="5029" spans="1:3" x14ac:dyDescent="0.55000000000000004">
      <c r="A5029" s="1" t="s">
        <v>4</v>
      </c>
      <c r="B5029" s="2">
        <v>44679</v>
      </c>
      <c r="C5029">
        <v>2891.9299000000001</v>
      </c>
    </row>
    <row r="5030" spans="1:3" x14ac:dyDescent="0.55000000000000004">
      <c r="A5030" s="1" t="s">
        <v>4</v>
      </c>
      <c r="B5030" s="2">
        <v>44680</v>
      </c>
      <c r="C5030">
        <v>2485.6298999999999</v>
      </c>
    </row>
    <row r="5031" spans="1:3" x14ac:dyDescent="0.55000000000000004">
      <c r="A5031" s="1" t="s">
        <v>4</v>
      </c>
      <c r="B5031" s="2">
        <v>44683</v>
      </c>
      <c r="C5031">
        <v>2490</v>
      </c>
    </row>
    <row r="5032" spans="1:3" x14ac:dyDescent="0.55000000000000004">
      <c r="A5032" s="1" t="s">
        <v>4</v>
      </c>
      <c r="B5032" s="2">
        <v>44684</v>
      </c>
      <c r="C5032">
        <v>2485.0700999999999</v>
      </c>
    </row>
    <row r="5033" spans="1:3" x14ac:dyDescent="0.55000000000000004">
      <c r="A5033" s="1" t="s">
        <v>4</v>
      </c>
      <c r="B5033" s="2">
        <v>44685</v>
      </c>
      <c r="C5033">
        <v>2518.5700999999999</v>
      </c>
    </row>
    <row r="5034" spans="1:3" x14ac:dyDescent="0.55000000000000004">
      <c r="A5034" s="1" t="s">
        <v>19</v>
      </c>
      <c r="B5034" s="2">
        <v>41036</v>
      </c>
      <c r="C5034">
        <v>302.64060000000001</v>
      </c>
    </row>
    <row r="5035" spans="1:3" x14ac:dyDescent="0.55000000000000004">
      <c r="A5035" s="1" t="s">
        <v>19</v>
      </c>
      <c r="B5035" s="2">
        <v>41037</v>
      </c>
      <c r="C5035">
        <v>305.2509</v>
      </c>
    </row>
    <row r="5036" spans="1:3" x14ac:dyDescent="0.55000000000000004">
      <c r="A5036" s="1" t="s">
        <v>19</v>
      </c>
      <c r="B5036" s="2">
        <v>41038</v>
      </c>
      <c r="C5036">
        <v>303.43770000000001</v>
      </c>
    </row>
    <row r="5037" spans="1:3" x14ac:dyDescent="0.55000000000000004">
      <c r="A5037" s="1" t="s">
        <v>19</v>
      </c>
      <c r="B5037" s="2">
        <v>41039</v>
      </c>
      <c r="C5037">
        <v>305.68419999999998</v>
      </c>
    </row>
    <row r="5038" spans="1:3" x14ac:dyDescent="0.55000000000000004">
      <c r="A5038" s="1" t="s">
        <v>19</v>
      </c>
      <c r="B5038" s="2">
        <v>41040</v>
      </c>
      <c r="C5038">
        <v>301.48500000000001</v>
      </c>
    </row>
    <row r="5039" spans="1:3" x14ac:dyDescent="0.55000000000000004">
      <c r="A5039" s="1" t="s">
        <v>19</v>
      </c>
      <c r="B5039" s="2">
        <v>41043</v>
      </c>
      <c r="C5039">
        <v>300.8723</v>
      </c>
    </row>
    <row r="5040" spans="1:3" x14ac:dyDescent="0.55000000000000004">
      <c r="A5040" s="1" t="s">
        <v>19</v>
      </c>
      <c r="B5040" s="2">
        <v>41044</v>
      </c>
      <c r="C5040">
        <v>304.41399999999999</v>
      </c>
    </row>
    <row r="5041" spans="1:3" x14ac:dyDescent="0.55000000000000004">
      <c r="A5041" s="1" t="s">
        <v>19</v>
      </c>
      <c r="B5041" s="2">
        <v>41045</v>
      </c>
      <c r="C5041">
        <v>313.29070000000002</v>
      </c>
    </row>
    <row r="5042" spans="1:3" x14ac:dyDescent="0.55000000000000004">
      <c r="A5042" s="1" t="s">
        <v>19</v>
      </c>
      <c r="B5042" s="2">
        <v>41046</v>
      </c>
      <c r="C5042">
        <v>310.36169999999998</v>
      </c>
    </row>
    <row r="5043" spans="1:3" x14ac:dyDescent="0.55000000000000004">
      <c r="A5043" s="1" t="s">
        <v>19</v>
      </c>
      <c r="B5043" s="2">
        <v>41047</v>
      </c>
      <c r="C5043">
        <v>299.07900000000001</v>
      </c>
    </row>
    <row r="5044" spans="1:3" x14ac:dyDescent="0.55000000000000004">
      <c r="A5044" s="1" t="s">
        <v>19</v>
      </c>
      <c r="B5044" s="2">
        <v>41050</v>
      </c>
      <c r="C5044">
        <v>305.90839999999997</v>
      </c>
    </row>
    <row r="5045" spans="1:3" x14ac:dyDescent="0.55000000000000004">
      <c r="A5045" s="1" t="s">
        <v>19</v>
      </c>
      <c r="B5045" s="2">
        <v>41051</v>
      </c>
      <c r="C5045">
        <v>299.27820000000003</v>
      </c>
    </row>
    <row r="5046" spans="1:3" x14ac:dyDescent="0.55000000000000004">
      <c r="A5046" s="1" t="s">
        <v>19</v>
      </c>
      <c r="B5046" s="2">
        <v>41052</v>
      </c>
      <c r="C5046">
        <v>303.59210000000002</v>
      </c>
    </row>
    <row r="5047" spans="1:3" x14ac:dyDescent="0.55000000000000004">
      <c r="A5047" s="1" t="s">
        <v>19</v>
      </c>
      <c r="B5047" s="2">
        <v>41053</v>
      </c>
      <c r="C5047">
        <v>300.7029</v>
      </c>
    </row>
    <row r="5048" spans="1:3" x14ac:dyDescent="0.55000000000000004">
      <c r="A5048" s="1" t="s">
        <v>19</v>
      </c>
      <c r="B5048" s="2">
        <v>41054</v>
      </c>
      <c r="C5048">
        <v>294.66059999999999</v>
      </c>
    </row>
    <row r="5049" spans="1:3" x14ac:dyDescent="0.55000000000000004">
      <c r="A5049" s="1" t="s">
        <v>19</v>
      </c>
      <c r="B5049" s="2">
        <v>41058</v>
      </c>
      <c r="C5049">
        <v>296.06029999999998</v>
      </c>
    </row>
    <row r="5050" spans="1:3" x14ac:dyDescent="0.55000000000000004">
      <c r="A5050" s="1" t="s">
        <v>19</v>
      </c>
      <c r="B5050" s="2">
        <v>41059</v>
      </c>
      <c r="C5050">
        <v>293.01670000000001</v>
      </c>
    </row>
    <row r="5051" spans="1:3" x14ac:dyDescent="0.55000000000000004">
      <c r="A5051" s="1" t="s">
        <v>19</v>
      </c>
      <c r="B5051" s="2">
        <v>41060</v>
      </c>
      <c r="C5051">
        <v>289.34550000000002</v>
      </c>
    </row>
    <row r="5052" spans="1:3" x14ac:dyDescent="0.55000000000000004">
      <c r="A5052" s="1" t="s">
        <v>19</v>
      </c>
      <c r="B5052" s="2">
        <v>41061</v>
      </c>
      <c r="C5052">
        <v>284.4239</v>
      </c>
    </row>
    <row r="5053" spans="1:3" x14ac:dyDescent="0.55000000000000004">
      <c r="A5053" s="1" t="s">
        <v>19</v>
      </c>
      <c r="B5053" s="2">
        <v>41064</v>
      </c>
      <c r="C5053">
        <v>288.21469999999999</v>
      </c>
    </row>
    <row r="5054" spans="1:3" x14ac:dyDescent="0.55000000000000004">
      <c r="A5054" s="1" t="s">
        <v>19</v>
      </c>
      <c r="B5054" s="2">
        <v>41065</v>
      </c>
      <c r="C5054">
        <v>284.14</v>
      </c>
    </row>
    <row r="5055" spans="1:3" x14ac:dyDescent="0.55000000000000004">
      <c r="A5055" s="1" t="s">
        <v>19</v>
      </c>
      <c r="B5055" s="2">
        <v>41066</v>
      </c>
      <c r="C5055">
        <v>289.20100000000002</v>
      </c>
    </row>
    <row r="5056" spans="1:3" x14ac:dyDescent="0.55000000000000004">
      <c r="A5056" s="1" t="s">
        <v>19</v>
      </c>
      <c r="B5056" s="2">
        <v>41067</v>
      </c>
      <c r="C5056">
        <v>288.03539999999998</v>
      </c>
    </row>
    <row r="5057" spans="1:3" x14ac:dyDescent="0.55000000000000004">
      <c r="A5057" s="1" t="s">
        <v>19</v>
      </c>
      <c r="B5057" s="2">
        <v>41068</v>
      </c>
      <c r="C5057">
        <v>289.14120000000003</v>
      </c>
    </row>
    <row r="5058" spans="1:3" x14ac:dyDescent="0.55000000000000004">
      <c r="A5058" s="1" t="s">
        <v>19</v>
      </c>
      <c r="B5058" s="2">
        <v>41071</v>
      </c>
      <c r="C5058">
        <v>283.18849999999998</v>
      </c>
    </row>
    <row r="5059" spans="1:3" x14ac:dyDescent="0.55000000000000004">
      <c r="A5059" s="1" t="s">
        <v>19</v>
      </c>
      <c r="B5059" s="2">
        <v>41072</v>
      </c>
      <c r="C5059">
        <v>281.49489999999997</v>
      </c>
    </row>
    <row r="5060" spans="1:3" x14ac:dyDescent="0.55000000000000004">
      <c r="A5060" s="1" t="s">
        <v>19</v>
      </c>
      <c r="B5060" s="2">
        <v>41073</v>
      </c>
      <c r="C5060">
        <v>279.49740000000003</v>
      </c>
    </row>
    <row r="5061" spans="1:3" x14ac:dyDescent="0.55000000000000004">
      <c r="A5061" s="1" t="s">
        <v>19</v>
      </c>
      <c r="B5061" s="2">
        <v>41074</v>
      </c>
      <c r="C5061">
        <v>278.4812</v>
      </c>
    </row>
    <row r="5062" spans="1:3" x14ac:dyDescent="0.55000000000000004">
      <c r="A5062" s="1" t="s">
        <v>19</v>
      </c>
      <c r="B5062" s="2">
        <v>41075</v>
      </c>
      <c r="C5062">
        <v>281.20100000000002</v>
      </c>
    </row>
    <row r="5063" spans="1:3" x14ac:dyDescent="0.55000000000000004">
      <c r="A5063" s="1" t="s">
        <v>19</v>
      </c>
      <c r="B5063" s="2">
        <v>41078</v>
      </c>
      <c r="C5063">
        <v>284.35919999999999</v>
      </c>
    </row>
    <row r="5064" spans="1:3" x14ac:dyDescent="0.55000000000000004">
      <c r="A5064" s="1" t="s">
        <v>19</v>
      </c>
      <c r="B5064" s="2">
        <v>41079</v>
      </c>
      <c r="C5064">
        <v>289.67919999999998</v>
      </c>
    </row>
    <row r="5065" spans="1:3" x14ac:dyDescent="0.55000000000000004">
      <c r="A5065" s="1" t="s">
        <v>19</v>
      </c>
      <c r="B5065" s="2">
        <v>41080</v>
      </c>
      <c r="C5065">
        <v>287.67669999999998</v>
      </c>
    </row>
    <row r="5066" spans="1:3" x14ac:dyDescent="0.55000000000000004">
      <c r="A5066" s="1" t="s">
        <v>19</v>
      </c>
      <c r="B5066" s="2">
        <v>41081</v>
      </c>
      <c r="C5066">
        <v>281.54969999999997</v>
      </c>
    </row>
    <row r="5067" spans="1:3" x14ac:dyDescent="0.55000000000000004">
      <c r="A5067" s="1" t="s">
        <v>19</v>
      </c>
      <c r="B5067" s="2">
        <v>41082</v>
      </c>
      <c r="C5067">
        <v>284.673</v>
      </c>
    </row>
    <row r="5068" spans="1:3" x14ac:dyDescent="0.55000000000000004">
      <c r="A5068" s="1" t="s">
        <v>19</v>
      </c>
      <c r="B5068" s="2">
        <v>41085</v>
      </c>
      <c r="C5068">
        <v>279.30309999999997</v>
      </c>
    </row>
    <row r="5069" spans="1:3" x14ac:dyDescent="0.55000000000000004">
      <c r="A5069" s="1" t="s">
        <v>19</v>
      </c>
      <c r="B5069" s="2">
        <v>41086</v>
      </c>
      <c r="C5069">
        <v>281.28570000000002</v>
      </c>
    </row>
    <row r="5070" spans="1:3" x14ac:dyDescent="0.55000000000000004">
      <c r="A5070" s="1" t="s">
        <v>19</v>
      </c>
      <c r="B5070" s="2">
        <v>41087</v>
      </c>
      <c r="C5070">
        <v>283.58699999999999</v>
      </c>
    </row>
    <row r="5071" spans="1:3" x14ac:dyDescent="0.55000000000000004">
      <c r="A5071" s="1" t="s">
        <v>19</v>
      </c>
      <c r="B5071" s="2">
        <v>41088</v>
      </c>
      <c r="C5071">
        <v>281.10129999999998</v>
      </c>
    </row>
    <row r="5072" spans="1:3" x14ac:dyDescent="0.55000000000000004">
      <c r="A5072" s="1" t="s">
        <v>19</v>
      </c>
      <c r="B5072" s="2">
        <v>41089</v>
      </c>
      <c r="C5072">
        <v>288.95190000000002</v>
      </c>
    </row>
    <row r="5073" spans="1:3" x14ac:dyDescent="0.55000000000000004">
      <c r="A5073" s="1" t="s">
        <v>19</v>
      </c>
      <c r="B5073" s="2">
        <v>41092</v>
      </c>
      <c r="C5073">
        <v>289.15120000000002</v>
      </c>
    </row>
    <row r="5074" spans="1:3" x14ac:dyDescent="0.55000000000000004">
      <c r="A5074" s="1" t="s">
        <v>19</v>
      </c>
      <c r="B5074" s="2">
        <v>41093</v>
      </c>
      <c r="C5074">
        <v>292.81740000000002</v>
      </c>
    </row>
    <row r="5075" spans="1:3" x14ac:dyDescent="0.55000000000000004">
      <c r="A5075" s="1" t="s">
        <v>19</v>
      </c>
      <c r="B5075" s="2">
        <v>41095</v>
      </c>
      <c r="C5075">
        <v>296.84739999999999</v>
      </c>
    </row>
    <row r="5076" spans="1:3" x14ac:dyDescent="0.55000000000000004">
      <c r="A5076" s="1" t="s">
        <v>19</v>
      </c>
      <c r="B5076" s="2">
        <v>41096</v>
      </c>
      <c r="C5076">
        <v>291.89589999999998</v>
      </c>
    </row>
    <row r="5077" spans="1:3" x14ac:dyDescent="0.55000000000000004">
      <c r="A5077" s="1" t="s">
        <v>19</v>
      </c>
      <c r="B5077" s="2">
        <v>41099</v>
      </c>
      <c r="C5077">
        <v>291.91090000000003</v>
      </c>
    </row>
    <row r="5078" spans="1:3" x14ac:dyDescent="0.55000000000000004">
      <c r="A5078" s="1" t="s">
        <v>19</v>
      </c>
      <c r="B5078" s="2">
        <v>41100</v>
      </c>
      <c r="C5078">
        <v>289.76389999999998</v>
      </c>
    </row>
    <row r="5079" spans="1:3" x14ac:dyDescent="0.55000000000000004">
      <c r="A5079" s="1" t="s">
        <v>19</v>
      </c>
      <c r="B5079" s="2">
        <v>41101</v>
      </c>
      <c r="C5079">
        <v>284.52850000000001</v>
      </c>
    </row>
    <row r="5080" spans="1:3" x14ac:dyDescent="0.55000000000000004">
      <c r="A5080" s="1" t="s">
        <v>19</v>
      </c>
      <c r="B5080" s="2">
        <v>41102</v>
      </c>
      <c r="C5080">
        <v>284.1748</v>
      </c>
    </row>
    <row r="5081" spans="1:3" x14ac:dyDescent="0.55000000000000004">
      <c r="A5081" s="1" t="s">
        <v>19</v>
      </c>
      <c r="B5081" s="2">
        <v>41103</v>
      </c>
      <c r="C5081">
        <v>287.18360000000001</v>
      </c>
    </row>
    <row r="5082" spans="1:3" x14ac:dyDescent="0.55000000000000004">
      <c r="A5082" s="1" t="s">
        <v>19</v>
      </c>
      <c r="B5082" s="2">
        <v>41106</v>
      </c>
      <c r="C5082">
        <v>286.38659999999999</v>
      </c>
    </row>
    <row r="5083" spans="1:3" x14ac:dyDescent="0.55000000000000004">
      <c r="A5083" s="1" t="s">
        <v>19</v>
      </c>
      <c r="B5083" s="2">
        <v>41107</v>
      </c>
      <c r="C5083">
        <v>287.28820000000002</v>
      </c>
    </row>
    <row r="5084" spans="1:3" x14ac:dyDescent="0.55000000000000004">
      <c r="A5084" s="1" t="s">
        <v>19</v>
      </c>
      <c r="B5084" s="2">
        <v>41108</v>
      </c>
      <c r="C5084">
        <v>289.29570000000001</v>
      </c>
    </row>
    <row r="5085" spans="1:3" x14ac:dyDescent="0.55000000000000004">
      <c r="A5085" s="1" t="s">
        <v>19</v>
      </c>
      <c r="B5085" s="2">
        <v>41109</v>
      </c>
      <c r="C5085">
        <v>295.42270000000002</v>
      </c>
    </row>
    <row r="5086" spans="1:3" x14ac:dyDescent="0.55000000000000004">
      <c r="A5086" s="1" t="s">
        <v>19</v>
      </c>
      <c r="B5086" s="2">
        <v>41110</v>
      </c>
      <c r="C5086">
        <v>304.26949999999999</v>
      </c>
    </row>
    <row r="5087" spans="1:3" x14ac:dyDescent="0.55000000000000004">
      <c r="A5087" s="1" t="s">
        <v>19</v>
      </c>
      <c r="B5087" s="2">
        <v>41113</v>
      </c>
      <c r="C5087">
        <v>306.60579999999999</v>
      </c>
    </row>
    <row r="5088" spans="1:3" x14ac:dyDescent="0.55000000000000004">
      <c r="A5088" s="1" t="s">
        <v>19</v>
      </c>
      <c r="B5088" s="2">
        <v>41114</v>
      </c>
      <c r="C5088">
        <v>302.6506</v>
      </c>
    </row>
    <row r="5089" spans="1:3" x14ac:dyDescent="0.55000000000000004">
      <c r="A5089" s="1" t="s">
        <v>19</v>
      </c>
      <c r="B5089" s="2">
        <v>41115</v>
      </c>
      <c r="C5089">
        <v>302.85980000000001</v>
      </c>
    </row>
    <row r="5090" spans="1:3" x14ac:dyDescent="0.55000000000000004">
      <c r="A5090" s="1" t="s">
        <v>19</v>
      </c>
      <c r="B5090" s="2">
        <v>41116</v>
      </c>
      <c r="C5090">
        <v>305.53480000000002</v>
      </c>
    </row>
    <row r="5091" spans="1:3" x14ac:dyDescent="0.55000000000000004">
      <c r="A5091" s="1" t="s">
        <v>19</v>
      </c>
      <c r="B5091" s="2">
        <v>41117</v>
      </c>
      <c r="C5091">
        <v>316.29450000000003</v>
      </c>
    </row>
    <row r="5092" spans="1:3" x14ac:dyDescent="0.55000000000000004">
      <c r="A5092" s="1" t="s">
        <v>19</v>
      </c>
      <c r="B5092" s="2">
        <v>41120</v>
      </c>
      <c r="C5092">
        <v>314.96940000000001</v>
      </c>
    </row>
    <row r="5093" spans="1:3" x14ac:dyDescent="0.55000000000000004">
      <c r="A5093" s="1" t="s">
        <v>19</v>
      </c>
      <c r="B5093" s="2">
        <v>41121</v>
      </c>
      <c r="C5093">
        <v>315.3032</v>
      </c>
    </row>
    <row r="5094" spans="1:3" x14ac:dyDescent="0.55000000000000004">
      <c r="A5094" s="1" t="s">
        <v>19</v>
      </c>
      <c r="B5094" s="2">
        <v>41122</v>
      </c>
      <c r="C5094">
        <v>315.15870000000001</v>
      </c>
    </row>
    <row r="5095" spans="1:3" x14ac:dyDescent="0.55000000000000004">
      <c r="A5095" s="1" t="s">
        <v>19</v>
      </c>
      <c r="B5095" s="2">
        <v>41123</v>
      </c>
      <c r="C5095">
        <v>313.20100000000002</v>
      </c>
    </row>
    <row r="5096" spans="1:3" x14ac:dyDescent="0.55000000000000004">
      <c r="A5096" s="1" t="s">
        <v>19</v>
      </c>
      <c r="B5096" s="2">
        <v>41124</v>
      </c>
      <c r="C5096">
        <v>319.4676</v>
      </c>
    </row>
    <row r="5097" spans="1:3" x14ac:dyDescent="0.55000000000000004">
      <c r="A5097" s="1" t="s">
        <v>19</v>
      </c>
      <c r="B5097" s="2">
        <v>41127</v>
      </c>
      <c r="C5097">
        <v>320.20979999999997</v>
      </c>
    </row>
    <row r="5098" spans="1:3" x14ac:dyDescent="0.55000000000000004">
      <c r="A5098" s="1" t="s">
        <v>19</v>
      </c>
      <c r="B5098" s="2">
        <v>41128</v>
      </c>
      <c r="C5098">
        <v>319.07400000000001</v>
      </c>
    </row>
    <row r="5099" spans="1:3" x14ac:dyDescent="0.55000000000000004">
      <c r="A5099" s="1" t="s">
        <v>19</v>
      </c>
      <c r="B5099" s="2">
        <v>41129</v>
      </c>
      <c r="C5099">
        <v>319.91590000000002</v>
      </c>
    </row>
    <row r="5100" spans="1:3" x14ac:dyDescent="0.55000000000000004">
      <c r="A5100" s="1" t="s">
        <v>19</v>
      </c>
      <c r="B5100" s="2">
        <v>41130</v>
      </c>
      <c r="C5100">
        <v>319.97559999999999</v>
      </c>
    </row>
    <row r="5101" spans="1:3" x14ac:dyDescent="0.55000000000000004">
      <c r="A5101" s="1" t="s">
        <v>19</v>
      </c>
      <c r="B5101" s="2">
        <v>41131</v>
      </c>
      <c r="C5101">
        <v>319.80130000000003</v>
      </c>
    </row>
    <row r="5102" spans="1:3" x14ac:dyDescent="0.55000000000000004">
      <c r="A5102" s="1" t="s">
        <v>19</v>
      </c>
      <c r="B5102" s="2">
        <v>41134</v>
      </c>
      <c r="C5102">
        <v>328.77269999999999</v>
      </c>
    </row>
    <row r="5103" spans="1:3" x14ac:dyDescent="0.55000000000000004">
      <c r="A5103" s="1" t="s">
        <v>19</v>
      </c>
      <c r="B5103" s="2">
        <v>41135</v>
      </c>
      <c r="C5103">
        <v>333.08150000000001</v>
      </c>
    </row>
    <row r="5104" spans="1:3" x14ac:dyDescent="0.55000000000000004">
      <c r="A5104" s="1" t="s">
        <v>19</v>
      </c>
      <c r="B5104" s="2">
        <v>41136</v>
      </c>
      <c r="C5104">
        <v>332.52359999999999</v>
      </c>
    </row>
    <row r="5105" spans="1:3" x14ac:dyDescent="0.55000000000000004">
      <c r="A5105" s="1" t="s">
        <v>19</v>
      </c>
      <c r="B5105" s="2">
        <v>41137</v>
      </c>
      <c r="C5105">
        <v>335.17869999999999</v>
      </c>
    </row>
    <row r="5106" spans="1:3" x14ac:dyDescent="0.55000000000000004">
      <c r="A5106" s="1" t="s">
        <v>19</v>
      </c>
      <c r="B5106" s="2">
        <v>41138</v>
      </c>
      <c r="C5106">
        <v>337.3057</v>
      </c>
    </row>
    <row r="5107" spans="1:3" x14ac:dyDescent="0.55000000000000004">
      <c r="A5107" s="1" t="s">
        <v>19</v>
      </c>
      <c r="B5107" s="2">
        <v>41141</v>
      </c>
      <c r="C5107">
        <v>336.50869999999998</v>
      </c>
    </row>
    <row r="5108" spans="1:3" x14ac:dyDescent="0.55000000000000004">
      <c r="A5108" s="1" t="s">
        <v>19</v>
      </c>
      <c r="B5108" s="2">
        <v>41142</v>
      </c>
      <c r="C5108">
        <v>333.50490000000002</v>
      </c>
    </row>
    <row r="5109" spans="1:3" x14ac:dyDescent="0.55000000000000004">
      <c r="A5109" s="1" t="s">
        <v>19</v>
      </c>
      <c r="B5109" s="2">
        <v>41143</v>
      </c>
      <c r="C5109">
        <v>337.32560000000001</v>
      </c>
    </row>
    <row r="5110" spans="1:3" x14ac:dyDescent="0.55000000000000004">
      <c r="A5110" s="1" t="s">
        <v>19</v>
      </c>
      <c r="B5110" s="2">
        <v>41144</v>
      </c>
      <c r="C5110">
        <v>337.13630000000001</v>
      </c>
    </row>
    <row r="5111" spans="1:3" x14ac:dyDescent="0.55000000000000004">
      <c r="A5111" s="1" t="s">
        <v>19</v>
      </c>
      <c r="B5111" s="2">
        <v>41145</v>
      </c>
      <c r="C5111">
        <v>338.04790000000003</v>
      </c>
    </row>
    <row r="5112" spans="1:3" x14ac:dyDescent="0.55000000000000004">
      <c r="A5112" s="1" t="s">
        <v>19</v>
      </c>
      <c r="B5112" s="2">
        <v>41148</v>
      </c>
      <c r="C5112">
        <v>333.3605</v>
      </c>
    </row>
    <row r="5113" spans="1:3" x14ac:dyDescent="0.55000000000000004">
      <c r="A5113" s="1" t="s">
        <v>19</v>
      </c>
      <c r="B5113" s="2">
        <v>41149</v>
      </c>
      <c r="C5113">
        <v>337.3605</v>
      </c>
    </row>
    <row r="5114" spans="1:3" x14ac:dyDescent="0.55000000000000004">
      <c r="A5114" s="1" t="s">
        <v>19</v>
      </c>
      <c r="B5114" s="2">
        <v>41150</v>
      </c>
      <c r="C5114">
        <v>342.72039999999998</v>
      </c>
    </row>
    <row r="5115" spans="1:3" x14ac:dyDescent="0.55000000000000004">
      <c r="A5115" s="1" t="s">
        <v>19</v>
      </c>
      <c r="B5115" s="2">
        <v>41151</v>
      </c>
      <c r="C5115">
        <v>339.56720000000001</v>
      </c>
    </row>
    <row r="5116" spans="1:3" x14ac:dyDescent="0.55000000000000004">
      <c r="A5116" s="1" t="s">
        <v>19</v>
      </c>
      <c r="B5116" s="2">
        <v>41152</v>
      </c>
      <c r="C5116">
        <v>341.26580000000001</v>
      </c>
    </row>
    <row r="5117" spans="1:3" x14ac:dyDescent="0.55000000000000004">
      <c r="A5117" s="1" t="s">
        <v>19</v>
      </c>
      <c r="B5117" s="2">
        <v>41156</v>
      </c>
      <c r="C5117">
        <v>339.2484</v>
      </c>
    </row>
    <row r="5118" spans="1:3" x14ac:dyDescent="0.55000000000000004">
      <c r="A5118" s="1" t="s">
        <v>19</v>
      </c>
      <c r="B5118" s="2">
        <v>41157</v>
      </c>
      <c r="C5118">
        <v>339.089</v>
      </c>
    </row>
    <row r="5119" spans="1:3" x14ac:dyDescent="0.55000000000000004">
      <c r="A5119" s="1" t="s">
        <v>19</v>
      </c>
      <c r="B5119" s="2">
        <v>41158</v>
      </c>
      <c r="C5119">
        <v>348.39409999999998</v>
      </c>
    </row>
    <row r="5120" spans="1:3" x14ac:dyDescent="0.55000000000000004">
      <c r="A5120" s="1" t="s">
        <v>19</v>
      </c>
      <c r="B5120" s="2">
        <v>41159</v>
      </c>
      <c r="C5120">
        <v>351.75650000000002</v>
      </c>
    </row>
    <row r="5121" spans="1:3" x14ac:dyDescent="0.55000000000000004">
      <c r="A5121" s="1" t="s">
        <v>19</v>
      </c>
      <c r="B5121" s="2">
        <v>41162</v>
      </c>
      <c r="C5121">
        <v>349.07659999999998</v>
      </c>
    </row>
    <row r="5122" spans="1:3" x14ac:dyDescent="0.55000000000000004">
      <c r="A5122" s="1" t="s">
        <v>19</v>
      </c>
      <c r="B5122" s="2">
        <v>41163</v>
      </c>
      <c r="C5122">
        <v>344.80259999999998</v>
      </c>
    </row>
    <row r="5123" spans="1:3" x14ac:dyDescent="0.55000000000000004">
      <c r="A5123" s="1" t="s">
        <v>19</v>
      </c>
      <c r="B5123" s="2">
        <v>41164</v>
      </c>
      <c r="C5123">
        <v>344.15010000000001</v>
      </c>
    </row>
    <row r="5124" spans="1:3" x14ac:dyDescent="0.55000000000000004">
      <c r="A5124" s="1" t="s">
        <v>19</v>
      </c>
      <c r="B5124" s="2">
        <v>41165</v>
      </c>
      <c r="C5124">
        <v>351.70170000000002</v>
      </c>
    </row>
    <row r="5125" spans="1:3" x14ac:dyDescent="0.55000000000000004">
      <c r="A5125" s="1" t="s">
        <v>19</v>
      </c>
      <c r="B5125" s="2">
        <v>41166</v>
      </c>
      <c r="C5125">
        <v>353.51499999999999</v>
      </c>
    </row>
    <row r="5126" spans="1:3" x14ac:dyDescent="0.55000000000000004">
      <c r="A5126" s="1" t="s">
        <v>19</v>
      </c>
      <c r="B5126" s="2">
        <v>41169</v>
      </c>
      <c r="C5126">
        <v>353.6644</v>
      </c>
    </row>
    <row r="5127" spans="1:3" x14ac:dyDescent="0.55000000000000004">
      <c r="A5127" s="1" t="s">
        <v>19</v>
      </c>
      <c r="B5127" s="2">
        <v>41170</v>
      </c>
      <c r="C5127">
        <v>357.7989</v>
      </c>
    </row>
    <row r="5128" spans="1:3" x14ac:dyDescent="0.55000000000000004">
      <c r="A5128" s="1" t="s">
        <v>19</v>
      </c>
      <c r="B5128" s="2">
        <v>41171</v>
      </c>
      <c r="C5128">
        <v>362.39170000000001</v>
      </c>
    </row>
    <row r="5129" spans="1:3" x14ac:dyDescent="0.55000000000000004">
      <c r="A5129" s="1" t="s">
        <v>19</v>
      </c>
      <c r="B5129" s="2">
        <v>41172</v>
      </c>
      <c r="C5129">
        <v>362.70049999999998</v>
      </c>
    </row>
    <row r="5130" spans="1:3" x14ac:dyDescent="0.55000000000000004">
      <c r="A5130" s="1" t="s">
        <v>19</v>
      </c>
      <c r="B5130" s="2">
        <v>41173</v>
      </c>
      <c r="C5130">
        <v>365.62450000000001</v>
      </c>
    </row>
    <row r="5131" spans="1:3" x14ac:dyDescent="0.55000000000000004">
      <c r="A5131" s="1" t="s">
        <v>19</v>
      </c>
      <c r="B5131" s="2">
        <v>41176</v>
      </c>
      <c r="C5131">
        <v>373.29079999999999</v>
      </c>
    </row>
    <row r="5132" spans="1:3" x14ac:dyDescent="0.55000000000000004">
      <c r="A5132" s="1" t="s">
        <v>19</v>
      </c>
      <c r="B5132" s="2">
        <v>41177</v>
      </c>
      <c r="C5132">
        <v>373.18119999999999</v>
      </c>
    </row>
    <row r="5133" spans="1:3" x14ac:dyDescent="0.55000000000000004">
      <c r="A5133" s="1" t="s">
        <v>19</v>
      </c>
      <c r="B5133" s="2">
        <v>41178</v>
      </c>
      <c r="C5133">
        <v>375.32319999999999</v>
      </c>
    </row>
    <row r="5134" spans="1:3" x14ac:dyDescent="0.55000000000000004">
      <c r="A5134" s="1" t="s">
        <v>19</v>
      </c>
      <c r="B5134" s="2">
        <v>41179</v>
      </c>
      <c r="C5134">
        <v>376.83749999999998</v>
      </c>
    </row>
    <row r="5135" spans="1:3" x14ac:dyDescent="0.55000000000000004">
      <c r="A5135" s="1" t="s">
        <v>19</v>
      </c>
      <c r="B5135" s="2">
        <v>41180</v>
      </c>
      <c r="C5135">
        <v>375.84120000000001</v>
      </c>
    </row>
    <row r="5136" spans="1:3" x14ac:dyDescent="0.55000000000000004">
      <c r="A5136" s="1" t="s">
        <v>19</v>
      </c>
      <c r="B5136" s="2">
        <v>41183</v>
      </c>
      <c r="C5136">
        <v>379.46769999999998</v>
      </c>
    </row>
    <row r="5137" spans="1:3" x14ac:dyDescent="0.55000000000000004">
      <c r="A5137" s="1" t="s">
        <v>19</v>
      </c>
      <c r="B5137" s="2">
        <v>41184</v>
      </c>
      <c r="C5137">
        <v>377.08159999999998</v>
      </c>
    </row>
    <row r="5138" spans="1:3" x14ac:dyDescent="0.55000000000000004">
      <c r="A5138" s="1" t="s">
        <v>19</v>
      </c>
      <c r="B5138" s="2">
        <v>41185</v>
      </c>
      <c r="C5138">
        <v>379.8263</v>
      </c>
    </row>
    <row r="5139" spans="1:3" x14ac:dyDescent="0.55000000000000004">
      <c r="A5139" s="1" t="s">
        <v>19</v>
      </c>
      <c r="B5139" s="2">
        <v>41186</v>
      </c>
      <c r="C5139">
        <v>382.59089999999998</v>
      </c>
    </row>
    <row r="5140" spans="1:3" x14ac:dyDescent="0.55000000000000004">
      <c r="A5140" s="1" t="s">
        <v>19</v>
      </c>
      <c r="B5140" s="2">
        <v>41187</v>
      </c>
      <c r="C5140">
        <v>382.39170000000001</v>
      </c>
    </row>
    <row r="5141" spans="1:3" x14ac:dyDescent="0.55000000000000004">
      <c r="A5141" s="1" t="s">
        <v>19</v>
      </c>
      <c r="B5141" s="2">
        <v>41190</v>
      </c>
      <c r="C5141">
        <v>377.505</v>
      </c>
    </row>
    <row r="5142" spans="1:3" x14ac:dyDescent="0.55000000000000004">
      <c r="A5142" s="1" t="s">
        <v>19</v>
      </c>
      <c r="B5142" s="2">
        <v>41191</v>
      </c>
      <c r="C5142">
        <v>370.65570000000002</v>
      </c>
    </row>
    <row r="5143" spans="1:3" x14ac:dyDescent="0.55000000000000004">
      <c r="A5143" s="1" t="s">
        <v>19</v>
      </c>
      <c r="B5143" s="2">
        <v>41192</v>
      </c>
      <c r="C5143">
        <v>370.88979999999998</v>
      </c>
    </row>
    <row r="5144" spans="1:3" x14ac:dyDescent="0.55000000000000004">
      <c r="A5144" s="1" t="s">
        <v>19</v>
      </c>
      <c r="B5144" s="2">
        <v>41193</v>
      </c>
      <c r="C5144">
        <v>374.33690000000001</v>
      </c>
    </row>
    <row r="5145" spans="1:3" x14ac:dyDescent="0.55000000000000004">
      <c r="A5145" s="1" t="s">
        <v>19</v>
      </c>
      <c r="B5145" s="2">
        <v>41194</v>
      </c>
      <c r="C5145">
        <v>370.98450000000003</v>
      </c>
    </row>
    <row r="5146" spans="1:3" x14ac:dyDescent="0.55000000000000004">
      <c r="A5146" s="1" t="s">
        <v>19</v>
      </c>
      <c r="B5146" s="2">
        <v>41197</v>
      </c>
      <c r="C5146">
        <v>369.10649999999998</v>
      </c>
    </row>
    <row r="5147" spans="1:3" x14ac:dyDescent="0.55000000000000004">
      <c r="A5147" s="1" t="s">
        <v>19</v>
      </c>
      <c r="B5147" s="2">
        <v>41198</v>
      </c>
      <c r="C5147">
        <v>370.95960000000002</v>
      </c>
    </row>
    <row r="5148" spans="1:3" x14ac:dyDescent="0.55000000000000004">
      <c r="A5148" s="1" t="s">
        <v>19</v>
      </c>
      <c r="B5148" s="2">
        <v>41199</v>
      </c>
      <c r="C5148">
        <v>376.33440000000002</v>
      </c>
    </row>
    <row r="5149" spans="1:3" x14ac:dyDescent="0.55000000000000004">
      <c r="A5149" s="1" t="s">
        <v>19</v>
      </c>
      <c r="B5149" s="2">
        <v>41200</v>
      </c>
      <c r="C5149">
        <v>346.20240000000001</v>
      </c>
    </row>
    <row r="5150" spans="1:3" x14ac:dyDescent="0.55000000000000004">
      <c r="A5150" s="1" t="s">
        <v>19</v>
      </c>
      <c r="B5150" s="2">
        <v>41201</v>
      </c>
      <c r="C5150">
        <v>339.62200000000001</v>
      </c>
    </row>
    <row r="5151" spans="1:3" x14ac:dyDescent="0.55000000000000004">
      <c r="A5151" s="1" t="s">
        <v>19</v>
      </c>
      <c r="B5151" s="2">
        <v>41204</v>
      </c>
      <c r="C5151">
        <v>338.06779999999998</v>
      </c>
    </row>
    <row r="5152" spans="1:3" x14ac:dyDescent="0.55000000000000004">
      <c r="A5152" s="1" t="s">
        <v>19</v>
      </c>
      <c r="B5152" s="2">
        <v>41205</v>
      </c>
      <c r="C5152">
        <v>338.90469999999999</v>
      </c>
    </row>
    <row r="5153" spans="1:3" x14ac:dyDescent="0.55000000000000004">
      <c r="A5153" s="1" t="s">
        <v>19</v>
      </c>
      <c r="B5153" s="2">
        <v>41206</v>
      </c>
      <c r="C5153">
        <v>337.3854</v>
      </c>
    </row>
    <row r="5154" spans="1:3" x14ac:dyDescent="0.55000000000000004">
      <c r="A5154" s="1" t="s">
        <v>19</v>
      </c>
      <c r="B5154" s="2">
        <v>41207</v>
      </c>
      <c r="C5154">
        <v>337.61450000000002</v>
      </c>
    </row>
    <row r="5155" spans="1:3" x14ac:dyDescent="0.55000000000000004">
      <c r="A5155" s="1" t="s">
        <v>19</v>
      </c>
      <c r="B5155" s="2">
        <v>41208</v>
      </c>
      <c r="C5155">
        <v>336.31439999999998</v>
      </c>
    </row>
    <row r="5156" spans="1:3" x14ac:dyDescent="0.55000000000000004">
      <c r="A5156" s="1" t="s">
        <v>19</v>
      </c>
      <c r="B5156" s="2">
        <v>41213</v>
      </c>
      <c r="C5156">
        <v>338.87979999999999</v>
      </c>
    </row>
    <row r="5157" spans="1:3" x14ac:dyDescent="0.55000000000000004">
      <c r="A5157" s="1" t="s">
        <v>19</v>
      </c>
      <c r="B5157" s="2">
        <v>41214</v>
      </c>
      <c r="C5157">
        <v>342.51119999999997</v>
      </c>
    </row>
    <row r="5158" spans="1:3" x14ac:dyDescent="0.55000000000000004">
      <c r="A5158" s="1" t="s">
        <v>19</v>
      </c>
      <c r="B5158" s="2">
        <v>41215</v>
      </c>
      <c r="C5158">
        <v>342.67559999999997</v>
      </c>
    </row>
    <row r="5159" spans="1:3" x14ac:dyDescent="0.55000000000000004">
      <c r="A5159" s="1" t="s">
        <v>19</v>
      </c>
      <c r="B5159" s="2">
        <v>41218</v>
      </c>
      <c r="C5159">
        <v>340.20479999999998</v>
      </c>
    </row>
    <row r="5160" spans="1:3" x14ac:dyDescent="0.55000000000000004">
      <c r="A5160" s="1" t="s">
        <v>19</v>
      </c>
      <c r="B5160" s="2">
        <v>41219</v>
      </c>
      <c r="C5160">
        <v>339.5872</v>
      </c>
    </row>
    <row r="5161" spans="1:3" x14ac:dyDescent="0.55000000000000004">
      <c r="A5161" s="1" t="s">
        <v>19</v>
      </c>
      <c r="B5161" s="2">
        <v>41220</v>
      </c>
      <c r="C5161">
        <v>332.31439999999998</v>
      </c>
    </row>
    <row r="5162" spans="1:3" x14ac:dyDescent="0.55000000000000004">
      <c r="A5162" s="1" t="s">
        <v>19</v>
      </c>
      <c r="B5162" s="2">
        <v>41221</v>
      </c>
      <c r="C5162">
        <v>324.9271</v>
      </c>
    </row>
    <row r="5163" spans="1:3" x14ac:dyDescent="0.55000000000000004">
      <c r="A5163" s="1" t="s">
        <v>19</v>
      </c>
      <c r="B5163" s="2">
        <v>41222</v>
      </c>
      <c r="C5163">
        <v>330.27699999999999</v>
      </c>
    </row>
    <row r="5164" spans="1:3" x14ac:dyDescent="0.55000000000000004">
      <c r="A5164" s="1" t="s">
        <v>19</v>
      </c>
      <c r="B5164" s="2">
        <v>41225</v>
      </c>
      <c r="C5164">
        <v>331.70670000000001</v>
      </c>
    </row>
    <row r="5165" spans="1:3" x14ac:dyDescent="0.55000000000000004">
      <c r="A5165" s="1" t="s">
        <v>19</v>
      </c>
      <c r="B5165" s="2">
        <v>41226</v>
      </c>
      <c r="C5165">
        <v>328.29450000000003</v>
      </c>
    </row>
    <row r="5166" spans="1:3" x14ac:dyDescent="0.55000000000000004">
      <c r="A5166" s="1" t="s">
        <v>19</v>
      </c>
      <c r="B5166" s="2">
        <v>41227</v>
      </c>
      <c r="C5166">
        <v>325.0566</v>
      </c>
    </row>
    <row r="5167" spans="1:3" x14ac:dyDescent="0.55000000000000004">
      <c r="A5167" s="1" t="s">
        <v>19</v>
      </c>
      <c r="B5167" s="2">
        <v>41228</v>
      </c>
      <c r="C5167">
        <v>322.42149999999998</v>
      </c>
    </row>
    <row r="5168" spans="1:3" x14ac:dyDescent="0.55000000000000004">
      <c r="A5168" s="1" t="s">
        <v>19</v>
      </c>
      <c r="B5168" s="2">
        <v>41229</v>
      </c>
      <c r="C5168">
        <v>322.38159999999999</v>
      </c>
    </row>
    <row r="5169" spans="1:3" x14ac:dyDescent="0.55000000000000004">
      <c r="A5169" s="1" t="s">
        <v>19</v>
      </c>
      <c r="B5169" s="2">
        <v>41232</v>
      </c>
      <c r="C5169">
        <v>332.85739999999998</v>
      </c>
    </row>
    <row r="5170" spans="1:3" x14ac:dyDescent="0.55000000000000004">
      <c r="A5170" s="1" t="s">
        <v>19</v>
      </c>
      <c r="B5170" s="2">
        <v>41233</v>
      </c>
      <c r="C5170">
        <v>333.73410000000001</v>
      </c>
    </row>
    <row r="5171" spans="1:3" x14ac:dyDescent="0.55000000000000004">
      <c r="A5171" s="1" t="s">
        <v>19</v>
      </c>
      <c r="B5171" s="2">
        <v>41234</v>
      </c>
      <c r="C5171">
        <v>331.69170000000003</v>
      </c>
    </row>
    <row r="5172" spans="1:3" x14ac:dyDescent="0.55000000000000004">
      <c r="A5172" s="1" t="s">
        <v>19</v>
      </c>
      <c r="B5172" s="2">
        <v>41236</v>
      </c>
      <c r="C5172">
        <v>332.73779999999999</v>
      </c>
    </row>
    <row r="5173" spans="1:3" x14ac:dyDescent="0.55000000000000004">
      <c r="A5173" s="1" t="s">
        <v>19</v>
      </c>
      <c r="B5173" s="2">
        <v>41239</v>
      </c>
      <c r="C5173">
        <v>329.34050000000002</v>
      </c>
    </row>
    <row r="5174" spans="1:3" x14ac:dyDescent="0.55000000000000004">
      <c r="A5174" s="1" t="s">
        <v>19</v>
      </c>
      <c r="B5174" s="2">
        <v>41240</v>
      </c>
      <c r="C5174">
        <v>334.10270000000003</v>
      </c>
    </row>
    <row r="5175" spans="1:3" x14ac:dyDescent="0.55000000000000004">
      <c r="A5175" s="1" t="s">
        <v>19</v>
      </c>
      <c r="B5175" s="2">
        <v>41241</v>
      </c>
      <c r="C5175">
        <v>340.55849999999998</v>
      </c>
    </row>
    <row r="5176" spans="1:3" x14ac:dyDescent="0.55000000000000004">
      <c r="A5176" s="1" t="s">
        <v>19</v>
      </c>
      <c r="B5176" s="2">
        <v>41242</v>
      </c>
      <c r="C5176">
        <v>344.65320000000003</v>
      </c>
    </row>
    <row r="5177" spans="1:3" x14ac:dyDescent="0.55000000000000004">
      <c r="A5177" s="1" t="s">
        <v>19</v>
      </c>
      <c r="B5177" s="2">
        <v>41243</v>
      </c>
      <c r="C5177">
        <v>347.88099999999997</v>
      </c>
    </row>
    <row r="5178" spans="1:3" x14ac:dyDescent="0.55000000000000004">
      <c r="A5178" s="1" t="s">
        <v>19</v>
      </c>
      <c r="B5178" s="2">
        <v>41246</v>
      </c>
      <c r="C5178">
        <v>346.32690000000002</v>
      </c>
    </row>
    <row r="5179" spans="1:3" x14ac:dyDescent="0.55000000000000004">
      <c r="A5179" s="1" t="s">
        <v>19</v>
      </c>
      <c r="B5179" s="2">
        <v>41247</v>
      </c>
      <c r="C5179">
        <v>344.22480000000002</v>
      </c>
    </row>
    <row r="5180" spans="1:3" x14ac:dyDescent="0.55000000000000004">
      <c r="A5180" s="1" t="s">
        <v>19</v>
      </c>
      <c r="B5180" s="2">
        <v>41248</v>
      </c>
      <c r="C5180">
        <v>342.62580000000003</v>
      </c>
    </row>
    <row r="5181" spans="1:3" x14ac:dyDescent="0.55000000000000004">
      <c r="A5181" s="1" t="s">
        <v>19</v>
      </c>
      <c r="B5181" s="2">
        <v>41249</v>
      </c>
      <c r="C5181">
        <v>344.27460000000002</v>
      </c>
    </row>
    <row r="5182" spans="1:3" x14ac:dyDescent="0.55000000000000004">
      <c r="A5182" s="1" t="s">
        <v>19</v>
      </c>
      <c r="B5182" s="2">
        <v>41250</v>
      </c>
      <c r="C5182">
        <v>340.82749999999999</v>
      </c>
    </row>
    <row r="5183" spans="1:3" x14ac:dyDescent="0.55000000000000004">
      <c r="A5183" s="1" t="s">
        <v>19</v>
      </c>
      <c r="B5183" s="2">
        <v>41253</v>
      </c>
      <c r="C5183">
        <v>341.43020000000001</v>
      </c>
    </row>
    <row r="5184" spans="1:3" x14ac:dyDescent="0.55000000000000004">
      <c r="A5184" s="1" t="s">
        <v>19</v>
      </c>
      <c r="B5184" s="2">
        <v>41254</v>
      </c>
      <c r="C5184">
        <v>347.1388</v>
      </c>
    </row>
    <row r="5185" spans="1:3" x14ac:dyDescent="0.55000000000000004">
      <c r="A5185" s="1" t="s">
        <v>19</v>
      </c>
      <c r="B5185" s="2">
        <v>41255</v>
      </c>
      <c r="C5185">
        <v>347.4776</v>
      </c>
    </row>
    <row r="5186" spans="1:3" x14ac:dyDescent="0.55000000000000004">
      <c r="A5186" s="1" t="s">
        <v>19</v>
      </c>
      <c r="B5186" s="2">
        <v>41256</v>
      </c>
      <c r="C5186">
        <v>350.03800000000001</v>
      </c>
    </row>
    <row r="5187" spans="1:3" x14ac:dyDescent="0.55000000000000004">
      <c r="A5187" s="1" t="s">
        <v>19</v>
      </c>
      <c r="B5187" s="2">
        <v>41257</v>
      </c>
      <c r="C5187">
        <v>349.66930000000002</v>
      </c>
    </row>
    <row r="5188" spans="1:3" x14ac:dyDescent="0.55000000000000004">
      <c r="A5188" s="1" t="s">
        <v>19</v>
      </c>
      <c r="B5188" s="2">
        <v>41260</v>
      </c>
      <c r="C5188">
        <v>359.04419999999999</v>
      </c>
    </row>
    <row r="5189" spans="1:3" x14ac:dyDescent="0.55000000000000004">
      <c r="A5189" s="1" t="s">
        <v>19</v>
      </c>
      <c r="B5189" s="2">
        <v>41261</v>
      </c>
      <c r="C5189">
        <v>359.18869999999998</v>
      </c>
    </row>
    <row r="5190" spans="1:3" x14ac:dyDescent="0.55000000000000004">
      <c r="A5190" s="1" t="s">
        <v>19</v>
      </c>
      <c r="B5190" s="2">
        <v>41262</v>
      </c>
      <c r="C5190">
        <v>358.71050000000002</v>
      </c>
    </row>
    <row r="5191" spans="1:3" x14ac:dyDescent="0.55000000000000004">
      <c r="A5191" s="1" t="s">
        <v>19</v>
      </c>
      <c r="B5191" s="2">
        <v>41263</v>
      </c>
      <c r="C5191">
        <v>359.8313</v>
      </c>
    </row>
    <row r="5192" spans="1:3" x14ac:dyDescent="0.55000000000000004">
      <c r="A5192" s="1" t="s">
        <v>19</v>
      </c>
      <c r="B5192" s="2">
        <v>41264</v>
      </c>
      <c r="C5192">
        <v>356.47879999999998</v>
      </c>
    </row>
    <row r="5193" spans="1:3" x14ac:dyDescent="0.55000000000000004">
      <c r="A5193" s="1" t="s">
        <v>19</v>
      </c>
      <c r="B5193" s="2">
        <v>41267</v>
      </c>
      <c r="C5193">
        <v>353.42529999999999</v>
      </c>
    </row>
    <row r="5194" spans="1:3" x14ac:dyDescent="0.55000000000000004">
      <c r="A5194" s="1" t="s">
        <v>19</v>
      </c>
      <c r="B5194" s="2">
        <v>41269</v>
      </c>
      <c r="C5194">
        <v>353.1114</v>
      </c>
    </row>
    <row r="5195" spans="1:3" x14ac:dyDescent="0.55000000000000004">
      <c r="A5195" s="1" t="s">
        <v>19</v>
      </c>
      <c r="B5195" s="2">
        <v>41270</v>
      </c>
      <c r="C5195">
        <v>351.8263</v>
      </c>
    </row>
    <row r="5196" spans="1:3" x14ac:dyDescent="0.55000000000000004">
      <c r="A5196" s="1" t="s">
        <v>19</v>
      </c>
      <c r="B5196" s="2">
        <v>41271</v>
      </c>
      <c r="C5196">
        <v>348.69799999999998</v>
      </c>
    </row>
    <row r="5197" spans="1:3" x14ac:dyDescent="0.55000000000000004">
      <c r="A5197" s="1" t="s">
        <v>19</v>
      </c>
      <c r="B5197" s="2">
        <v>41274</v>
      </c>
      <c r="C5197">
        <v>352.36919999999998</v>
      </c>
    </row>
    <row r="5198" spans="1:3" x14ac:dyDescent="0.55000000000000004">
      <c r="A5198" s="1" t="s">
        <v>19</v>
      </c>
      <c r="B5198" s="2">
        <v>41276</v>
      </c>
      <c r="C5198">
        <v>360.27460000000002</v>
      </c>
    </row>
    <row r="5199" spans="1:3" x14ac:dyDescent="0.55000000000000004">
      <c r="A5199" s="1" t="s">
        <v>19</v>
      </c>
      <c r="B5199" s="2">
        <v>41277</v>
      </c>
      <c r="C5199">
        <v>360.48379999999997</v>
      </c>
    </row>
    <row r="5200" spans="1:3" x14ac:dyDescent="0.55000000000000004">
      <c r="A5200" s="1" t="s">
        <v>19</v>
      </c>
      <c r="B5200" s="2">
        <v>41278</v>
      </c>
      <c r="C5200">
        <v>367.6071</v>
      </c>
    </row>
    <row r="5201" spans="1:3" x14ac:dyDescent="0.55000000000000004">
      <c r="A5201" s="1" t="s">
        <v>19</v>
      </c>
      <c r="B5201" s="2">
        <v>41281</v>
      </c>
      <c r="C5201">
        <v>366.00310000000002</v>
      </c>
    </row>
    <row r="5202" spans="1:3" x14ac:dyDescent="0.55000000000000004">
      <c r="A5202" s="1" t="s">
        <v>19</v>
      </c>
      <c r="B5202" s="2">
        <v>41282</v>
      </c>
      <c r="C5202">
        <v>365.2808</v>
      </c>
    </row>
    <row r="5203" spans="1:3" x14ac:dyDescent="0.55000000000000004">
      <c r="A5203" s="1" t="s">
        <v>19</v>
      </c>
      <c r="B5203" s="2">
        <v>41283</v>
      </c>
      <c r="C5203">
        <v>367.68180000000001</v>
      </c>
    </row>
    <row r="5204" spans="1:3" x14ac:dyDescent="0.55000000000000004">
      <c r="A5204" s="1" t="s">
        <v>19</v>
      </c>
      <c r="B5204" s="2">
        <v>41284</v>
      </c>
      <c r="C5204">
        <v>369.35559999999998</v>
      </c>
    </row>
    <row r="5205" spans="1:3" x14ac:dyDescent="0.55000000000000004">
      <c r="A5205" s="1" t="s">
        <v>19</v>
      </c>
      <c r="B5205" s="2">
        <v>41285</v>
      </c>
      <c r="C5205">
        <v>368.61329999999998</v>
      </c>
    </row>
    <row r="5206" spans="1:3" x14ac:dyDescent="0.55000000000000004">
      <c r="A5206" s="1" t="s">
        <v>19</v>
      </c>
      <c r="B5206" s="2">
        <v>41288</v>
      </c>
      <c r="C5206">
        <v>360.27460000000002</v>
      </c>
    </row>
    <row r="5207" spans="1:3" x14ac:dyDescent="0.55000000000000004">
      <c r="A5207" s="1" t="s">
        <v>19</v>
      </c>
      <c r="B5207" s="2">
        <v>41289</v>
      </c>
      <c r="C5207">
        <v>361.11149999999998</v>
      </c>
    </row>
    <row r="5208" spans="1:3" x14ac:dyDescent="0.55000000000000004">
      <c r="A5208" s="1" t="s">
        <v>19</v>
      </c>
      <c r="B5208" s="2">
        <v>41290</v>
      </c>
      <c r="C5208">
        <v>356.25959999999998</v>
      </c>
    </row>
    <row r="5209" spans="1:3" x14ac:dyDescent="0.55000000000000004">
      <c r="A5209" s="1" t="s">
        <v>19</v>
      </c>
      <c r="B5209" s="2">
        <v>41291</v>
      </c>
      <c r="C5209">
        <v>354.33190000000002</v>
      </c>
    </row>
    <row r="5210" spans="1:3" x14ac:dyDescent="0.55000000000000004">
      <c r="A5210" s="1" t="s">
        <v>19</v>
      </c>
      <c r="B5210" s="2">
        <v>41292</v>
      </c>
      <c r="C5210">
        <v>350.93959999999998</v>
      </c>
    </row>
    <row r="5211" spans="1:3" x14ac:dyDescent="0.55000000000000004">
      <c r="A5211" s="1" t="s">
        <v>19</v>
      </c>
      <c r="B5211" s="2">
        <v>41296</v>
      </c>
      <c r="C5211">
        <v>350.12259999999998</v>
      </c>
    </row>
    <row r="5212" spans="1:3" x14ac:dyDescent="0.55000000000000004">
      <c r="A5212" s="1" t="s">
        <v>19</v>
      </c>
      <c r="B5212" s="2">
        <v>41297</v>
      </c>
      <c r="C5212">
        <v>369.3655</v>
      </c>
    </row>
    <row r="5213" spans="1:3" x14ac:dyDescent="0.55000000000000004">
      <c r="A5213" s="1" t="s">
        <v>19</v>
      </c>
      <c r="B5213" s="2">
        <v>41298</v>
      </c>
      <c r="C5213">
        <v>375.6968</v>
      </c>
    </row>
    <row r="5214" spans="1:3" x14ac:dyDescent="0.55000000000000004">
      <c r="A5214" s="1" t="s">
        <v>19</v>
      </c>
      <c r="B5214" s="2">
        <v>41299</v>
      </c>
      <c r="C5214">
        <v>375.42779999999999</v>
      </c>
    </row>
    <row r="5215" spans="1:3" x14ac:dyDescent="0.55000000000000004">
      <c r="A5215" s="1" t="s">
        <v>19</v>
      </c>
      <c r="B5215" s="2">
        <v>41302</v>
      </c>
      <c r="C5215">
        <v>373.9633</v>
      </c>
    </row>
    <row r="5216" spans="1:3" x14ac:dyDescent="0.55000000000000004">
      <c r="A5216" s="1" t="s">
        <v>19</v>
      </c>
      <c r="B5216" s="2">
        <v>41303</v>
      </c>
      <c r="C5216">
        <v>375.43279999999999</v>
      </c>
    </row>
    <row r="5217" spans="1:3" x14ac:dyDescent="0.55000000000000004">
      <c r="A5217" s="1" t="s">
        <v>19</v>
      </c>
      <c r="B5217" s="2">
        <v>41304</v>
      </c>
      <c r="C5217">
        <v>375.50749999999999</v>
      </c>
    </row>
    <row r="5218" spans="1:3" x14ac:dyDescent="0.55000000000000004">
      <c r="A5218" s="1" t="s">
        <v>19</v>
      </c>
      <c r="B5218" s="2">
        <v>41305</v>
      </c>
      <c r="C5218">
        <v>376.43400000000003</v>
      </c>
    </row>
    <row r="5219" spans="1:3" x14ac:dyDescent="0.55000000000000004">
      <c r="A5219" s="1" t="s">
        <v>19</v>
      </c>
      <c r="B5219" s="2">
        <v>41306</v>
      </c>
      <c r="C5219">
        <v>386.3519</v>
      </c>
    </row>
    <row r="5220" spans="1:3" x14ac:dyDescent="0.55000000000000004">
      <c r="A5220" s="1" t="s">
        <v>19</v>
      </c>
      <c r="B5220" s="2">
        <v>41309</v>
      </c>
      <c r="C5220">
        <v>378.09280000000001</v>
      </c>
    </row>
    <row r="5221" spans="1:3" x14ac:dyDescent="0.55000000000000004">
      <c r="A5221" s="1" t="s">
        <v>19</v>
      </c>
      <c r="B5221" s="2">
        <v>41310</v>
      </c>
      <c r="C5221">
        <v>381.44029999999998</v>
      </c>
    </row>
    <row r="5222" spans="1:3" x14ac:dyDescent="0.55000000000000004">
      <c r="A5222" s="1" t="s">
        <v>19</v>
      </c>
      <c r="B5222" s="2">
        <v>41311</v>
      </c>
      <c r="C5222">
        <v>383.64699999999999</v>
      </c>
    </row>
    <row r="5223" spans="1:3" x14ac:dyDescent="0.55000000000000004">
      <c r="A5223" s="1" t="s">
        <v>19</v>
      </c>
      <c r="B5223" s="2">
        <v>41312</v>
      </c>
      <c r="C5223">
        <v>385.5299</v>
      </c>
    </row>
    <row r="5224" spans="1:3" x14ac:dyDescent="0.55000000000000004">
      <c r="A5224" s="1" t="s">
        <v>19</v>
      </c>
      <c r="B5224" s="2">
        <v>41313</v>
      </c>
      <c r="C5224">
        <v>391.21859999999998</v>
      </c>
    </row>
    <row r="5225" spans="1:3" x14ac:dyDescent="0.55000000000000004">
      <c r="A5225" s="1" t="s">
        <v>19</v>
      </c>
      <c r="B5225" s="2">
        <v>41316</v>
      </c>
      <c r="C5225">
        <v>389.7491</v>
      </c>
    </row>
    <row r="5226" spans="1:3" x14ac:dyDescent="0.55000000000000004">
      <c r="A5226" s="1" t="s">
        <v>19</v>
      </c>
      <c r="B5226" s="2">
        <v>41317</v>
      </c>
      <c r="C5226">
        <v>388.89229999999998</v>
      </c>
    </row>
    <row r="5227" spans="1:3" x14ac:dyDescent="0.55000000000000004">
      <c r="A5227" s="1" t="s">
        <v>19</v>
      </c>
      <c r="B5227" s="2">
        <v>41318</v>
      </c>
      <c r="C5227">
        <v>389.9683</v>
      </c>
    </row>
    <row r="5228" spans="1:3" x14ac:dyDescent="0.55000000000000004">
      <c r="A5228" s="1" t="s">
        <v>19</v>
      </c>
      <c r="B5228" s="2">
        <v>41319</v>
      </c>
      <c r="C5228">
        <v>392.4391</v>
      </c>
    </row>
    <row r="5229" spans="1:3" x14ac:dyDescent="0.55000000000000004">
      <c r="A5229" s="1" t="s">
        <v>19</v>
      </c>
      <c r="B5229" s="2">
        <v>41320</v>
      </c>
      <c r="C5229">
        <v>394.96460000000002</v>
      </c>
    </row>
    <row r="5230" spans="1:3" x14ac:dyDescent="0.55000000000000004">
      <c r="A5230" s="1" t="s">
        <v>19</v>
      </c>
      <c r="B5230" s="2">
        <v>41324</v>
      </c>
      <c r="C5230">
        <v>401.91849999999999</v>
      </c>
    </row>
    <row r="5231" spans="1:3" x14ac:dyDescent="0.55000000000000004">
      <c r="A5231" s="1" t="s">
        <v>19</v>
      </c>
      <c r="B5231" s="2">
        <v>41325</v>
      </c>
      <c r="C5231">
        <v>394.75040000000001</v>
      </c>
    </row>
    <row r="5232" spans="1:3" x14ac:dyDescent="0.55000000000000004">
      <c r="A5232" s="1" t="s">
        <v>19</v>
      </c>
      <c r="B5232" s="2">
        <v>41326</v>
      </c>
      <c r="C5232">
        <v>396.27960000000002</v>
      </c>
    </row>
    <row r="5233" spans="1:3" x14ac:dyDescent="0.55000000000000004">
      <c r="A5233" s="1" t="s">
        <v>19</v>
      </c>
      <c r="B5233" s="2">
        <v>41327</v>
      </c>
      <c r="C5233">
        <v>398.36180000000002</v>
      </c>
    </row>
    <row r="5234" spans="1:3" x14ac:dyDescent="0.55000000000000004">
      <c r="A5234" s="1" t="s">
        <v>19</v>
      </c>
      <c r="B5234" s="2">
        <v>41330</v>
      </c>
      <c r="C5234">
        <v>393.9085</v>
      </c>
    </row>
    <row r="5235" spans="1:3" x14ac:dyDescent="0.55000000000000004">
      <c r="A5235" s="1" t="s">
        <v>19</v>
      </c>
      <c r="B5235" s="2">
        <v>41331</v>
      </c>
      <c r="C5235">
        <v>393.58969999999999</v>
      </c>
    </row>
    <row r="5236" spans="1:3" x14ac:dyDescent="0.55000000000000004">
      <c r="A5236" s="1" t="s">
        <v>19</v>
      </c>
      <c r="B5236" s="2">
        <v>41332</v>
      </c>
      <c r="C5236">
        <v>398.39670000000001</v>
      </c>
    </row>
    <row r="5237" spans="1:3" x14ac:dyDescent="0.55000000000000004">
      <c r="A5237" s="1" t="s">
        <v>19</v>
      </c>
      <c r="B5237" s="2">
        <v>41333</v>
      </c>
      <c r="C5237">
        <v>399.10410000000002</v>
      </c>
    </row>
    <row r="5238" spans="1:3" x14ac:dyDescent="0.55000000000000004">
      <c r="A5238" s="1" t="s">
        <v>19</v>
      </c>
      <c r="B5238" s="2">
        <v>41334</v>
      </c>
      <c r="C5238">
        <v>401.58980000000003</v>
      </c>
    </row>
    <row r="5239" spans="1:3" x14ac:dyDescent="0.55000000000000004">
      <c r="A5239" s="1" t="s">
        <v>19</v>
      </c>
      <c r="B5239" s="2">
        <v>41337</v>
      </c>
      <c r="C5239">
        <v>409.21620000000001</v>
      </c>
    </row>
    <row r="5240" spans="1:3" x14ac:dyDescent="0.55000000000000004">
      <c r="A5240" s="1" t="s">
        <v>19</v>
      </c>
      <c r="B5240" s="2">
        <v>41338</v>
      </c>
      <c r="C5240">
        <v>417.73419999999999</v>
      </c>
    </row>
    <row r="5241" spans="1:3" x14ac:dyDescent="0.55000000000000004">
      <c r="A5241" s="1" t="s">
        <v>19</v>
      </c>
      <c r="B5241" s="2">
        <v>41339</v>
      </c>
      <c r="C5241">
        <v>414.1377</v>
      </c>
    </row>
    <row r="5242" spans="1:3" x14ac:dyDescent="0.55000000000000004">
      <c r="A5242" s="1" t="s">
        <v>19</v>
      </c>
      <c r="B5242" s="2">
        <v>41340</v>
      </c>
      <c r="C5242">
        <v>414.74540000000002</v>
      </c>
    </row>
    <row r="5243" spans="1:3" x14ac:dyDescent="0.55000000000000004">
      <c r="A5243" s="1" t="s">
        <v>19</v>
      </c>
      <c r="B5243" s="2">
        <v>41341</v>
      </c>
      <c r="C5243">
        <v>414.20749999999998</v>
      </c>
    </row>
    <row r="5244" spans="1:3" x14ac:dyDescent="0.55000000000000004">
      <c r="A5244" s="1" t="s">
        <v>19</v>
      </c>
      <c r="B5244" s="2">
        <v>41344</v>
      </c>
      <c r="C5244">
        <v>415.85129999999998</v>
      </c>
    </row>
    <row r="5245" spans="1:3" x14ac:dyDescent="0.55000000000000004">
      <c r="A5245" s="1" t="s">
        <v>19</v>
      </c>
      <c r="B5245" s="2">
        <v>41345</v>
      </c>
      <c r="C5245">
        <v>412.25970000000001</v>
      </c>
    </row>
    <row r="5246" spans="1:3" x14ac:dyDescent="0.55000000000000004">
      <c r="A5246" s="1" t="s">
        <v>19</v>
      </c>
      <c r="B5246" s="2">
        <v>41346</v>
      </c>
      <c r="C5246">
        <v>411.11399999999998</v>
      </c>
    </row>
    <row r="5247" spans="1:3" x14ac:dyDescent="0.55000000000000004">
      <c r="A5247" s="1" t="s">
        <v>19</v>
      </c>
      <c r="B5247" s="2">
        <v>41347</v>
      </c>
      <c r="C5247">
        <v>409.23610000000002</v>
      </c>
    </row>
    <row r="5248" spans="1:3" x14ac:dyDescent="0.55000000000000004">
      <c r="A5248" s="1" t="s">
        <v>19</v>
      </c>
      <c r="B5248" s="2">
        <v>41348</v>
      </c>
      <c r="C5248">
        <v>405.62959999999998</v>
      </c>
    </row>
    <row r="5249" spans="1:3" x14ac:dyDescent="0.55000000000000004">
      <c r="A5249" s="1" t="s">
        <v>19</v>
      </c>
      <c r="B5249" s="2">
        <v>41351</v>
      </c>
      <c r="C5249">
        <v>402.38670000000002</v>
      </c>
    </row>
    <row r="5250" spans="1:3" x14ac:dyDescent="0.55000000000000004">
      <c r="A5250" s="1" t="s">
        <v>19</v>
      </c>
      <c r="B5250" s="2">
        <v>41352</v>
      </c>
      <c r="C5250">
        <v>404.14519999999999</v>
      </c>
    </row>
    <row r="5251" spans="1:3" x14ac:dyDescent="0.55000000000000004">
      <c r="A5251" s="1" t="s">
        <v>19</v>
      </c>
      <c r="B5251" s="2">
        <v>41353</v>
      </c>
      <c r="C5251">
        <v>405.8338</v>
      </c>
    </row>
    <row r="5252" spans="1:3" x14ac:dyDescent="0.55000000000000004">
      <c r="A5252" s="1" t="s">
        <v>19</v>
      </c>
      <c r="B5252" s="2">
        <v>41354</v>
      </c>
      <c r="C5252">
        <v>404.11529999999999</v>
      </c>
    </row>
    <row r="5253" spans="1:3" x14ac:dyDescent="0.55000000000000004">
      <c r="A5253" s="1" t="s">
        <v>19</v>
      </c>
      <c r="B5253" s="2">
        <v>41355</v>
      </c>
      <c r="C5253">
        <v>403.64210000000003</v>
      </c>
    </row>
    <row r="5254" spans="1:3" x14ac:dyDescent="0.55000000000000004">
      <c r="A5254" s="1" t="s">
        <v>19</v>
      </c>
      <c r="B5254" s="2">
        <v>41358</v>
      </c>
      <c r="C5254">
        <v>403.30829999999997</v>
      </c>
    </row>
    <row r="5255" spans="1:3" x14ac:dyDescent="0.55000000000000004">
      <c r="A5255" s="1" t="s">
        <v>19</v>
      </c>
      <c r="B5255" s="2">
        <v>41359</v>
      </c>
      <c r="C5255">
        <v>404.69310000000002</v>
      </c>
    </row>
    <row r="5256" spans="1:3" x14ac:dyDescent="0.55000000000000004">
      <c r="A5256" s="1" t="s">
        <v>19</v>
      </c>
      <c r="B5256" s="2">
        <v>41360</v>
      </c>
      <c r="C5256">
        <v>399.8313</v>
      </c>
    </row>
    <row r="5257" spans="1:3" x14ac:dyDescent="0.55000000000000004">
      <c r="A5257" s="1" t="s">
        <v>19</v>
      </c>
      <c r="B5257" s="2">
        <v>41361</v>
      </c>
      <c r="C5257">
        <v>395.61219999999997</v>
      </c>
    </row>
    <row r="5258" spans="1:3" x14ac:dyDescent="0.55000000000000004">
      <c r="A5258" s="1" t="s">
        <v>19</v>
      </c>
      <c r="B5258" s="2">
        <v>41365</v>
      </c>
      <c r="C5258">
        <v>399.09910000000002</v>
      </c>
    </row>
    <row r="5259" spans="1:3" x14ac:dyDescent="0.55000000000000004">
      <c r="A5259" s="1" t="s">
        <v>19</v>
      </c>
      <c r="B5259" s="2">
        <v>41366</v>
      </c>
      <c r="C5259">
        <v>405.00200000000001</v>
      </c>
    </row>
    <row r="5260" spans="1:3" x14ac:dyDescent="0.55000000000000004">
      <c r="A5260" s="1" t="s">
        <v>19</v>
      </c>
      <c r="B5260" s="2">
        <v>41367</v>
      </c>
      <c r="C5260">
        <v>401.59469999999999</v>
      </c>
    </row>
    <row r="5261" spans="1:3" x14ac:dyDescent="0.55000000000000004">
      <c r="A5261" s="1" t="s">
        <v>19</v>
      </c>
      <c r="B5261" s="2">
        <v>41368</v>
      </c>
      <c r="C5261">
        <v>396.0505</v>
      </c>
    </row>
    <row r="5262" spans="1:3" x14ac:dyDescent="0.55000000000000004">
      <c r="A5262" s="1" t="s">
        <v>19</v>
      </c>
      <c r="B5262" s="2">
        <v>41369</v>
      </c>
      <c r="C5262">
        <v>390.06299999999999</v>
      </c>
    </row>
    <row r="5263" spans="1:3" x14ac:dyDescent="0.55000000000000004">
      <c r="A5263" s="1" t="s">
        <v>19</v>
      </c>
      <c r="B5263" s="2">
        <v>41372</v>
      </c>
      <c r="C5263">
        <v>385.97829999999999</v>
      </c>
    </row>
    <row r="5264" spans="1:3" x14ac:dyDescent="0.55000000000000004">
      <c r="A5264" s="1" t="s">
        <v>19</v>
      </c>
      <c r="B5264" s="2">
        <v>41373</v>
      </c>
      <c r="C5264">
        <v>387.37299999999999</v>
      </c>
    </row>
    <row r="5265" spans="1:3" x14ac:dyDescent="0.55000000000000004">
      <c r="A5265" s="1" t="s">
        <v>19</v>
      </c>
      <c r="B5265" s="2">
        <v>41374</v>
      </c>
      <c r="C5265">
        <v>393.6146</v>
      </c>
    </row>
    <row r="5266" spans="1:3" x14ac:dyDescent="0.55000000000000004">
      <c r="A5266" s="1" t="s">
        <v>19</v>
      </c>
      <c r="B5266" s="2">
        <v>41375</v>
      </c>
      <c r="C5266">
        <v>393.7192</v>
      </c>
    </row>
    <row r="5267" spans="1:3" x14ac:dyDescent="0.55000000000000004">
      <c r="A5267" s="1" t="s">
        <v>19</v>
      </c>
      <c r="B5267" s="2">
        <v>41376</v>
      </c>
      <c r="C5267">
        <v>393.54989999999998</v>
      </c>
    </row>
    <row r="5268" spans="1:3" x14ac:dyDescent="0.55000000000000004">
      <c r="A5268" s="1" t="s">
        <v>19</v>
      </c>
      <c r="B5268" s="2">
        <v>41379</v>
      </c>
      <c r="C5268">
        <v>389.505</v>
      </c>
    </row>
    <row r="5269" spans="1:3" x14ac:dyDescent="0.55000000000000004">
      <c r="A5269" s="1" t="s">
        <v>19</v>
      </c>
      <c r="B5269" s="2">
        <v>41380</v>
      </c>
      <c r="C5269">
        <v>395.20370000000003</v>
      </c>
    </row>
    <row r="5270" spans="1:3" x14ac:dyDescent="0.55000000000000004">
      <c r="A5270" s="1" t="s">
        <v>19</v>
      </c>
      <c r="B5270" s="2">
        <v>41381</v>
      </c>
      <c r="C5270">
        <v>389.81889999999999</v>
      </c>
    </row>
    <row r="5271" spans="1:3" x14ac:dyDescent="0.55000000000000004">
      <c r="A5271" s="1" t="s">
        <v>19</v>
      </c>
      <c r="B5271" s="2">
        <v>41382</v>
      </c>
      <c r="C5271">
        <v>381.52499999999998</v>
      </c>
    </row>
    <row r="5272" spans="1:3" x14ac:dyDescent="0.55000000000000004">
      <c r="A5272" s="1" t="s">
        <v>19</v>
      </c>
      <c r="B5272" s="2">
        <v>41383</v>
      </c>
      <c r="C5272">
        <v>398.44150000000002</v>
      </c>
    </row>
    <row r="5273" spans="1:3" x14ac:dyDescent="0.55000000000000004">
      <c r="A5273" s="1" t="s">
        <v>19</v>
      </c>
      <c r="B5273" s="2">
        <v>41386</v>
      </c>
      <c r="C5273">
        <v>398.56110000000001</v>
      </c>
    </row>
    <row r="5274" spans="1:3" x14ac:dyDescent="0.55000000000000004">
      <c r="A5274" s="1" t="s">
        <v>19</v>
      </c>
      <c r="B5274" s="2">
        <v>41387</v>
      </c>
      <c r="C5274">
        <v>402.44159999999999</v>
      </c>
    </row>
    <row r="5275" spans="1:3" x14ac:dyDescent="0.55000000000000004">
      <c r="A5275" s="1" t="s">
        <v>19</v>
      </c>
      <c r="B5275" s="2">
        <v>41388</v>
      </c>
      <c r="C5275">
        <v>405.20620000000002</v>
      </c>
    </row>
    <row r="5276" spans="1:3" x14ac:dyDescent="0.55000000000000004">
      <c r="A5276" s="1" t="s">
        <v>19</v>
      </c>
      <c r="B5276" s="2">
        <v>41389</v>
      </c>
      <c r="C5276">
        <v>403.03930000000003</v>
      </c>
    </row>
    <row r="5277" spans="1:3" x14ac:dyDescent="0.55000000000000004">
      <c r="A5277" s="1" t="s">
        <v>19</v>
      </c>
      <c r="B5277" s="2">
        <v>41390</v>
      </c>
      <c r="C5277">
        <v>399.21370000000002</v>
      </c>
    </row>
    <row r="5278" spans="1:3" x14ac:dyDescent="0.55000000000000004">
      <c r="A5278" s="1" t="s">
        <v>19</v>
      </c>
      <c r="B5278" s="2">
        <v>41393</v>
      </c>
      <c r="C5278">
        <v>408.00069999999999</v>
      </c>
    </row>
    <row r="5279" spans="1:3" x14ac:dyDescent="0.55000000000000004">
      <c r="A5279" s="1" t="s">
        <v>19</v>
      </c>
      <c r="B5279" s="2">
        <v>41394</v>
      </c>
      <c r="C5279">
        <v>410.74540000000002</v>
      </c>
    </row>
    <row r="5280" spans="1:3" x14ac:dyDescent="0.55000000000000004">
      <c r="A5280" s="1" t="s">
        <v>19</v>
      </c>
      <c r="B5280" s="2">
        <v>41395</v>
      </c>
      <c r="C5280">
        <v>408.6832</v>
      </c>
    </row>
    <row r="5281" spans="1:3" x14ac:dyDescent="0.55000000000000004">
      <c r="A5281" s="1" t="s">
        <v>19</v>
      </c>
      <c r="B5281" s="2">
        <v>41396</v>
      </c>
      <c r="C5281">
        <v>413.25599999999997</v>
      </c>
    </row>
    <row r="5282" spans="1:3" x14ac:dyDescent="0.55000000000000004">
      <c r="A5282" s="1" t="s">
        <v>19</v>
      </c>
      <c r="B5282" s="2">
        <v>41397</v>
      </c>
      <c r="C5282">
        <v>421.28089999999997</v>
      </c>
    </row>
    <row r="5283" spans="1:3" x14ac:dyDescent="0.55000000000000004">
      <c r="A5283" s="1" t="s">
        <v>19</v>
      </c>
      <c r="B5283" s="2">
        <v>41400</v>
      </c>
      <c r="C5283">
        <v>429.16640000000001</v>
      </c>
    </row>
    <row r="5284" spans="1:3" x14ac:dyDescent="0.55000000000000004">
      <c r="A5284" s="1" t="s">
        <v>19</v>
      </c>
      <c r="B5284" s="2">
        <v>41401</v>
      </c>
      <c r="C5284">
        <v>427.01440000000002</v>
      </c>
    </row>
    <row r="5285" spans="1:3" x14ac:dyDescent="0.55000000000000004">
      <c r="A5285" s="1" t="s">
        <v>19</v>
      </c>
      <c r="B5285" s="2">
        <v>41402</v>
      </c>
      <c r="C5285">
        <v>435.18380000000002</v>
      </c>
    </row>
    <row r="5286" spans="1:3" x14ac:dyDescent="0.55000000000000004">
      <c r="A5286" s="1" t="s">
        <v>19</v>
      </c>
      <c r="B5286" s="2">
        <v>41403</v>
      </c>
      <c r="C5286">
        <v>434.11290000000002</v>
      </c>
    </row>
    <row r="5287" spans="1:3" x14ac:dyDescent="0.55000000000000004">
      <c r="A5287" s="1" t="s">
        <v>19</v>
      </c>
      <c r="B5287" s="2">
        <v>41404</v>
      </c>
      <c r="C5287">
        <v>438.47149999999999</v>
      </c>
    </row>
    <row r="5288" spans="1:3" x14ac:dyDescent="0.55000000000000004">
      <c r="A5288" s="1" t="s">
        <v>19</v>
      </c>
      <c r="B5288" s="2">
        <v>41407</v>
      </c>
      <c r="C5288">
        <v>437.1266</v>
      </c>
    </row>
    <row r="5289" spans="1:3" x14ac:dyDescent="0.55000000000000004">
      <c r="A5289" s="1" t="s">
        <v>19</v>
      </c>
      <c r="B5289" s="2">
        <v>41408</v>
      </c>
      <c r="C5289">
        <v>441.89370000000002</v>
      </c>
    </row>
    <row r="5290" spans="1:3" x14ac:dyDescent="0.55000000000000004">
      <c r="A5290" s="1" t="s">
        <v>19</v>
      </c>
      <c r="B5290" s="2">
        <v>41409</v>
      </c>
      <c r="C5290">
        <v>456.23489999999998</v>
      </c>
    </row>
    <row r="5291" spans="1:3" x14ac:dyDescent="0.55000000000000004">
      <c r="A5291" s="1" t="s">
        <v>19</v>
      </c>
      <c r="B5291" s="2">
        <v>41410</v>
      </c>
      <c r="C5291">
        <v>450.24740000000003</v>
      </c>
    </row>
    <row r="5292" spans="1:3" x14ac:dyDescent="0.55000000000000004">
      <c r="A5292" s="1" t="s">
        <v>19</v>
      </c>
      <c r="B5292" s="2">
        <v>41411</v>
      </c>
      <c r="C5292">
        <v>452.89249999999998</v>
      </c>
    </row>
    <row r="5293" spans="1:3" x14ac:dyDescent="0.55000000000000004">
      <c r="A5293" s="1" t="s">
        <v>19</v>
      </c>
      <c r="B5293" s="2">
        <v>41414</v>
      </c>
      <c r="C5293">
        <v>452.56869999999998</v>
      </c>
    </row>
    <row r="5294" spans="1:3" x14ac:dyDescent="0.55000000000000004">
      <c r="A5294" s="1" t="s">
        <v>19</v>
      </c>
      <c r="B5294" s="2">
        <v>41415</v>
      </c>
      <c r="C5294">
        <v>451.79160000000002</v>
      </c>
    </row>
    <row r="5295" spans="1:3" x14ac:dyDescent="0.55000000000000004">
      <c r="A5295" s="1" t="s">
        <v>19</v>
      </c>
      <c r="B5295" s="2">
        <v>41416</v>
      </c>
      <c r="C5295">
        <v>443.04930000000002</v>
      </c>
    </row>
    <row r="5296" spans="1:3" x14ac:dyDescent="0.55000000000000004">
      <c r="A5296" s="1" t="s">
        <v>19</v>
      </c>
      <c r="B5296" s="2">
        <v>41417</v>
      </c>
      <c r="C5296">
        <v>439.74669999999998</v>
      </c>
    </row>
    <row r="5297" spans="1:3" x14ac:dyDescent="0.55000000000000004">
      <c r="A5297" s="1" t="s">
        <v>19</v>
      </c>
      <c r="B5297" s="2">
        <v>41418</v>
      </c>
      <c r="C5297">
        <v>435.02940000000001</v>
      </c>
    </row>
    <row r="5298" spans="1:3" x14ac:dyDescent="0.55000000000000004">
      <c r="A5298" s="1" t="s">
        <v>19</v>
      </c>
      <c r="B5298" s="2">
        <v>41422</v>
      </c>
      <c r="C5298">
        <v>438.9896</v>
      </c>
    </row>
    <row r="5299" spans="1:3" x14ac:dyDescent="0.55000000000000004">
      <c r="A5299" s="1" t="s">
        <v>19</v>
      </c>
      <c r="B5299" s="2">
        <v>41423</v>
      </c>
      <c r="C5299">
        <v>432.53379999999999</v>
      </c>
    </row>
    <row r="5300" spans="1:3" x14ac:dyDescent="0.55000000000000004">
      <c r="A5300" s="1" t="s">
        <v>19</v>
      </c>
      <c r="B5300" s="2">
        <v>41424</v>
      </c>
      <c r="C5300">
        <v>433.75420000000003</v>
      </c>
    </row>
    <row r="5301" spans="1:3" x14ac:dyDescent="0.55000000000000004">
      <c r="A5301" s="1" t="s">
        <v>19</v>
      </c>
      <c r="B5301" s="2">
        <v>41425</v>
      </c>
      <c r="C5301">
        <v>433.98329999999999</v>
      </c>
    </row>
    <row r="5302" spans="1:3" x14ac:dyDescent="0.55000000000000004">
      <c r="A5302" s="1" t="s">
        <v>19</v>
      </c>
      <c r="B5302" s="2">
        <v>41428</v>
      </c>
      <c r="C5302">
        <v>432.19499999999999</v>
      </c>
    </row>
    <row r="5303" spans="1:3" x14ac:dyDescent="0.55000000000000004">
      <c r="A5303" s="1" t="s">
        <v>19</v>
      </c>
      <c r="B5303" s="2">
        <v>41429</v>
      </c>
      <c r="C5303">
        <v>427.94600000000003</v>
      </c>
    </row>
    <row r="5304" spans="1:3" x14ac:dyDescent="0.55000000000000004">
      <c r="A5304" s="1" t="s">
        <v>19</v>
      </c>
      <c r="B5304" s="2">
        <v>41430</v>
      </c>
      <c r="C5304">
        <v>428.2448</v>
      </c>
    </row>
    <row r="5305" spans="1:3" x14ac:dyDescent="0.55000000000000004">
      <c r="A5305" s="1" t="s">
        <v>19</v>
      </c>
      <c r="B5305" s="2">
        <v>41431</v>
      </c>
      <c r="C5305">
        <v>430.7056</v>
      </c>
    </row>
    <row r="5306" spans="1:3" x14ac:dyDescent="0.55000000000000004">
      <c r="A5306" s="1" t="s">
        <v>19</v>
      </c>
      <c r="B5306" s="2">
        <v>41432</v>
      </c>
      <c r="C5306">
        <v>438.22239999999999</v>
      </c>
    </row>
    <row r="5307" spans="1:3" x14ac:dyDescent="0.55000000000000004">
      <c r="A5307" s="1" t="s">
        <v>19</v>
      </c>
      <c r="B5307" s="2">
        <v>41435</v>
      </c>
      <c r="C5307">
        <v>443.44779999999997</v>
      </c>
    </row>
    <row r="5308" spans="1:3" x14ac:dyDescent="0.55000000000000004">
      <c r="A5308" s="1" t="s">
        <v>19</v>
      </c>
      <c r="B5308" s="2">
        <v>41436</v>
      </c>
      <c r="C5308">
        <v>438.26229999999998</v>
      </c>
    </row>
    <row r="5309" spans="1:3" x14ac:dyDescent="0.55000000000000004">
      <c r="A5309" s="1" t="s">
        <v>19</v>
      </c>
      <c r="B5309" s="2">
        <v>41437</v>
      </c>
      <c r="C5309">
        <v>434.36189999999999</v>
      </c>
    </row>
    <row r="5310" spans="1:3" x14ac:dyDescent="0.55000000000000004">
      <c r="A5310" s="1" t="s">
        <v>19</v>
      </c>
      <c r="B5310" s="2">
        <v>41438</v>
      </c>
      <c r="C5310">
        <v>436.86250000000001</v>
      </c>
    </row>
    <row r="5311" spans="1:3" x14ac:dyDescent="0.55000000000000004">
      <c r="A5311" s="1" t="s">
        <v>19</v>
      </c>
      <c r="B5311" s="2">
        <v>41439</v>
      </c>
      <c r="C5311">
        <v>435.88619999999997</v>
      </c>
    </row>
    <row r="5312" spans="1:3" x14ac:dyDescent="0.55000000000000004">
      <c r="A5312" s="1" t="s">
        <v>19</v>
      </c>
      <c r="B5312" s="2">
        <v>41442</v>
      </c>
      <c r="C5312">
        <v>441.47030000000001</v>
      </c>
    </row>
    <row r="5313" spans="1:3" x14ac:dyDescent="0.55000000000000004">
      <c r="A5313" s="1" t="s">
        <v>19</v>
      </c>
      <c r="B5313" s="2">
        <v>41443</v>
      </c>
      <c r="C5313">
        <v>448.6284</v>
      </c>
    </row>
    <row r="5314" spans="1:3" x14ac:dyDescent="0.55000000000000004">
      <c r="A5314" s="1" t="s">
        <v>19</v>
      </c>
      <c r="B5314" s="2">
        <v>41444</v>
      </c>
      <c r="C5314">
        <v>448.6583</v>
      </c>
    </row>
    <row r="5315" spans="1:3" x14ac:dyDescent="0.55000000000000004">
      <c r="A5315" s="1" t="s">
        <v>19</v>
      </c>
      <c r="B5315" s="2">
        <v>41445</v>
      </c>
      <c r="C5315">
        <v>440.71809999999999</v>
      </c>
    </row>
    <row r="5316" spans="1:3" x14ac:dyDescent="0.55000000000000004">
      <c r="A5316" s="1" t="s">
        <v>19</v>
      </c>
      <c r="B5316" s="2">
        <v>41446</v>
      </c>
      <c r="C5316">
        <v>438.8202</v>
      </c>
    </row>
    <row r="5317" spans="1:3" x14ac:dyDescent="0.55000000000000004">
      <c r="A5317" s="1" t="s">
        <v>19</v>
      </c>
      <c r="B5317" s="2">
        <v>41449</v>
      </c>
      <c r="C5317">
        <v>433.27100000000002</v>
      </c>
    </row>
    <row r="5318" spans="1:3" x14ac:dyDescent="0.55000000000000004">
      <c r="A5318" s="1" t="s">
        <v>19</v>
      </c>
      <c r="B5318" s="2">
        <v>41450</v>
      </c>
      <c r="C5318">
        <v>431.48270000000002</v>
      </c>
    </row>
    <row r="5319" spans="1:3" x14ac:dyDescent="0.55000000000000004">
      <c r="A5319" s="1" t="s">
        <v>19</v>
      </c>
      <c r="B5319" s="2">
        <v>41451</v>
      </c>
      <c r="C5319">
        <v>435.19380000000001</v>
      </c>
    </row>
    <row r="5320" spans="1:3" x14ac:dyDescent="0.55000000000000004">
      <c r="A5320" s="1" t="s">
        <v>19</v>
      </c>
      <c r="B5320" s="2">
        <v>41452</v>
      </c>
      <c r="C5320">
        <v>436.8974</v>
      </c>
    </row>
    <row r="5321" spans="1:3" x14ac:dyDescent="0.55000000000000004">
      <c r="A5321" s="1" t="s">
        <v>19</v>
      </c>
      <c r="B5321" s="2">
        <v>41453</v>
      </c>
      <c r="C5321">
        <v>438.5412</v>
      </c>
    </row>
    <row r="5322" spans="1:3" x14ac:dyDescent="0.55000000000000004">
      <c r="A5322" s="1" t="s">
        <v>19</v>
      </c>
      <c r="B5322" s="2">
        <v>41456</v>
      </c>
      <c r="C5322">
        <v>442.28219999999999</v>
      </c>
    </row>
    <row r="5323" spans="1:3" x14ac:dyDescent="0.55000000000000004">
      <c r="A5323" s="1" t="s">
        <v>19</v>
      </c>
      <c r="B5323" s="2">
        <v>41457</v>
      </c>
      <c r="C5323">
        <v>439.50760000000002</v>
      </c>
    </row>
    <row r="5324" spans="1:3" x14ac:dyDescent="0.55000000000000004">
      <c r="A5324" s="1" t="s">
        <v>19</v>
      </c>
      <c r="B5324" s="2">
        <v>41458</v>
      </c>
      <c r="C5324">
        <v>441.55990000000003</v>
      </c>
    </row>
    <row r="5325" spans="1:3" x14ac:dyDescent="0.55000000000000004">
      <c r="A5325" s="1" t="s">
        <v>19</v>
      </c>
      <c r="B5325" s="2">
        <v>41460</v>
      </c>
      <c r="C5325">
        <v>445.07679999999999</v>
      </c>
    </row>
    <row r="5326" spans="1:3" x14ac:dyDescent="0.55000000000000004">
      <c r="A5326" s="1" t="s">
        <v>19</v>
      </c>
      <c r="B5326" s="2">
        <v>41463</v>
      </c>
      <c r="C5326">
        <v>450.85509999999999</v>
      </c>
    </row>
    <row r="5327" spans="1:3" x14ac:dyDescent="0.55000000000000004">
      <c r="A5327" s="1" t="s">
        <v>19</v>
      </c>
      <c r="B5327" s="2">
        <v>41464</v>
      </c>
      <c r="C5327">
        <v>450.9298</v>
      </c>
    </row>
    <row r="5328" spans="1:3" x14ac:dyDescent="0.55000000000000004">
      <c r="A5328" s="1" t="s">
        <v>19</v>
      </c>
      <c r="B5328" s="2">
        <v>41465</v>
      </c>
      <c r="C5328">
        <v>451.30340000000001</v>
      </c>
    </row>
    <row r="5329" spans="1:3" x14ac:dyDescent="0.55000000000000004">
      <c r="A5329" s="1" t="s">
        <v>19</v>
      </c>
      <c r="B5329" s="2">
        <v>41466</v>
      </c>
      <c r="C5329">
        <v>458.40179999999998</v>
      </c>
    </row>
    <row r="5330" spans="1:3" x14ac:dyDescent="0.55000000000000004">
      <c r="A5330" s="1" t="s">
        <v>19</v>
      </c>
      <c r="B5330" s="2">
        <v>41467</v>
      </c>
      <c r="C5330">
        <v>459.77659999999997</v>
      </c>
    </row>
    <row r="5331" spans="1:3" x14ac:dyDescent="0.55000000000000004">
      <c r="A5331" s="1" t="s">
        <v>19</v>
      </c>
      <c r="B5331" s="2">
        <v>41470</v>
      </c>
      <c r="C5331">
        <v>460.61849999999998</v>
      </c>
    </row>
    <row r="5332" spans="1:3" x14ac:dyDescent="0.55000000000000004">
      <c r="A5332" s="1" t="s">
        <v>19</v>
      </c>
      <c r="B5332" s="2">
        <v>41471</v>
      </c>
      <c r="C5332">
        <v>458.08800000000002</v>
      </c>
    </row>
    <row r="5333" spans="1:3" x14ac:dyDescent="0.55000000000000004">
      <c r="A5333" s="1" t="s">
        <v>19</v>
      </c>
      <c r="B5333" s="2">
        <v>41472</v>
      </c>
      <c r="C5333">
        <v>457.56</v>
      </c>
    </row>
    <row r="5334" spans="1:3" x14ac:dyDescent="0.55000000000000004">
      <c r="A5334" s="1" t="s">
        <v>19</v>
      </c>
      <c r="B5334" s="2">
        <v>41473</v>
      </c>
      <c r="C5334">
        <v>453.63959999999997</v>
      </c>
    </row>
    <row r="5335" spans="1:3" x14ac:dyDescent="0.55000000000000004">
      <c r="A5335" s="1" t="s">
        <v>19</v>
      </c>
      <c r="B5335" s="2">
        <v>41474</v>
      </c>
      <c r="C5335">
        <v>446.6259</v>
      </c>
    </row>
    <row r="5336" spans="1:3" x14ac:dyDescent="0.55000000000000004">
      <c r="A5336" s="1" t="s">
        <v>19</v>
      </c>
      <c r="B5336" s="2">
        <v>41477</v>
      </c>
      <c r="C5336">
        <v>453.64960000000002</v>
      </c>
    </row>
    <row r="5337" spans="1:3" x14ac:dyDescent="0.55000000000000004">
      <c r="A5337" s="1" t="s">
        <v>19</v>
      </c>
      <c r="B5337" s="2">
        <v>41478</v>
      </c>
      <c r="C5337">
        <v>450.21249999999998</v>
      </c>
    </row>
    <row r="5338" spans="1:3" x14ac:dyDescent="0.55000000000000004">
      <c r="A5338" s="1" t="s">
        <v>19</v>
      </c>
      <c r="B5338" s="2">
        <v>41479</v>
      </c>
      <c r="C5338">
        <v>449.76420000000002</v>
      </c>
    </row>
    <row r="5339" spans="1:3" x14ac:dyDescent="0.55000000000000004">
      <c r="A5339" s="1" t="s">
        <v>19</v>
      </c>
      <c r="B5339" s="2">
        <v>41480</v>
      </c>
      <c r="C5339">
        <v>442.19260000000003</v>
      </c>
    </row>
    <row r="5340" spans="1:3" x14ac:dyDescent="0.55000000000000004">
      <c r="A5340" s="1" t="s">
        <v>19</v>
      </c>
      <c r="B5340" s="2">
        <v>41481</v>
      </c>
      <c r="C5340">
        <v>441.02190000000002</v>
      </c>
    </row>
    <row r="5341" spans="1:3" x14ac:dyDescent="0.55000000000000004">
      <c r="A5341" s="1" t="s">
        <v>19</v>
      </c>
      <c r="B5341" s="2">
        <v>41484</v>
      </c>
      <c r="C5341">
        <v>439.48770000000002</v>
      </c>
    </row>
    <row r="5342" spans="1:3" x14ac:dyDescent="0.55000000000000004">
      <c r="A5342" s="1" t="s">
        <v>19</v>
      </c>
      <c r="B5342" s="2">
        <v>41485</v>
      </c>
      <c r="C5342">
        <v>443.79649999999998</v>
      </c>
    </row>
    <row r="5343" spans="1:3" x14ac:dyDescent="0.55000000000000004">
      <c r="A5343" s="1" t="s">
        <v>19</v>
      </c>
      <c r="B5343" s="2">
        <v>41486</v>
      </c>
      <c r="C5343">
        <v>442.21749999999997</v>
      </c>
    </row>
    <row r="5344" spans="1:3" x14ac:dyDescent="0.55000000000000004">
      <c r="A5344" s="1" t="s">
        <v>19</v>
      </c>
      <c r="B5344" s="2">
        <v>41487</v>
      </c>
      <c r="C5344">
        <v>450.42169999999999</v>
      </c>
    </row>
    <row r="5345" spans="1:3" x14ac:dyDescent="0.55000000000000004">
      <c r="A5345" s="1" t="s">
        <v>19</v>
      </c>
      <c r="B5345" s="2">
        <v>41488</v>
      </c>
      <c r="C5345">
        <v>451.59230000000002</v>
      </c>
    </row>
    <row r="5346" spans="1:3" x14ac:dyDescent="0.55000000000000004">
      <c r="A5346" s="1" t="s">
        <v>19</v>
      </c>
      <c r="B5346" s="2">
        <v>41491</v>
      </c>
      <c r="C5346">
        <v>450.81020000000001</v>
      </c>
    </row>
    <row r="5347" spans="1:3" x14ac:dyDescent="0.55000000000000004">
      <c r="A5347" s="1" t="s">
        <v>19</v>
      </c>
      <c r="B5347" s="2">
        <v>41492</v>
      </c>
      <c r="C5347">
        <v>446.61099999999999</v>
      </c>
    </row>
    <row r="5348" spans="1:3" x14ac:dyDescent="0.55000000000000004">
      <c r="A5348" s="1" t="s">
        <v>19</v>
      </c>
      <c r="B5348" s="2">
        <v>41493</v>
      </c>
      <c r="C5348">
        <v>443.66199999999998</v>
      </c>
    </row>
    <row r="5349" spans="1:3" x14ac:dyDescent="0.55000000000000004">
      <c r="A5349" s="1" t="s">
        <v>19</v>
      </c>
      <c r="B5349" s="2">
        <v>41494</v>
      </c>
      <c r="C5349">
        <v>444.66329999999999</v>
      </c>
    </row>
    <row r="5350" spans="1:3" x14ac:dyDescent="0.55000000000000004">
      <c r="A5350" s="1" t="s">
        <v>19</v>
      </c>
      <c r="B5350" s="2">
        <v>41495</v>
      </c>
      <c r="C5350">
        <v>443.54250000000002</v>
      </c>
    </row>
    <row r="5351" spans="1:3" x14ac:dyDescent="0.55000000000000004">
      <c r="A5351" s="1" t="s">
        <v>19</v>
      </c>
      <c r="B5351" s="2">
        <v>41498</v>
      </c>
      <c r="C5351">
        <v>441.10169999999999</v>
      </c>
    </row>
    <row r="5352" spans="1:3" x14ac:dyDescent="0.55000000000000004">
      <c r="A5352" s="1" t="s">
        <v>19</v>
      </c>
      <c r="B5352" s="2">
        <v>41499</v>
      </c>
      <c r="C5352">
        <v>438.9796</v>
      </c>
    </row>
    <row r="5353" spans="1:3" x14ac:dyDescent="0.55000000000000004">
      <c r="A5353" s="1" t="s">
        <v>19</v>
      </c>
      <c r="B5353" s="2">
        <v>41500</v>
      </c>
      <c r="C5353">
        <v>433.28089999999997</v>
      </c>
    </row>
    <row r="5354" spans="1:3" x14ac:dyDescent="0.55000000000000004">
      <c r="A5354" s="1" t="s">
        <v>19</v>
      </c>
      <c r="B5354" s="2">
        <v>41501</v>
      </c>
      <c r="C5354">
        <v>428.22489999999999</v>
      </c>
    </row>
    <row r="5355" spans="1:3" x14ac:dyDescent="0.55000000000000004">
      <c r="A5355" s="1" t="s">
        <v>19</v>
      </c>
      <c r="B5355" s="2">
        <v>41502</v>
      </c>
      <c r="C5355">
        <v>426.85500000000002</v>
      </c>
    </row>
    <row r="5356" spans="1:3" x14ac:dyDescent="0.55000000000000004">
      <c r="A5356" s="1" t="s">
        <v>19</v>
      </c>
      <c r="B5356" s="2">
        <v>41505</v>
      </c>
      <c r="C5356">
        <v>431.20870000000002</v>
      </c>
    </row>
    <row r="5357" spans="1:3" x14ac:dyDescent="0.55000000000000004">
      <c r="A5357" s="1" t="s">
        <v>19</v>
      </c>
      <c r="B5357" s="2">
        <v>41506</v>
      </c>
      <c r="C5357">
        <v>431.09410000000003</v>
      </c>
    </row>
    <row r="5358" spans="1:3" x14ac:dyDescent="0.55000000000000004">
      <c r="A5358" s="1" t="s">
        <v>19</v>
      </c>
      <c r="B5358" s="2">
        <v>41507</v>
      </c>
      <c r="C5358">
        <v>433.04180000000002</v>
      </c>
    </row>
    <row r="5359" spans="1:3" x14ac:dyDescent="0.55000000000000004">
      <c r="A5359" s="1" t="s">
        <v>19</v>
      </c>
      <c r="B5359" s="2">
        <v>41508</v>
      </c>
      <c r="C5359">
        <v>435.22370000000001</v>
      </c>
    </row>
    <row r="5360" spans="1:3" x14ac:dyDescent="0.55000000000000004">
      <c r="A5360" s="1" t="s">
        <v>19</v>
      </c>
      <c r="B5360" s="2">
        <v>41509</v>
      </c>
      <c r="C5360">
        <v>433.48020000000002</v>
      </c>
    </row>
    <row r="5361" spans="1:3" x14ac:dyDescent="0.55000000000000004">
      <c r="A5361" s="1" t="s">
        <v>19</v>
      </c>
      <c r="B5361" s="2">
        <v>41512</v>
      </c>
      <c r="C5361">
        <v>431.57729999999998</v>
      </c>
    </row>
    <row r="5362" spans="1:3" x14ac:dyDescent="0.55000000000000004">
      <c r="A5362" s="1" t="s">
        <v>19</v>
      </c>
      <c r="B5362" s="2">
        <v>41513</v>
      </c>
      <c r="C5362">
        <v>423.48770000000002</v>
      </c>
    </row>
    <row r="5363" spans="1:3" x14ac:dyDescent="0.55000000000000004">
      <c r="A5363" s="1" t="s">
        <v>19</v>
      </c>
      <c r="B5363" s="2">
        <v>41514</v>
      </c>
      <c r="C5363">
        <v>422.69060000000002</v>
      </c>
    </row>
    <row r="5364" spans="1:3" x14ac:dyDescent="0.55000000000000004">
      <c r="A5364" s="1" t="s">
        <v>19</v>
      </c>
      <c r="B5364" s="2">
        <v>41515</v>
      </c>
      <c r="C5364">
        <v>426.11779999999999</v>
      </c>
    </row>
    <row r="5365" spans="1:3" x14ac:dyDescent="0.55000000000000004">
      <c r="A5365" s="1" t="s">
        <v>19</v>
      </c>
      <c r="B5365" s="2">
        <v>41516</v>
      </c>
      <c r="C5365">
        <v>421.86869999999999</v>
      </c>
    </row>
    <row r="5366" spans="1:3" x14ac:dyDescent="0.55000000000000004">
      <c r="A5366" s="1" t="s">
        <v>19</v>
      </c>
      <c r="B5366" s="2">
        <v>41520</v>
      </c>
      <c r="C5366">
        <v>428.58359999999999</v>
      </c>
    </row>
    <row r="5367" spans="1:3" x14ac:dyDescent="0.55000000000000004">
      <c r="A5367" s="1" t="s">
        <v>19</v>
      </c>
      <c r="B5367" s="2">
        <v>41521</v>
      </c>
      <c r="C5367">
        <v>434.18759999999997</v>
      </c>
    </row>
    <row r="5368" spans="1:3" x14ac:dyDescent="0.55000000000000004">
      <c r="A5368" s="1" t="s">
        <v>19</v>
      </c>
      <c r="B5368" s="2">
        <v>41522</v>
      </c>
      <c r="C5368">
        <v>438.13780000000003</v>
      </c>
    </row>
    <row r="5369" spans="1:3" x14ac:dyDescent="0.55000000000000004">
      <c r="A5369" s="1" t="s">
        <v>19</v>
      </c>
      <c r="B5369" s="2">
        <v>41523</v>
      </c>
      <c r="C5369">
        <v>438.14769999999999</v>
      </c>
    </row>
    <row r="5370" spans="1:3" x14ac:dyDescent="0.55000000000000004">
      <c r="A5370" s="1" t="s">
        <v>19</v>
      </c>
      <c r="B5370" s="2">
        <v>41526</v>
      </c>
      <c r="C5370">
        <v>442.36689999999999</v>
      </c>
    </row>
    <row r="5371" spans="1:3" x14ac:dyDescent="0.55000000000000004">
      <c r="A5371" s="1" t="s">
        <v>19</v>
      </c>
      <c r="B5371" s="2">
        <v>41527</v>
      </c>
      <c r="C5371">
        <v>442.67579999999998</v>
      </c>
    </row>
    <row r="5372" spans="1:3" x14ac:dyDescent="0.55000000000000004">
      <c r="A5372" s="1" t="s">
        <v>19</v>
      </c>
      <c r="B5372" s="2">
        <v>41528</v>
      </c>
      <c r="C5372">
        <v>446.42169999999999</v>
      </c>
    </row>
    <row r="5373" spans="1:3" x14ac:dyDescent="0.55000000000000004">
      <c r="A5373" s="1" t="s">
        <v>19</v>
      </c>
      <c r="B5373" s="2">
        <v>41529</v>
      </c>
      <c r="C5373">
        <v>444.86250000000001</v>
      </c>
    </row>
    <row r="5374" spans="1:3" x14ac:dyDescent="0.55000000000000004">
      <c r="A5374" s="1" t="s">
        <v>19</v>
      </c>
      <c r="B5374" s="2">
        <v>41530</v>
      </c>
      <c r="C5374">
        <v>442.875</v>
      </c>
    </row>
    <row r="5375" spans="1:3" x14ac:dyDescent="0.55000000000000004">
      <c r="A5375" s="1" t="s">
        <v>19</v>
      </c>
      <c r="B5375" s="2">
        <v>41533</v>
      </c>
      <c r="C5375">
        <v>442.22239999999999</v>
      </c>
    </row>
    <row r="5376" spans="1:3" x14ac:dyDescent="0.55000000000000004">
      <c r="A5376" s="1" t="s">
        <v>19</v>
      </c>
      <c r="B5376" s="2">
        <v>41534</v>
      </c>
      <c r="C5376">
        <v>441.40050000000002</v>
      </c>
    </row>
    <row r="5377" spans="1:3" x14ac:dyDescent="0.55000000000000004">
      <c r="A5377" s="1" t="s">
        <v>19</v>
      </c>
      <c r="B5377" s="2">
        <v>41535</v>
      </c>
      <c r="C5377">
        <v>449.97340000000003</v>
      </c>
    </row>
    <row r="5378" spans="1:3" x14ac:dyDescent="0.55000000000000004">
      <c r="A5378" s="1" t="s">
        <v>19</v>
      </c>
      <c r="B5378" s="2">
        <v>41536</v>
      </c>
      <c r="C5378">
        <v>447.51760000000002</v>
      </c>
    </row>
    <row r="5379" spans="1:3" x14ac:dyDescent="0.55000000000000004">
      <c r="A5379" s="1" t="s">
        <v>19</v>
      </c>
      <c r="B5379" s="2">
        <v>41537</v>
      </c>
      <c r="C5379">
        <v>449.86880000000002</v>
      </c>
    </row>
    <row r="5380" spans="1:3" x14ac:dyDescent="0.55000000000000004">
      <c r="A5380" s="1" t="s">
        <v>19</v>
      </c>
      <c r="B5380" s="2">
        <v>41540</v>
      </c>
      <c r="C5380">
        <v>441.59480000000002</v>
      </c>
    </row>
    <row r="5381" spans="1:3" x14ac:dyDescent="0.55000000000000004">
      <c r="A5381" s="1" t="s">
        <v>19</v>
      </c>
      <c r="B5381" s="2">
        <v>41541</v>
      </c>
      <c r="C5381">
        <v>441.76420000000002</v>
      </c>
    </row>
    <row r="5382" spans="1:3" x14ac:dyDescent="0.55000000000000004">
      <c r="A5382" s="1" t="s">
        <v>19</v>
      </c>
      <c r="B5382" s="2">
        <v>41542</v>
      </c>
      <c r="C5382">
        <v>436.97710000000001</v>
      </c>
    </row>
    <row r="5383" spans="1:3" x14ac:dyDescent="0.55000000000000004">
      <c r="A5383" s="1" t="s">
        <v>19</v>
      </c>
      <c r="B5383" s="2">
        <v>41543</v>
      </c>
      <c r="C5383">
        <v>437.44529999999997</v>
      </c>
    </row>
    <row r="5384" spans="1:3" x14ac:dyDescent="0.55000000000000004">
      <c r="A5384" s="1" t="s">
        <v>19</v>
      </c>
      <c r="B5384" s="2">
        <v>41544</v>
      </c>
      <c r="C5384">
        <v>436.55869999999999</v>
      </c>
    </row>
    <row r="5385" spans="1:3" x14ac:dyDescent="0.55000000000000004">
      <c r="A5385" s="1" t="s">
        <v>19</v>
      </c>
      <c r="B5385" s="2">
        <v>41547</v>
      </c>
      <c r="C5385">
        <v>436.31959999999998</v>
      </c>
    </row>
    <row r="5386" spans="1:3" x14ac:dyDescent="0.55000000000000004">
      <c r="A5386" s="1" t="s">
        <v>19</v>
      </c>
      <c r="B5386" s="2">
        <v>41548</v>
      </c>
      <c r="C5386">
        <v>441.84390000000002</v>
      </c>
    </row>
    <row r="5387" spans="1:3" x14ac:dyDescent="0.55000000000000004">
      <c r="A5387" s="1" t="s">
        <v>19</v>
      </c>
      <c r="B5387" s="2">
        <v>41549</v>
      </c>
      <c r="C5387">
        <v>442.33699999999999</v>
      </c>
    </row>
    <row r="5388" spans="1:3" x14ac:dyDescent="0.55000000000000004">
      <c r="A5388" s="1" t="s">
        <v>19</v>
      </c>
      <c r="B5388" s="2">
        <v>41550</v>
      </c>
      <c r="C5388">
        <v>436.4092</v>
      </c>
    </row>
    <row r="5389" spans="1:3" x14ac:dyDescent="0.55000000000000004">
      <c r="A5389" s="1" t="s">
        <v>19</v>
      </c>
      <c r="B5389" s="2">
        <v>41551</v>
      </c>
      <c r="C5389">
        <v>434.5462</v>
      </c>
    </row>
    <row r="5390" spans="1:3" x14ac:dyDescent="0.55000000000000004">
      <c r="A5390" s="1" t="s">
        <v>19</v>
      </c>
      <c r="B5390" s="2">
        <v>41554</v>
      </c>
      <c r="C5390">
        <v>431.25360000000001</v>
      </c>
    </row>
    <row r="5391" spans="1:3" x14ac:dyDescent="0.55000000000000004">
      <c r="A5391" s="1" t="s">
        <v>19</v>
      </c>
      <c r="B5391" s="2">
        <v>41555</v>
      </c>
      <c r="C5391">
        <v>425.24110000000002</v>
      </c>
    </row>
    <row r="5392" spans="1:3" x14ac:dyDescent="0.55000000000000004">
      <c r="A5392" s="1" t="s">
        <v>19</v>
      </c>
      <c r="B5392" s="2">
        <v>41556</v>
      </c>
      <c r="C5392">
        <v>426.33199999999999</v>
      </c>
    </row>
    <row r="5393" spans="1:3" x14ac:dyDescent="0.55000000000000004">
      <c r="A5393" s="1" t="s">
        <v>19</v>
      </c>
      <c r="B5393" s="2">
        <v>41557</v>
      </c>
      <c r="C5393">
        <v>432.49889999999999</v>
      </c>
    </row>
    <row r="5394" spans="1:3" x14ac:dyDescent="0.55000000000000004">
      <c r="A5394" s="1" t="s">
        <v>19</v>
      </c>
      <c r="B5394" s="2">
        <v>41558</v>
      </c>
      <c r="C5394">
        <v>434.36689999999999</v>
      </c>
    </row>
    <row r="5395" spans="1:3" x14ac:dyDescent="0.55000000000000004">
      <c r="A5395" s="1" t="s">
        <v>19</v>
      </c>
      <c r="B5395" s="2">
        <v>41561</v>
      </c>
      <c r="C5395">
        <v>436.41919999999999</v>
      </c>
    </row>
    <row r="5396" spans="1:3" x14ac:dyDescent="0.55000000000000004">
      <c r="A5396" s="1" t="s">
        <v>19</v>
      </c>
      <c r="B5396" s="2">
        <v>41562</v>
      </c>
      <c r="C5396">
        <v>439.35820000000001</v>
      </c>
    </row>
    <row r="5397" spans="1:3" x14ac:dyDescent="0.55000000000000004">
      <c r="A5397" s="1" t="s">
        <v>19</v>
      </c>
      <c r="B5397" s="2">
        <v>41563</v>
      </c>
      <c r="C5397">
        <v>447.3383</v>
      </c>
    </row>
    <row r="5398" spans="1:3" x14ac:dyDescent="0.55000000000000004">
      <c r="A5398" s="1" t="s">
        <v>19</v>
      </c>
      <c r="B5398" s="2">
        <v>41564</v>
      </c>
      <c r="C5398">
        <v>442.7355</v>
      </c>
    </row>
    <row r="5399" spans="1:3" x14ac:dyDescent="0.55000000000000004">
      <c r="A5399" s="1" t="s">
        <v>19</v>
      </c>
      <c r="B5399" s="2">
        <v>41565</v>
      </c>
      <c r="C5399">
        <v>503.81659999999999</v>
      </c>
    </row>
    <row r="5400" spans="1:3" x14ac:dyDescent="0.55000000000000004">
      <c r="A5400" s="1" t="s">
        <v>19</v>
      </c>
      <c r="B5400" s="2">
        <v>41568</v>
      </c>
      <c r="C5400">
        <v>499.77670000000001</v>
      </c>
    </row>
    <row r="5401" spans="1:3" x14ac:dyDescent="0.55000000000000004">
      <c r="A5401" s="1" t="s">
        <v>19</v>
      </c>
      <c r="B5401" s="2">
        <v>41569</v>
      </c>
      <c r="C5401">
        <v>501.6198</v>
      </c>
    </row>
    <row r="5402" spans="1:3" x14ac:dyDescent="0.55000000000000004">
      <c r="A5402" s="1" t="s">
        <v>19</v>
      </c>
      <c r="B5402" s="2">
        <v>41570</v>
      </c>
      <c r="C5402">
        <v>513.77919999999995</v>
      </c>
    </row>
    <row r="5403" spans="1:3" x14ac:dyDescent="0.55000000000000004">
      <c r="A5403" s="1" t="s">
        <v>19</v>
      </c>
      <c r="B5403" s="2">
        <v>41571</v>
      </c>
      <c r="C5403">
        <v>510.86020000000002</v>
      </c>
    </row>
    <row r="5404" spans="1:3" x14ac:dyDescent="0.55000000000000004">
      <c r="A5404" s="1" t="s">
        <v>19</v>
      </c>
      <c r="B5404" s="2">
        <v>41572</v>
      </c>
      <c r="C5404">
        <v>505.7045</v>
      </c>
    </row>
    <row r="5405" spans="1:3" x14ac:dyDescent="0.55000000000000004">
      <c r="A5405" s="1" t="s">
        <v>19</v>
      </c>
      <c r="B5405" s="2">
        <v>41575</v>
      </c>
      <c r="C5405">
        <v>505.60489999999999</v>
      </c>
    </row>
    <row r="5406" spans="1:3" x14ac:dyDescent="0.55000000000000004">
      <c r="A5406" s="1" t="s">
        <v>19</v>
      </c>
      <c r="B5406" s="2">
        <v>41576</v>
      </c>
      <c r="C5406">
        <v>516.18520000000001</v>
      </c>
    </row>
    <row r="5407" spans="1:3" x14ac:dyDescent="0.55000000000000004">
      <c r="A5407" s="1" t="s">
        <v>19</v>
      </c>
      <c r="B5407" s="2">
        <v>41577</v>
      </c>
      <c r="C5407">
        <v>513.28610000000003</v>
      </c>
    </row>
    <row r="5408" spans="1:3" x14ac:dyDescent="0.55000000000000004">
      <c r="A5408" s="1" t="s">
        <v>19</v>
      </c>
      <c r="B5408" s="2">
        <v>41578</v>
      </c>
      <c r="C5408">
        <v>513.36580000000004</v>
      </c>
    </row>
    <row r="5409" spans="1:3" x14ac:dyDescent="0.55000000000000004">
      <c r="A5409" s="1" t="s">
        <v>19</v>
      </c>
      <c r="B5409" s="2">
        <v>41579</v>
      </c>
      <c r="C5409">
        <v>511.60239999999999</v>
      </c>
    </row>
    <row r="5410" spans="1:3" x14ac:dyDescent="0.55000000000000004">
      <c r="A5410" s="1" t="s">
        <v>19</v>
      </c>
      <c r="B5410" s="2">
        <v>41582</v>
      </c>
      <c r="C5410">
        <v>511.13909999999998</v>
      </c>
    </row>
    <row r="5411" spans="1:3" x14ac:dyDescent="0.55000000000000004">
      <c r="A5411" s="1" t="s">
        <v>19</v>
      </c>
      <c r="B5411" s="2">
        <v>41583</v>
      </c>
      <c r="C5411">
        <v>508.85270000000003</v>
      </c>
    </row>
    <row r="5412" spans="1:3" x14ac:dyDescent="0.55000000000000004">
      <c r="A5412" s="1" t="s">
        <v>19</v>
      </c>
      <c r="B5412" s="2">
        <v>41584</v>
      </c>
      <c r="C5412">
        <v>509.46539999999999</v>
      </c>
    </row>
    <row r="5413" spans="1:3" x14ac:dyDescent="0.55000000000000004">
      <c r="A5413" s="1" t="s">
        <v>19</v>
      </c>
      <c r="B5413" s="2">
        <v>41585</v>
      </c>
      <c r="C5413">
        <v>502.09300000000002</v>
      </c>
    </row>
    <row r="5414" spans="1:3" x14ac:dyDescent="0.55000000000000004">
      <c r="A5414" s="1" t="s">
        <v>19</v>
      </c>
      <c r="B5414" s="2">
        <v>41586</v>
      </c>
      <c r="C5414">
        <v>506.11799999999999</v>
      </c>
    </row>
    <row r="5415" spans="1:3" x14ac:dyDescent="0.55000000000000004">
      <c r="A5415" s="1" t="s">
        <v>19</v>
      </c>
      <c r="B5415" s="2">
        <v>41589</v>
      </c>
      <c r="C5415">
        <v>503.40809999999999</v>
      </c>
    </row>
    <row r="5416" spans="1:3" x14ac:dyDescent="0.55000000000000004">
      <c r="A5416" s="1" t="s">
        <v>19</v>
      </c>
      <c r="B5416" s="2">
        <v>41590</v>
      </c>
      <c r="C5416">
        <v>504.0009</v>
      </c>
    </row>
    <row r="5417" spans="1:3" x14ac:dyDescent="0.55000000000000004">
      <c r="A5417" s="1" t="s">
        <v>19</v>
      </c>
      <c r="B5417" s="2">
        <v>41591</v>
      </c>
      <c r="C5417">
        <v>514.30730000000005</v>
      </c>
    </row>
    <row r="5418" spans="1:3" x14ac:dyDescent="0.55000000000000004">
      <c r="A5418" s="1" t="s">
        <v>19</v>
      </c>
      <c r="B5418" s="2">
        <v>41592</v>
      </c>
      <c r="C5418">
        <v>515.68209999999999</v>
      </c>
    </row>
    <row r="5419" spans="1:3" x14ac:dyDescent="0.55000000000000004">
      <c r="A5419" s="1" t="s">
        <v>19</v>
      </c>
      <c r="B5419" s="2">
        <v>41593</v>
      </c>
      <c r="C5419">
        <v>514.85019999999997</v>
      </c>
    </row>
    <row r="5420" spans="1:3" x14ac:dyDescent="0.55000000000000004">
      <c r="A5420" s="1" t="s">
        <v>19</v>
      </c>
      <c r="B5420" s="2">
        <v>41596</v>
      </c>
      <c r="C5420">
        <v>513.84889999999996</v>
      </c>
    </row>
    <row r="5421" spans="1:3" x14ac:dyDescent="0.55000000000000004">
      <c r="A5421" s="1" t="s">
        <v>19</v>
      </c>
      <c r="B5421" s="2">
        <v>41597</v>
      </c>
      <c r="C5421">
        <v>510.68579999999997</v>
      </c>
    </row>
    <row r="5422" spans="1:3" x14ac:dyDescent="0.55000000000000004">
      <c r="A5422" s="1" t="s">
        <v>19</v>
      </c>
      <c r="B5422" s="2">
        <v>41598</v>
      </c>
      <c r="C5422">
        <v>509.24619999999999</v>
      </c>
    </row>
    <row r="5423" spans="1:3" x14ac:dyDescent="0.55000000000000004">
      <c r="A5423" s="1" t="s">
        <v>19</v>
      </c>
      <c r="B5423" s="2">
        <v>41599</v>
      </c>
      <c r="C5423">
        <v>515.10419999999999</v>
      </c>
    </row>
    <row r="5424" spans="1:3" x14ac:dyDescent="0.55000000000000004">
      <c r="A5424" s="1" t="s">
        <v>19</v>
      </c>
      <c r="B5424" s="2">
        <v>41600</v>
      </c>
      <c r="C5424">
        <v>514.01829999999995</v>
      </c>
    </row>
    <row r="5425" spans="1:3" x14ac:dyDescent="0.55000000000000004">
      <c r="A5425" s="1" t="s">
        <v>19</v>
      </c>
      <c r="B5425" s="2">
        <v>41603</v>
      </c>
      <c r="C5425">
        <v>521.01210000000003</v>
      </c>
    </row>
    <row r="5426" spans="1:3" x14ac:dyDescent="0.55000000000000004">
      <c r="A5426" s="1" t="s">
        <v>19</v>
      </c>
      <c r="B5426" s="2">
        <v>41604</v>
      </c>
      <c r="C5426">
        <v>527.22879999999998</v>
      </c>
    </row>
    <row r="5427" spans="1:3" x14ac:dyDescent="0.55000000000000004">
      <c r="A5427" s="1" t="s">
        <v>19</v>
      </c>
      <c r="B5427" s="2">
        <v>41605</v>
      </c>
      <c r="C5427">
        <v>529.57010000000002</v>
      </c>
    </row>
    <row r="5428" spans="1:3" x14ac:dyDescent="0.55000000000000004">
      <c r="A5428" s="1" t="s">
        <v>19</v>
      </c>
      <c r="B5428" s="2">
        <v>41607</v>
      </c>
      <c r="C5428">
        <v>527.81659999999999</v>
      </c>
    </row>
    <row r="5429" spans="1:3" x14ac:dyDescent="0.55000000000000004">
      <c r="A5429" s="1" t="s">
        <v>19</v>
      </c>
      <c r="B5429" s="2">
        <v>41610</v>
      </c>
      <c r="C5429">
        <v>525.27120000000002</v>
      </c>
    </row>
    <row r="5430" spans="1:3" x14ac:dyDescent="0.55000000000000004">
      <c r="A5430" s="1" t="s">
        <v>19</v>
      </c>
      <c r="B5430" s="2">
        <v>41611</v>
      </c>
      <c r="C5430">
        <v>524.6635</v>
      </c>
    </row>
    <row r="5431" spans="1:3" x14ac:dyDescent="0.55000000000000004">
      <c r="A5431" s="1" t="s">
        <v>19</v>
      </c>
      <c r="B5431" s="2">
        <v>41612</v>
      </c>
      <c r="C5431">
        <v>527.11429999999996</v>
      </c>
    </row>
    <row r="5432" spans="1:3" x14ac:dyDescent="0.55000000000000004">
      <c r="A5432" s="1" t="s">
        <v>19</v>
      </c>
      <c r="B5432" s="2">
        <v>41613</v>
      </c>
      <c r="C5432">
        <v>526.69579999999996</v>
      </c>
    </row>
    <row r="5433" spans="1:3" x14ac:dyDescent="0.55000000000000004">
      <c r="A5433" s="1" t="s">
        <v>19</v>
      </c>
      <c r="B5433" s="2">
        <v>41614</v>
      </c>
      <c r="C5433">
        <v>532.93740000000003</v>
      </c>
    </row>
    <row r="5434" spans="1:3" x14ac:dyDescent="0.55000000000000004">
      <c r="A5434" s="1" t="s">
        <v>19</v>
      </c>
      <c r="B5434" s="2">
        <v>41617</v>
      </c>
      <c r="C5434">
        <v>537.05700000000002</v>
      </c>
    </row>
    <row r="5435" spans="1:3" x14ac:dyDescent="0.55000000000000004">
      <c r="A5435" s="1" t="s">
        <v>19</v>
      </c>
      <c r="B5435" s="2">
        <v>41618</v>
      </c>
      <c r="C5435">
        <v>540.3048</v>
      </c>
    </row>
    <row r="5436" spans="1:3" x14ac:dyDescent="0.55000000000000004">
      <c r="A5436" s="1" t="s">
        <v>19</v>
      </c>
      <c r="B5436" s="2">
        <v>41619</v>
      </c>
      <c r="C5436">
        <v>536.63350000000003</v>
      </c>
    </row>
    <row r="5437" spans="1:3" x14ac:dyDescent="0.55000000000000004">
      <c r="A5437" s="1" t="s">
        <v>19</v>
      </c>
      <c r="B5437" s="2">
        <v>41620</v>
      </c>
      <c r="C5437">
        <v>532.98220000000003</v>
      </c>
    </row>
    <row r="5438" spans="1:3" x14ac:dyDescent="0.55000000000000004">
      <c r="A5438" s="1" t="s">
        <v>19</v>
      </c>
      <c r="B5438" s="2">
        <v>41621</v>
      </c>
      <c r="C5438">
        <v>528.4144</v>
      </c>
    </row>
    <row r="5439" spans="1:3" x14ac:dyDescent="0.55000000000000004">
      <c r="A5439" s="1" t="s">
        <v>19</v>
      </c>
      <c r="B5439" s="2">
        <v>41624</v>
      </c>
      <c r="C5439">
        <v>534.48659999999995</v>
      </c>
    </row>
    <row r="5440" spans="1:3" x14ac:dyDescent="0.55000000000000004">
      <c r="A5440" s="1" t="s">
        <v>19</v>
      </c>
      <c r="B5440" s="2">
        <v>41625</v>
      </c>
      <c r="C5440">
        <v>532.93240000000003</v>
      </c>
    </row>
    <row r="5441" spans="1:3" x14ac:dyDescent="0.55000000000000004">
      <c r="A5441" s="1" t="s">
        <v>19</v>
      </c>
      <c r="B5441" s="2">
        <v>41626</v>
      </c>
      <c r="C5441">
        <v>540.34960000000001</v>
      </c>
    </row>
    <row r="5442" spans="1:3" x14ac:dyDescent="0.55000000000000004">
      <c r="A5442" s="1" t="s">
        <v>19</v>
      </c>
      <c r="B5442" s="2">
        <v>41627</v>
      </c>
      <c r="C5442">
        <v>541.08190000000002</v>
      </c>
    </row>
    <row r="5443" spans="1:3" x14ac:dyDescent="0.55000000000000004">
      <c r="A5443" s="1" t="s">
        <v>19</v>
      </c>
      <c r="B5443" s="2">
        <v>41628</v>
      </c>
      <c r="C5443">
        <v>548.255</v>
      </c>
    </row>
    <row r="5444" spans="1:3" x14ac:dyDescent="0.55000000000000004">
      <c r="A5444" s="1" t="s">
        <v>19</v>
      </c>
      <c r="B5444" s="2">
        <v>41631</v>
      </c>
      <c r="C5444">
        <v>555.46799999999996</v>
      </c>
    </row>
    <row r="5445" spans="1:3" x14ac:dyDescent="0.55000000000000004">
      <c r="A5445" s="1" t="s">
        <v>19</v>
      </c>
      <c r="B5445" s="2">
        <v>41632</v>
      </c>
      <c r="C5445">
        <v>553.84410000000003</v>
      </c>
    </row>
    <row r="5446" spans="1:3" x14ac:dyDescent="0.55000000000000004">
      <c r="A5446" s="1" t="s">
        <v>19</v>
      </c>
      <c r="B5446" s="2">
        <v>41634</v>
      </c>
      <c r="C5446">
        <v>556.64359999999999</v>
      </c>
    </row>
    <row r="5447" spans="1:3" x14ac:dyDescent="0.55000000000000004">
      <c r="A5447" s="1" t="s">
        <v>19</v>
      </c>
      <c r="B5447" s="2">
        <v>41635</v>
      </c>
      <c r="C5447">
        <v>557.11180000000002</v>
      </c>
    </row>
    <row r="5448" spans="1:3" x14ac:dyDescent="0.55000000000000004">
      <c r="A5448" s="1" t="s">
        <v>19</v>
      </c>
      <c r="B5448" s="2">
        <v>41638</v>
      </c>
      <c r="C5448">
        <v>552.6585</v>
      </c>
    </row>
    <row r="5449" spans="1:3" x14ac:dyDescent="0.55000000000000004">
      <c r="A5449" s="1" t="s">
        <v>19</v>
      </c>
      <c r="B5449" s="2">
        <v>41639</v>
      </c>
      <c r="C5449">
        <v>558.26250000000005</v>
      </c>
    </row>
    <row r="5450" spans="1:3" x14ac:dyDescent="0.55000000000000004">
      <c r="A5450" s="1" t="s">
        <v>19</v>
      </c>
      <c r="B5450" s="2">
        <v>41641</v>
      </c>
      <c r="C5450">
        <v>554.48170000000005</v>
      </c>
    </row>
    <row r="5451" spans="1:3" x14ac:dyDescent="0.55000000000000004">
      <c r="A5451" s="1" t="s">
        <v>19</v>
      </c>
      <c r="B5451" s="2">
        <v>41642</v>
      </c>
      <c r="C5451">
        <v>550.43679999999995</v>
      </c>
    </row>
    <row r="5452" spans="1:3" x14ac:dyDescent="0.55000000000000004">
      <c r="A5452" s="1" t="s">
        <v>19</v>
      </c>
      <c r="B5452" s="2">
        <v>41645</v>
      </c>
      <c r="C5452">
        <v>556.57389999999998</v>
      </c>
    </row>
    <row r="5453" spans="1:3" x14ac:dyDescent="0.55000000000000004">
      <c r="A5453" s="1" t="s">
        <v>19</v>
      </c>
      <c r="B5453" s="2">
        <v>41646</v>
      </c>
      <c r="C5453">
        <v>567.30359999999996</v>
      </c>
    </row>
    <row r="5454" spans="1:3" x14ac:dyDescent="0.55000000000000004">
      <c r="A5454" s="1" t="s">
        <v>19</v>
      </c>
      <c r="B5454" s="2">
        <v>41647</v>
      </c>
      <c r="C5454">
        <v>568.48419999999999</v>
      </c>
    </row>
    <row r="5455" spans="1:3" x14ac:dyDescent="0.55000000000000004">
      <c r="A5455" s="1" t="s">
        <v>19</v>
      </c>
      <c r="B5455" s="2">
        <v>41648</v>
      </c>
      <c r="C5455">
        <v>563.00969999999995</v>
      </c>
    </row>
    <row r="5456" spans="1:3" x14ac:dyDescent="0.55000000000000004">
      <c r="A5456" s="1" t="s">
        <v>19</v>
      </c>
      <c r="B5456" s="2">
        <v>41649</v>
      </c>
      <c r="C5456">
        <v>562.97979999999995</v>
      </c>
    </row>
    <row r="5457" spans="1:3" x14ac:dyDescent="0.55000000000000004">
      <c r="A5457" s="1" t="s">
        <v>19</v>
      </c>
      <c r="B5457" s="2">
        <v>41652</v>
      </c>
      <c r="C5457">
        <v>559.39319999999998</v>
      </c>
    </row>
    <row r="5458" spans="1:3" x14ac:dyDescent="0.55000000000000004">
      <c r="A5458" s="1" t="s">
        <v>19</v>
      </c>
      <c r="B5458" s="2">
        <v>41653</v>
      </c>
      <c r="C5458">
        <v>572.55399999999997</v>
      </c>
    </row>
    <row r="5459" spans="1:3" x14ac:dyDescent="0.55000000000000004">
      <c r="A5459" s="1" t="s">
        <v>19</v>
      </c>
      <c r="B5459" s="2">
        <v>41654</v>
      </c>
      <c r="C5459">
        <v>572.16539999999998</v>
      </c>
    </row>
    <row r="5460" spans="1:3" x14ac:dyDescent="0.55000000000000004">
      <c r="A5460" s="1" t="s">
        <v>19</v>
      </c>
      <c r="B5460" s="2">
        <v>41655</v>
      </c>
      <c r="C5460">
        <v>575.95119999999997</v>
      </c>
    </row>
    <row r="5461" spans="1:3" x14ac:dyDescent="0.55000000000000004">
      <c r="A5461" s="1" t="s">
        <v>19</v>
      </c>
      <c r="B5461" s="2">
        <v>41656</v>
      </c>
      <c r="C5461">
        <v>573.11680000000001</v>
      </c>
    </row>
    <row r="5462" spans="1:3" x14ac:dyDescent="0.55000000000000004">
      <c r="A5462" s="1" t="s">
        <v>19</v>
      </c>
      <c r="B5462" s="2">
        <v>41660</v>
      </c>
      <c r="C5462">
        <v>579.67719999999997</v>
      </c>
    </row>
    <row r="5463" spans="1:3" x14ac:dyDescent="0.55000000000000004">
      <c r="A5463" s="1" t="s">
        <v>19</v>
      </c>
      <c r="B5463" s="2">
        <v>41661</v>
      </c>
      <c r="C5463">
        <v>580.33479999999997</v>
      </c>
    </row>
    <row r="5464" spans="1:3" x14ac:dyDescent="0.55000000000000004">
      <c r="A5464" s="1" t="s">
        <v>19</v>
      </c>
      <c r="B5464" s="2">
        <v>41662</v>
      </c>
      <c r="C5464">
        <v>577.88400000000001</v>
      </c>
    </row>
    <row r="5465" spans="1:3" x14ac:dyDescent="0.55000000000000004">
      <c r="A5465" s="1" t="s">
        <v>19</v>
      </c>
      <c r="B5465" s="2">
        <v>41663</v>
      </c>
      <c r="C5465">
        <v>559.81659999999999</v>
      </c>
    </row>
    <row r="5466" spans="1:3" x14ac:dyDescent="0.55000000000000004">
      <c r="A5466" s="1" t="s">
        <v>19</v>
      </c>
      <c r="B5466" s="2">
        <v>41666</v>
      </c>
      <c r="C5466">
        <v>548.55880000000002</v>
      </c>
    </row>
    <row r="5467" spans="1:3" x14ac:dyDescent="0.55000000000000004">
      <c r="A5467" s="1" t="s">
        <v>19</v>
      </c>
      <c r="B5467" s="2">
        <v>41667</v>
      </c>
      <c r="C5467">
        <v>559.40819999999997</v>
      </c>
    </row>
    <row r="5468" spans="1:3" x14ac:dyDescent="0.55000000000000004">
      <c r="A5468" s="1" t="s">
        <v>19</v>
      </c>
      <c r="B5468" s="2">
        <v>41668</v>
      </c>
      <c r="C5468">
        <v>551.39319999999998</v>
      </c>
    </row>
    <row r="5469" spans="1:3" x14ac:dyDescent="0.55000000000000004">
      <c r="A5469" s="1" t="s">
        <v>19</v>
      </c>
      <c r="B5469" s="2">
        <v>41669</v>
      </c>
      <c r="C5469">
        <v>565.57510000000002</v>
      </c>
    </row>
    <row r="5470" spans="1:3" x14ac:dyDescent="0.55000000000000004">
      <c r="A5470" s="1" t="s">
        <v>19</v>
      </c>
      <c r="B5470" s="2">
        <v>41670</v>
      </c>
      <c r="C5470">
        <v>588.28</v>
      </c>
    </row>
    <row r="5471" spans="1:3" x14ac:dyDescent="0.55000000000000004">
      <c r="A5471" s="1" t="s">
        <v>19</v>
      </c>
      <c r="B5471" s="2">
        <v>41673</v>
      </c>
      <c r="C5471">
        <v>564.59879999999998</v>
      </c>
    </row>
    <row r="5472" spans="1:3" x14ac:dyDescent="0.55000000000000004">
      <c r="A5472" s="1" t="s">
        <v>19</v>
      </c>
      <c r="B5472" s="2">
        <v>41674</v>
      </c>
      <c r="C5472">
        <v>566.95489999999995</v>
      </c>
    </row>
    <row r="5473" spans="1:3" x14ac:dyDescent="0.55000000000000004">
      <c r="A5473" s="1" t="s">
        <v>19</v>
      </c>
      <c r="B5473" s="2">
        <v>41675</v>
      </c>
      <c r="C5473">
        <v>569.46550000000002</v>
      </c>
    </row>
    <row r="5474" spans="1:3" x14ac:dyDescent="0.55000000000000004">
      <c r="A5474" s="1" t="s">
        <v>19</v>
      </c>
      <c r="B5474" s="2">
        <v>41676</v>
      </c>
      <c r="C5474">
        <v>577.81420000000003</v>
      </c>
    </row>
    <row r="5475" spans="1:3" x14ac:dyDescent="0.55000000000000004">
      <c r="A5475" s="1" t="s">
        <v>19</v>
      </c>
      <c r="B5475" s="2">
        <v>41677</v>
      </c>
      <c r="C5475">
        <v>586.52149999999995</v>
      </c>
    </row>
    <row r="5476" spans="1:3" x14ac:dyDescent="0.55000000000000004">
      <c r="A5476" s="1" t="s">
        <v>19</v>
      </c>
      <c r="B5476" s="2">
        <v>41680</v>
      </c>
      <c r="C5476">
        <v>584.27499999999998</v>
      </c>
    </row>
    <row r="5477" spans="1:3" x14ac:dyDescent="0.55000000000000004">
      <c r="A5477" s="1" t="s">
        <v>19</v>
      </c>
      <c r="B5477" s="2">
        <v>41681</v>
      </c>
      <c r="C5477">
        <v>592.86779999999999</v>
      </c>
    </row>
    <row r="5478" spans="1:3" x14ac:dyDescent="0.55000000000000004">
      <c r="A5478" s="1" t="s">
        <v>19</v>
      </c>
      <c r="B5478" s="2">
        <v>41682</v>
      </c>
      <c r="C5478">
        <v>591.12929999999994</v>
      </c>
    </row>
    <row r="5479" spans="1:3" x14ac:dyDescent="0.55000000000000004">
      <c r="A5479" s="1" t="s">
        <v>19</v>
      </c>
      <c r="B5479" s="2">
        <v>41683</v>
      </c>
      <c r="C5479">
        <v>597.7097</v>
      </c>
    </row>
    <row r="5480" spans="1:3" x14ac:dyDescent="0.55000000000000004">
      <c r="A5480" s="1" t="s">
        <v>19</v>
      </c>
      <c r="B5480" s="2">
        <v>41684</v>
      </c>
      <c r="C5480">
        <v>599.15419999999995</v>
      </c>
    </row>
    <row r="5481" spans="1:3" x14ac:dyDescent="0.55000000000000004">
      <c r="A5481" s="1" t="s">
        <v>19</v>
      </c>
      <c r="B5481" s="2">
        <v>41688</v>
      </c>
      <c r="C5481">
        <v>603.17909999999995</v>
      </c>
    </row>
    <row r="5482" spans="1:3" x14ac:dyDescent="0.55000000000000004">
      <c r="A5482" s="1" t="s">
        <v>19</v>
      </c>
      <c r="B5482" s="2">
        <v>41689</v>
      </c>
      <c r="C5482">
        <v>598.92510000000004</v>
      </c>
    </row>
    <row r="5483" spans="1:3" x14ac:dyDescent="0.55000000000000004">
      <c r="A5483" s="1" t="s">
        <v>19</v>
      </c>
      <c r="B5483" s="2">
        <v>41690</v>
      </c>
      <c r="C5483">
        <v>599.80679999999995</v>
      </c>
    </row>
    <row r="5484" spans="1:3" x14ac:dyDescent="0.55000000000000004">
      <c r="A5484" s="1" t="s">
        <v>19</v>
      </c>
      <c r="B5484" s="2">
        <v>41691</v>
      </c>
      <c r="C5484">
        <v>599.64739999999995</v>
      </c>
    </row>
    <row r="5485" spans="1:3" x14ac:dyDescent="0.55000000000000004">
      <c r="A5485" s="1" t="s">
        <v>19</v>
      </c>
      <c r="B5485" s="2">
        <v>41694</v>
      </c>
      <c r="C5485">
        <v>603.99109999999996</v>
      </c>
    </row>
    <row r="5486" spans="1:3" x14ac:dyDescent="0.55000000000000004">
      <c r="A5486" s="1" t="s">
        <v>19</v>
      </c>
      <c r="B5486" s="2">
        <v>41695</v>
      </c>
      <c r="C5486">
        <v>607.72209999999995</v>
      </c>
    </row>
    <row r="5487" spans="1:3" x14ac:dyDescent="0.55000000000000004">
      <c r="A5487" s="1" t="s">
        <v>19</v>
      </c>
      <c r="B5487" s="2">
        <v>41696</v>
      </c>
      <c r="C5487">
        <v>607.80679999999995</v>
      </c>
    </row>
    <row r="5488" spans="1:3" x14ac:dyDescent="0.55000000000000004">
      <c r="A5488" s="1" t="s">
        <v>19</v>
      </c>
      <c r="B5488" s="2">
        <v>41697</v>
      </c>
      <c r="C5488">
        <v>607.32860000000005</v>
      </c>
    </row>
    <row r="5489" spans="1:3" x14ac:dyDescent="0.55000000000000004">
      <c r="A5489" s="1" t="s">
        <v>19</v>
      </c>
      <c r="B5489" s="2">
        <v>41698</v>
      </c>
      <c r="C5489">
        <v>605.55520000000001</v>
      </c>
    </row>
    <row r="5490" spans="1:3" x14ac:dyDescent="0.55000000000000004">
      <c r="A5490" s="1" t="s">
        <v>19</v>
      </c>
      <c r="B5490" s="2">
        <v>41701</v>
      </c>
      <c r="C5490">
        <v>599.09939999999995</v>
      </c>
    </row>
    <row r="5491" spans="1:3" x14ac:dyDescent="0.55000000000000004">
      <c r="A5491" s="1" t="s">
        <v>19</v>
      </c>
      <c r="B5491" s="2">
        <v>41702</v>
      </c>
      <c r="C5491">
        <v>605.1866</v>
      </c>
    </row>
    <row r="5492" spans="1:3" x14ac:dyDescent="0.55000000000000004">
      <c r="A5492" s="1" t="s">
        <v>19</v>
      </c>
      <c r="B5492" s="2">
        <v>41703</v>
      </c>
      <c r="C5492">
        <v>606.85530000000006</v>
      </c>
    </row>
    <row r="5493" spans="1:3" x14ac:dyDescent="0.55000000000000004">
      <c r="A5493" s="1" t="s">
        <v>19</v>
      </c>
      <c r="B5493" s="2">
        <v>41704</v>
      </c>
      <c r="C5493">
        <v>607.52779999999996</v>
      </c>
    </row>
    <row r="5494" spans="1:3" x14ac:dyDescent="0.55000000000000004">
      <c r="A5494" s="1" t="s">
        <v>19</v>
      </c>
      <c r="B5494" s="2">
        <v>41705</v>
      </c>
      <c r="C5494">
        <v>605.1268</v>
      </c>
    </row>
    <row r="5495" spans="1:3" x14ac:dyDescent="0.55000000000000004">
      <c r="A5495" s="1" t="s">
        <v>19</v>
      </c>
      <c r="B5495" s="2">
        <v>41708</v>
      </c>
      <c r="C5495">
        <v>603.52279999999996</v>
      </c>
    </row>
    <row r="5496" spans="1:3" x14ac:dyDescent="0.55000000000000004">
      <c r="A5496" s="1" t="s">
        <v>19</v>
      </c>
      <c r="B5496" s="2">
        <v>41709</v>
      </c>
      <c r="C5496">
        <v>597.75450000000001</v>
      </c>
    </row>
    <row r="5497" spans="1:3" x14ac:dyDescent="0.55000000000000004">
      <c r="A5497" s="1" t="s">
        <v>19</v>
      </c>
      <c r="B5497" s="2">
        <v>41710</v>
      </c>
      <c r="C5497">
        <v>601.39580000000001</v>
      </c>
    </row>
    <row r="5498" spans="1:3" x14ac:dyDescent="0.55000000000000004">
      <c r="A5498" s="1" t="s">
        <v>19</v>
      </c>
      <c r="B5498" s="2">
        <v>41711</v>
      </c>
      <c r="C5498">
        <v>592.30989999999997</v>
      </c>
    </row>
    <row r="5499" spans="1:3" x14ac:dyDescent="0.55000000000000004">
      <c r="A5499" s="1" t="s">
        <v>19</v>
      </c>
      <c r="B5499" s="2">
        <v>41712</v>
      </c>
      <c r="C5499">
        <v>584.21029999999996</v>
      </c>
    </row>
    <row r="5500" spans="1:3" x14ac:dyDescent="0.55000000000000004">
      <c r="A5500" s="1" t="s">
        <v>19</v>
      </c>
      <c r="B5500" s="2">
        <v>41715</v>
      </c>
      <c r="C5500">
        <v>593.82420000000002</v>
      </c>
    </row>
    <row r="5501" spans="1:3" x14ac:dyDescent="0.55000000000000004">
      <c r="A5501" s="1" t="s">
        <v>19</v>
      </c>
      <c r="B5501" s="2">
        <v>41716</v>
      </c>
      <c r="C5501">
        <v>603.36839999999995</v>
      </c>
    </row>
    <row r="5502" spans="1:3" x14ac:dyDescent="0.55000000000000004">
      <c r="A5502" s="1" t="s">
        <v>19</v>
      </c>
      <c r="B5502" s="2">
        <v>41717</v>
      </c>
      <c r="C5502">
        <v>597.38589999999999</v>
      </c>
    </row>
    <row r="5503" spans="1:3" x14ac:dyDescent="0.55000000000000004">
      <c r="A5503" s="1" t="s">
        <v>19</v>
      </c>
      <c r="B5503" s="2">
        <v>41718</v>
      </c>
      <c r="C5503">
        <v>596.34469999999999</v>
      </c>
    </row>
    <row r="5504" spans="1:3" x14ac:dyDescent="0.55000000000000004">
      <c r="A5504" s="1" t="s">
        <v>19</v>
      </c>
      <c r="B5504" s="2">
        <v>41719</v>
      </c>
      <c r="C5504">
        <v>589.31110000000001</v>
      </c>
    </row>
    <row r="5505" spans="1:3" x14ac:dyDescent="0.55000000000000004">
      <c r="A5505" s="1" t="s">
        <v>19</v>
      </c>
      <c r="B5505" s="2">
        <v>41722</v>
      </c>
      <c r="C5505">
        <v>576.803</v>
      </c>
    </row>
    <row r="5506" spans="1:3" x14ac:dyDescent="0.55000000000000004">
      <c r="A5506" s="1" t="s">
        <v>19</v>
      </c>
      <c r="B5506" s="2">
        <v>41723</v>
      </c>
      <c r="C5506">
        <v>577.19650000000001</v>
      </c>
    </row>
    <row r="5507" spans="1:3" x14ac:dyDescent="0.55000000000000004">
      <c r="A5507" s="1" t="s">
        <v>19</v>
      </c>
      <c r="B5507" s="2">
        <v>41724</v>
      </c>
      <c r="C5507">
        <v>563.87149999999997</v>
      </c>
    </row>
    <row r="5508" spans="1:3" x14ac:dyDescent="0.55000000000000004">
      <c r="A5508" s="1" t="s">
        <v>19</v>
      </c>
      <c r="B5508" s="2">
        <v>41725</v>
      </c>
      <c r="C5508">
        <v>556.93100000000004</v>
      </c>
    </row>
    <row r="5509" spans="1:3" x14ac:dyDescent="0.55000000000000004">
      <c r="A5509" s="1" t="s">
        <v>19</v>
      </c>
      <c r="B5509" s="2">
        <v>41726</v>
      </c>
      <c r="C5509">
        <v>558.45680000000004</v>
      </c>
    </row>
    <row r="5510" spans="1:3" x14ac:dyDescent="0.55000000000000004">
      <c r="A5510" s="1" t="s">
        <v>19</v>
      </c>
      <c r="B5510" s="2">
        <v>41729</v>
      </c>
      <c r="C5510">
        <v>555.44500000000005</v>
      </c>
    </row>
    <row r="5511" spans="1:3" x14ac:dyDescent="0.55000000000000004">
      <c r="A5511" s="1" t="s">
        <v>19</v>
      </c>
      <c r="B5511" s="2">
        <v>41730</v>
      </c>
      <c r="C5511">
        <v>565.60709999999995</v>
      </c>
    </row>
    <row r="5512" spans="1:3" x14ac:dyDescent="0.55000000000000004">
      <c r="A5512" s="1" t="s">
        <v>19</v>
      </c>
      <c r="B5512" s="2">
        <v>41731</v>
      </c>
      <c r="C5512">
        <v>565.44759999999997</v>
      </c>
    </row>
    <row r="5513" spans="1:3" x14ac:dyDescent="0.55000000000000004">
      <c r="A5513" s="1" t="s">
        <v>19</v>
      </c>
      <c r="B5513" s="2">
        <v>41732</v>
      </c>
      <c r="C5513">
        <v>568.18010000000004</v>
      </c>
    </row>
    <row r="5514" spans="1:3" x14ac:dyDescent="0.55000000000000004">
      <c r="A5514" s="1" t="s">
        <v>19</v>
      </c>
      <c r="B5514" s="2">
        <v>41733</v>
      </c>
      <c r="C5514">
        <v>541.65290000000005</v>
      </c>
    </row>
    <row r="5515" spans="1:3" x14ac:dyDescent="0.55000000000000004">
      <c r="A5515" s="1" t="s">
        <v>19</v>
      </c>
      <c r="B5515" s="2">
        <v>41736</v>
      </c>
      <c r="C5515">
        <v>536.67660000000001</v>
      </c>
    </row>
    <row r="5516" spans="1:3" x14ac:dyDescent="0.55000000000000004">
      <c r="A5516" s="1" t="s">
        <v>19</v>
      </c>
      <c r="B5516" s="2">
        <v>41737</v>
      </c>
      <c r="C5516">
        <v>553.38070000000005</v>
      </c>
    </row>
    <row r="5517" spans="1:3" x14ac:dyDescent="0.55000000000000004">
      <c r="A5517" s="1" t="s">
        <v>19</v>
      </c>
      <c r="B5517" s="2">
        <v>41738</v>
      </c>
      <c r="C5517">
        <v>562.59540000000004</v>
      </c>
    </row>
    <row r="5518" spans="1:3" x14ac:dyDescent="0.55000000000000004">
      <c r="A5518" s="1" t="s">
        <v>19</v>
      </c>
      <c r="B5518" s="2">
        <v>41739</v>
      </c>
      <c r="C5518">
        <v>539.46889999999996</v>
      </c>
    </row>
    <row r="5519" spans="1:3" x14ac:dyDescent="0.55000000000000004">
      <c r="A5519" s="1" t="s">
        <v>19</v>
      </c>
      <c r="B5519" s="2">
        <v>41740</v>
      </c>
      <c r="C5519">
        <v>529.1472</v>
      </c>
    </row>
    <row r="5520" spans="1:3" x14ac:dyDescent="0.55000000000000004">
      <c r="A5520" s="1" t="s">
        <v>19</v>
      </c>
      <c r="B5520" s="2">
        <v>41743</v>
      </c>
      <c r="C5520">
        <v>531.06200000000001</v>
      </c>
    </row>
    <row r="5521" spans="1:3" x14ac:dyDescent="0.55000000000000004">
      <c r="A5521" s="1" t="s">
        <v>19</v>
      </c>
      <c r="B5521" s="2">
        <v>41744</v>
      </c>
      <c r="C5521">
        <v>534.97130000000004</v>
      </c>
    </row>
    <row r="5522" spans="1:3" x14ac:dyDescent="0.55000000000000004">
      <c r="A5522" s="1" t="s">
        <v>19</v>
      </c>
      <c r="B5522" s="2">
        <v>41745</v>
      </c>
      <c r="C5522">
        <v>555.01620000000003</v>
      </c>
    </row>
    <row r="5523" spans="1:3" x14ac:dyDescent="0.55000000000000004">
      <c r="A5523" s="1" t="s">
        <v>19</v>
      </c>
      <c r="B5523" s="2">
        <v>41746</v>
      </c>
      <c r="C5523">
        <v>534.63210000000004</v>
      </c>
    </row>
    <row r="5524" spans="1:3" x14ac:dyDescent="0.55000000000000004">
      <c r="A5524" s="1" t="s">
        <v>19</v>
      </c>
      <c r="B5524" s="2">
        <v>41750</v>
      </c>
      <c r="C5524">
        <v>527.17269999999996</v>
      </c>
    </row>
    <row r="5525" spans="1:3" x14ac:dyDescent="0.55000000000000004">
      <c r="A5525" s="1" t="s">
        <v>19</v>
      </c>
      <c r="B5525" s="2">
        <v>41751</v>
      </c>
      <c r="C5525">
        <v>533.34569999999997</v>
      </c>
    </row>
    <row r="5526" spans="1:3" x14ac:dyDescent="0.55000000000000004">
      <c r="A5526" s="1" t="s">
        <v>19</v>
      </c>
      <c r="B5526" s="2">
        <v>41752</v>
      </c>
      <c r="C5526">
        <v>525.4973</v>
      </c>
    </row>
    <row r="5527" spans="1:3" x14ac:dyDescent="0.55000000000000004">
      <c r="A5527" s="1" t="s">
        <v>19</v>
      </c>
      <c r="B5527" s="2">
        <v>41753</v>
      </c>
      <c r="C5527">
        <v>523.72209999999995</v>
      </c>
    </row>
    <row r="5528" spans="1:3" x14ac:dyDescent="0.55000000000000004">
      <c r="A5528" s="1" t="s">
        <v>19</v>
      </c>
      <c r="B5528" s="2">
        <v>41754</v>
      </c>
      <c r="C5528">
        <v>514.76670000000001</v>
      </c>
    </row>
    <row r="5529" spans="1:3" x14ac:dyDescent="0.55000000000000004">
      <c r="A5529" s="1" t="s">
        <v>19</v>
      </c>
      <c r="B5529" s="2">
        <v>41757</v>
      </c>
      <c r="C5529">
        <v>515.73410000000001</v>
      </c>
    </row>
    <row r="5530" spans="1:3" x14ac:dyDescent="0.55000000000000004">
      <c r="A5530" s="1" t="s">
        <v>19</v>
      </c>
      <c r="B5530" s="2">
        <v>41758</v>
      </c>
      <c r="C5530">
        <v>526.25519999999995</v>
      </c>
    </row>
    <row r="5531" spans="1:3" x14ac:dyDescent="0.55000000000000004">
      <c r="A5531" s="1" t="s">
        <v>19</v>
      </c>
      <c r="B5531" s="2">
        <v>41759</v>
      </c>
      <c r="C5531">
        <v>525.21799999999996</v>
      </c>
    </row>
    <row r="5532" spans="1:3" x14ac:dyDescent="0.55000000000000004">
      <c r="A5532" s="1" t="s">
        <v>19</v>
      </c>
      <c r="B5532" s="2">
        <v>41760</v>
      </c>
      <c r="C5532">
        <v>529.89520000000005</v>
      </c>
    </row>
    <row r="5533" spans="1:3" x14ac:dyDescent="0.55000000000000004">
      <c r="A5533" s="1" t="s">
        <v>19</v>
      </c>
      <c r="B5533" s="2">
        <v>41761</v>
      </c>
      <c r="C5533">
        <v>526.4846</v>
      </c>
    </row>
    <row r="5534" spans="1:3" x14ac:dyDescent="0.55000000000000004">
      <c r="A5534" s="1" t="s">
        <v>19</v>
      </c>
      <c r="B5534" s="2">
        <v>41764</v>
      </c>
      <c r="C5534">
        <v>526.36490000000003</v>
      </c>
    </row>
    <row r="5535" spans="1:3" x14ac:dyDescent="0.55000000000000004">
      <c r="A5535" s="1" t="s">
        <v>19</v>
      </c>
      <c r="B5535" s="2">
        <v>41765</v>
      </c>
      <c r="C5535">
        <v>513.7296</v>
      </c>
    </row>
    <row r="5536" spans="1:3" x14ac:dyDescent="0.55000000000000004">
      <c r="A5536" s="1" t="s">
        <v>19</v>
      </c>
      <c r="B5536" s="2">
        <v>41766</v>
      </c>
      <c r="C5536">
        <v>508.56380000000001</v>
      </c>
    </row>
    <row r="5537" spans="1:3" x14ac:dyDescent="0.55000000000000004">
      <c r="A5537" s="1" t="s">
        <v>19</v>
      </c>
      <c r="B5537" s="2">
        <v>41767</v>
      </c>
      <c r="C5537">
        <v>509.60090000000002</v>
      </c>
    </row>
    <row r="5538" spans="1:3" x14ac:dyDescent="0.55000000000000004">
      <c r="A5538" s="1" t="s">
        <v>19</v>
      </c>
      <c r="B5538" s="2">
        <v>41768</v>
      </c>
      <c r="C5538">
        <v>517.3098</v>
      </c>
    </row>
    <row r="5539" spans="1:3" x14ac:dyDescent="0.55000000000000004">
      <c r="A5539" s="1" t="s">
        <v>19</v>
      </c>
      <c r="B5539" s="2">
        <v>41771</v>
      </c>
      <c r="C5539">
        <v>528.46910000000003</v>
      </c>
    </row>
    <row r="5540" spans="1:3" x14ac:dyDescent="0.55000000000000004">
      <c r="A5540" s="1" t="s">
        <v>19</v>
      </c>
      <c r="B5540" s="2">
        <v>41772</v>
      </c>
      <c r="C5540">
        <v>531.63040000000001</v>
      </c>
    </row>
    <row r="5541" spans="1:3" x14ac:dyDescent="0.55000000000000004">
      <c r="A5541" s="1" t="s">
        <v>19</v>
      </c>
      <c r="B5541" s="2">
        <v>41773</v>
      </c>
      <c r="C5541">
        <v>525.20809999999994</v>
      </c>
    </row>
    <row r="5542" spans="1:3" x14ac:dyDescent="0.55000000000000004">
      <c r="A5542" s="1" t="s">
        <v>19</v>
      </c>
      <c r="B5542" s="2">
        <v>41774</v>
      </c>
      <c r="C5542">
        <v>518.55629999999996</v>
      </c>
    </row>
    <row r="5543" spans="1:3" x14ac:dyDescent="0.55000000000000004">
      <c r="A5543" s="1" t="s">
        <v>19</v>
      </c>
      <c r="B5543" s="2">
        <v>41775</v>
      </c>
      <c r="C5543">
        <v>519.20450000000005</v>
      </c>
    </row>
    <row r="5544" spans="1:3" x14ac:dyDescent="0.55000000000000004">
      <c r="A5544" s="1" t="s">
        <v>19</v>
      </c>
      <c r="B5544" s="2">
        <v>41778</v>
      </c>
      <c r="C5544">
        <v>527.41200000000003</v>
      </c>
    </row>
    <row r="5545" spans="1:3" x14ac:dyDescent="0.55000000000000004">
      <c r="A5545" s="1" t="s">
        <v>19</v>
      </c>
      <c r="B5545" s="2">
        <v>41779</v>
      </c>
      <c r="C5545">
        <v>528.31949999999995</v>
      </c>
    </row>
    <row r="5546" spans="1:3" x14ac:dyDescent="0.55000000000000004">
      <c r="A5546" s="1" t="s">
        <v>19</v>
      </c>
      <c r="B5546" s="2">
        <v>41780</v>
      </c>
      <c r="C5546">
        <v>537.46439999999996</v>
      </c>
    </row>
    <row r="5547" spans="1:3" x14ac:dyDescent="0.55000000000000004">
      <c r="A5547" s="1" t="s">
        <v>19</v>
      </c>
      <c r="B5547" s="2">
        <v>41781</v>
      </c>
      <c r="C5547">
        <v>543.56759999999997</v>
      </c>
    </row>
    <row r="5548" spans="1:3" x14ac:dyDescent="0.55000000000000004">
      <c r="A5548" s="1" t="s">
        <v>19</v>
      </c>
      <c r="B5548" s="2">
        <v>41782</v>
      </c>
      <c r="C5548">
        <v>551.18669999999997</v>
      </c>
    </row>
    <row r="5549" spans="1:3" x14ac:dyDescent="0.55000000000000004">
      <c r="A5549" s="1" t="s">
        <v>19</v>
      </c>
      <c r="B5549" s="2">
        <v>41786</v>
      </c>
      <c r="C5549">
        <v>564.40049999999997</v>
      </c>
    </row>
    <row r="5550" spans="1:3" x14ac:dyDescent="0.55000000000000004">
      <c r="A5550" s="1" t="s">
        <v>19</v>
      </c>
      <c r="B5550" s="2">
        <v>41787</v>
      </c>
      <c r="C5550">
        <v>560.1422</v>
      </c>
    </row>
    <row r="5551" spans="1:3" x14ac:dyDescent="0.55000000000000004">
      <c r="A5551" s="1" t="s">
        <v>19</v>
      </c>
      <c r="B5551" s="2">
        <v>41788</v>
      </c>
      <c r="C5551">
        <v>558.54650000000004</v>
      </c>
    </row>
    <row r="5552" spans="1:3" x14ac:dyDescent="0.55000000000000004">
      <c r="A5552" s="1" t="s">
        <v>19</v>
      </c>
      <c r="B5552" s="2">
        <v>41789</v>
      </c>
      <c r="C5552">
        <v>558.35709999999995</v>
      </c>
    </row>
    <row r="5553" spans="1:3" x14ac:dyDescent="0.55000000000000004">
      <c r="A5553" s="1" t="s">
        <v>19</v>
      </c>
      <c r="B5553" s="2">
        <v>41792</v>
      </c>
      <c r="C5553">
        <v>552.41330000000005</v>
      </c>
    </row>
    <row r="5554" spans="1:3" x14ac:dyDescent="0.55000000000000004">
      <c r="A5554" s="1" t="s">
        <v>19</v>
      </c>
      <c r="B5554" s="2">
        <v>41793</v>
      </c>
      <c r="C5554">
        <v>543.4479</v>
      </c>
    </row>
    <row r="5555" spans="1:3" x14ac:dyDescent="0.55000000000000004">
      <c r="A5555" s="1" t="s">
        <v>19</v>
      </c>
      <c r="B5555" s="2">
        <v>41794</v>
      </c>
      <c r="C5555">
        <v>543.16869999999994</v>
      </c>
    </row>
    <row r="5556" spans="1:3" x14ac:dyDescent="0.55000000000000004">
      <c r="A5556" s="1" t="s">
        <v>19</v>
      </c>
      <c r="B5556" s="2">
        <v>41795</v>
      </c>
      <c r="C5556">
        <v>552.38340000000005</v>
      </c>
    </row>
    <row r="5557" spans="1:3" x14ac:dyDescent="0.55000000000000004">
      <c r="A5557" s="1" t="s">
        <v>19</v>
      </c>
      <c r="B5557" s="2">
        <v>41796</v>
      </c>
      <c r="C5557">
        <v>554.80679999999995</v>
      </c>
    </row>
    <row r="5558" spans="1:3" x14ac:dyDescent="0.55000000000000004">
      <c r="A5558" s="1" t="s">
        <v>19</v>
      </c>
      <c r="B5558" s="2">
        <v>41799</v>
      </c>
      <c r="C5558">
        <v>560.58090000000004</v>
      </c>
    </row>
    <row r="5559" spans="1:3" x14ac:dyDescent="0.55000000000000004">
      <c r="A5559" s="1" t="s">
        <v>19</v>
      </c>
      <c r="B5559" s="2">
        <v>41800</v>
      </c>
      <c r="C5559">
        <v>559.01520000000005</v>
      </c>
    </row>
    <row r="5560" spans="1:3" x14ac:dyDescent="0.55000000000000004">
      <c r="A5560" s="1" t="s">
        <v>19</v>
      </c>
      <c r="B5560" s="2">
        <v>41801</v>
      </c>
      <c r="C5560">
        <v>557.30989999999997</v>
      </c>
    </row>
    <row r="5561" spans="1:3" x14ac:dyDescent="0.55000000000000004">
      <c r="A5561" s="1" t="s">
        <v>19</v>
      </c>
      <c r="B5561" s="2">
        <v>41802</v>
      </c>
      <c r="C5561">
        <v>549.84040000000005</v>
      </c>
    </row>
    <row r="5562" spans="1:3" x14ac:dyDescent="0.55000000000000004">
      <c r="A5562" s="1" t="s">
        <v>19</v>
      </c>
      <c r="B5562" s="2">
        <v>41803</v>
      </c>
      <c r="C5562">
        <v>550.24929999999995</v>
      </c>
    </row>
    <row r="5563" spans="1:3" x14ac:dyDescent="0.55000000000000004">
      <c r="A5563" s="1" t="s">
        <v>19</v>
      </c>
      <c r="B5563" s="2">
        <v>41806</v>
      </c>
      <c r="C5563">
        <v>542.78980000000001</v>
      </c>
    </row>
    <row r="5564" spans="1:3" x14ac:dyDescent="0.55000000000000004">
      <c r="A5564" s="1" t="s">
        <v>19</v>
      </c>
      <c r="B5564" s="2">
        <v>41807</v>
      </c>
      <c r="C5564">
        <v>541.52329999999995</v>
      </c>
    </row>
    <row r="5565" spans="1:3" x14ac:dyDescent="0.55000000000000004">
      <c r="A5565" s="1" t="s">
        <v>19</v>
      </c>
      <c r="B5565" s="2">
        <v>41808</v>
      </c>
      <c r="C5565">
        <v>551.85490000000004</v>
      </c>
    </row>
    <row r="5566" spans="1:3" x14ac:dyDescent="0.55000000000000004">
      <c r="A5566" s="1" t="s">
        <v>19</v>
      </c>
      <c r="B5566" s="2">
        <v>41809</v>
      </c>
      <c r="C5566">
        <v>553.38070000000005</v>
      </c>
    </row>
    <row r="5567" spans="1:3" x14ac:dyDescent="0.55000000000000004">
      <c r="A5567" s="1" t="s">
        <v>19</v>
      </c>
      <c r="B5567" s="2">
        <v>41810</v>
      </c>
      <c r="C5567">
        <v>554.83669999999995</v>
      </c>
    </row>
    <row r="5568" spans="1:3" x14ac:dyDescent="0.55000000000000004">
      <c r="A5568" s="1" t="s">
        <v>19</v>
      </c>
      <c r="B5568" s="2">
        <v>41813</v>
      </c>
      <c r="C5568">
        <v>563.40319999999997</v>
      </c>
    </row>
    <row r="5569" spans="1:3" x14ac:dyDescent="0.55000000000000004">
      <c r="A5569" s="1" t="s">
        <v>19</v>
      </c>
      <c r="B5569" s="2">
        <v>41814</v>
      </c>
      <c r="C5569">
        <v>563.07410000000004</v>
      </c>
    </row>
    <row r="5570" spans="1:3" x14ac:dyDescent="0.55000000000000004">
      <c r="A5570" s="1" t="s">
        <v>19</v>
      </c>
      <c r="B5570" s="2">
        <v>41815</v>
      </c>
      <c r="C5570">
        <v>577.06569999999999</v>
      </c>
    </row>
    <row r="5571" spans="1:3" x14ac:dyDescent="0.55000000000000004">
      <c r="A5571" s="1" t="s">
        <v>19</v>
      </c>
      <c r="B5571" s="2">
        <v>41816</v>
      </c>
      <c r="C5571">
        <v>574.42290000000003</v>
      </c>
    </row>
    <row r="5572" spans="1:3" x14ac:dyDescent="0.55000000000000004">
      <c r="A5572" s="1" t="s">
        <v>19</v>
      </c>
      <c r="B5572" s="2">
        <v>41817</v>
      </c>
      <c r="C5572">
        <v>575.65949999999998</v>
      </c>
    </row>
    <row r="5573" spans="1:3" x14ac:dyDescent="0.55000000000000004">
      <c r="A5573" s="1" t="s">
        <v>19</v>
      </c>
      <c r="B5573" s="2">
        <v>41820</v>
      </c>
      <c r="C5573">
        <v>573.70489999999995</v>
      </c>
    </row>
    <row r="5574" spans="1:3" x14ac:dyDescent="0.55000000000000004">
      <c r="A5574" s="1" t="s">
        <v>19</v>
      </c>
      <c r="B5574" s="2">
        <v>41821</v>
      </c>
      <c r="C5574">
        <v>581.07460000000003</v>
      </c>
    </row>
    <row r="5575" spans="1:3" x14ac:dyDescent="0.55000000000000004">
      <c r="A5575" s="1" t="s">
        <v>19</v>
      </c>
      <c r="B5575" s="2">
        <v>41822</v>
      </c>
      <c r="C5575">
        <v>580.74059999999997</v>
      </c>
    </row>
    <row r="5576" spans="1:3" x14ac:dyDescent="0.55000000000000004">
      <c r="A5576" s="1" t="s">
        <v>19</v>
      </c>
      <c r="B5576" s="2">
        <v>41823</v>
      </c>
      <c r="C5576">
        <v>583.12900000000002</v>
      </c>
    </row>
    <row r="5577" spans="1:3" x14ac:dyDescent="0.55000000000000004">
      <c r="A5577" s="1" t="s">
        <v>19</v>
      </c>
      <c r="B5577" s="2">
        <v>41827</v>
      </c>
      <c r="C5577">
        <v>580.6558</v>
      </c>
    </row>
    <row r="5578" spans="1:3" x14ac:dyDescent="0.55000000000000004">
      <c r="A5578" s="1" t="s">
        <v>19</v>
      </c>
      <c r="B5578" s="2">
        <v>41828</v>
      </c>
      <c r="C5578">
        <v>569.52639999999997</v>
      </c>
    </row>
    <row r="5579" spans="1:3" x14ac:dyDescent="0.55000000000000004">
      <c r="A5579" s="1" t="s">
        <v>19</v>
      </c>
      <c r="B5579" s="2">
        <v>41829</v>
      </c>
      <c r="C5579">
        <v>574.5027</v>
      </c>
    </row>
    <row r="5580" spans="1:3" x14ac:dyDescent="0.55000000000000004">
      <c r="A5580" s="1" t="s">
        <v>19</v>
      </c>
      <c r="B5580" s="2">
        <v>41830</v>
      </c>
      <c r="C5580">
        <v>569.53629999999998</v>
      </c>
    </row>
    <row r="5581" spans="1:3" x14ac:dyDescent="0.55000000000000004">
      <c r="A5581" s="1" t="s">
        <v>19</v>
      </c>
      <c r="B5581" s="2">
        <v>41831</v>
      </c>
      <c r="C5581">
        <v>577.5942</v>
      </c>
    </row>
    <row r="5582" spans="1:3" x14ac:dyDescent="0.55000000000000004">
      <c r="A5582" s="1" t="s">
        <v>19</v>
      </c>
      <c r="B5582" s="2">
        <v>41834</v>
      </c>
      <c r="C5582">
        <v>583.26859999999999</v>
      </c>
    </row>
    <row r="5583" spans="1:3" x14ac:dyDescent="0.55000000000000004">
      <c r="A5583" s="1" t="s">
        <v>19</v>
      </c>
      <c r="B5583" s="2">
        <v>41835</v>
      </c>
      <c r="C5583">
        <v>583.1789</v>
      </c>
    </row>
    <row r="5584" spans="1:3" x14ac:dyDescent="0.55000000000000004">
      <c r="A5584" s="1" t="s">
        <v>19</v>
      </c>
      <c r="B5584" s="2">
        <v>41836</v>
      </c>
      <c r="C5584">
        <v>581.06470000000002</v>
      </c>
    </row>
    <row r="5585" spans="1:3" x14ac:dyDescent="0.55000000000000004">
      <c r="A5585" s="1" t="s">
        <v>19</v>
      </c>
      <c r="B5585" s="2">
        <v>41837</v>
      </c>
      <c r="C5585">
        <v>572.15909999999997</v>
      </c>
    </row>
    <row r="5586" spans="1:3" x14ac:dyDescent="0.55000000000000004">
      <c r="A5586" s="1" t="s">
        <v>19</v>
      </c>
      <c r="B5586" s="2">
        <v>41838</v>
      </c>
      <c r="C5586">
        <v>593.45069999999998</v>
      </c>
    </row>
    <row r="5587" spans="1:3" x14ac:dyDescent="0.55000000000000004">
      <c r="A5587" s="1" t="s">
        <v>19</v>
      </c>
      <c r="B5587" s="2">
        <v>41841</v>
      </c>
      <c r="C5587">
        <v>587.85599999999999</v>
      </c>
    </row>
    <row r="5588" spans="1:3" x14ac:dyDescent="0.55000000000000004">
      <c r="A5588" s="1" t="s">
        <v>19</v>
      </c>
      <c r="B5588" s="2">
        <v>41842</v>
      </c>
      <c r="C5588">
        <v>593.11159999999995</v>
      </c>
    </row>
    <row r="5589" spans="1:3" x14ac:dyDescent="0.55000000000000004">
      <c r="A5589" s="1" t="s">
        <v>19</v>
      </c>
      <c r="B5589" s="2">
        <v>41843</v>
      </c>
      <c r="C5589">
        <v>594.34820000000002</v>
      </c>
    </row>
    <row r="5590" spans="1:3" x14ac:dyDescent="0.55000000000000004">
      <c r="A5590" s="1" t="s">
        <v>19</v>
      </c>
      <c r="B5590" s="2">
        <v>41844</v>
      </c>
      <c r="C5590">
        <v>591.72540000000004</v>
      </c>
    </row>
    <row r="5591" spans="1:3" x14ac:dyDescent="0.55000000000000004">
      <c r="A5591" s="1" t="s">
        <v>19</v>
      </c>
      <c r="B5591" s="2">
        <v>41845</v>
      </c>
      <c r="C5591">
        <v>587.40729999999996</v>
      </c>
    </row>
    <row r="5592" spans="1:3" x14ac:dyDescent="0.55000000000000004">
      <c r="A5592" s="1" t="s">
        <v>19</v>
      </c>
      <c r="B5592" s="2">
        <v>41848</v>
      </c>
      <c r="C5592">
        <v>588.98299999999995</v>
      </c>
    </row>
    <row r="5593" spans="1:3" x14ac:dyDescent="0.55000000000000004">
      <c r="A5593" s="1" t="s">
        <v>19</v>
      </c>
      <c r="B5593" s="2">
        <v>41849</v>
      </c>
      <c r="C5593">
        <v>584.00660000000005</v>
      </c>
    </row>
    <row r="5594" spans="1:3" x14ac:dyDescent="0.55000000000000004">
      <c r="A5594" s="1" t="s">
        <v>19</v>
      </c>
      <c r="B5594" s="2">
        <v>41850</v>
      </c>
      <c r="C5594">
        <v>585.8116</v>
      </c>
    </row>
    <row r="5595" spans="1:3" x14ac:dyDescent="0.55000000000000004">
      <c r="A5595" s="1" t="s">
        <v>19</v>
      </c>
      <c r="B5595" s="2">
        <v>41851</v>
      </c>
      <c r="C5595">
        <v>570.03499999999997</v>
      </c>
    </row>
    <row r="5596" spans="1:3" x14ac:dyDescent="0.55000000000000004">
      <c r="A5596" s="1" t="s">
        <v>19</v>
      </c>
      <c r="B5596" s="2">
        <v>41852</v>
      </c>
      <c r="C5596">
        <v>564.52009999999996</v>
      </c>
    </row>
    <row r="5597" spans="1:3" x14ac:dyDescent="0.55000000000000004">
      <c r="A5597" s="1" t="s">
        <v>19</v>
      </c>
      <c r="B5597" s="2">
        <v>41855</v>
      </c>
      <c r="C5597">
        <v>571.58079999999995</v>
      </c>
    </row>
    <row r="5598" spans="1:3" x14ac:dyDescent="0.55000000000000004">
      <c r="A5598" s="1" t="s">
        <v>19</v>
      </c>
      <c r="B5598" s="2">
        <v>41856</v>
      </c>
      <c r="C5598">
        <v>563.52279999999996</v>
      </c>
    </row>
    <row r="5599" spans="1:3" x14ac:dyDescent="0.55000000000000004">
      <c r="A5599" s="1" t="s">
        <v>19</v>
      </c>
      <c r="B5599" s="2">
        <v>41857</v>
      </c>
      <c r="C5599">
        <v>564.82330000000002</v>
      </c>
    </row>
    <row r="5600" spans="1:3" x14ac:dyDescent="0.55000000000000004">
      <c r="A5600" s="1" t="s">
        <v>19</v>
      </c>
      <c r="B5600" s="2">
        <v>41858</v>
      </c>
      <c r="C5600">
        <v>561.8175</v>
      </c>
    </row>
    <row r="5601" spans="1:3" x14ac:dyDescent="0.55000000000000004">
      <c r="A5601" s="1" t="s">
        <v>19</v>
      </c>
      <c r="B5601" s="2">
        <v>41859</v>
      </c>
      <c r="C5601">
        <v>567.21270000000004</v>
      </c>
    </row>
    <row r="5602" spans="1:3" x14ac:dyDescent="0.55000000000000004">
      <c r="A5602" s="1" t="s">
        <v>19</v>
      </c>
      <c r="B5602" s="2">
        <v>41862</v>
      </c>
      <c r="C5602">
        <v>566.32510000000002</v>
      </c>
    </row>
    <row r="5603" spans="1:3" x14ac:dyDescent="0.55000000000000004">
      <c r="A5603" s="1" t="s">
        <v>19</v>
      </c>
      <c r="B5603" s="2">
        <v>41863</v>
      </c>
      <c r="C5603">
        <v>561.1893</v>
      </c>
    </row>
    <row r="5604" spans="1:3" x14ac:dyDescent="0.55000000000000004">
      <c r="A5604" s="1" t="s">
        <v>19</v>
      </c>
      <c r="B5604" s="2">
        <v>41864</v>
      </c>
      <c r="C5604">
        <v>573.20619999999997</v>
      </c>
    </row>
    <row r="5605" spans="1:3" x14ac:dyDescent="0.55000000000000004">
      <c r="A5605" s="1" t="s">
        <v>19</v>
      </c>
      <c r="B5605" s="2">
        <v>41865</v>
      </c>
      <c r="C5605">
        <v>573.07659999999998</v>
      </c>
    </row>
    <row r="5606" spans="1:3" x14ac:dyDescent="0.55000000000000004">
      <c r="A5606" s="1" t="s">
        <v>19</v>
      </c>
      <c r="B5606" s="2">
        <v>41866</v>
      </c>
      <c r="C5606">
        <v>571.90989999999999</v>
      </c>
    </row>
    <row r="5607" spans="1:3" x14ac:dyDescent="0.55000000000000004">
      <c r="A5607" s="1" t="s">
        <v>19</v>
      </c>
      <c r="B5607" s="2">
        <v>41869</v>
      </c>
      <c r="C5607">
        <v>580.56600000000003</v>
      </c>
    </row>
    <row r="5608" spans="1:3" x14ac:dyDescent="0.55000000000000004">
      <c r="A5608" s="1" t="s">
        <v>19</v>
      </c>
      <c r="B5608" s="2">
        <v>41870</v>
      </c>
      <c r="C5608">
        <v>585.25319999999999</v>
      </c>
    </row>
    <row r="5609" spans="1:3" x14ac:dyDescent="0.55000000000000004">
      <c r="A5609" s="1" t="s">
        <v>19</v>
      </c>
      <c r="B5609" s="2">
        <v>41871</v>
      </c>
      <c r="C5609">
        <v>582.88959999999997</v>
      </c>
    </row>
    <row r="5610" spans="1:3" x14ac:dyDescent="0.55000000000000004">
      <c r="A5610" s="1" t="s">
        <v>19</v>
      </c>
      <c r="B5610" s="2">
        <v>41872</v>
      </c>
      <c r="C5610">
        <v>581.77279999999996</v>
      </c>
    </row>
    <row r="5611" spans="1:3" x14ac:dyDescent="0.55000000000000004">
      <c r="A5611" s="1" t="s">
        <v>19</v>
      </c>
      <c r="B5611" s="2">
        <v>41873</v>
      </c>
      <c r="C5611">
        <v>580.96500000000003</v>
      </c>
    </row>
    <row r="5612" spans="1:3" x14ac:dyDescent="0.55000000000000004">
      <c r="A5612" s="1" t="s">
        <v>19</v>
      </c>
      <c r="B5612" s="2">
        <v>41876</v>
      </c>
      <c r="C5612">
        <v>578.6114</v>
      </c>
    </row>
    <row r="5613" spans="1:3" x14ac:dyDescent="0.55000000000000004">
      <c r="A5613" s="1" t="s">
        <v>19</v>
      </c>
      <c r="B5613" s="2">
        <v>41877</v>
      </c>
      <c r="C5613">
        <v>576.27779999999996</v>
      </c>
    </row>
    <row r="5614" spans="1:3" x14ac:dyDescent="0.55000000000000004">
      <c r="A5614" s="1" t="s">
        <v>19</v>
      </c>
      <c r="B5614" s="2">
        <v>41878</v>
      </c>
      <c r="C5614">
        <v>569.4366</v>
      </c>
    </row>
    <row r="5615" spans="1:3" x14ac:dyDescent="0.55000000000000004">
      <c r="A5615" s="1" t="s">
        <v>19</v>
      </c>
      <c r="B5615" s="2">
        <v>41879</v>
      </c>
      <c r="C5615">
        <v>567.64149999999995</v>
      </c>
    </row>
    <row r="5616" spans="1:3" x14ac:dyDescent="0.55000000000000004">
      <c r="A5616" s="1" t="s">
        <v>19</v>
      </c>
      <c r="B5616" s="2">
        <v>41880</v>
      </c>
      <c r="C5616">
        <v>570.03499999999997</v>
      </c>
    </row>
    <row r="5617" spans="1:3" x14ac:dyDescent="0.55000000000000004">
      <c r="A5617" s="1" t="s">
        <v>19</v>
      </c>
      <c r="B5617" s="2">
        <v>41884</v>
      </c>
      <c r="C5617">
        <v>575.74929999999995</v>
      </c>
    </row>
    <row r="5618" spans="1:3" x14ac:dyDescent="0.55000000000000004">
      <c r="A5618" s="1" t="s">
        <v>19</v>
      </c>
      <c r="B5618" s="2">
        <v>41885</v>
      </c>
      <c r="C5618">
        <v>576.35760000000005</v>
      </c>
    </row>
    <row r="5619" spans="1:3" x14ac:dyDescent="0.55000000000000004">
      <c r="A5619" s="1" t="s">
        <v>19</v>
      </c>
      <c r="B5619" s="2">
        <v>41886</v>
      </c>
      <c r="C5619">
        <v>580.38649999999996</v>
      </c>
    </row>
    <row r="5620" spans="1:3" x14ac:dyDescent="0.55000000000000004">
      <c r="A5620" s="1" t="s">
        <v>19</v>
      </c>
      <c r="B5620" s="2">
        <v>41887</v>
      </c>
      <c r="C5620">
        <v>584.47529999999995</v>
      </c>
    </row>
    <row r="5621" spans="1:3" x14ac:dyDescent="0.55000000000000004">
      <c r="A5621" s="1" t="s">
        <v>19</v>
      </c>
      <c r="B5621" s="2">
        <v>41890</v>
      </c>
      <c r="C5621">
        <v>588.10530000000006</v>
      </c>
    </row>
    <row r="5622" spans="1:3" x14ac:dyDescent="0.55000000000000004">
      <c r="A5622" s="1" t="s">
        <v>19</v>
      </c>
      <c r="B5622" s="2">
        <v>41891</v>
      </c>
      <c r="C5622">
        <v>579.41920000000005</v>
      </c>
    </row>
    <row r="5623" spans="1:3" x14ac:dyDescent="0.55000000000000004">
      <c r="A5623" s="1" t="s">
        <v>19</v>
      </c>
      <c r="B5623" s="2">
        <v>41892</v>
      </c>
      <c r="C5623">
        <v>581.50350000000003</v>
      </c>
    </row>
    <row r="5624" spans="1:3" x14ac:dyDescent="0.55000000000000004">
      <c r="A5624" s="1" t="s">
        <v>19</v>
      </c>
      <c r="B5624" s="2">
        <v>41893</v>
      </c>
      <c r="C5624">
        <v>579.75829999999996</v>
      </c>
    </row>
    <row r="5625" spans="1:3" x14ac:dyDescent="0.55000000000000004">
      <c r="A5625" s="1" t="s">
        <v>19</v>
      </c>
      <c r="B5625" s="2">
        <v>41894</v>
      </c>
      <c r="C5625">
        <v>574.04390000000001</v>
      </c>
    </row>
    <row r="5626" spans="1:3" x14ac:dyDescent="0.55000000000000004">
      <c r="A5626" s="1" t="s">
        <v>19</v>
      </c>
      <c r="B5626" s="2">
        <v>41897</v>
      </c>
      <c r="C5626">
        <v>571.53089999999997</v>
      </c>
    </row>
    <row r="5627" spans="1:3" x14ac:dyDescent="0.55000000000000004">
      <c r="A5627" s="1" t="s">
        <v>19</v>
      </c>
      <c r="B5627" s="2">
        <v>41898</v>
      </c>
      <c r="C5627">
        <v>578.36210000000005</v>
      </c>
    </row>
    <row r="5628" spans="1:3" x14ac:dyDescent="0.55000000000000004">
      <c r="A5628" s="1" t="s">
        <v>19</v>
      </c>
      <c r="B5628" s="2">
        <v>41899</v>
      </c>
      <c r="C5628">
        <v>583.16890000000001</v>
      </c>
    </row>
    <row r="5629" spans="1:3" x14ac:dyDescent="0.55000000000000004">
      <c r="A5629" s="1" t="s">
        <v>19</v>
      </c>
      <c r="B5629" s="2">
        <v>41900</v>
      </c>
      <c r="C5629">
        <v>587.65660000000003</v>
      </c>
    </row>
    <row r="5630" spans="1:3" x14ac:dyDescent="0.55000000000000004">
      <c r="A5630" s="1" t="s">
        <v>19</v>
      </c>
      <c r="B5630" s="2">
        <v>41901</v>
      </c>
      <c r="C5630">
        <v>594.4479</v>
      </c>
    </row>
    <row r="5631" spans="1:3" x14ac:dyDescent="0.55000000000000004">
      <c r="A5631" s="1" t="s">
        <v>19</v>
      </c>
      <c r="B5631" s="2">
        <v>41904</v>
      </c>
      <c r="C5631">
        <v>585.76179999999999</v>
      </c>
    </row>
    <row r="5632" spans="1:3" x14ac:dyDescent="0.55000000000000004">
      <c r="A5632" s="1" t="s">
        <v>19</v>
      </c>
      <c r="B5632" s="2">
        <v>41905</v>
      </c>
      <c r="C5632">
        <v>579.53890000000001</v>
      </c>
    </row>
    <row r="5633" spans="1:3" x14ac:dyDescent="0.55000000000000004">
      <c r="A5633" s="1" t="s">
        <v>19</v>
      </c>
      <c r="B5633" s="2">
        <v>41906</v>
      </c>
      <c r="C5633">
        <v>586.38009999999997</v>
      </c>
    </row>
    <row r="5634" spans="1:3" x14ac:dyDescent="0.55000000000000004">
      <c r="A5634" s="1" t="s">
        <v>19</v>
      </c>
      <c r="B5634" s="2">
        <v>41907</v>
      </c>
      <c r="C5634">
        <v>573.4855</v>
      </c>
    </row>
    <row r="5635" spans="1:3" x14ac:dyDescent="0.55000000000000004">
      <c r="A5635" s="1" t="s">
        <v>19</v>
      </c>
      <c r="B5635" s="2">
        <v>41908</v>
      </c>
      <c r="C5635">
        <v>575.51990000000001</v>
      </c>
    </row>
    <row r="5636" spans="1:3" x14ac:dyDescent="0.55000000000000004">
      <c r="A5636" s="1" t="s">
        <v>19</v>
      </c>
      <c r="B5636" s="2">
        <v>41911</v>
      </c>
      <c r="C5636">
        <v>574.78189999999995</v>
      </c>
    </row>
    <row r="5637" spans="1:3" x14ac:dyDescent="0.55000000000000004">
      <c r="A5637" s="1" t="s">
        <v>19</v>
      </c>
      <c r="B5637" s="2">
        <v>41912</v>
      </c>
      <c r="C5637">
        <v>575.77919999999995</v>
      </c>
    </row>
    <row r="5638" spans="1:3" x14ac:dyDescent="0.55000000000000004">
      <c r="A5638" s="1" t="s">
        <v>19</v>
      </c>
      <c r="B5638" s="2">
        <v>41913</v>
      </c>
      <c r="C5638">
        <v>566.71410000000003</v>
      </c>
    </row>
    <row r="5639" spans="1:3" x14ac:dyDescent="0.55000000000000004">
      <c r="A5639" s="1" t="s">
        <v>19</v>
      </c>
      <c r="B5639" s="2">
        <v>41914</v>
      </c>
      <c r="C5639">
        <v>568.51909999999998</v>
      </c>
    </row>
    <row r="5640" spans="1:3" x14ac:dyDescent="0.55000000000000004">
      <c r="A5640" s="1" t="s">
        <v>19</v>
      </c>
      <c r="B5640" s="2">
        <v>41915</v>
      </c>
      <c r="C5640">
        <v>573.70489999999995</v>
      </c>
    </row>
    <row r="5641" spans="1:3" x14ac:dyDescent="0.55000000000000004">
      <c r="A5641" s="1" t="s">
        <v>19</v>
      </c>
      <c r="B5641" s="2">
        <v>41918</v>
      </c>
      <c r="C5641">
        <v>575.76919999999996</v>
      </c>
    </row>
    <row r="5642" spans="1:3" x14ac:dyDescent="0.55000000000000004">
      <c r="A5642" s="1" t="s">
        <v>19</v>
      </c>
      <c r="B5642" s="2">
        <v>41919</v>
      </c>
      <c r="C5642">
        <v>562.19650000000001</v>
      </c>
    </row>
    <row r="5643" spans="1:3" x14ac:dyDescent="0.55000000000000004">
      <c r="A5643" s="1" t="s">
        <v>19</v>
      </c>
      <c r="B5643" s="2">
        <v>41920</v>
      </c>
      <c r="C5643">
        <v>570.9325</v>
      </c>
    </row>
    <row r="5644" spans="1:3" x14ac:dyDescent="0.55000000000000004">
      <c r="A5644" s="1" t="s">
        <v>19</v>
      </c>
      <c r="B5644" s="2">
        <v>41921</v>
      </c>
      <c r="C5644">
        <v>559.34429999999998</v>
      </c>
    </row>
    <row r="5645" spans="1:3" x14ac:dyDescent="0.55000000000000004">
      <c r="A5645" s="1" t="s">
        <v>19</v>
      </c>
      <c r="B5645" s="2">
        <v>41922</v>
      </c>
      <c r="C5645">
        <v>542.99919999999997</v>
      </c>
    </row>
    <row r="5646" spans="1:3" x14ac:dyDescent="0.55000000000000004">
      <c r="A5646" s="1" t="s">
        <v>19</v>
      </c>
      <c r="B5646" s="2">
        <v>41925</v>
      </c>
      <c r="C5646">
        <v>531.75009999999997</v>
      </c>
    </row>
    <row r="5647" spans="1:3" x14ac:dyDescent="0.55000000000000004">
      <c r="A5647" s="1" t="s">
        <v>19</v>
      </c>
      <c r="B5647" s="2">
        <v>41926</v>
      </c>
      <c r="C5647">
        <v>536.46709999999996</v>
      </c>
    </row>
    <row r="5648" spans="1:3" x14ac:dyDescent="0.55000000000000004">
      <c r="A5648" s="1" t="s">
        <v>19</v>
      </c>
      <c r="B5648" s="2">
        <v>41927</v>
      </c>
      <c r="C5648">
        <v>528.5788</v>
      </c>
    </row>
    <row r="5649" spans="1:3" x14ac:dyDescent="0.55000000000000004">
      <c r="A5649" s="1" t="s">
        <v>19</v>
      </c>
      <c r="B5649" s="2">
        <v>41928</v>
      </c>
      <c r="C5649">
        <v>523.07389999999998</v>
      </c>
    </row>
    <row r="5650" spans="1:3" x14ac:dyDescent="0.55000000000000004">
      <c r="A5650" s="1" t="s">
        <v>19</v>
      </c>
      <c r="B5650" s="2">
        <v>41929</v>
      </c>
      <c r="C5650">
        <v>509.7704</v>
      </c>
    </row>
    <row r="5651" spans="1:3" x14ac:dyDescent="0.55000000000000004">
      <c r="A5651" s="1" t="s">
        <v>19</v>
      </c>
      <c r="B5651" s="2">
        <v>41932</v>
      </c>
      <c r="C5651">
        <v>519.41390000000001</v>
      </c>
    </row>
    <row r="5652" spans="1:3" x14ac:dyDescent="0.55000000000000004">
      <c r="A5652" s="1" t="s">
        <v>19</v>
      </c>
      <c r="B5652" s="2">
        <v>41933</v>
      </c>
      <c r="C5652">
        <v>525.09829999999999</v>
      </c>
    </row>
    <row r="5653" spans="1:3" x14ac:dyDescent="0.55000000000000004">
      <c r="A5653" s="1" t="s">
        <v>19</v>
      </c>
      <c r="B5653" s="2">
        <v>41934</v>
      </c>
      <c r="C5653">
        <v>531.25149999999996</v>
      </c>
    </row>
    <row r="5654" spans="1:3" x14ac:dyDescent="0.55000000000000004">
      <c r="A5654" s="1" t="s">
        <v>19</v>
      </c>
      <c r="B5654" s="2">
        <v>41935</v>
      </c>
      <c r="C5654">
        <v>542.49059999999997</v>
      </c>
    </row>
    <row r="5655" spans="1:3" x14ac:dyDescent="0.55000000000000004">
      <c r="A5655" s="1" t="s">
        <v>19</v>
      </c>
      <c r="B5655" s="2">
        <v>41936</v>
      </c>
      <c r="C5655">
        <v>538.3021</v>
      </c>
    </row>
    <row r="5656" spans="1:3" x14ac:dyDescent="0.55000000000000004">
      <c r="A5656" s="1" t="s">
        <v>19</v>
      </c>
      <c r="B5656" s="2">
        <v>41939</v>
      </c>
      <c r="C5656">
        <v>539.2894</v>
      </c>
    </row>
    <row r="5657" spans="1:3" x14ac:dyDescent="0.55000000000000004">
      <c r="A5657" s="1" t="s">
        <v>19</v>
      </c>
      <c r="B5657" s="2">
        <v>41940</v>
      </c>
      <c r="C5657">
        <v>547.39710000000002</v>
      </c>
    </row>
    <row r="5658" spans="1:3" x14ac:dyDescent="0.55000000000000004">
      <c r="A5658" s="1" t="s">
        <v>19</v>
      </c>
      <c r="B5658" s="2">
        <v>41941</v>
      </c>
      <c r="C5658">
        <v>547.82590000000005</v>
      </c>
    </row>
    <row r="5659" spans="1:3" x14ac:dyDescent="0.55000000000000004">
      <c r="A5659" s="1" t="s">
        <v>19</v>
      </c>
      <c r="B5659" s="2">
        <v>41942</v>
      </c>
      <c r="C5659">
        <v>548.80330000000004</v>
      </c>
    </row>
    <row r="5660" spans="1:3" x14ac:dyDescent="0.55000000000000004">
      <c r="A5660" s="1" t="s">
        <v>19</v>
      </c>
      <c r="B5660" s="2">
        <v>41943</v>
      </c>
      <c r="C5660">
        <v>557.54930000000002</v>
      </c>
    </row>
    <row r="5661" spans="1:3" x14ac:dyDescent="0.55000000000000004">
      <c r="A5661" s="1" t="s">
        <v>19</v>
      </c>
      <c r="B5661" s="2">
        <v>41946</v>
      </c>
      <c r="C5661">
        <v>553.69979999999998</v>
      </c>
    </row>
    <row r="5662" spans="1:3" x14ac:dyDescent="0.55000000000000004">
      <c r="A5662" s="1" t="s">
        <v>19</v>
      </c>
      <c r="B5662" s="2">
        <v>41947</v>
      </c>
      <c r="C5662">
        <v>552.59280000000001</v>
      </c>
    </row>
    <row r="5663" spans="1:3" x14ac:dyDescent="0.55000000000000004">
      <c r="A5663" s="1" t="s">
        <v>19</v>
      </c>
      <c r="B5663" s="2">
        <v>41948</v>
      </c>
      <c r="C5663">
        <v>544.42529999999999</v>
      </c>
    </row>
    <row r="5664" spans="1:3" x14ac:dyDescent="0.55000000000000004">
      <c r="A5664" s="1" t="s">
        <v>19</v>
      </c>
      <c r="B5664" s="2">
        <v>41949</v>
      </c>
      <c r="C5664">
        <v>540.55589999999995</v>
      </c>
    </row>
    <row r="5665" spans="1:3" x14ac:dyDescent="0.55000000000000004">
      <c r="A5665" s="1" t="s">
        <v>19</v>
      </c>
      <c r="B5665" s="2">
        <v>41950</v>
      </c>
      <c r="C5665">
        <v>539.52869999999996</v>
      </c>
    </row>
    <row r="5666" spans="1:3" x14ac:dyDescent="0.55000000000000004">
      <c r="A5666" s="1" t="s">
        <v>19</v>
      </c>
      <c r="B5666" s="2">
        <v>41953</v>
      </c>
      <c r="C5666">
        <v>545.99099999999999</v>
      </c>
    </row>
    <row r="5667" spans="1:3" x14ac:dyDescent="0.55000000000000004">
      <c r="A5667" s="1" t="s">
        <v>19</v>
      </c>
      <c r="B5667" s="2">
        <v>41954</v>
      </c>
      <c r="C5667">
        <v>548.78330000000005</v>
      </c>
    </row>
    <row r="5668" spans="1:3" x14ac:dyDescent="0.55000000000000004">
      <c r="A5668" s="1" t="s">
        <v>19</v>
      </c>
      <c r="B5668" s="2">
        <v>41955</v>
      </c>
      <c r="C5668">
        <v>545.81150000000002</v>
      </c>
    </row>
    <row r="5669" spans="1:3" x14ac:dyDescent="0.55000000000000004">
      <c r="A5669" s="1" t="s">
        <v>19</v>
      </c>
      <c r="B5669" s="2">
        <v>41956</v>
      </c>
      <c r="C5669">
        <v>543.88679999999999</v>
      </c>
    </row>
    <row r="5670" spans="1:3" x14ac:dyDescent="0.55000000000000004">
      <c r="A5670" s="1" t="s">
        <v>19</v>
      </c>
      <c r="B5670" s="2">
        <v>41957</v>
      </c>
      <c r="C5670">
        <v>542.90940000000001</v>
      </c>
    </row>
    <row r="5671" spans="1:3" x14ac:dyDescent="0.55000000000000004">
      <c r="A5671" s="1" t="s">
        <v>19</v>
      </c>
      <c r="B5671" s="2">
        <v>41960</v>
      </c>
      <c r="C5671">
        <v>535.04100000000005</v>
      </c>
    </row>
    <row r="5672" spans="1:3" x14ac:dyDescent="0.55000000000000004">
      <c r="A5672" s="1" t="s">
        <v>19</v>
      </c>
      <c r="B5672" s="2">
        <v>41961</v>
      </c>
      <c r="C5672">
        <v>533.56510000000003</v>
      </c>
    </row>
    <row r="5673" spans="1:3" x14ac:dyDescent="0.55000000000000004">
      <c r="A5673" s="1" t="s">
        <v>19</v>
      </c>
      <c r="B5673" s="2">
        <v>41962</v>
      </c>
      <c r="C5673">
        <v>535.51969999999994</v>
      </c>
    </row>
    <row r="5674" spans="1:3" x14ac:dyDescent="0.55000000000000004">
      <c r="A5674" s="1" t="s">
        <v>19</v>
      </c>
      <c r="B5674" s="2">
        <v>41963</v>
      </c>
      <c r="C5674">
        <v>533.36569999999995</v>
      </c>
    </row>
    <row r="5675" spans="1:3" x14ac:dyDescent="0.55000000000000004">
      <c r="A5675" s="1" t="s">
        <v>19</v>
      </c>
      <c r="B5675" s="2">
        <v>41964</v>
      </c>
      <c r="C5675">
        <v>536.02829999999994</v>
      </c>
    </row>
    <row r="5676" spans="1:3" x14ac:dyDescent="0.55000000000000004">
      <c r="A5676" s="1" t="s">
        <v>19</v>
      </c>
      <c r="B5676" s="2">
        <v>41967</v>
      </c>
      <c r="C5676">
        <v>537.79349999999999</v>
      </c>
    </row>
    <row r="5677" spans="1:3" x14ac:dyDescent="0.55000000000000004">
      <c r="A5677" s="1" t="s">
        <v>19</v>
      </c>
      <c r="B5677" s="2">
        <v>41968</v>
      </c>
      <c r="C5677">
        <v>539.59849999999994</v>
      </c>
    </row>
    <row r="5678" spans="1:3" x14ac:dyDescent="0.55000000000000004">
      <c r="A5678" s="1" t="s">
        <v>19</v>
      </c>
      <c r="B5678" s="2">
        <v>41969</v>
      </c>
      <c r="C5678">
        <v>538.89049999999997</v>
      </c>
    </row>
    <row r="5679" spans="1:3" x14ac:dyDescent="0.55000000000000004">
      <c r="A5679" s="1" t="s">
        <v>19</v>
      </c>
      <c r="B5679" s="2">
        <v>41971</v>
      </c>
      <c r="C5679">
        <v>540.34649999999999</v>
      </c>
    </row>
    <row r="5680" spans="1:3" x14ac:dyDescent="0.55000000000000004">
      <c r="A5680" s="1" t="s">
        <v>19</v>
      </c>
      <c r="B5680" s="2">
        <v>41974</v>
      </c>
      <c r="C5680">
        <v>532.33839999999998</v>
      </c>
    </row>
    <row r="5681" spans="1:3" x14ac:dyDescent="0.55000000000000004">
      <c r="A5681" s="1" t="s">
        <v>19</v>
      </c>
      <c r="B5681" s="2">
        <v>41975</v>
      </c>
      <c r="C5681">
        <v>532.28859999999997</v>
      </c>
    </row>
    <row r="5682" spans="1:3" x14ac:dyDescent="0.55000000000000004">
      <c r="A5682" s="1" t="s">
        <v>19</v>
      </c>
      <c r="B5682" s="2">
        <v>41976</v>
      </c>
      <c r="C5682">
        <v>529.86519999999996</v>
      </c>
    </row>
    <row r="5683" spans="1:3" x14ac:dyDescent="0.55000000000000004">
      <c r="A5683" s="1" t="s">
        <v>19</v>
      </c>
      <c r="B5683" s="2">
        <v>41977</v>
      </c>
      <c r="C5683">
        <v>535.83889999999997</v>
      </c>
    </row>
    <row r="5684" spans="1:3" x14ac:dyDescent="0.55000000000000004">
      <c r="A5684" s="1" t="s">
        <v>19</v>
      </c>
      <c r="B5684" s="2">
        <v>41978</v>
      </c>
      <c r="C5684">
        <v>523.82180000000005</v>
      </c>
    </row>
    <row r="5685" spans="1:3" x14ac:dyDescent="0.55000000000000004">
      <c r="A5685" s="1" t="s">
        <v>19</v>
      </c>
      <c r="B5685" s="2">
        <v>41981</v>
      </c>
      <c r="C5685">
        <v>525.53710000000001</v>
      </c>
    </row>
    <row r="5686" spans="1:3" x14ac:dyDescent="0.55000000000000004">
      <c r="A5686" s="1" t="s">
        <v>19</v>
      </c>
      <c r="B5686" s="2">
        <v>41982</v>
      </c>
      <c r="C5686">
        <v>531.90970000000004</v>
      </c>
    </row>
    <row r="5687" spans="1:3" x14ac:dyDescent="0.55000000000000004">
      <c r="A5687" s="1" t="s">
        <v>19</v>
      </c>
      <c r="B5687" s="2">
        <v>41983</v>
      </c>
      <c r="C5687">
        <v>524.61959999999999</v>
      </c>
    </row>
    <row r="5688" spans="1:3" x14ac:dyDescent="0.55000000000000004">
      <c r="A5688" s="1" t="s">
        <v>19</v>
      </c>
      <c r="B5688" s="2">
        <v>41984</v>
      </c>
      <c r="C5688">
        <v>526.89340000000004</v>
      </c>
    </row>
    <row r="5689" spans="1:3" x14ac:dyDescent="0.55000000000000004">
      <c r="A5689" s="1" t="s">
        <v>19</v>
      </c>
      <c r="B5689" s="2">
        <v>41985</v>
      </c>
      <c r="C5689">
        <v>517.23990000000003</v>
      </c>
    </row>
    <row r="5690" spans="1:3" x14ac:dyDescent="0.55000000000000004">
      <c r="A5690" s="1" t="s">
        <v>19</v>
      </c>
      <c r="B5690" s="2">
        <v>41988</v>
      </c>
      <c r="C5690">
        <v>512.39319999999998</v>
      </c>
    </row>
    <row r="5691" spans="1:3" x14ac:dyDescent="0.55000000000000004">
      <c r="A5691" s="1" t="s">
        <v>19</v>
      </c>
      <c r="B5691" s="2">
        <v>41989</v>
      </c>
      <c r="C5691">
        <v>494.03359999999998</v>
      </c>
    </row>
    <row r="5692" spans="1:3" x14ac:dyDescent="0.55000000000000004">
      <c r="A5692" s="1" t="s">
        <v>19</v>
      </c>
      <c r="B5692" s="2">
        <v>41990</v>
      </c>
      <c r="C5692">
        <v>503.50760000000002</v>
      </c>
    </row>
    <row r="5693" spans="1:3" x14ac:dyDescent="0.55000000000000004">
      <c r="A5693" s="1" t="s">
        <v>19</v>
      </c>
      <c r="B5693" s="2">
        <v>41991</v>
      </c>
      <c r="C5693">
        <v>509.70060000000001</v>
      </c>
    </row>
    <row r="5694" spans="1:3" x14ac:dyDescent="0.55000000000000004">
      <c r="A5694" s="1" t="s">
        <v>19</v>
      </c>
      <c r="B5694" s="2">
        <v>41992</v>
      </c>
      <c r="C5694">
        <v>514.93619999999999</v>
      </c>
    </row>
    <row r="5695" spans="1:3" x14ac:dyDescent="0.55000000000000004">
      <c r="A5695" s="1" t="s">
        <v>19</v>
      </c>
      <c r="B5695" s="2">
        <v>41995</v>
      </c>
      <c r="C5695">
        <v>523.43290000000002</v>
      </c>
    </row>
    <row r="5696" spans="1:3" x14ac:dyDescent="0.55000000000000004">
      <c r="A5696" s="1" t="s">
        <v>19</v>
      </c>
      <c r="B5696" s="2">
        <v>41996</v>
      </c>
      <c r="C5696">
        <v>529.13729999999998</v>
      </c>
    </row>
    <row r="5697" spans="1:3" x14ac:dyDescent="0.55000000000000004">
      <c r="A5697" s="1" t="s">
        <v>19</v>
      </c>
      <c r="B5697" s="2">
        <v>41997</v>
      </c>
      <c r="C5697">
        <v>527.32230000000004</v>
      </c>
    </row>
    <row r="5698" spans="1:3" x14ac:dyDescent="0.55000000000000004">
      <c r="A5698" s="1" t="s">
        <v>19</v>
      </c>
      <c r="B5698" s="2">
        <v>41999</v>
      </c>
      <c r="C5698">
        <v>532.56780000000003</v>
      </c>
    </row>
    <row r="5699" spans="1:3" x14ac:dyDescent="0.55000000000000004">
      <c r="A5699" s="1" t="s">
        <v>19</v>
      </c>
      <c r="B5699" s="2">
        <v>42002</v>
      </c>
      <c r="C5699">
        <v>528.87800000000004</v>
      </c>
    </row>
    <row r="5700" spans="1:3" x14ac:dyDescent="0.55000000000000004">
      <c r="A5700" s="1" t="s">
        <v>19</v>
      </c>
      <c r="B5700" s="2">
        <v>42003</v>
      </c>
      <c r="C5700">
        <v>528.96770000000004</v>
      </c>
    </row>
    <row r="5701" spans="1:3" x14ac:dyDescent="0.55000000000000004">
      <c r="A5701" s="1" t="s">
        <v>19</v>
      </c>
      <c r="B5701" s="2">
        <v>42004</v>
      </c>
      <c r="C5701">
        <v>524.95870000000002</v>
      </c>
    </row>
    <row r="5702" spans="1:3" x14ac:dyDescent="0.55000000000000004">
      <c r="A5702" s="1" t="s">
        <v>19</v>
      </c>
      <c r="B5702" s="2">
        <v>42006</v>
      </c>
      <c r="C5702">
        <v>523.37310000000002</v>
      </c>
    </row>
    <row r="5703" spans="1:3" x14ac:dyDescent="0.55000000000000004">
      <c r="A5703" s="1" t="s">
        <v>19</v>
      </c>
      <c r="B5703" s="2">
        <v>42009</v>
      </c>
      <c r="C5703">
        <v>512.46299999999997</v>
      </c>
    </row>
    <row r="5704" spans="1:3" x14ac:dyDescent="0.55000000000000004">
      <c r="A5704" s="1" t="s">
        <v>19</v>
      </c>
      <c r="B5704" s="2">
        <v>42010</v>
      </c>
      <c r="C5704">
        <v>500.5856</v>
      </c>
    </row>
    <row r="5705" spans="1:3" x14ac:dyDescent="0.55000000000000004">
      <c r="A5705" s="1" t="s">
        <v>19</v>
      </c>
      <c r="B5705" s="2">
        <v>42011</v>
      </c>
      <c r="C5705">
        <v>499.72800000000001</v>
      </c>
    </row>
    <row r="5706" spans="1:3" x14ac:dyDescent="0.55000000000000004">
      <c r="A5706" s="1" t="s">
        <v>19</v>
      </c>
      <c r="B5706" s="2">
        <v>42012</v>
      </c>
      <c r="C5706">
        <v>501.30369999999999</v>
      </c>
    </row>
    <row r="5707" spans="1:3" x14ac:dyDescent="0.55000000000000004">
      <c r="A5707" s="1" t="s">
        <v>19</v>
      </c>
      <c r="B5707" s="2">
        <v>42013</v>
      </c>
      <c r="C5707">
        <v>494.81150000000002</v>
      </c>
    </row>
    <row r="5708" spans="1:3" x14ac:dyDescent="0.55000000000000004">
      <c r="A5708" s="1" t="s">
        <v>19</v>
      </c>
      <c r="B5708" s="2">
        <v>42016</v>
      </c>
      <c r="C5708">
        <v>491.20139999999998</v>
      </c>
    </row>
    <row r="5709" spans="1:3" x14ac:dyDescent="0.55000000000000004">
      <c r="A5709" s="1" t="s">
        <v>19</v>
      </c>
      <c r="B5709" s="2">
        <v>42017</v>
      </c>
      <c r="C5709">
        <v>494.82150000000001</v>
      </c>
    </row>
    <row r="5710" spans="1:3" x14ac:dyDescent="0.55000000000000004">
      <c r="A5710" s="1" t="s">
        <v>19</v>
      </c>
      <c r="B5710" s="2">
        <v>42018</v>
      </c>
      <c r="C5710">
        <v>499.49860000000001</v>
      </c>
    </row>
    <row r="5711" spans="1:3" x14ac:dyDescent="0.55000000000000004">
      <c r="A5711" s="1" t="s">
        <v>19</v>
      </c>
      <c r="B5711" s="2">
        <v>42019</v>
      </c>
      <c r="C5711">
        <v>500.41609999999997</v>
      </c>
    </row>
    <row r="5712" spans="1:3" x14ac:dyDescent="0.55000000000000004">
      <c r="A5712" s="1" t="s">
        <v>19</v>
      </c>
      <c r="B5712" s="2">
        <v>42020</v>
      </c>
      <c r="C5712">
        <v>506.68889999999999</v>
      </c>
    </row>
    <row r="5713" spans="1:3" x14ac:dyDescent="0.55000000000000004">
      <c r="A5713" s="1" t="s">
        <v>19</v>
      </c>
      <c r="B5713" s="2">
        <v>42024</v>
      </c>
      <c r="C5713">
        <v>505.51209999999998</v>
      </c>
    </row>
    <row r="5714" spans="1:3" x14ac:dyDescent="0.55000000000000004">
      <c r="A5714" s="1" t="s">
        <v>19</v>
      </c>
      <c r="B5714" s="2">
        <v>42025</v>
      </c>
      <c r="C5714">
        <v>516.62159999999994</v>
      </c>
    </row>
    <row r="5715" spans="1:3" x14ac:dyDescent="0.55000000000000004">
      <c r="A5715" s="1" t="s">
        <v>19</v>
      </c>
      <c r="B5715" s="2">
        <v>42026</v>
      </c>
      <c r="C5715">
        <v>532.92679999999996</v>
      </c>
    </row>
    <row r="5716" spans="1:3" x14ac:dyDescent="0.55000000000000004">
      <c r="A5716" s="1" t="s">
        <v>19</v>
      </c>
      <c r="B5716" s="2">
        <v>42027</v>
      </c>
      <c r="C5716">
        <v>538.47159999999997</v>
      </c>
    </row>
    <row r="5717" spans="1:3" x14ac:dyDescent="0.55000000000000004">
      <c r="A5717" s="1" t="s">
        <v>19</v>
      </c>
      <c r="B5717" s="2">
        <v>42030</v>
      </c>
      <c r="C5717">
        <v>533.74459999999999</v>
      </c>
    </row>
    <row r="5718" spans="1:3" x14ac:dyDescent="0.55000000000000004">
      <c r="A5718" s="1" t="s">
        <v>19</v>
      </c>
      <c r="B5718" s="2">
        <v>42031</v>
      </c>
      <c r="C5718">
        <v>517.21</v>
      </c>
    </row>
    <row r="5719" spans="1:3" x14ac:dyDescent="0.55000000000000004">
      <c r="A5719" s="1" t="s">
        <v>19</v>
      </c>
      <c r="B5719" s="2">
        <v>42032</v>
      </c>
      <c r="C5719">
        <v>508.60359999999997</v>
      </c>
    </row>
    <row r="5720" spans="1:3" x14ac:dyDescent="0.55000000000000004">
      <c r="A5720" s="1" t="s">
        <v>19</v>
      </c>
      <c r="B5720" s="2">
        <v>42033</v>
      </c>
      <c r="C5720">
        <v>509.26179999999999</v>
      </c>
    </row>
    <row r="5721" spans="1:3" x14ac:dyDescent="0.55000000000000004">
      <c r="A5721" s="1" t="s">
        <v>19</v>
      </c>
      <c r="B5721" s="2">
        <v>42034</v>
      </c>
      <c r="C5721">
        <v>533.05650000000003</v>
      </c>
    </row>
    <row r="5722" spans="1:3" x14ac:dyDescent="0.55000000000000004">
      <c r="A5722" s="1" t="s">
        <v>19</v>
      </c>
      <c r="B5722" s="2">
        <v>42037</v>
      </c>
      <c r="C5722">
        <v>527.03300000000002</v>
      </c>
    </row>
    <row r="5723" spans="1:3" x14ac:dyDescent="0.55000000000000004">
      <c r="A5723" s="1" t="s">
        <v>19</v>
      </c>
      <c r="B5723" s="2">
        <v>42038</v>
      </c>
      <c r="C5723">
        <v>527.79100000000005</v>
      </c>
    </row>
    <row r="5724" spans="1:3" x14ac:dyDescent="0.55000000000000004">
      <c r="A5724" s="1" t="s">
        <v>19</v>
      </c>
      <c r="B5724" s="2">
        <v>42039</v>
      </c>
      <c r="C5724">
        <v>521.32870000000003</v>
      </c>
    </row>
    <row r="5725" spans="1:3" x14ac:dyDescent="0.55000000000000004">
      <c r="A5725" s="1" t="s">
        <v>19</v>
      </c>
      <c r="B5725" s="2">
        <v>42040</v>
      </c>
      <c r="C5725">
        <v>526.13549999999998</v>
      </c>
    </row>
    <row r="5726" spans="1:3" x14ac:dyDescent="0.55000000000000004">
      <c r="A5726" s="1" t="s">
        <v>19</v>
      </c>
      <c r="B5726" s="2">
        <v>42041</v>
      </c>
      <c r="C5726">
        <v>529.54610000000002</v>
      </c>
    </row>
    <row r="5727" spans="1:3" x14ac:dyDescent="0.55000000000000004">
      <c r="A5727" s="1" t="s">
        <v>19</v>
      </c>
      <c r="B5727" s="2">
        <v>42044</v>
      </c>
      <c r="C5727">
        <v>526.38480000000004</v>
      </c>
    </row>
    <row r="5728" spans="1:3" x14ac:dyDescent="0.55000000000000004">
      <c r="A5728" s="1" t="s">
        <v>19</v>
      </c>
      <c r="B5728" s="2">
        <v>42045</v>
      </c>
      <c r="C5728">
        <v>535.46979999999996</v>
      </c>
    </row>
    <row r="5729" spans="1:3" x14ac:dyDescent="0.55000000000000004">
      <c r="A5729" s="1" t="s">
        <v>19</v>
      </c>
      <c r="B5729" s="2">
        <v>42046</v>
      </c>
      <c r="C5729">
        <v>534.50250000000005</v>
      </c>
    </row>
    <row r="5730" spans="1:3" x14ac:dyDescent="0.55000000000000004">
      <c r="A5730" s="1" t="s">
        <v>19</v>
      </c>
      <c r="B5730" s="2">
        <v>42047</v>
      </c>
      <c r="C5730">
        <v>541.44349999999997</v>
      </c>
    </row>
    <row r="5731" spans="1:3" x14ac:dyDescent="0.55000000000000004">
      <c r="A5731" s="1" t="s">
        <v>19</v>
      </c>
      <c r="B5731" s="2">
        <v>42048</v>
      </c>
      <c r="C5731">
        <v>547.5068</v>
      </c>
    </row>
    <row r="5732" spans="1:3" x14ac:dyDescent="0.55000000000000004">
      <c r="A5732" s="1" t="s">
        <v>19</v>
      </c>
      <c r="B5732" s="2">
        <v>42052</v>
      </c>
      <c r="C5732">
        <v>541.3537</v>
      </c>
    </row>
    <row r="5733" spans="1:3" x14ac:dyDescent="0.55000000000000004">
      <c r="A5733" s="1" t="s">
        <v>19</v>
      </c>
      <c r="B5733" s="2">
        <v>42053</v>
      </c>
      <c r="C5733">
        <v>538.22230000000002</v>
      </c>
    </row>
    <row r="5734" spans="1:3" x14ac:dyDescent="0.55000000000000004">
      <c r="A5734" s="1" t="s">
        <v>19</v>
      </c>
      <c r="B5734" s="2">
        <v>42054</v>
      </c>
      <c r="C5734">
        <v>541.3836</v>
      </c>
    </row>
    <row r="5735" spans="1:3" x14ac:dyDescent="0.55000000000000004">
      <c r="A5735" s="1" t="s">
        <v>19</v>
      </c>
      <c r="B5735" s="2">
        <v>42055</v>
      </c>
      <c r="C5735">
        <v>537.47439999999995</v>
      </c>
    </row>
    <row r="5736" spans="1:3" x14ac:dyDescent="0.55000000000000004">
      <c r="A5736" s="1" t="s">
        <v>19</v>
      </c>
      <c r="B5736" s="2">
        <v>42058</v>
      </c>
      <c r="C5736">
        <v>530.45360000000005</v>
      </c>
    </row>
    <row r="5737" spans="1:3" x14ac:dyDescent="0.55000000000000004">
      <c r="A5737" s="1" t="s">
        <v>19</v>
      </c>
      <c r="B5737" s="2">
        <v>42059</v>
      </c>
      <c r="C5737">
        <v>534.62220000000002</v>
      </c>
    </row>
    <row r="5738" spans="1:3" x14ac:dyDescent="0.55000000000000004">
      <c r="A5738" s="1" t="s">
        <v>19</v>
      </c>
      <c r="B5738" s="2">
        <v>42060</v>
      </c>
      <c r="C5738">
        <v>542.3809</v>
      </c>
    </row>
    <row r="5739" spans="1:3" x14ac:dyDescent="0.55000000000000004">
      <c r="A5739" s="1" t="s">
        <v>19</v>
      </c>
      <c r="B5739" s="2">
        <v>42061</v>
      </c>
      <c r="C5739">
        <v>553.95910000000003</v>
      </c>
    </row>
    <row r="5740" spans="1:3" x14ac:dyDescent="0.55000000000000004">
      <c r="A5740" s="1" t="s">
        <v>19</v>
      </c>
      <c r="B5740" s="2">
        <v>42062</v>
      </c>
      <c r="C5740">
        <v>556.87109999999996</v>
      </c>
    </row>
    <row r="5741" spans="1:3" x14ac:dyDescent="0.55000000000000004">
      <c r="A5741" s="1" t="s">
        <v>19</v>
      </c>
      <c r="B5741" s="2">
        <v>42065</v>
      </c>
      <c r="C5741">
        <v>569.77570000000003</v>
      </c>
    </row>
    <row r="5742" spans="1:3" x14ac:dyDescent="0.55000000000000004">
      <c r="A5742" s="1" t="s">
        <v>19</v>
      </c>
      <c r="B5742" s="2">
        <v>42066</v>
      </c>
      <c r="C5742">
        <v>572.06939999999997</v>
      </c>
    </row>
    <row r="5743" spans="1:3" x14ac:dyDescent="0.55000000000000004">
      <c r="A5743" s="1" t="s">
        <v>19</v>
      </c>
      <c r="B5743" s="2">
        <v>42067</v>
      </c>
      <c r="C5743">
        <v>571.80010000000004</v>
      </c>
    </row>
    <row r="5744" spans="1:3" x14ac:dyDescent="0.55000000000000004">
      <c r="A5744" s="1" t="s">
        <v>19</v>
      </c>
      <c r="B5744" s="2">
        <v>42068</v>
      </c>
      <c r="C5744">
        <v>573.75480000000005</v>
      </c>
    </row>
    <row r="5745" spans="1:3" x14ac:dyDescent="0.55000000000000004">
      <c r="A5745" s="1" t="s">
        <v>19</v>
      </c>
      <c r="B5745" s="2">
        <v>42069</v>
      </c>
      <c r="C5745">
        <v>566.13070000000005</v>
      </c>
    </row>
    <row r="5746" spans="1:3" x14ac:dyDescent="0.55000000000000004">
      <c r="A5746" s="1" t="s">
        <v>19</v>
      </c>
      <c r="B5746" s="2">
        <v>42072</v>
      </c>
      <c r="C5746">
        <v>567.29250000000002</v>
      </c>
    </row>
    <row r="5747" spans="1:3" x14ac:dyDescent="0.55000000000000004">
      <c r="A5747" s="1" t="s">
        <v>19</v>
      </c>
      <c r="B5747" s="2">
        <v>42073</v>
      </c>
      <c r="C5747">
        <v>553.49040000000002</v>
      </c>
    </row>
    <row r="5748" spans="1:3" x14ac:dyDescent="0.55000000000000004">
      <c r="A5748" s="1" t="s">
        <v>19</v>
      </c>
      <c r="B5748" s="2">
        <v>42074</v>
      </c>
      <c r="C5748">
        <v>549.67089999999996</v>
      </c>
    </row>
    <row r="5749" spans="1:3" x14ac:dyDescent="0.55000000000000004">
      <c r="A5749" s="1" t="s">
        <v>19</v>
      </c>
      <c r="B5749" s="2">
        <v>42075</v>
      </c>
      <c r="C5749">
        <v>553.98900000000003</v>
      </c>
    </row>
    <row r="5750" spans="1:3" x14ac:dyDescent="0.55000000000000004">
      <c r="A5750" s="1" t="s">
        <v>19</v>
      </c>
      <c r="B5750" s="2">
        <v>42076</v>
      </c>
      <c r="C5750">
        <v>545.82150000000001</v>
      </c>
    </row>
    <row r="5751" spans="1:3" x14ac:dyDescent="0.55000000000000004">
      <c r="A5751" s="1" t="s">
        <v>19</v>
      </c>
      <c r="B5751" s="2">
        <v>42079</v>
      </c>
      <c r="C5751">
        <v>552.99180000000001</v>
      </c>
    </row>
    <row r="5752" spans="1:3" x14ac:dyDescent="0.55000000000000004">
      <c r="A5752" s="1" t="s">
        <v>19</v>
      </c>
      <c r="B5752" s="2">
        <v>42080</v>
      </c>
      <c r="C5752">
        <v>549.33180000000004</v>
      </c>
    </row>
    <row r="5753" spans="1:3" x14ac:dyDescent="0.55000000000000004">
      <c r="A5753" s="1" t="s">
        <v>19</v>
      </c>
      <c r="B5753" s="2">
        <v>42081</v>
      </c>
      <c r="C5753">
        <v>557.96810000000005</v>
      </c>
    </row>
    <row r="5754" spans="1:3" x14ac:dyDescent="0.55000000000000004">
      <c r="A5754" s="1" t="s">
        <v>19</v>
      </c>
      <c r="B5754" s="2">
        <v>42082</v>
      </c>
      <c r="C5754">
        <v>556.46220000000005</v>
      </c>
    </row>
    <row r="5755" spans="1:3" x14ac:dyDescent="0.55000000000000004">
      <c r="A5755" s="1" t="s">
        <v>19</v>
      </c>
      <c r="B5755" s="2">
        <v>42083</v>
      </c>
      <c r="C5755">
        <v>558.82569999999998</v>
      </c>
    </row>
    <row r="5756" spans="1:3" x14ac:dyDescent="0.55000000000000004">
      <c r="A5756" s="1" t="s">
        <v>19</v>
      </c>
      <c r="B5756" s="2">
        <v>42086</v>
      </c>
      <c r="C5756">
        <v>557.28</v>
      </c>
    </row>
    <row r="5757" spans="1:3" x14ac:dyDescent="0.55000000000000004">
      <c r="A5757" s="1" t="s">
        <v>19</v>
      </c>
      <c r="B5757" s="2">
        <v>42087</v>
      </c>
      <c r="C5757">
        <v>568.62879999999996</v>
      </c>
    </row>
    <row r="5758" spans="1:3" x14ac:dyDescent="0.55000000000000004">
      <c r="A5758" s="1" t="s">
        <v>19</v>
      </c>
      <c r="B5758" s="2">
        <v>42088</v>
      </c>
      <c r="C5758">
        <v>557.25509999999997</v>
      </c>
    </row>
    <row r="5759" spans="1:3" x14ac:dyDescent="0.55000000000000004">
      <c r="A5759" s="1" t="s">
        <v>19</v>
      </c>
      <c r="B5759" s="2">
        <v>42089</v>
      </c>
      <c r="C5759">
        <v>553.65</v>
      </c>
    </row>
    <row r="5760" spans="1:3" x14ac:dyDescent="0.55000000000000004">
      <c r="A5760" s="1" t="s">
        <v>19</v>
      </c>
      <c r="B5760" s="2">
        <v>42090</v>
      </c>
      <c r="C5760">
        <v>546.83870000000002</v>
      </c>
    </row>
    <row r="5761" spans="1:3" x14ac:dyDescent="0.55000000000000004">
      <c r="A5761" s="1" t="s">
        <v>19</v>
      </c>
      <c r="B5761" s="2">
        <v>42093</v>
      </c>
      <c r="C5761">
        <v>550.51859999999999</v>
      </c>
    </row>
    <row r="5762" spans="1:3" x14ac:dyDescent="0.55000000000000004">
      <c r="A5762" s="1" t="s">
        <v>19</v>
      </c>
      <c r="B5762" s="2">
        <v>42094</v>
      </c>
      <c r="C5762">
        <v>546.49959999999999</v>
      </c>
    </row>
    <row r="5763" spans="1:3" x14ac:dyDescent="0.55000000000000004">
      <c r="A5763" s="1" t="s">
        <v>19</v>
      </c>
      <c r="B5763" s="2">
        <v>42095</v>
      </c>
      <c r="C5763">
        <v>541.07449999999994</v>
      </c>
    </row>
    <row r="5764" spans="1:3" x14ac:dyDescent="0.55000000000000004">
      <c r="A5764" s="1" t="s">
        <v>19</v>
      </c>
      <c r="B5764" s="2">
        <v>42096</v>
      </c>
      <c r="C5764">
        <v>534.06370000000004</v>
      </c>
    </row>
    <row r="5765" spans="1:3" x14ac:dyDescent="0.55000000000000004">
      <c r="A5765" s="1" t="s">
        <v>19</v>
      </c>
      <c r="B5765" s="2">
        <v>42100</v>
      </c>
      <c r="C5765">
        <v>535.2953</v>
      </c>
    </row>
    <row r="5766" spans="1:3" x14ac:dyDescent="0.55000000000000004">
      <c r="A5766" s="1" t="s">
        <v>19</v>
      </c>
      <c r="B5766" s="2">
        <v>42101</v>
      </c>
      <c r="C5766">
        <v>535.54960000000005</v>
      </c>
    </row>
    <row r="5767" spans="1:3" x14ac:dyDescent="0.55000000000000004">
      <c r="A5767" s="1" t="s">
        <v>19</v>
      </c>
      <c r="B5767" s="2">
        <v>42102</v>
      </c>
      <c r="C5767">
        <v>540.12710000000004</v>
      </c>
    </row>
    <row r="5768" spans="1:3" x14ac:dyDescent="0.55000000000000004">
      <c r="A5768" s="1" t="s">
        <v>19</v>
      </c>
      <c r="B5768" s="2">
        <v>42103</v>
      </c>
      <c r="C5768">
        <v>539.29939999999999</v>
      </c>
    </row>
    <row r="5769" spans="1:3" x14ac:dyDescent="0.55000000000000004">
      <c r="A5769" s="1" t="s">
        <v>19</v>
      </c>
      <c r="B5769" s="2">
        <v>42104</v>
      </c>
      <c r="C5769">
        <v>538.53139999999996</v>
      </c>
    </row>
    <row r="5770" spans="1:3" x14ac:dyDescent="0.55000000000000004">
      <c r="A5770" s="1" t="s">
        <v>19</v>
      </c>
      <c r="B5770" s="2">
        <v>42107</v>
      </c>
      <c r="C5770">
        <v>537.69380000000001</v>
      </c>
    </row>
    <row r="5771" spans="1:3" x14ac:dyDescent="0.55000000000000004">
      <c r="A5771" s="1" t="s">
        <v>19</v>
      </c>
      <c r="B5771" s="2">
        <v>42108</v>
      </c>
      <c r="C5771">
        <v>528.93780000000004</v>
      </c>
    </row>
    <row r="5772" spans="1:3" x14ac:dyDescent="0.55000000000000004">
      <c r="A5772" s="1" t="s">
        <v>19</v>
      </c>
      <c r="B5772" s="2">
        <v>42109</v>
      </c>
      <c r="C5772">
        <v>531.072</v>
      </c>
    </row>
    <row r="5773" spans="1:3" x14ac:dyDescent="0.55000000000000004">
      <c r="A5773" s="1" t="s">
        <v>19</v>
      </c>
      <c r="B5773" s="2">
        <v>42110</v>
      </c>
      <c r="C5773">
        <v>532.33839999999998</v>
      </c>
    </row>
    <row r="5774" spans="1:3" x14ac:dyDescent="0.55000000000000004">
      <c r="A5774" s="1" t="s">
        <v>19</v>
      </c>
      <c r="B5774" s="2">
        <v>42111</v>
      </c>
      <c r="C5774">
        <v>522.61519999999996</v>
      </c>
    </row>
    <row r="5775" spans="1:3" x14ac:dyDescent="0.55000000000000004">
      <c r="A5775" s="1" t="s">
        <v>19</v>
      </c>
      <c r="B5775" s="2">
        <v>42114</v>
      </c>
      <c r="C5775">
        <v>533.91409999999996</v>
      </c>
    </row>
    <row r="5776" spans="1:3" x14ac:dyDescent="0.55000000000000004">
      <c r="A5776" s="1" t="s">
        <v>19</v>
      </c>
      <c r="B5776" s="2">
        <v>42115</v>
      </c>
      <c r="C5776">
        <v>532.50800000000004</v>
      </c>
    </row>
    <row r="5777" spans="1:3" x14ac:dyDescent="0.55000000000000004">
      <c r="A5777" s="1" t="s">
        <v>19</v>
      </c>
      <c r="B5777" s="2">
        <v>42116</v>
      </c>
      <c r="C5777">
        <v>537.88819999999998</v>
      </c>
    </row>
    <row r="5778" spans="1:3" x14ac:dyDescent="0.55000000000000004">
      <c r="A5778" s="1" t="s">
        <v>19</v>
      </c>
      <c r="B5778" s="2">
        <v>42117</v>
      </c>
      <c r="C5778">
        <v>545.50229999999999</v>
      </c>
    </row>
    <row r="5779" spans="1:3" x14ac:dyDescent="0.55000000000000004">
      <c r="A5779" s="1" t="s">
        <v>19</v>
      </c>
      <c r="B5779" s="2">
        <v>42118</v>
      </c>
      <c r="C5779">
        <v>563.51289999999995</v>
      </c>
    </row>
    <row r="5780" spans="1:3" x14ac:dyDescent="0.55000000000000004">
      <c r="A5780" s="1" t="s">
        <v>19</v>
      </c>
      <c r="B5780" s="2">
        <v>42121</v>
      </c>
      <c r="C5780">
        <v>555.37</v>
      </c>
    </row>
    <row r="5781" spans="1:3" x14ac:dyDescent="0.55000000000000004">
      <c r="A5781" s="1" t="s">
        <v>19</v>
      </c>
      <c r="B5781" s="2">
        <v>42122</v>
      </c>
      <c r="C5781">
        <v>553.67999999999995</v>
      </c>
    </row>
    <row r="5782" spans="1:3" x14ac:dyDescent="0.55000000000000004">
      <c r="A5782" s="1" t="s">
        <v>19</v>
      </c>
      <c r="B5782" s="2">
        <v>42123</v>
      </c>
      <c r="C5782">
        <v>549.08000000000004</v>
      </c>
    </row>
    <row r="5783" spans="1:3" x14ac:dyDescent="0.55000000000000004">
      <c r="A5783" s="1" t="s">
        <v>19</v>
      </c>
      <c r="B5783" s="2">
        <v>42124</v>
      </c>
      <c r="C5783">
        <v>537.34</v>
      </c>
    </row>
    <row r="5784" spans="1:3" x14ac:dyDescent="0.55000000000000004">
      <c r="A5784" s="1" t="s">
        <v>19</v>
      </c>
      <c r="B5784" s="2">
        <v>42125</v>
      </c>
      <c r="C5784">
        <v>537.9</v>
      </c>
    </row>
    <row r="5785" spans="1:3" x14ac:dyDescent="0.55000000000000004">
      <c r="A5785" s="1" t="s">
        <v>19</v>
      </c>
      <c r="B5785" s="2">
        <v>42128</v>
      </c>
      <c r="C5785">
        <v>540.78</v>
      </c>
    </row>
    <row r="5786" spans="1:3" x14ac:dyDescent="0.55000000000000004">
      <c r="A5786" s="1" t="s">
        <v>19</v>
      </c>
      <c r="B5786" s="2">
        <v>42129</v>
      </c>
      <c r="C5786">
        <v>530.79999999999995</v>
      </c>
    </row>
    <row r="5787" spans="1:3" x14ac:dyDescent="0.55000000000000004">
      <c r="A5787" s="1" t="s">
        <v>19</v>
      </c>
      <c r="B5787" s="2">
        <v>42130</v>
      </c>
      <c r="C5787">
        <v>524.22</v>
      </c>
    </row>
    <row r="5788" spans="1:3" x14ac:dyDescent="0.55000000000000004">
      <c r="A5788" s="1" t="s">
        <v>19</v>
      </c>
      <c r="B5788" s="2">
        <v>42131</v>
      </c>
      <c r="C5788">
        <v>530.70000000000005</v>
      </c>
    </row>
    <row r="5789" spans="1:3" x14ac:dyDescent="0.55000000000000004">
      <c r="A5789" s="1" t="s">
        <v>19</v>
      </c>
      <c r="B5789" s="2">
        <v>42132</v>
      </c>
      <c r="C5789">
        <v>538.22</v>
      </c>
    </row>
    <row r="5790" spans="1:3" x14ac:dyDescent="0.55000000000000004">
      <c r="A5790" s="1" t="s">
        <v>19</v>
      </c>
      <c r="B5790" s="2">
        <v>42135</v>
      </c>
      <c r="C5790">
        <v>535.70000000000005</v>
      </c>
    </row>
    <row r="5791" spans="1:3" x14ac:dyDescent="0.55000000000000004">
      <c r="A5791" s="1" t="s">
        <v>19</v>
      </c>
      <c r="B5791" s="2">
        <v>42136</v>
      </c>
      <c r="C5791">
        <v>529.04</v>
      </c>
    </row>
    <row r="5792" spans="1:3" x14ac:dyDescent="0.55000000000000004">
      <c r="A5792" s="1" t="s">
        <v>19</v>
      </c>
      <c r="B5792" s="2">
        <v>42137</v>
      </c>
      <c r="C5792">
        <v>529.62</v>
      </c>
    </row>
    <row r="5793" spans="1:3" x14ac:dyDescent="0.55000000000000004">
      <c r="A5793" s="1" t="s">
        <v>19</v>
      </c>
      <c r="B5793" s="2">
        <v>42138</v>
      </c>
      <c r="C5793">
        <v>538.4</v>
      </c>
    </row>
    <row r="5794" spans="1:3" x14ac:dyDescent="0.55000000000000004">
      <c r="A5794" s="1" t="s">
        <v>19</v>
      </c>
      <c r="B5794" s="2">
        <v>42139</v>
      </c>
      <c r="C5794">
        <v>533.85</v>
      </c>
    </row>
    <row r="5795" spans="1:3" x14ac:dyDescent="0.55000000000000004">
      <c r="A5795" s="1" t="s">
        <v>19</v>
      </c>
      <c r="B5795" s="2">
        <v>42142</v>
      </c>
      <c r="C5795">
        <v>532.29999999999995</v>
      </c>
    </row>
    <row r="5796" spans="1:3" x14ac:dyDescent="0.55000000000000004">
      <c r="A5796" s="1" t="s">
        <v>19</v>
      </c>
      <c r="B5796" s="2">
        <v>42143</v>
      </c>
      <c r="C5796">
        <v>537.36</v>
      </c>
    </row>
    <row r="5797" spans="1:3" x14ac:dyDescent="0.55000000000000004">
      <c r="A5797" s="1" t="s">
        <v>19</v>
      </c>
      <c r="B5797" s="2">
        <v>42144</v>
      </c>
      <c r="C5797">
        <v>539.27</v>
      </c>
    </row>
    <row r="5798" spans="1:3" x14ac:dyDescent="0.55000000000000004">
      <c r="A5798" s="1" t="s">
        <v>19</v>
      </c>
      <c r="B5798" s="2">
        <v>42145</v>
      </c>
      <c r="C5798">
        <v>542.51</v>
      </c>
    </row>
    <row r="5799" spans="1:3" x14ac:dyDescent="0.55000000000000004">
      <c r="A5799" s="1" t="s">
        <v>19</v>
      </c>
      <c r="B5799" s="2">
        <v>42146</v>
      </c>
      <c r="C5799">
        <v>540.11</v>
      </c>
    </row>
    <row r="5800" spans="1:3" x14ac:dyDescent="0.55000000000000004">
      <c r="A5800" s="1" t="s">
        <v>19</v>
      </c>
      <c r="B5800" s="2">
        <v>42150</v>
      </c>
      <c r="C5800">
        <v>532.32000000000005</v>
      </c>
    </row>
    <row r="5801" spans="1:3" x14ac:dyDescent="0.55000000000000004">
      <c r="A5801" s="1" t="s">
        <v>19</v>
      </c>
      <c r="B5801" s="2">
        <v>42151</v>
      </c>
      <c r="C5801">
        <v>539.79</v>
      </c>
    </row>
    <row r="5802" spans="1:3" x14ac:dyDescent="0.55000000000000004">
      <c r="A5802" s="1" t="s">
        <v>19</v>
      </c>
      <c r="B5802" s="2">
        <v>42152</v>
      </c>
      <c r="C5802">
        <v>539.78</v>
      </c>
    </row>
    <row r="5803" spans="1:3" x14ac:dyDescent="0.55000000000000004">
      <c r="A5803" s="1" t="s">
        <v>19</v>
      </c>
      <c r="B5803" s="2">
        <v>42153</v>
      </c>
      <c r="C5803">
        <v>532.11</v>
      </c>
    </row>
    <row r="5804" spans="1:3" x14ac:dyDescent="0.55000000000000004">
      <c r="A5804" s="1" t="s">
        <v>19</v>
      </c>
      <c r="B5804" s="2">
        <v>42156</v>
      </c>
      <c r="C5804">
        <v>533.99</v>
      </c>
    </row>
    <row r="5805" spans="1:3" x14ac:dyDescent="0.55000000000000004">
      <c r="A5805" s="1" t="s">
        <v>19</v>
      </c>
      <c r="B5805" s="2">
        <v>42157</v>
      </c>
      <c r="C5805">
        <v>539.17999999999995</v>
      </c>
    </row>
    <row r="5806" spans="1:3" x14ac:dyDescent="0.55000000000000004">
      <c r="A5806" s="1" t="s">
        <v>19</v>
      </c>
      <c r="B5806" s="2">
        <v>42158</v>
      </c>
      <c r="C5806">
        <v>540.30999999999995</v>
      </c>
    </row>
    <row r="5807" spans="1:3" x14ac:dyDescent="0.55000000000000004">
      <c r="A5807" s="1" t="s">
        <v>19</v>
      </c>
      <c r="B5807" s="2">
        <v>42159</v>
      </c>
      <c r="C5807">
        <v>536.70000000000005</v>
      </c>
    </row>
    <row r="5808" spans="1:3" x14ac:dyDescent="0.55000000000000004">
      <c r="A5808" s="1" t="s">
        <v>19</v>
      </c>
      <c r="B5808" s="2">
        <v>42160</v>
      </c>
      <c r="C5808">
        <v>533.33000000000004</v>
      </c>
    </row>
    <row r="5809" spans="1:3" x14ac:dyDescent="0.55000000000000004">
      <c r="A5809" s="1" t="s">
        <v>19</v>
      </c>
      <c r="B5809" s="2">
        <v>42163</v>
      </c>
      <c r="C5809">
        <v>526.83000000000004</v>
      </c>
    </row>
    <row r="5810" spans="1:3" x14ac:dyDescent="0.55000000000000004">
      <c r="A5810" s="1" t="s">
        <v>19</v>
      </c>
      <c r="B5810" s="2">
        <v>42164</v>
      </c>
      <c r="C5810">
        <v>526.69000000000005</v>
      </c>
    </row>
    <row r="5811" spans="1:3" x14ac:dyDescent="0.55000000000000004">
      <c r="A5811" s="1" t="s">
        <v>19</v>
      </c>
      <c r="B5811" s="2">
        <v>42165</v>
      </c>
      <c r="C5811">
        <v>536.69000000000005</v>
      </c>
    </row>
    <row r="5812" spans="1:3" x14ac:dyDescent="0.55000000000000004">
      <c r="A5812" s="1" t="s">
        <v>19</v>
      </c>
      <c r="B5812" s="2">
        <v>42166</v>
      </c>
      <c r="C5812">
        <v>534.61</v>
      </c>
    </row>
    <row r="5813" spans="1:3" x14ac:dyDescent="0.55000000000000004">
      <c r="A5813" s="1" t="s">
        <v>19</v>
      </c>
      <c r="B5813" s="2">
        <v>42167</v>
      </c>
      <c r="C5813">
        <v>532.33000000000004</v>
      </c>
    </row>
    <row r="5814" spans="1:3" x14ac:dyDescent="0.55000000000000004">
      <c r="A5814" s="1" t="s">
        <v>19</v>
      </c>
      <c r="B5814" s="2">
        <v>42170</v>
      </c>
      <c r="C5814">
        <v>527.20000000000005</v>
      </c>
    </row>
    <row r="5815" spans="1:3" x14ac:dyDescent="0.55000000000000004">
      <c r="A5815" s="1" t="s">
        <v>19</v>
      </c>
      <c r="B5815" s="2">
        <v>42171</v>
      </c>
      <c r="C5815">
        <v>528.15</v>
      </c>
    </row>
    <row r="5816" spans="1:3" x14ac:dyDescent="0.55000000000000004">
      <c r="A5816" s="1" t="s">
        <v>19</v>
      </c>
      <c r="B5816" s="2">
        <v>42172</v>
      </c>
      <c r="C5816">
        <v>529.26</v>
      </c>
    </row>
    <row r="5817" spans="1:3" x14ac:dyDescent="0.55000000000000004">
      <c r="A5817" s="1" t="s">
        <v>19</v>
      </c>
      <c r="B5817" s="2">
        <v>42173</v>
      </c>
      <c r="C5817">
        <v>536.73</v>
      </c>
    </row>
    <row r="5818" spans="1:3" x14ac:dyDescent="0.55000000000000004">
      <c r="A5818" s="1" t="s">
        <v>19</v>
      </c>
      <c r="B5818" s="2">
        <v>42174</v>
      </c>
      <c r="C5818">
        <v>536.69000000000005</v>
      </c>
    </row>
    <row r="5819" spans="1:3" x14ac:dyDescent="0.55000000000000004">
      <c r="A5819" s="1" t="s">
        <v>19</v>
      </c>
      <c r="B5819" s="2">
        <v>42177</v>
      </c>
      <c r="C5819">
        <v>538.19000000000005</v>
      </c>
    </row>
    <row r="5820" spans="1:3" x14ac:dyDescent="0.55000000000000004">
      <c r="A5820" s="1" t="s">
        <v>19</v>
      </c>
      <c r="B5820" s="2">
        <v>42178</v>
      </c>
      <c r="C5820">
        <v>540.48</v>
      </c>
    </row>
    <row r="5821" spans="1:3" x14ac:dyDescent="0.55000000000000004">
      <c r="A5821" s="1" t="s">
        <v>19</v>
      </c>
      <c r="B5821" s="2">
        <v>42179</v>
      </c>
      <c r="C5821">
        <v>537.84</v>
      </c>
    </row>
    <row r="5822" spans="1:3" x14ac:dyDescent="0.55000000000000004">
      <c r="A5822" s="1" t="s">
        <v>19</v>
      </c>
      <c r="B5822" s="2">
        <v>42180</v>
      </c>
      <c r="C5822">
        <v>535.23</v>
      </c>
    </row>
    <row r="5823" spans="1:3" x14ac:dyDescent="0.55000000000000004">
      <c r="A5823" s="1" t="s">
        <v>19</v>
      </c>
      <c r="B5823" s="2">
        <v>42181</v>
      </c>
      <c r="C5823">
        <v>531.69000000000005</v>
      </c>
    </row>
    <row r="5824" spans="1:3" x14ac:dyDescent="0.55000000000000004">
      <c r="A5824" s="1" t="s">
        <v>19</v>
      </c>
      <c r="B5824" s="2">
        <v>42184</v>
      </c>
      <c r="C5824">
        <v>521.52</v>
      </c>
    </row>
    <row r="5825" spans="1:3" x14ac:dyDescent="0.55000000000000004">
      <c r="A5825" s="1" t="s">
        <v>19</v>
      </c>
      <c r="B5825" s="2">
        <v>42185</v>
      </c>
      <c r="C5825">
        <v>520.51</v>
      </c>
    </row>
    <row r="5826" spans="1:3" x14ac:dyDescent="0.55000000000000004">
      <c r="A5826" s="1" t="s">
        <v>19</v>
      </c>
      <c r="B5826" s="2">
        <v>42186</v>
      </c>
      <c r="C5826">
        <v>521.84</v>
      </c>
    </row>
    <row r="5827" spans="1:3" x14ac:dyDescent="0.55000000000000004">
      <c r="A5827" s="1" t="s">
        <v>19</v>
      </c>
      <c r="B5827" s="2">
        <v>42187</v>
      </c>
      <c r="C5827">
        <v>523.4</v>
      </c>
    </row>
    <row r="5828" spans="1:3" x14ac:dyDescent="0.55000000000000004">
      <c r="A5828" s="1" t="s">
        <v>19</v>
      </c>
      <c r="B5828" s="2">
        <v>42191</v>
      </c>
      <c r="C5828">
        <v>522.86</v>
      </c>
    </row>
    <row r="5829" spans="1:3" x14ac:dyDescent="0.55000000000000004">
      <c r="A5829" s="1" t="s">
        <v>19</v>
      </c>
      <c r="B5829" s="2">
        <v>42192</v>
      </c>
      <c r="C5829">
        <v>525.02</v>
      </c>
    </row>
    <row r="5830" spans="1:3" x14ac:dyDescent="0.55000000000000004">
      <c r="A5830" s="1" t="s">
        <v>19</v>
      </c>
      <c r="B5830" s="2">
        <v>42193</v>
      </c>
      <c r="C5830">
        <v>516.83000000000004</v>
      </c>
    </row>
    <row r="5831" spans="1:3" x14ac:dyDescent="0.55000000000000004">
      <c r="A5831" s="1" t="s">
        <v>19</v>
      </c>
      <c r="B5831" s="2">
        <v>42194</v>
      </c>
      <c r="C5831">
        <v>520.67999999999995</v>
      </c>
    </row>
    <row r="5832" spans="1:3" x14ac:dyDescent="0.55000000000000004">
      <c r="A5832" s="1" t="s">
        <v>19</v>
      </c>
      <c r="B5832" s="2">
        <v>42195</v>
      </c>
      <c r="C5832">
        <v>530.13</v>
      </c>
    </row>
    <row r="5833" spans="1:3" x14ac:dyDescent="0.55000000000000004">
      <c r="A5833" s="1" t="s">
        <v>19</v>
      </c>
      <c r="B5833" s="2">
        <v>42198</v>
      </c>
      <c r="C5833">
        <v>546.54999999999995</v>
      </c>
    </row>
    <row r="5834" spans="1:3" x14ac:dyDescent="0.55000000000000004">
      <c r="A5834" s="1" t="s">
        <v>19</v>
      </c>
      <c r="B5834" s="2">
        <v>42199</v>
      </c>
      <c r="C5834">
        <v>561.1</v>
      </c>
    </row>
    <row r="5835" spans="1:3" x14ac:dyDescent="0.55000000000000004">
      <c r="A5835" s="1" t="s">
        <v>19</v>
      </c>
      <c r="B5835" s="2">
        <v>42200</v>
      </c>
      <c r="C5835">
        <v>560.22</v>
      </c>
    </row>
    <row r="5836" spans="1:3" x14ac:dyDescent="0.55000000000000004">
      <c r="A5836" s="1" t="s">
        <v>19</v>
      </c>
      <c r="B5836" s="2">
        <v>42201</v>
      </c>
      <c r="C5836">
        <v>579.85</v>
      </c>
    </row>
    <row r="5837" spans="1:3" x14ac:dyDescent="0.55000000000000004">
      <c r="A5837" s="1" t="s">
        <v>19</v>
      </c>
      <c r="B5837" s="2">
        <v>42202</v>
      </c>
      <c r="C5837">
        <v>672.93</v>
      </c>
    </row>
    <row r="5838" spans="1:3" x14ac:dyDescent="0.55000000000000004">
      <c r="A5838" s="1" t="s">
        <v>19</v>
      </c>
      <c r="B5838" s="2">
        <v>42205</v>
      </c>
      <c r="C5838">
        <v>663.02</v>
      </c>
    </row>
    <row r="5839" spans="1:3" x14ac:dyDescent="0.55000000000000004">
      <c r="A5839" s="1" t="s">
        <v>19</v>
      </c>
      <c r="B5839" s="2">
        <v>42206</v>
      </c>
      <c r="C5839">
        <v>662.3</v>
      </c>
    </row>
    <row r="5840" spans="1:3" x14ac:dyDescent="0.55000000000000004">
      <c r="A5840" s="1" t="s">
        <v>19</v>
      </c>
      <c r="B5840" s="2">
        <v>42207</v>
      </c>
      <c r="C5840">
        <v>662.1</v>
      </c>
    </row>
    <row r="5841" spans="1:3" x14ac:dyDescent="0.55000000000000004">
      <c r="A5841" s="1" t="s">
        <v>19</v>
      </c>
      <c r="B5841" s="2">
        <v>42208</v>
      </c>
      <c r="C5841">
        <v>644.28</v>
      </c>
    </row>
    <row r="5842" spans="1:3" x14ac:dyDescent="0.55000000000000004">
      <c r="A5842" s="1" t="s">
        <v>19</v>
      </c>
      <c r="B5842" s="2">
        <v>42209</v>
      </c>
      <c r="C5842">
        <v>623.55999999999995</v>
      </c>
    </row>
    <row r="5843" spans="1:3" x14ac:dyDescent="0.55000000000000004">
      <c r="A5843" s="1" t="s">
        <v>19</v>
      </c>
      <c r="B5843" s="2">
        <v>42212</v>
      </c>
      <c r="C5843">
        <v>627.26</v>
      </c>
    </row>
    <row r="5844" spans="1:3" x14ac:dyDescent="0.55000000000000004">
      <c r="A5844" s="1" t="s">
        <v>19</v>
      </c>
      <c r="B5844" s="2">
        <v>42213</v>
      </c>
      <c r="C5844">
        <v>628</v>
      </c>
    </row>
    <row r="5845" spans="1:3" x14ac:dyDescent="0.55000000000000004">
      <c r="A5845" s="1" t="s">
        <v>19</v>
      </c>
      <c r="B5845" s="2">
        <v>42214</v>
      </c>
      <c r="C5845">
        <v>631.92999999999995</v>
      </c>
    </row>
    <row r="5846" spans="1:3" x14ac:dyDescent="0.55000000000000004">
      <c r="A5846" s="1" t="s">
        <v>19</v>
      </c>
      <c r="B5846" s="2">
        <v>42215</v>
      </c>
      <c r="C5846">
        <v>632.59</v>
      </c>
    </row>
    <row r="5847" spans="1:3" x14ac:dyDescent="0.55000000000000004">
      <c r="A5847" s="1" t="s">
        <v>19</v>
      </c>
      <c r="B5847" s="2">
        <v>42216</v>
      </c>
      <c r="C5847">
        <v>625.61</v>
      </c>
    </row>
    <row r="5848" spans="1:3" x14ac:dyDescent="0.55000000000000004">
      <c r="A5848" s="1" t="s">
        <v>19</v>
      </c>
      <c r="B5848" s="2">
        <v>42219</v>
      </c>
      <c r="C5848">
        <v>631.21</v>
      </c>
    </row>
    <row r="5849" spans="1:3" x14ac:dyDescent="0.55000000000000004">
      <c r="A5849" s="1" t="s">
        <v>19</v>
      </c>
      <c r="B5849" s="2">
        <v>42220</v>
      </c>
      <c r="C5849">
        <v>629.25</v>
      </c>
    </row>
    <row r="5850" spans="1:3" x14ac:dyDescent="0.55000000000000004">
      <c r="A5850" s="1" t="s">
        <v>19</v>
      </c>
      <c r="B5850" s="2">
        <v>42221</v>
      </c>
      <c r="C5850">
        <v>643.78</v>
      </c>
    </row>
    <row r="5851" spans="1:3" x14ac:dyDescent="0.55000000000000004">
      <c r="A5851" s="1" t="s">
        <v>19</v>
      </c>
      <c r="B5851" s="2">
        <v>42222</v>
      </c>
      <c r="C5851">
        <v>642.67999999999995</v>
      </c>
    </row>
    <row r="5852" spans="1:3" x14ac:dyDescent="0.55000000000000004">
      <c r="A5852" s="1" t="s">
        <v>19</v>
      </c>
      <c r="B5852" s="2">
        <v>42223</v>
      </c>
      <c r="C5852">
        <v>635.29999999999995</v>
      </c>
    </row>
    <row r="5853" spans="1:3" x14ac:dyDescent="0.55000000000000004">
      <c r="A5853" s="1" t="s">
        <v>19</v>
      </c>
      <c r="B5853" s="2">
        <v>42226</v>
      </c>
      <c r="C5853">
        <v>633.73</v>
      </c>
    </row>
    <row r="5854" spans="1:3" x14ac:dyDescent="0.55000000000000004">
      <c r="A5854" s="1" t="s">
        <v>19</v>
      </c>
      <c r="B5854" s="2">
        <v>42227</v>
      </c>
      <c r="C5854">
        <v>660.78</v>
      </c>
    </row>
    <row r="5855" spans="1:3" x14ac:dyDescent="0.55000000000000004">
      <c r="A5855" s="1" t="s">
        <v>19</v>
      </c>
      <c r="B5855" s="2">
        <v>42228</v>
      </c>
      <c r="C5855">
        <v>659.56</v>
      </c>
    </row>
    <row r="5856" spans="1:3" x14ac:dyDescent="0.55000000000000004">
      <c r="A5856" s="1" t="s">
        <v>19</v>
      </c>
      <c r="B5856" s="2">
        <v>42229</v>
      </c>
      <c r="C5856">
        <v>656.45</v>
      </c>
    </row>
    <row r="5857" spans="1:3" x14ac:dyDescent="0.55000000000000004">
      <c r="A5857" s="1" t="s">
        <v>19</v>
      </c>
      <c r="B5857" s="2">
        <v>42230</v>
      </c>
      <c r="C5857">
        <v>657.12</v>
      </c>
    </row>
    <row r="5858" spans="1:3" x14ac:dyDescent="0.55000000000000004">
      <c r="A5858" s="1" t="s">
        <v>19</v>
      </c>
      <c r="B5858" s="2">
        <v>42233</v>
      </c>
      <c r="C5858">
        <v>660.87</v>
      </c>
    </row>
    <row r="5859" spans="1:3" x14ac:dyDescent="0.55000000000000004">
      <c r="A5859" s="1" t="s">
        <v>19</v>
      </c>
      <c r="B5859" s="2">
        <v>42234</v>
      </c>
      <c r="C5859">
        <v>656.13</v>
      </c>
    </row>
    <row r="5860" spans="1:3" x14ac:dyDescent="0.55000000000000004">
      <c r="A5860" s="1" t="s">
        <v>19</v>
      </c>
      <c r="B5860" s="2">
        <v>42235</v>
      </c>
      <c r="C5860">
        <v>660.9</v>
      </c>
    </row>
    <row r="5861" spans="1:3" x14ac:dyDescent="0.55000000000000004">
      <c r="A5861" s="1" t="s">
        <v>19</v>
      </c>
      <c r="B5861" s="2">
        <v>42236</v>
      </c>
      <c r="C5861">
        <v>646.83000000000004</v>
      </c>
    </row>
    <row r="5862" spans="1:3" x14ac:dyDescent="0.55000000000000004">
      <c r="A5862" s="1" t="s">
        <v>19</v>
      </c>
      <c r="B5862" s="2">
        <v>42237</v>
      </c>
      <c r="C5862">
        <v>612.48</v>
      </c>
    </row>
    <row r="5863" spans="1:3" x14ac:dyDescent="0.55000000000000004">
      <c r="A5863" s="1" t="s">
        <v>19</v>
      </c>
      <c r="B5863" s="2">
        <v>42240</v>
      </c>
      <c r="C5863">
        <v>589.61</v>
      </c>
    </row>
    <row r="5864" spans="1:3" x14ac:dyDescent="0.55000000000000004">
      <c r="A5864" s="1" t="s">
        <v>19</v>
      </c>
      <c r="B5864" s="2">
        <v>42241</v>
      </c>
      <c r="C5864">
        <v>582.05999999999995</v>
      </c>
    </row>
    <row r="5865" spans="1:3" x14ac:dyDescent="0.55000000000000004">
      <c r="A5865" s="1" t="s">
        <v>19</v>
      </c>
      <c r="B5865" s="2">
        <v>42242</v>
      </c>
      <c r="C5865">
        <v>628.62</v>
      </c>
    </row>
    <row r="5866" spans="1:3" x14ac:dyDescent="0.55000000000000004">
      <c r="A5866" s="1" t="s">
        <v>19</v>
      </c>
      <c r="B5866" s="2">
        <v>42243</v>
      </c>
      <c r="C5866">
        <v>637.61</v>
      </c>
    </row>
    <row r="5867" spans="1:3" x14ac:dyDescent="0.55000000000000004">
      <c r="A5867" s="1" t="s">
        <v>19</v>
      </c>
      <c r="B5867" s="2">
        <v>42244</v>
      </c>
      <c r="C5867">
        <v>630.38</v>
      </c>
    </row>
    <row r="5868" spans="1:3" x14ac:dyDescent="0.55000000000000004">
      <c r="A5868" s="1" t="s">
        <v>19</v>
      </c>
      <c r="B5868" s="2">
        <v>42247</v>
      </c>
      <c r="C5868">
        <v>618.25</v>
      </c>
    </row>
    <row r="5869" spans="1:3" x14ac:dyDescent="0.55000000000000004">
      <c r="A5869" s="1" t="s">
        <v>19</v>
      </c>
      <c r="B5869" s="2">
        <v>42248</v>
      </c>
      <c r="C5869">
        <v>597.79</v>
      </c>
    </row>
    <row r="5870" spans="1:3" x14ac:dyDescent="0.55000000000000004">
      <c r="A5870" s="1" t="s">
        <v>19</v>
      </c>
      <c r="B5870" s="2">
        <v>42249</v>
      </c>
      <c r="C5870">
        <v>614.34</v>
      </c>
    </row>
    <row r="5871" spans="1:3" x14ac:dyDescent="0.55000000000000004">
      <c r="A5871" s="1" t="s">
        <v>19</v>
      </c>
      <c r="B5871" s="2">
        <v>42250</v>
      </c>
      <c r="C5871">
        <v>606.25</v>
      </c>
    </row>
    <row r="5872" spans="1:3" x14ac:dyDescent="0.55000000000000004">
      <c r="A5872" s="1" t="s">
        <v>19</v>
      </c>
      <c r="B5872" s="2">
        <v>42251</v>
      </c>
      <c r="C5872">
        <v>600.70000000000005</v>
      </c>
    </row>
    <row r="5873" spans="1:3" x14ac:dyDescent="0.55000000000000004">
      <c r="A5873" s="1" t="s">
        <v>19</v>
      </c>
      <c r="B5873" s="2">
        <v>42255</v>
      </c>
      <c r="C5873">
        <v>614.66</v>
      </c>
    </row>
    <row r="5874" spans="1:3" x14ac:dyDescent="0.55000000000000004">
      <c r="A5874" s="1" t="s">
        <v>19</v>
      </c>
      <c r="B5874" s="2">
        <v>42256</v>
      </c>
      <c r="C5874">
        <v>612.72</v>
      </c>
    </row>
    <row r="5875" spans="1:3" x14ac:dyDescent="0.55000000000000004">
      <c r="A5875" s="1" t="s">
        <v>19</v>
      </c>
      <c r="B5875" s="2">
        <v>42257</v>
      </c>
      <c r="C5875">
        <v>621.35</v>
      </c>
    </row>
    <row r="5876" spans="1:3" x14ac:dyDescent="0.55000000000000004">
      <c r="A5876" s="1" t="s">
        <v>19</v>
      </c>
      <c r="B5876" s="2">
        <v>42258</v>
      </c>
      <c r="C5876">
        <v>625.77</v>
      </c>
    </row>
    <row r="5877" spans="1:3" x14ac:dyDescent="0.55000000000000004">
      <c r="A5877" s="1" t="s">
        <v>19</v>
      </c>
      <c r="B5877" s="2">
        <v>42261</v>
      </c>
      <c r="C5877">
        <v>623.24</v>
      </c>
    </row>
    <row r="5878" spans="1:3" x14ac:dyDescent="0.55000000000000004">
      <c r="A5878" s="1" t="s">
        <v>19</v>
      </c>
      <c r="B5878" s="2">
        <v>42262</v>
      </c>
      <c r="C5878">
        <v>635.14</v>
      </c>
    </row>
    <row r="5879" spans="1:3" x14ac:dyDescent="0.55000000000000004">
      <c r="A5879" s="1" t="s">
        <v>19</v>
      </c>
      <c r="B5879" s="2">
        <v>42263</v>
      </c>
      <c r="C5879">
        <v>635.98</v>
      </c>
    </row>
    <row r="5880" spans="1:3" x14ac:dyDescent="0.55000000000000004">
      <c r="A5880" s="1" t="s">
        <v>19</v>
      </c>
      <c r="B5880" s="2">
        <v>42264</v>
      </c>
      <c r="C5880">
        <v>642.9</v>
      </c>
    </row>
    <row r="5881" spans="1:3" x14ac:dyDescent="0.55000000000000004">
      <c r="A5881" s="1" t="s">
        <v>19</v>
      </c>
      <c r="B5881" s="2">
        <v>42265</v>
      </c>
      <c r="C5881">
        <v>629.25</v>
      </c>
    </row>
    <row r="5882" spans="1:3" x14ac:dyDescent="0.55000000000000004">
      <c r="A5882" s="1" t="s">
        <v>19</v>
      </c>
      <c r="B5882" s="2">
        <v>42268</v>
      </c>
      <c r="C5882">
        <v>635.44000000000005</v>
      </c>
    </row>
    <row r="5883" spans="1:3" x14ac:dyDescent="0.55000000000000004">
      <c r="A5883" s="1" t="s">
        <v>19</v>
      </c>
      <c r="B5883" s="2">
        <v>42269</v>
      </c>
      <c r="C5883">
        <v>622.69000000000005</v>
      </c>
    </row>
    <row r="5884" spans="1:3" x14ac:dyDescent="0.55000000000000004">
      <c r="A5884" s="1" t="s">
        <v>19</v>
      </c>
      <c r="B5884" s="2">
        <v>42270</v>
      </c>
      <c r="C5884">
        <v>622.36</v>
      </c>
    </row>
    <row r="5885" spans="1:3" x14ac:dyDescent="0.55000000000000004">
      <c r="A5885" s="1" t="s">
        <v>19</v>
      </c>
      <c r="B5885" s="2">
        <v>42271</v>
      </c>
      <c r="C5885">
        <v>625.79999999999995</v>
      </c>
    </row>
    <row r="5886" spans="1:3" x14ac:dyDescent="0.55000000000000004">
      <c r="A5886" s="1" t="s">
        <v>19</v>
      </c>
      <c r="B5886" s="2">
        <v>42272</v>
      </c>
      <c r="C5886">
        <v>611.97</v>
      </c>
    </row>
    <row r="5887" spans="1:3" x14ac:dyDescent="0.55000000000000004">
      <c r="A5887" s="1" t="s">
        <v>19</v>
      </c>
      <c r="B5887" s="2">
        <v>42275</v>
      </c>
      <c r="C5887">
        <v>594.89</v>
      </c>
    </row>
    <row r="5888" spans="1:3" x14ac:dyDescent="0.55000000000000004">
      <c r="A5888" s="1" t="s">
        <v>19</v>
      </c>
      <c r="B5888" s="2">
        <v>42276</v>
      </c>
      <c r="C5888">
        <v>594.97</v>
      </c>
    </row>
    <row r="5889" spans="1:3" x14ac:dyDescent="0.55000000000000004">
      <c r="A5889" s="1" t="s">
        <v>19</v>
      </c>
      <c r="B5889" s="2">
        <v>42277</v>
      </c>
      <c r="C5889">
        <v>608.41999999999996</v>
      </c>
    </row>
    <row r="5890" spans="1:3" x14ac:dyDescent="0.55000000000000004">
      <c r="A5890" s="1" t="s">
        <v>19</v>
      </c>
      <c r="B5890" s="2">
        <v>42278</v>
      </c>
      <c r="C5890">
        <v>611.29</v>
      </c>
    </row>
    <row r="5891" spans="1:3" x14ac:dyDescent="0.55000000000000004">
      <c r="A5891" s="1" t="s">
        <v>19</v>
      </c>
      <c r="B5891" s="2">
        <v>42279</v>
      </c>
      <c r="C5891">
        <v>626.91</v>
      </c>
    </row>
    <row r="5892" spans="1:3" x14ac:dyDescent="0.55000000000000004">
      <c r="A5892" s="1" t="s">
        <v>19</v>
      </c>
      <c r="B5892" s="2">
        <v>42282</v>
      </c>
      <c r="C5892">
        <v>641.47</v>
      </c>
    </row>
    <row r="5893" spans="1:3" x14ac:dyDescent="0.55000000000000004">
      <c r="A5893" s="1" t="s">
        <v>19</v>
      </c>
      <c r="B5893" s="2">
        <v>42283</v>
      </c>
      <c r="C5893">
        <v>645.44000000000005</v>
      </c>
    </row>
    <row r="5894" spans="1:3" x14ac:dyDescent="0.55000000000000004">
      <c r="A5894" s="1" t="s">
        <v>19</v>
      </c>
      <c r="B5894" s="2">
        <v>42284</v>
      </c>
      <c r="C5894">
        <v>642.36</v>
      </c>
    </row>
    <row r="5895" spans="1:3" x14ac:dyDescent="0.55000000000000004">
      <c r="A5895" s="1" t="s">
        <v>19</v>
      </c>
      <c r="B5895" s="2">
        <v>42285</v>
      </c>
      <c r="C5895">
        <v>639.16</v>
      </c>
    </row>
    <row r="5896" spans="1:3" x14ac:dyDescent="0.55000000000000004">
      <c r="A5896" s="1" t="s">
        <v>19</v>
      </c>
      <c r="B5896" s="2">
        <v>42286</v>
      </c>
      <c r="C5896">
        <v>643.61</v>
      </c>
    </row>
    <row r="5897" spans="1:3" x14ac:dyDescent="0.55000000000000004">
      <c r="A5897" s="1" t="s">
        <v>19</v>
      </c>
      <c r="B5897" s="2">
        <v>42289</v>
      </c>
      <c r="C5897">
        <v>646.66999999999996</v>
      </c>
    </row>
    <row r="5898" spans="1:3" x14ac:dyDescent="0.55000000000000004">
      <c r="A5898" s="1" t="s">
        <v>19</v>
      </c>
      <c r="B5898" s="2">
        <v>42290</v>
      </c>
      <c r="C5898">
        <v>652.29999999999995</v>
      </c>
    </row>
    <row r="5899" spans="1:3" x14ac:dyDescent="0.55000000000000004">
      <c r="A5899" s="1" t="s">
        <v>19</v>
      </c>
      <c r="B5899" s="2">
        <v>42291</v>
      </c>
      <c r="C5899">
        <v>651.16</v>
      </c>
    </row>
    <row r="5900" spans="1:3" x14ac:dyDescent="0.55000000000000004">
      <c r="A5900" s="1" t="s">
        <v>19</v>
      </c>
      <c r="B5900" s="2">
        <v>42292</v>
      </c>
      <c r="C5900">
        <v>661.74</v>
      </c>
    </row>
    <row r="5901" spans="1:3" x14ac:dyDescent="0.55000000000000004">
      <c r="A5901" s="1" t="s">
        <v>19</v>
      </c>
      <c r="B5901" s="2">
        <v>42293</v>
      </c>
      <c r="C5901">
        <v>662.2</v>
      </c>
    </row>
    <row r="5902" spans="1:3" x14ac:dyDescent="0.55000000000000004">
      <c r="A5902" s="1" t="s">
        <v>19</v>
      </c>
      <c r="B5902" s="2">
        <v>42296</v>
      </c>
      <c r="C5902">
        <v>666.1</v>
      </c>
    </row>
    <row r="5903" spans="1:3" x14ac:dyDescent="0.55000000000000004">
      <c r="A5903" s="1" t="s">
        <v>19</v>
      </c>
      <c r="B5903" s="2">
        <v>42297</v>
      </c>
      <c r="C5903">
        <v>650.28</v>
      </c>
    </row>
    <row r="5904" spans="1:3" x14ac:dyDescent="0.55000000000000004">
      <c r="A5904" s="1" t="s">
        <v>19</v>
      </c>
      <c r="B5904" s="2">
        <v>42298</v>
      </c>
      <c r="C5904">
        <v>642.61</v>
      </c>
    </row>
    <row r="5905" spans="1:3" x14ac:dyDescent="0.55000000000000004">
      <c r="A5905" s="1" t="s">
        <v>19</v>
      </c>
      <c r="B5905" s="2">
        <v>42299</v>
      </c>
      <c r="C5905">
        <v>651.79</v>
      </c>
    </row>
    <row r="5906" spans="1:3" x14ac:dyDescent="0.55000000000000004">
      <c r="A5906" s="1" t="s">
        <v>19</v>
      </c>
      <c r="B5906" s="2">
        <v>42300</v>
      </c>
      <c r="C5906">
        <v>702</v>
      </c>
    </row>
    <row r="5907" spans="1:3" x14ac:dyDescent="0.55000000000000004">
      <c r="A5907" s="1" t="s">
        <v>19</v>
      </c>
      <c r="B5907" s="2">
        <v>42303</v>
      </c>
      <c r="C5907">
        <v>712.78</v>
      </c>
    </row>
    <row r="5908" spans="1:3" x14ac:dyDescent="0.55000000000000004">
      <c r="A5908" s="1" t="s">
        <v>19</v>
      </c>
      <c r="B5908" s="2">
        <v>42304</v>
      </c>
      <c r="C5908">
        <v>708.49</v>
      </c>
    </row>
    <row r="5909" spans="1:3" x14ac:dyDescent="0.55000000000000004">
      <c r="A5909" s="1" t="s">
        <v>19</v>
      </c>
      <c r="B5909" s="2">
        <v>42305</v>
      </c>
      <c r="C5909">
        <v>712.95</v>
      </c>
    </row>
    <row r="5910" spans="1:3" x14ac:dyDescent="0.55000000000000004">
      <c r="A5910" s="1" t="s">
        <v>19</v>
      </c>
      <c r="B5910" s="2">
        <v>42306</v>
      </c>
      <c r="C5910">
        <v>716.92</v>
      </c>
    </row>
    <row r="5911" spans="1:3" x14ac:dyDescent="0.55000000000000004">
      <c r="A5911" s="1" t="s">
        <v>19</v>
      </c>
      <c r="B5911" s="2">
        <v>42307</v>
      </c>
      <c r="C5911">
        <v>710.81</v>
      </c>
    </row>
    <row r="5912" spans="1:3" x14ac:dyDescent="0.55000000000000004">
      <c r="A5912" s="1" t="s">
        <v>19</v>
      </c>
      <c r="B5912" s="2">
        <v>42310</v>
      </c>
      <c r="C5912">
        <v>721.11</v>
      </c>
    </row>
    <row r="5913" spans="1:3" x14ac:dyDescent="0.55000000000000004">
      <c r="A5913" s="1" t="s">
        <v>19</v>
      </c>
      <c r="B5913" s="2">
        <v>42311</v>
      </c>
      <c r="C5913">
        <v>722.16</v>
      </c>
    </row>
    <row r="5914" spans="1:3" x14ac:dyDescent="0.55000000000000004">
      <c r="A5914" s="1" t="s">
        <v>19</v>
      </c>
      <c r="B5914" s="2">
        <v>42312</v>
      </c>
      <c r="C5914">
        <v>728.11</v>
      </c>
    </row>
    <row r="5915" spans="1:3" x14ac:dyDescent="0.55000000000000004">
      <c r="A5915" s="1" t="s">
        <v>19</v>
      </c>
      <c r="B5915" s="2">
        <v>42313</v>
      </c>
      <c r="C5915">
        <v>731.25</v>
      </c>
    </row>
    <row r="5916" spans="1:3" x14ac:dyDescent="0.55000000000000004">
      <c r="A5916" s="1" t="s">
        <v>19</v>
      </c>
      <c r="B5916" s="2">
        <v>42314</v>
      </c>
      <c r="C5916">
        <v>733.76</v>
      </c>
    </row>
    <row r="5917" spans="1:3" x14ac:dyDescent="0.55000000000000004">
      <c r="A5917" s="1" t="s">
        <v>19</v>
      </c>
      <c r="B5917" s="2">
        <v>42317</v>
      </c>
      <c r="C5917">
        <v>724.89</v>
      </c>
    </row>
    <row r="5918" spans="1:3" x14ac:dyDescent="0.55000000000000004">
      <c r="A5918" s="1" t="s">
        <v>19</v>
      </c>
      <c r="B5918" s="2">
        <v>42318</v>
      </c>
      <c r="C5918">
        <v>728.32</v>
      </c>
    </row>
    <row r="5919" spans="1:3" x14ac:dyDescent="0.55000000000000004">
      <c r="A5919" s="1" t="s">
        <v>19</v>
      </c>
      <c r="B5919" s="2">
        <v>42319</v>
      </c>
      <c r="C5919">
        <v>735.4</v>
      </c>
    </row>
    <row r="5920" spans="1:3" x14ac:dyDescent="0.55000000000000004">
      <c r="A5920" s="1" t="s">
        <v>19</v>
      </c>
      <c r="B5920" s="2">
        <v>42320</v>
      </c>
      <c r="C5920">
        <v>731.23</v>
      </c>
    </row>
    <row r="5921" spans="1:3" x14ac:dyDescent="0.55000000000000004">
      <c r="A5921" s="1" t="s">
        <v>19</v>
      </c>
      <c r="B5921" s="2">
        <v>42321</v>
      </c>
      <c r="C5921">
        <v>717</v>
      </c>
    </row>
    <row r="5922" spans="1:3" x14ac:dyDescent="0.55000000000000004">
      <c r="A5922" s="1" t="s">
        <v>19</v>
      </c>
      <c r="B5922" s="2">
        <v>42324</v>
      </c>
      <c r="C5922">
        <v>728.96</v>
      </c>
    </row>
    <row r="5923" spans="1:3" x14ac:dyDescent="0.55000000000000004">
      <c r="A5923" s="1" t="s">
        <v>19</v>
      </c>
      <c r="B5923" s="2">
        <v>42325</v>
      </c>
      <c r="C5923">
        <v>725.3</v>
      </c>
    </row>
    <row r="5924" spans="1:3" x14ac:dyDescent="0.55000000000000004">
      <c r="A5924" s="1" t="s">
        <v>19</v>
      </c>
      <c r="B5924" s="2">
        <v>42326</v>
      </c>
      <c r="C5924">
        <v>740</v>
      </c>
    </row>
    <row r="5925" spans="1:3" x14ac:dyDescent="0.55000000000000004">
      <c r="A5925" s="1" t="s">
        <v>19</v>
      </c>
      <c r="B5925" s="2">
        <v>42327</v>
      </c>
      <c r="C5925">
        <v>738.41</v>
      </c>
    </row>
    <row r="5926" spans="1:3" x14ac:dyDescent="0.55000000000000004">
      <c r="A5926" s="1" t="s">
        <v>19</v>
      </c>
      <c r="B5926" s="2">
        <v>42328</v>
      </c>
      <c r="C5926">
        <v>756.6</v>
      </c>
    </row>
    <row r="5927" spans="1:3" x14ac:dyDescent="0.55000000000000004">
      <c r="A5927" s="1" t="s">
        <v>19</v>
      </c>
      <c r="B5927" s="2">
        <v>42331</v>
      </c>
      <c r="C5927">
        <v>755.98</v>
      </c>
    </row>
    <row r="5928" spans="1:3" x14ac:dyDescent="0.55000000000000004">
      <c r="A5928" s="1" t="s">
        <v>19</v>
      </c>
      <c r="B5928" s="2">
        <v>42332</v>
      </c>
      <c r="C5928">
        <v>748.28</v>
      </c>
    </row>
    <row r="5929" spans="1:3" x14ac:dyDescent="0.55000000000000004">
      <c r="A5929" s="1" t="s">
        <v>19</v>
      </c>
      <c r="B5929" s="2">
        <v>42333</v>
      </c>
      <c r="C5929">
        <v>748.15</v>
      </c>
    </row>
    <row r="5930" spans="1:3" x14ac:dyDescent="0.55000000000000004">
      <c r="A5930" s="1" t="s">
        <v>19</v>
      </c>
      <c r="B5930" s="2">
        <v>42335</v>
      </c>
      <c r="C5930">
        <v>750.26</v>
      </c>
    </row>
    <row r="5931" spans="1:3" x14ac:dyDescent="0.55000000000000004">
      <c r="A5931" s="1" t="s">
        <v>19</v>
      </c>
      <c r="B5931" s="2">
        <v>42338</v>
      </c>
      <c r="C5931">
        <v>742.6</v>
      </c>
    </row>
    <row r="5932" spans="1:3" x14ac:dyDescent="0.55000000000000004">
      <c r="A5932" s="1" t="s">
        <v>19</v>
      </c>
      <c r="B5932" s="2">
        <v>42339</v>
      </c>
      <c r="C5932">
        <v>767.04</v>
      </c>
    </row>
    <row r="5933" spans="1:3" x14ac:dyDescent="0.55000000000000004">
      <c r="A5933" s="1" t="s">
        <v>19</v>
      </c>
      <c r="B5933" s="2">
        <v>42340</v>
      </c>
      <c r="C5933">
        <v>762.38</v>
      </c>
    </row>
    <row r="5934" spans="1:3" x14ac:dyDescent="0.55000000000000004">
      <c r="A5934" s="1" t="s">
        <v>19</v>
      </c>
      <c r="B5934" s="2">
        <v>42341</v>
      </c>
      <c r="C5934">
        <v>752.54</v>
      </c>
    </row>
    <row r="5935" spans="1:3" x14ac:dyDescent="0.55000000000000004">
      <c r="A5935" s="1" t="s">
        <v>19</v>
      </c>
      <c r="B5935" s="2">
        <v>42342</v>
      </c>
      <c r="C5935">
        <v>766.81</v>
      </c>
    </row>
    <row r="5936" spans="1:3" x14ac:dyDescent="0.55000000000000004">
      <c r="A5936" s="1" t="s">
        <v>19</v>
      </c>
      <c r="B5936" s="2">
        <v>42345</v>
      </c>
      <c r="C5936">
        <v>763.25</v>
      </c>
    </row>
    <row r="5937" spans="1:3" x14ac:dyDescent="0.55000000000000004">
      <c r="A5937" s="1" t="s">
        <v>19</v>
      </c>
      <c r="B5937" s="2">
        <v>42346</v>
      </c>
      <c r="C5937">
        <v>762.37</v>
      </c>
    </row>
    <row r="5938" spans="1:3" x14ac:dyDescent="0.55000000000000004">
      <c r="A5938" s="1" t="s">
        <v>19</v>
      </c>
      <c r="B5938" s="2">
        <v>42347</v>
      </c>
      <c r="C5938">
        <v>751.61</v>
      </c>
    </row>
    <row r="5939" spans="1:3" x14ac:dyDescent="0.55000000000000004">
      <c r="A5939" s="1" t="s">
        <v>19</v>
      </c>
      <c r="B5939" s="2">
        <v>42348</v>
      </c>
      <c r="C5939">
        <v>749.46</v>
      </c>
    </row>
    <row r="5940" spans="1:3" x14ac:dyDescent="0.55000000000000004">
      <c r="A5940" s="1" t="s">
        <v>19</v>
      </c>
      <c r="B5940" s="2">
        <v>42349</v>
      </c>
      <c r="C5940">
        <v>738.87</v>
      </c>
    </row>
    <row r="5941" spans="1:3" x14ac:dyDescent="0.55000000000000004">
      <c r="A5941" s="1" t="s">
        <v>19</v>
      </c>
      <c r="B5941" s="2">
        <v>42352</v>
      </c>
      <c r="C5941">
        <v>747.77</v>
      </c>
    </row>
    <row r="5942" spans="1:3" x14ac:dyDescent="0.55000000000000004">
      <c r="A5942" s="1" t="s">
        <v>19</v>
      </c>
      <c r="B5942" s="2">
        <v>42353</v>
      </c>
      <c r="C5942">
        <v>743.4</v>
      </c>
    </row>
    <row r="5943" spans="1:3" x14ac:dyDescent="0.55000000000000004">
      <c r="A5943" s="1" t="s">
        <v>19</v>
      </c>
      <c r="B5943" s="2">
        <v>42354</v>
      </c>
      <c r="C5943">
        <v>758.09</v>
      </c>
    </row>
    <row r="5944" spans="1:3" x14ac:dyDescent="0.55000000000000004">
      <c r="A5944" s="1" t="s">
        <v>19</v>
      </c>
      <c r="B5944" s="2">
        <v>42355</v>
      </c>
      <c r="C5944">
        <v>749.43</v>
      </c>
    </row>
    <row r="5945" spans="1:3" x14ac:dyDescent="0.55000000000000004">
      <c r="A5945" s="1" t="s">
        <v>19</v>
      </c>
      <c r="B5945" s="2">
        <v>42356</v>
      </c>
      <c r="C5945">
        <v>739.31</v>
      </c>
    </row>
    <row r="5946" spans="1:3" x14ac:dyDescent="0.55000000000000004">
      <c r="A5946" s="1" t="s">
        <v>19</v>
      </c>
      <c r="B5946" s="2">
        <v>42359</v>
      </c>
      <c r="C5946">
        <v>747.77</v>
      </c>
    </row>
    <row r="5947" spans="1:3" x14ac:dyDescent="0.55000000000000004">
      <c r="A5947" s="1" t="s">
        <v>19</v>
      </c>
      <c r="B5947" s="2">
        <v>42360</v>
      </c>
      <c r="C5947">
        <v>750</v>
      </c>
    </row>
    <row r="5948" spans="1:3" x14ac:dyDescent="0.55000000000000004">
      <c r="A5948" s="1" t="s">
        <v>19</v>
      </c>
      <c r="B5948" s="2">
        <v>42361</v>
      </c>
      <c r="C5948">
        <v>750.31</v>
      </c>
    </row>
    <row r="5949" spans="1:3" x14ac:dyDescent="0.55000000000000004">
      <c r="A5949" s="1" t="s">
        <v>19</v>
      </c>
      <c r="B5949" s="2">
        <v>42362</v>
      </c>
      <c r="C5949">
        <v>748.4</v>
      </c>
    </row>
    <row r="5950" spans="1:3" x14ac:dyDescent="0.55000000000000004">
      <c r="A5950" s="1" t="s">
        <v>19</v>
      </c>
      <c r="B5950" s="2">
        <v>42366</v>
      </c>
      <c r="C5950">
        <v>762.51</v>
      </c>
    </row>
    <row r="5951" spans="1:3" x14ac:dyDescent="0.55000000000000004">
      <c r="A5951" s="1" t="s">
        <v>19</v>
      </c>
      <c r="B5951" s="2">
        <v>42367</v>
      </c>
      <c r="C5951">
        <v>776.6</v>
      </c>
    </row>
    <row r="5952" spans="1:3" x14ac:dyDescent="0.55000000000000004">
      <c r="A5952" s="1" t="s">
        <v>19</v>
      </c>
      <c r="B5952" s="2">
        <v>42368</v>
      </c>
      <c r="C5952">
        <v>771</v>
      </c>
    </row>
    <row r="5953" spans="1:3" x14ac:dyDescent="0.55000000000000004">
      <c r="A5953" s="1" t="s">
        <v>19</v>
      </c>
      <c r="B5953" s="2">
        <v>42369</v>
      </c>
      <c r="C5953">
        <v>758.88</v>
      </c>
    </row>
    <row r="5954" spans="1:3" x14ac:dyDescent="0.55000000000000004">
      <c r="A5954" s="1" t="s">
        <v>19</v>
      </c>
      <c r="B5954" s="2">
        <v>42373</v>
      </c>
      <c r="C5954">
        <v>741.84</v>
      </c>
    </row>
    <row r="5955" spans="1:3" x14ac:dyDescent="0.55000000000000004">
      <c r="A5955" s="1" t="s">
        <v>19</v>
      </c>
      <c r="B5955" s="2">
        <v>42374</v>
      </c>
      <c r="C5955">
        <v>742.58</v>
      </c>
    </row>
    <row r="5956" spans="1:3" x14ac:dyDescent="0.55000000000000004">
      <c r="A5956" s="1" t="s">
        <v>19</v>
      </c>
      <c r="B5956" s="2">
        <v>42375</v>
      </c>
      <c r="C5956">
        <v>743.62</v>
      </c>
    </row>
    <row r="5957" spans="1:3" x14ac:dyDescent="0.55000000000000004">
      <c r="A5957" s="1" t="s">
        <v>19</v>
      </c>
      <c r="B5957" s="2">
        <v>42376</v>
      </c>
      <c r="C5957">
        <v>726.39</v>
      </c>
    </row>
    <row r="5958" spans="1:3" x14ac:dyDescent="0.55000000000000004">
      <c r="A5958" s="1" t="s">
        <v>19</v>
      </c>
      <c r="B5958" s="2">
        <v>42377</v>
      </c>
      <c r="C5958">
        <v>714.47</v>
      </c>
    </row>
    <row r="5959" spans="1:3" x14ac:dyDescent="0.55000000000000004">
      <c r="A5959" s="1" t="s">
        <v>19</v>
      </c>
      <c r="B5959" s="2">
        <v>42380</v>
      </c>
      <c r="C5959">
        <v>716.03</v>
      </c>
    </row>
    <row r="5960" spans="1:3" x14ac:dyDescent="0.55000000000000004">
      <c r="A5960" s="1" t="s">
        <v>19</v>
      </c>
      <c r="B5960" s="2">
        <v>42381</v>
      </c>
      <c r="C5960">
        <v>726.07</v>
      </c>
    </row>
    <row r="5961" spans="1:3" x14ac:dyDescent="0.55000000000000004">
      <c r="A5961" s="1" t="s">
        <v>19</v>
      </c>
      <c r="B5961" s="2">
        <v>42382</v>
      </c>
      <c r="C5961">
        <v>700.56</v>
      </c>
    </row>
    <row r="5962" spans="1:3" x14ac:dyDescent="0.55000000000000004">
      <c r="A5962" s="1" t="s">
        <v>19</v>
      </c>
      <c r="B5962" s="2">
        <v>42383</v>
      </c>
      <c r="C5962">
        <v>714.72</v>
      </c>
    </row>
    <row r="5963" spans="1:3" x14ac:dyDescent="0.55000000000000004">
      <c r="A5963" s="1" t="s">
        <v>19</v>
      </c>
      <c r="B5963" s="2">
        <v>42384</v>
      </c>
      <c r="C5963">
        <v>694.45</v>
      </c>
    </row>
    <row r="5964" spans="1:3" x14ac:dyDescent="0.55000000000000004">
      <c r="A5964" s="1" t="s">
        <v>19</v>
      </c>
      <c r="B5964" s="2">
        <v>42388</v>
      </c>
      <c r="C5964">
        <v>701.79</v>
      </c>
    </row>
    <row r="5965" spans="1:3" x14ac:dyDescent="0.55000000000000004">
      <c r="A5965" s="1" t="s">
        <v>19</v>
      </c>
      <c r="B5965" s="2">
        <v>42389</v>
      </c>
      <c r="C5965">
        <v>698.45</v>
      </c>
    </row>
    <row r="5966" spans="1:3" x14ac:dyDescent="0.55000000000000004">
      <c r="A5966" s="1" t="s">
        <v>19</v>
      </c>
      <c r="B5966" s="2">
        <v>42390</v>
      </c>
      <c r="C5966">
        <v>706.59</v>
      </c>
    </row>
    <row r="5967" spans="1:3" x14ac:dyDescent="0.55000000000000004">
      <c r="A5967" s="1" t="s">
        <v>19</v>
      </c>
      <c r="B5967" s="2">
        <v>42391</v>
      </c>
      <c r="C5967">
        <v>725.25</v>
      </c>
    </row>
    <row r="5968" spans="1:3" x14ac:dyDescent="0.55000000000000004">
      <c r="A5968" s="1" t="s">
        <v>19</v>
      </c>
      <c r="B5968" s="2">
        <v>42394</v>
      </c>
      <c r="C5968">
        <v>711.67</v>
      </c>
    </row>
    <row r="5969" spans="1:3" x14ac:dyDescent="0.55000000000000004">
      <c r="A5969" s="1" t="s">
        <v>19</v>
      </c>
      <c r="B5969" s="2">
        <v>42395</v>
      </c>
      <c r="C5969">
        <v>713.04</v>
      </c>
    </row>
    <row r="5970" spans="1:3" x14ac:dyDescent="0.55000000000000004">
      <c r="A5970" s="1" t="s">
        <v>19</v>
      </c>
      <c r="B5970" s="2">
        <v>42396</v>
      </c>
      <c r="C5970">
        <v>699.99</v>
      </c>
    </row>
    <row r="5971" spans="1:3" x14ac:dyDescent="0.55000000000000004">
      <c r="A5971" s="1" t="s">
        <v>19</v>
      </c>
      <c r="B5971" s="2">
        <v>42397</v>
      </c>
      <c r="C5971">
        <v>730.96</v>
      </c>
    </row>
    <row r="5972" spans="1:3" x14ac:dyDescent="0.55000000000000004">
      <c r="A5972" s="1" t="s">
        <v>19</v>
      </c>
      <c r="B5972" s="2">
        <v>42398</v>
      </c>
      <c r="C5972">
        <v>742.95</v>
      </c>
    </row>
    <row r="5973" spans="1:3" x14ac:dyDescent="0.55000000000000004">
      <c r="A5973" s="1" t="s">
        <v>19</v>
      </c>
      <c r="B5973" s="2">
        <v>42401</v>
      </c>
      <c r="C5973">
        <v>752</v>
      </c>
    </row>
    <row r="5974" spans="1:3" x14ac:dyDescent="0.55000000000000004">
      <c r="A5974" s="1" t="s">
        <v>19</v>
      </c>
      <c r="B5974" s="2">
        <v>42402</v>
      </c>
      <c r="C5974">
        <v>764.65</v>
      </c>
    </row>
    <row r="5975" spans="1:3" x14ac:dyDescent="0.55000000000000004">
      <c r="A5975" s="1" t="s">
        <v>19</v>
      </c>
      <c r="B5975" s="2">
        <v>42403</v>
      </c>
      <c r="C5975">
        <v>726.95</v>
      </c>
    </row>
    <row r="5976" spans="1:3" x14ac:dyDescent="0.55000000000000004">
      <c r="A5976" s="1" t="s">
        <v>19</v>
      </c>
      <c r="B5976" s="2">
        <v>42404</v>
      </c>
      <c r="C5976">
        <v>708.01</v>
      </c>
    </row>
    <row r="5977" spans="1:3" x14ac:dyDescent="0.55000000000000004">
      <c r="A5977" s="1" t="s">
        <v>19</v>
      </c>
      <c r="B5977" s="2">
        <v>42405</v>
      </c>
      <c r="C5977">
        <v>683.57</v>
      </c>
    </row>
    <row r="5978" spans="1:3" x14ac:dyDescent="0.55000000000000004">
      <c r="A5978" s="1" t="s">
        <v>19</v>
      </c>
      <c r="B5978" s="2">
        <v>42408</v>
      </c>
      <c r="C5978">
        <v>682.74</v>
      </c>
    </row>
    <row r="5979" spans="1:3" x14ac:dyDescent="0.55000000000000004">
      <c r="A5979" s="1" t="s">
        <v>19</v>
      </c>
      <c r="B5979" s="2">
        <v>42409</v>
      </c>
      <c r="C5979">
        <v>678.11</v>
      </c>
    </row>
    <row r="5980" spans="1:3" x14ac:dyDescent="0.55000000000000004">
      <c r="A5980" s="1" t="s">
        <v>19</v>
      </c>
      <c r="B5980" s="2">
        <v>42410</v>
      </c>
      <c r="C5980">
        <v>684.12</v>
      </c>
    </row>
    <row r="5981" spans="1:3" x14ac:dyDescent="0.55000000000000004">
      <c r="A5981" s="1" t="s">
        <v>19</v>
      </c>
      <c r="B5981" s="2">
        <v>42411</v>
      </c>
      <c r="C5981">
        <v>683.11</v>
      </c>
    </row>
    <row r="5982" spans="1:3" x14ac:dyDescent="0.55000000000000004">
      <c r="A5982" s="1" t="s">
        <v>19</v>
      </c>
      <c r="B5982" s="2">
        <v>42412</v>
      </c>
      <c r="C5982">
        <v>682.4</v>
      </c>
    </row>
    <row r="5983" spans="1:3" x14ac:dyDescent="0.55000000000000004">
      <c r="A5983" s="1" t="s">
        <v>19</v>
      </c>
      <c r="B5983" s="2">
        <v>42416</v>
      </c>
      <c r="C5983">
        <v>691</v>
      </c>
    </row>
    <row r="5984" spans="1:3" x14ac:dyDescent="0.55000000000000004">
      <c r="A5984" s="1" t="s">
        <v>19</v>
      </c>
      <c r="B5984" s="2">
        <v>42417</v>
      </c>
      <c r="C5984">
        <v>708.4</v>
      </c>
    </row>
    <row r="5985" spans="1:3" x14ac:dyDescent="0.55000000000000004">
      <c r="A5985" s="1" t="s">
        <v>19</v>
      </c>
      <c r="B5985" s="2">
        <v>42418</v>
      </c>
      <c r="C5985">
        <v>697.35</v>
      </c>
    </row>
    <row r="5986" spans="1:3" x14ac:dyDescent="0.55000000000000004">
      <c r="A5986" s="1" t="s">
        <v>19</v>
      </c>
      <c r="B5986" s="2">
        <v>42419</v>
      </c>
      <c r="C5986">
        <v>700.91</v>
      </c>
    </row>
    <row r="5987" spans="1:3" x14ac:dyDescent="0.55000000000000004">
      <c r="A5987" s="1" t="s">
        <v>19</v>
      </c>
      <c r="B5987" s="2">
        <v>42422</v>
      </c>
      <c r="C5987">
        <v>706.46</v>
      </c>
    </row>
    <row r="5988" spans="1:3" x14ac:dyDescent="0.55000000000000004">
      <c r="A5988" s="1" t="s">
        <v>19</v>
      </c>
      <c r="B5988" s="2">
        <v>42423</v>
      </c>
      <c r="C5988">
        <v>695.85</v>
      </c>
    </row>
    <row r="5989" spans="1:3" x14ac:dyDescent="0.55000000000000004">
      <c r="A5989" s="1" t="s">
        <v>19</v>
      </c>
      <c r="B5989" s="2">
        <v>42424</v>
      </c>
      <c r="C5989">
        <v>699.56</v>
      </c>
    </row>
    <row r="5990" spans="1:3" x14ac:dyDescent="0.55000000000000004">
      <c r="A5990" s="1" t="s">
        <v>19</v>
      </c>
      <c r="B5990" s="2">
        <v>42425</v>
      </c>
      <c r="C5990">
        <v>705.75</v>
      </c>
    </row>
    <row r="5991" spans="1:3" x14ac:dyDescent="0.55000000000000004">
      <c r="A5991" s="1" t="s">
        <v>19</v>
      </c>
      <c r="B5991" s="2">
        <v>42426</v>
      </c>
      <c r="C5991">
        <v>705.07</v>
      </c>
    </row>
    <row r="5992" spans="1:3" x14ac:dyDescent="0.55000000000000004">
      <c r="A5992" s="1" t="s">
        <v>19</v>
      </c>
      <c r="B5992" s="2">
        <v>42429</v>
      </c>
      <c r="C5992">
        <v>697.77</v>
      </c>
    </row>
    <row r="5993" spans="1:3" x14ac:dyDescent="0.55000000000000004">
      <c r="A5993" s="1" t="s">
        <v>19</v>
      </c>
      <c r="B5993" s="2">
        <v>42430</v>
      </c>
      <c r="C5993">
        <v>718.81</v>
      </c>
    </row>
    <row r="5994" spans="1:3" x14ac:dyDescent="0.55000000000000004">
      <c r="A5994" s="1" t="s">
        <v>19</v>
      </c>
      <c r="B5994" s="2">
        <v>42431</v>
      </c>
      <c r="C5994">
        <v>718.85</v>
      </c>
    </row>
    <row r="5995" spans="1:3" x14ac:dyDescent="0.55000000000000004">
      <c r="A5995" s="1" t="s">
        <v>19</v>
      </c>
      <c r="B5995" s="2">
        <v>42432</v>
      </c>
      <c r="C5995">
        <v>712.42</v>
      </c>
    </row>
    <row r="5996" spans="1:3" x14ac:dyDescent="0.55000000000000004">
      <c r="A5996" s="1" t="s">
        <v>19</v>
      </c>
      <c r="B5996" s="2">
        <v>42433</v>
      </c>
      <c r="C5996">
        <v>710.89</v>
      </c>
    </row>
    <row r="5997" spans="1:3" x14ac:dyDescent="0.55000000000000004">
      <c r="A5997" s="1" t="s">
        <v>19</v>
      </c>
      <c r="B5997" s="2">
        <v>42436</v>
      </c>
      <c r="C5997">
        <v>695.16</v>
      </c>
    </row>
    <row r="5998" spans="1:3" x14ac:dyDescent="0.55000000000000004">
      <c r="A5998" s="1" t="s">
        <v>19</v>
      </c>
      <c r="B5998" s="2">
        <v>42437</v>
      </c>
      <c r="C5998">
        <v>693.97</v>
      </c>
    </row>
    <row r="5999" spans="1:3" x14ac:dyDescent="0.55000000000000004">
      <c r="A5999" s="1" t="s">
        <v>19</v>
      </c>
      <c r="B5999" s="2">
        <v>42438</v>
      </c>
      <c r="C5999">
        <v>705.24</v>
      </c>
    </row>
    <row r="6000" spans="1:3" x14ac:dyDescent="0.55000000000000004">
      <c r="A6000" s="1" t="s">
        <v>19</v>
      </c>
      <c r="B6000" s="2">
        <v>42439</v>
      </c>
      <c r="C6000">
        <v>712.82</v>
      </c>
    </row>
    <row r="6001" spans="1:3" x14ac:dyDescent="0.55000000000000004">
      <c r="A6001" s="1" t="s">
        <v>19</v>
      </c>
      <c r="B6001" s="2">
        <v>42440</v>
      </c>
      <c r="C6001">
        <v>726.82</v>
      </c>
    </row>
    <row r="6002" spans="1:3" x14ac:dyDescent="0.55000000000000004">
      <c r="A6002" s="1" t="s">
        <v>19</v>
      </c>
      <c r="B6002" s="2">
        <v>42443</v>
      </c>
      <c r="C6002">
        <v>730.49</v>
      </c>
    </row>
    <row r="6003" spans="1:3" x14ac:dyDescent="0.55000000000000004">
      <c r="A6003" s="1" t="s">
        <v>19</v>
      </c>
      <c r="B6003" s="2">
        <v>42444</v>
      </c>
      <c r="C6003">
        <v>728.33</v>
      </c>
    </row>
    <row r="6004" spans="1:3" x14ac:dyDescent="0.55000000000000004">
      <c r="A6004" s="1" t="s">
        <v>19</v>
      </c>
      <c r="B6004" s="2">
        <v>42445</v>
      </c>
      <c r="C6004">
        <v>736.09</v>
      </c>
    </row>
    <row r="6005" spans="1:3" x14ac:dyDescent="0.55000000000000004">
      <c r="A6005" s="1" t="s">
        <v>19</v>
      </c>
      <c r="B6005" s="2">
        <v>42446</v>
      </c>
      <c r="C6005">
        <v>737.78</v>
      </c>
    </row>
    <row r="6006" spans="1:3" x14ac:dyDescent="0.55000000000000004">
      <c r="A6006" s="1" t="s">
        <v>19</v>
      </c>
      <c r="B6006" s="2">
        <v>42447</v>
      </c>
      <c r="C6006">
        <v>737.6</v>
      </c>
    </row>
    <row r="6007" spans="1:3" x14ac:dyDescent="0.55000000000000004">
      <c r="A6007" s="1" t="s">
        <v>19</v>
      </c>
      <c r="B6007" s="2">
        <v>42450</v>
      </c>
      <c r="C6007">
        <v>742.09</v>
      </c>
    </row>
    <row r="6008" spans="1:3" x14ac:dyDescent="0.55000000000000004">
      <c r="A6008" s="1" t="s">
        <v>19</v>
      </c>
      <c r="B6008" s="2">
        <v>42451</v>
      </c>
      <c r="C6008">
        <v>740.75</v>
      </c>
    </row>
    <row r="6009" spans="1:3" x14ac:dyDescent="0.55000000000000004">
      <c r="A6009" s="1" t="s">
        <v>19</v>
      </c>
      <c r="B6009" s="2">
        <v>42452</v>
      </c>
      <c r="C6009">
        <v>738.06</v>
      </c>
    </row>
    <row r="6010" spans="1:3" x14ac:dyDescent="0.55000000000000004">
      <c r="A6010" s="1" t="s">
        <v>19</v>
      </c>
      <c r="B6010" s="2">
        <v>42453</v>
      </c>
      <c r="C6010">
        <v>735.3</v>
      </c>
    </row>
    <row r="6011" spans="1:3" x14ac:dyDescent="0.55000000000000004">
      <c r="A6011" s="1" t="s">
        <v>19</v>
      </c>
      <c r="B6011" s="2">
        <v>42457</v>
      </c>
      <c r="C6011">
        <v>733.53</v>
      </c>
    </row>
    <row r="6012" spans="1:3" x14ac:dyDescent="0.55000000000000004">
      <c r="A6012" s="1" t="s">
        <v>19</v>
      </c>
      <c r="B6012" s="2">
        <v>42458</v>
      </c>
      <c r="C6012">
        <v>744.77</v>
      </c>
    </row>
    <row r="6013" spans="1:3" x14ac:dyDescent="0.55000000000000004">
      <c r="A6013" s="1" t="s">
        <v>19</v>
      </c>
      <c r="B6013" s="2">
        <v>42459</v>
      </c>
      <c r="C6013">
        <v>750.53</v>
      </c>
    </row>
    <row r="6014" spans="1:3" x14ac:dyDescent="0.55000000000000004">
      <c r="A6014" s="1" t="s">
        <v>19</v>
      </c>
      <c r="B6014" s="2">
        <v>42460</v>
      </c>
      <c r="C6014">
        <v>744.95</v>
      </c>
    </row>
    <row r="6015" spans="1:3" x14ac:dyDescent="0.55000000000000004">
      <c r="A6015" s="1" t="s">
        <v>19</v>
      </c>
      <c r="B6015" s="2">
        <v>42461</v>
      </c>
      <c r="C6015">
        <v>749.91</v>
      </c>
    </row>
    <row r="6016" spans="1:3" x14ac:dyDescent="0.55000000000000004">
      <c r="A6016" s="1" t="s">
        <v>19</v>
      </c>
      <c r="B6016" s="2">
        <v>42464</v>
      </c>
      <c r="C6016">
        <v>745.29</v>
      </c>
    </row>
    <row r="6017" spans="1:3" x14ac:dyDescent="0.55000000000000004">
      <c r="A6017" s="1" t="s">
        <v>19</v>
      </c>
      <c r="B6017" s="2">
        <v>42465</v>
      </c>
      <c r="C6017">
        <v>737.8</v>
      </c>
    </row>
    <row r="6018" spans="1:3" x14ac:dyDescent="0.55000000000000004">
      <c r="A6018" s="1" t="s">
        <v>19</v>
      </c>
      <c r="B6018" s="2">
        <v>42466</v>
      </c>
      <c r="C6018">
        <v>745.69</v>
      </c>
    </row>
    <row r="6019" spans="1:3" x14ac:dyDescent="0.55000000000000004">
      <c r="A6019" s="1" t="s">
        <v>19</v>
      </c>
      <c r="B6019" s="2">
        <v>42467</v>
      </c>
      <c r="C6019">
        <v>740.28</v>
      </c>
    </row>
    <row r="6020" spans="1:3" x14ac:dyDescent="0.55000000000000004">
      <c r="A6020" s="1" t="s">
        <v>19</v>
      </c>
      <c r="B6020" s="2">
        <v>42468</v>
      </c>
      <c r="C6020">
        <v>739.15</v>
      </c>
    </row>
    <row r="6021" spans="1:3" x14ac:dyDescent="0.55000000000000004">
      <c r="A6021" s="1" t="s">
        <v>19</v>
      </c>
      <c r="B6021" s="2">
        <v>42471</v>
      </c>
      <c r="C6021">
        <v>736.1</v>
      </c>
    </row>
    <row r="6022" spans="1:3" x14ac:dyDescent="0.55000000000000004">
      <c r="A6022" s="1" t="s">
        <v>19</v>
      </c>
      <c r="B6022" s="2">
        <v>42472</v>
      </c>
      <c r="C6022">
        <v>743.09</v>
      </c>
    </row>
    <row r="6023" spans="1:3" x14ac:dyDescent="0.55000000000000004">
      <c r="A6023" s="1" t="s">
        <v>19</v>
      </c>
      <c r="B6023" s="2">
        <v>42473</v>
      </c>
      <c r="C6023">
        <v>751.72</v>
      </c>
    </row>
    <row r="6024" spans="1:3" x14ac:dyDescent="0.55000000000000004">
      <c r="A6024" s="1" t="s">
        <v>19</v>
      </c>
      <c r="B6024" s="2">
        <v>42474</v>
      </c>
      <c r="C6024">
        <v>753.2</v>
      </c>
    </row>
    <row r="6025" spans="1:3" x14ac:dyDescent="0.55000000000000004">
      <c r="A6025" s="1" t="s">
        <v>19</v>
      </c>
      <c r="B6025" s="2">
        <v>42475</v>
      </c>
      <c r="C6025">
        <v>759</v>
      </c>
    </row>
    <row r="6026" spans="1:3" x14ac:dyDescent="0.55000000000000004">
      <c r="A6026" s="1" t="s">
        <v>19</v>
      </c>
      <c r="B6026" s="2">
        <v>42478</v>
      </c>
      <c r="C6026">
        <v>766.61</v>
      </c>
    </row>
    <row r="6027" spans="1:3" x14ac:dyDescent="0.55000000000000004">
      <c r="A6027" s="1" t="s">
        <v>19</v>
      </c>
      <c r="B6027" s="2">
        <v>42479</v>
      </c>
      <c r="C6027">
        <v>753.93</v>
      </c>
    </row>
    <row r="6028" spans="1:3" x14ac:dyDescent="0.55000000000000004">
      <c r="A6028" s="1" t="s">
        <v>19</v>
      </c>
      <c r="B6028" s="2">
        <v>42480</v>
      </c>
      <c r="C6028">
        <v>752.67</v>
      </c>
    </row>
    <row r="6029" spans="1:3" x14ac:dyDescent="0.55000000000000004">
      <c r="A6029" s="1" t="s">
        <v>19</v>
      </c>
      <c r="B6029" s="2">
        <v>42481</v>
      </c>
      <c r="C6029">
        <v>759.14</v>
      </c>
    </row>
    <row r="6030" spans="1:3" x14ac:dyDescent="0.55000000000000004">
      <c r="A6030" s="1" t="s">
        <v>19</v>
      </c>
      <c r="B6030" s="2">
        <v>42482</v>
      </c>
      <c r="C6030">
        <v>718.77</v>
      </c>
    </row>
    <row r="6031" spans="1:3" x14ac:dyDescent="0.55000000000000004">
      <c r="A6031" s="1" t="s">
        <v>19</v>
      </c>
      <c r="B6031" s="2">
        <v>42485</v>
      </c>
      <c r="C6031">
        <v>723.15</v>
      </c>
    </row>
    <row r="6032" spans="1:3" x14ac:dyDescent="0.55000000000000004">
      <c r="A6032" s="1" t="s">
        <v>19</v>
      </c>
      <c r="B6032" s="2">
        <v>42486</v>
      </c>
      <c r="C6032">
        <v>708.14</v>
      </c>
    </row>
    <row r="6033" spans="1:3" x14ac:dyDescent="0.55000000000000004">
      <c r="A6033" s="1" t="s">
        <v>19</v>
      </c>
      <c r="B6033" s="2">
        <v>42487</v>
      </c>
      <c r="C6033">
        <v>705.84</v>
      </c>
    </row>
    <row r="6034" spans="1:3" x14ac:dyDescent="0.55000000000000004">
      <c r="A6034" s="1" t="s">
        <v>19</v>
      </c>
      <c r="B6034" s="2">
        <v>42488</v>
      </c>
      <c r="C6034">
        <v>691.02</v>
      </c>
    </row>
    <row r="6035" spans="1:3" x14ac:dyDescent="0.55000000000000004">
      <c r="A6035" s="1" t="s">
        <v>19</v>
      </c>
      <c r="B6035" s="2">
        <v>42489</v>
      </c>
      <c r="C6035">
        <v>693.01</v>
      </c>
    </row>
    <row r="6036" spans="1:3" x14ac:dyDescent="0.55000000000000004">
      <c r="A6036" s="1" t="s">
        <v>19</v>
      </c>
      <c r="B6036" s="2">
        <v>42492</v>
      </c>
      <c r="C6036">
        <v>698.21</v>
      </c>
    </row>
    <row r="6037" spans="1:3" x14ac:dyDescent="0.55000000000000004">
      <c r="A6037" s="1" t="s">
        <v>19</v>
      </c>
      <c r="B6037" s="2">
        <v>42493</v>
      </c>
      <c r="C6037">
        <v>692.36</v>
      </c>
    </row>
    <row r="6038" spans="1:3" x14ac:dyDescent="0.55000000000000004">
      <c r="A6038" s="1" t="s">
        <v>19</v>
      </c>
      <c r="B6038" s="2">
        <v>42494</v>
      </c>
      <c r="C6038">
        <v>695.7</v>
      </c>
    </row>
    <row r="6039" spans="1:3" x14ac:dyDescent="0.55000000000000004">
      <c r="A6039" s="1" t="s">
        <v>19</v>
      </c>
      <c r="B6039" s="2">
        <v>42495</v>
      </c>
      <c r="C6039">
        <v>701.43</v>
      </c>
    </row>
    <row r="6040" spans="1:3" x14ac:dyDescent="0.55000000000000004">
      <c r="A6040" s="1" t="s">
        <v>19</v>
      </c>
      <c r="B6040" s="2">
        <v>42496</v>
      </c>
      <c r="C6040">
        <v>711.12</v>
      </c>
    </row>
    <row r="6041" spans="1:3" x14ac:dyDescent="0.55000000000000004">
      <c r="A6041" s="1" t="s">
        <v>19</v>
      </c>
      <c r="B6041" s="2">
        <v>42499</v>
      </c>
      <c r="C6041">
        <v>712.9</v>
      </c>
    </row>
    <row r="6042" spans="1:3" x14ac:dyDescent="0.55000000000000004">
      <c r="A6042" s="1" t="s">
        <v>19</v>
      </c>
      <c r="B6042" s="2">
        <v>42500</v>
      </c>
      <c r="C6042">
        <v>723.18</v>
      </c>
    </row>
    <row r="6043" spans="1:3" x14ac:dyDescent="0.55000000000000004">
      <c r="A6043" s="1" t="s">
        <v>19</v>
      </c>
      <c r="B6043" s="2">
        <v>42501</v>
      </c>
      <c r="C6043">
        <v>715.29</v>
      </c>
    </row>
    <row r="6044" spans="1:3" x14ac:dyDescent="0.55000000000000004">
      <c r="A6044" s="1" t="s">
        <v>19</v>
      </c>
      <c r="B6044" s="2">
        <v>42502</v>
      </c>
      <c r="C6044">
        <v>713.31</v>
      </c>
    </row>
    <row r="6045" spans="1:3" x14ac:dyDescent="0.55000000000000004">
      <c r="A6045" s="1" t="s">
        <v>19</v>
      </c>
      <c r="B6045" s="2">
        <v>42503</v>
      </c>
      <c r="C6045">
        <v>710.83</v>
      </c>
    </row>
    <row r="6046" spans="1:3" x14ac:dyDescent="0.55000000000000004">
      <c r="A6046" s="1" t="s">
        <v>19</v>
      </c>
      <c r="B6046" s="2">
        <v>42506</v>
      </c>
      <c r="C6046">
        <v>716.49</v>
      </c>
    </row>
    <row r="6047" spans="1:3" x14ac:dyDescent="0.55000000000000004">
      <c r="A6047" s="1" t="s">
        <v>19</v>
      </c>
      <c r="B6047" s="2">
        <v>42507</v>
      </c>
      <c r="C6047">
        <v>706.23</v>
      </c>
    </row>
    <row r="6048" spans="1:3" x14ac:dyDescent="0.55000000000000004">
      <c r="A6048" s="1" t="s">
        <v>19</v>
      </c>
      <c r="B6048" s="2">
        <v>42508</v>
      </c>
      <c r="C6048">
        <v>706.63</v>
      </c>
    </row>
    <row r="6049" spans="1:3" x14ac:dyDescent="0.55000000000000004">
      <c r="A6049" s="1" t="s">
        <v>19</v>
      </c>
      <c r="B6049" s="2">
        <v>42509</v>
      </c>
      <c r="C6049">
        <v>700.32</v>
      </c>
    </row>
    <row r="6050" spans="1:3" x14ac:dyDescent="0.55000000000000004">
      <c r="A6050" s="1" t="s">
        <v>19</v>
      </c>
      <c r="B6050" s="2">
        <v>42510</v>
      </c>
      <c r="C6050">
        <v>709.74</v>
      </c>
    </row>
    <row r="6051" spans="1:3" x14ac:dyDescent="0.55000000000000004">
      <c r="A6051" s="1" t="s">
        <v>19</v>
      </c>
      <c r="B6051" s="2">
        <v>42513</v>
      </c>
      <c r="C6051">
        <v>704.24</v>
      </c>
    </row>
    <row r="6052" spans="1:3" x14ac:dyDescent="0.55000000000000004">
      <c r="A6052" s="1" t="s">
        <v>19</v>
      </c>
      <c r="B6052" s="2">
        <v>42514</v>
      </c>
      <c r="C6052">
        <v>720.09</v>
      </c>
    </row>
    <row r="6053" spans="1:3" x14ac:dyDescent="0.55000000000000004">
      <c r="A6053" s="1" t="s">
        <v>19</v>
      </c>
      <c r="B6053" s="2">
        <v>42515</v>
      </c>
      <c r="C6053">
        <v>725.27</v>
      </c>
    </row>
    <row r="6054" spans="1:3" x14ac:dyDescent="0.55000000000000004">
      <c r="A6054" s="1" t="s">
        <v>19</v>
      </c>
      <c r="B6054" s="2">
        <v>42516</v>
      </c>
      <c r="C6054">
        <v>724.12</v>
      </c>
    </row>
    <row r="6055" spans="1:3" x14ac:dyDescent="0.55000000000000004">
      <c r="A6055" s="1" t="s">
        <v>19</v>
      </c>
      <c r="B6055" s="2">
        <v>42517</v>
      </c>
      <c r="C6055">
        <v>732.66</v>
      </c>
    </row>
    <row r="6056" spans="1:3" x14ac:dyDescent="0.55000000000000004">
      <c r="A6056" s="1" t="s">
        <v>19</v>
      </c>
      <c r="B6056" s="2">
        <v>42521</v>
      </c>
      <c r="C6056">
        <v>735.72</v>
      </c>
    </row>
    <row r="6057" spans="1:3" x14ac:dyDescent="0.55000000000000004">
      <c r="A6057" s="1" t="s">
        <v>19</v>
      </c>
      <c r="B6057" s="2">
        <v>42522</v>
      </c>
      <c r="C6057">
        <v>734.15</v>
      </c>
    </row>
    <row r="6058" spans="1:3" x14ac:dyDescent="0.55000000000000004">
      <c r="A6058" s="1" t="s">
        <v>19</v>
      </c>
      <c r="B6058" s="2">
        <v>42523</v>
      </c>
      <c r="C6058">
        <v>730.4</v>
      </c>
    </row>
    <row r="6059" spans="1:3" x14ac:dyDescent="0.55000000000000004">
      <c r="A6059" s="1" t="s">
        <v>19</v>
      </c>
      <c r="B6059" s="2">
        <v>42524</v>
      </c>
      <c r="C6059">
        <v>722.34</v>
      </c>
    </row>
    <row r="6060" spans="1:3" x14ac:dyDescent="0.55000000000000004">
      <c r="A6060" s="1" t="s">
        <v>19</v>
      </c>
      <c r="B6060" s="2">
        <v>42527</v>
      </c>
      <c r="C6060">
        <v>716.55</v>
      </c>
    </row>
    <row r="6061" spans="1:3" x14ac:dyDescent="0.55000000000000004">
      <c r="A6061" s="1" t="s">
        <v>19</v>
      </c>
      <c r="B6061" s="2">
        <v>42528</v>
      </c>
      <c r="C6061">
        <v>716.65</v>
      </c>
    </row>
    <row r="6062" spans="1:3" x14ac:dyDescent="0.55000000000000004">
      <c r="A6062" s="1" t="s">
        <v>19</v>
      </c>
      <c r="B6062" s="2">
        <v>42529</v>
      </c>
      <c r="C6062">
        <v>728.28</v>
      </c>
    </row>
    <row r="6063" spans="1:3" x14ac:dyDescent="0.55000000000000004">
      <c r="A6063" s="1" t="s">
        <v>19</v>
      </c>
      <c r="B6063" s="2">
        <v>42530</v>
      </c>
      <c r="C6063">
        <v>728.58</v>
      </c>
    </row>
    <row r="6064" spans="1:3" x14ac:dyDescent="0.55000000000000004">
      <c r="A6064" s="1" t="s">
        <v>19</v>
      </c>
      <c r="B6064" s="2">
        <v>42531</v>
      </c>
      <c r="C6064">
        <v>719.41</v>
      </c>
    </row>
    <row r="6065" spans="1:3" x14ac:dyDescent="0.55000000000000004">
      <c r="A6065" s="1" t="s">
        <v>19</v>
      </c>
      <c r="B6065" s="2">
        <v>42534</v>
      </c>
      <c r="C6065">
        <v>718.36</v>
      </c>
    </row>
    <row r="6066" spans="1:3" x14ac:dyDescent="0.55000000000000004">
      <c r="A6066" s="1" t="s">
        <v>19</v>
      </c>
      <c r="B6066" s="2">
        <v>42535</v>
      </c>
      <c r="C6066">
        <v>718.27</v>
      </c>
    </row>
    <row r="6067" spans="1:3" x14ac:dyDescent="0.55000000000000004">
      <c r="A6067" s="1" t="s">
        <v>19</v>
      </c>
      <c r="B6067" s="2">
        <v>42536</v>
      </c>
      <c r="C6067">
        <v>718.92</v>
      </c>
    </row>
    <row r="6068" spans="1:3" x14ac:dyDescent="0.55000000000000004">
      <c r="A6068" s="1" t="s">
        <v>19</v>
      </c>
      <c r="B6068" s="2">
        <v>42537</v>
      </c>
      <c r="C6068">
        <v>710.36</v>
      </c>
    </row>
    <row r="6069" spans="1:3" x14ac:dyDescent="0.55000000000000004">
      <c r="A6069" s="1" t="s">
        <v>19</v>
      </c>
      <c r="B6069" s="2">
        <v>42538</v>
      </c>
      <c r="C6069">
        <v>691.72</v>
      </c>
    </row>
    <row r="6070" spans="1:3" x14ac:dyDescent="0.55000000000000004">
      <c r="A6070" s="1" t="s">
        <v>19</v>
      </c>
      <c r="B6070" s="2">
        <v>42541</v>
      </c>
      <c r="C6070">
        <v>693.71</v>
      </c>
    </row>
    <row r="6071" spans="1:3" x14ac:dyDescent="0.55000000000000004">
      <c r="A6071" s="1" t="s">
        <v>19</v>
      </c>
      <c r="B6071" s="2">
        <v>42542</v>
      </c>
      <c r="C6071">
        <v>695.94</v>
      </c>
    </row>
    <row r="6072" spans="1:3" x14ac:dyDescent="0.55000000000000004">
      <c r="A6072" s="1" t="s">
        <v>19</v>
      </c>
      <c r="B6072" s="2">
        <v>42543</v>
      </c>
      <c r="C6072">
        <v>697.46</v>
      </c>
    </row>
    <row r="6073" spans="1:3" x14ac:dyDescent="0.55000000000000004">
      <c r="A6073" s="1" t="s">
        <v>19</v>
      </c>
      <c r="B6073" s="2">
        <v>42544</v>
      </c>
      <c r="C6073">
        <v>701.87</v>
      </c>
    </row>
    <row r="6074" spans="1:3" x14ac:dyDescent="0.55000000000000004">
      <c r="A6074" s="1" t="s">
        <v>19</v>
      </c>
      <c r="B6074" s="2">
        <v>42545</v>
      </c>
      <c r="C6074">
        <v>675.22</v>
      </c>
    </row>
    <row r="6075" spans="1:3" x14ac:dyDescent="0.55000000000000004">
      <c r="A6075" s="1" t="s">
        <v>19</v>
      </c>
      <c r="B6075" s="2">
        <v>42548</v>
      </c>
      <c r="C6075">
        <v>668.26</v>
      </c>
    </row>
    <row r="6076" spans="1:3" x14ac:dyDescent="0.55000000000000004">
      <c r="A6076" s="1" t="s">
        <v>19</v>
      </c>
      <c r="B6076" s="2">
        <v>42549</v>
      </c>
      <c r="C6076">
        <v>680.04</v>
      </c>
    </row>
    <row r="6077" spans="1:3" x14ac:dyDescent="0.55000000000000004">
      <c r="A6077" s="1" t="s">
        <v>19</v>
      </c>
      <c r="B6077" s="2">
        <v>42550</v>
      </c>
      <c r="C6077">
        <v>684.11</v>
      </c>
    </row>
    <row r="6078" spans="1:3" x14ac:dyDescent="0.55000000000000004">
      <c r="A6078" s="1" t="s">
        <v>19</v>
      </c>
      <c r="B6078" s="2">
        <v>42551</v>
      </c>
      <c r="C6078">
        <v>692.1</v>
      </c>
    </row>
    <row r="6079" spans="1:3" x14ac:dyDescent="0.55000000000000004">
      <c r="A6079" s="1" t="s">
        <v>19</v>
      </c>
      <c r="B6079" s="2">
        <v>42552</v>
      </c>
      <c r="C6079">
        <v>699.21</v>
      </c>
    </row>
    <row r="6080" spans="1:3" x14ac:dyDescent="0.55000000000000004">
      <c r="A6080" s="1" t="s">
        <v>19</v>
      </c>
      <c r="B6080" s="2">
        <v>42556</v>
      </c>
      <c r="C6080">
        <v>694.95</v>
      </c>
    </row>
    <row r="6081" spans="1:3" x14ac:dyDescent="0.55000000000000004">
      <c r="A6081" s="1" t="s">
        <v>19</v>
      </c>
      <c r="B6081" s="2">
        <v>42557</v>
      </c>
      <c r="C6081">
        <v>697.77</v>
      </c>
    </row>
    <row r="6082" spans="1:3" x14ac:dyDescent="0.55000000000000004">
      <c r="A6082" s="1" t="s">
        <v>19</v>
      </c>
      <c r="B6082" s="2">
        <v>42558</v>
      </c>
      <c r="C6082">
        <v>695.36</v>
      </c>
    </row>
    <row r="6083" spans="1:3" x14ac:dyDescent="0.55000000000000004">
      <c r="A6083" s="1" t="s">
        <v>19</v>
      </c>
      <c r="B6083" s="2">
        <v>42559</v>
      </c>
      <c r="C6083">
        <v>705.63</v>
      </c>
    </row>
    <row r="6084" spans="1:3" x14ac:dyDescent="0.55000000000000004">
      <c r="A6084" s="1" t="s">
        <v>19</v>
      </c>
      <c r="B6084" s="2">
        <v>42562</v>
      </c>
      <c r="C6084">
        <v>715.09</v>
      </c>
    </row>
    <row r="6085" spans="1:3" x14ac:dyDescent="0.55000000000000004">
      <c r="A6085" s="1" t="s">
        <v>19</v>
      </c>
      <c r="B6085" s="2">
        <v>42563</v>
      </c>
      <c r="C6085">
        <v>720.64</v>
      </c>
    </row>
    <row r="6086" spans="1:3" x14ac:dyDescent="0.55000000000000004">
      <c r="A6086" s="1" t="s">
        <v>19</v>
      </c>
      <c r="B6086" s="2">
        <v>42564</v>
      </c>
      <c r="C6086">
        <v>716.98</v>
      </c>
    </row>
    <row r="6087" spans="1:3" x14ac:dyDescent="0.55000000000000004">
      <c r="A6087" s="1" t="s">
        <v>19</v>
      </c>
      <c r="B6087" s="2">
        <v>42565</v>
      </c>
      <c r="C6087">
        <v>720.95</v>
      </c>
    </row>
    <row r="6088" spans="1:3" x14ac:dyDescent="0.55000000000000004">
      <c r="A6088" s="1" t="s">
        <v>19</v>
      </c>
      <c r="B6088" s="2">
        <v>42566</v>
      </c>
      <c r="C6088">
        <v>719.85</v>
      </c>
    </row>
    <row r="6089" spans="1:3" x14ac:dyDescent="0.55000000000000004">
      <c r="A6089" s="1" t="s">
        <v>19</v>
      </c>
      <c r="B6089" s="2">
        <v>42569</v>
      </c>
      <c r="C6089">
        <v>733.78</v>
      </c>
    </row>
    <row r="6090" spans="1:3" x14ac:dyDescent="0.55000000000000004">
      <c r="A6090" s="1" t="s">
        <v>19</v>
      </c>
      <c r="B6090" s="2">
        <v>42570</v>
      </c>
      <c r="C6090">
        <v>736.96</v>
      </c>
    </row>
    <row r="6091" spans="1:3" x14ac:dyDescent="0.55000000000000004">
      <c r="A6091" s="1" t="s">
        <v>19</v>
      </c>
      <c r="B6091" s="2">
        <v>42571</v>
      </c>
      <c r="C6091">
        <v>741.19</v>
      </c>
    </row>
    <row r="6092" spans="1:3" x14ac:dyDescent="0.55000000000000004">
      <c r="A6092" s="1" t="s">
        <v>19</v>
      </c>
      <c r="B6092" s="2">
        <v>42572</v>
      </c>
      <c r="C6092">
        <v>738.63</v>
      </c>
    </row>
    <row r="6093" spans="1:3" x14ac:dyDescent="0.55000000000000004">
      <c r="A6093" s="1" t="s">
        <v>19</v>
      </c>
      <c r="B6093" s="2">
        <v>42573</v>
      </c>
      <c r="C6093">
        <v>742.74</v>
      </c>
    </row>
    <row r="6094" spans="1:3" x14ac:dyDescent="0.55000000000000004">
      <c r="A6094" s="1" t="s">
        <v>19</v>
      </c>
      <c r="B6094" s="2">
        <v>42576</v>
      </c>
      <c r="C6094">
        <v>739.77</v>
      </c>
    </row>
    <row r="6095" spans="1:3" x14ac:dyDescent="0.55000000000000004">
      <c r="A6095" s="1" t="s">
        <v>19</v>
      </c>
      <c r="B6095" s="2">
        <v>42577</v>
      </c>
      <c r="C6095">
        <v>738.42</v>
      </c>
    </row>
    <row r="6096" spans="1:3" x14ac:dyDescent="0.55000000000000004">
      <c r="A6096" s="1" t="s">
        <v>19</v>
      </c>
      <c r="B6096" s="2">
        <v>42578</v>
      </c>
      <c r="C6096">
        <v>741.77</v>
      </c>
    </row>
    <row r="6097" spans="1:3" x14ac:dyDescent="0.55000000000000004">
      <c r="A6097" s="1" t="s">
        <v>19</v>
      </c>
      <c r="B6097" s="2">
        <v>42579</v>
      </c>
      <c r="C6097">
        <v>745.91</v>
      </c>
    </row>
    <row r="6098" spans="1:3" x14ac:dyDescent="0.55000000000000004">
      <c r="A6098" s="1" t="s">
        <v>19</v>
      </c>
      <c r="B6098" s="2">
        <v>42580</v>
      </c>
      <c r="C6098">
        <v>768.79</v>
      </c>
    </row>
    <row r="6099" spans="1:3" x14ac:dyDescent="0.55000000000000004">
      <c r="A6099" s="1" t="s">
        <v>19</v>
      </c>
      <c r="B6099" s="2">
        <v>42583</v>
      </c>
      <c r="C6099">
        <v>772.88</v>
      </c>
    </row>
    <row r="6100" spans="1:3" x14ac:dyDescent="0.55000000000000004">
      <c r="A6100" s="1" t="s">
        <v>19</v>
      </c>
      <c r="B6100" s="2">
        <v>42584</v>
      </c>
      <c r="C6100">
        <v>771.07</v>
      </c>
    </row>
    <row r="6101" spans="1:3" x14ac:dyDescent="0.55000000000000004">
      <c r="A6101" s="1" t="s">
        <v>19</v>
      </c>
      <c r="B6101" s="2">
        <v>42585</v>
      </c>
      <c r="C6101">
        <v>773.18</v>
      </c>
    </row>
    <row r="6102" spans="1:3" x14ac:dyDescent="0.55000000000000004">
      <c r="A6102" s="1" t="s">
        <v>19</v>
      </c>
      <c r="B6102" s="2">
        <v>42586</v>
      </c>
      <c r="C6102">
        <v>771.61</v>
      </c>
    </row>
    <row r="6103" spans="1:3" x14ac:dyDescent="0.55000000000000004">
      <c r="A6103" s="1" t="s">
        <v>19</v>
      </c>
      <c r="B6103" s="2">
        <v>42587</v>
      </c>
      <c r="C6103">
        <v>782.22</v>
      </c>
    </row>
    <row r="6104" spans="1:3" x14ac:dyDescent="0.55000000000000004">
      <c r="A6104" s="1" t="s">
        <v>19</v>
      </c>
      <c r="B6104" s="2">
        <v>42590</v>
      </c>
      <c r="C6104">
        <v>781.76</v>
      </c>
    </row>
    <row r="6105" spans="1:3" x14ac:dyDescent="0.55000000000000004">
      <c r="A6105" s="1" t="s">
        <v>19</v>
      </c>
      <c r="B6105" s="2">
        <v>42591</v>
      </c>
      <c r="C6105">
        <v>784.26</v>
      </c>
    </row>
    <row r="6106" spans="1:3" x14ac:dyDescent="0.55000000000000004">
      <c r="A6106" s="1" t="s">
        <v>19</v>
      </c>
      <c r="B6106" s="2">
        <v>42592</v>
      </c>
      <c r="C6106">
        <v>784.68</v>
      </c>
    </row>
    <row r="6107" spans="1:3" x14ac:dyDescent="0.55000000000000004">
      <c r="A6107" s="1" t="s">
        <v>19</v>
      </c>
      <c r="B6107" s="2">
        <v>42593</v>
      </c>
      <c r="C6107">
        <v>784.85</v>
      </c>
    </row>
    <row r="6108" spans="1:3" x14ac:dyDescent="0.55000000000000004">
      <c r="A6108" s="1" t="s">
        <v>19</v>
      </c>
      <c r="B6108" s="2">
        <v>42594</v>
      </c>
      <c r="C6108">
        <v>783.22</v>
      </c>
    </row>
    <row r="6109" spans="1:3" x14ac:dyDescent="0.55000000000000004">
      <c r="A6109" s="1" t="s">
        <v>19</v>
      </c>
      <c r="B6109" s="2">
        <v>42597</v>
      </c>
      <c r="C6109">
        <v>782.44</v>
      </c>
    </row>
    <row r="6110" spans="1:3" x14ac:dyDescent="0.55000000000000004">
      <c r="A6110" s="1" t="s">
        <v>19</v>
      </c>
      <c r="B6110" s="2">
        <v>42598</v>
      </c>
      <c r="C6110">
        <v>777.14</v>
      </c>
    </row>
    <row r="6111" spans="1:3" x14ac:dyDescent="0.55000000000000004">
      <c r="A6111" s="1" t="s">
        <v>19</v>
      </c>
      <c r="B6111" s="2">
        <v>42599</v>
      </c>
      <c r="C6111">
        <v>779.91</v>
      </c>
    </row>
    <row r="6112" spans="1:3" x14ac:dyDescent="0.55000000000000004">
      <c r="A6112" s="1" t="s">
        <v>19</v>
      </c>
      <c r="B6112" s="2">
        <v>42600</v>
      </c>
      <c r="C6112">
        <v>777.5</v>
      </c>
    </row>
    <row r="6113" spans="1:3" x14ac:dyDescent="0.55000000000000004">
      <c r="A6113" s="1" t="s">
        <v>19</v>
      </c>
      <c r="B6113" s="2">
        <v>42601</v>
      </c>
      <c r="C6113">
        <v>775.42</v>
      </c>
    </row>
    <row r="6114" spans="1:3" x14ac:dyDescent="0.55000000000000004">
      <c r="A6114" s="1" t="s">
        <v>19</v>
      </c>
      <c r="B6114" s="2">
        <v>42604</v>
      </c>
      <c r="C6114">
        <v>772.15</v>
      </c>
    </row>
    <row r="6115" spans="1:3" x14ac:dyDescent="0.55000000000000004">
      <c r="A6115" s="1" t="s">
        <v>19</v>
      </c>
      <c r="B6115" s="2">
        <v>42605</v>
      </c>
      <c r="C6115">
        <v>772.08</v>
      </c>
    </row>
    <row r="6116" spans="1:3" x14ac:dyDescent="0.55000000000000004">
      <c r="A6116" s="1" t="s">
        <v>19</v>
      </c>
      <c r="B6116" s="2">
        <v>42606</v>
      </c>
      <c r="C6116">
        <v>769.64</v>
      </c>
    </row>
    <row r="6117" spans="1:3" x14ac:dyDescent="0.55000000000000004">
      <c r="A6117" s="1" t="s">
        <v>19</v>
      </c>
      <c r="B6117" s="2">
        <v>42607</v>
      </c>
      <c r="C6117">
        <v>769.41</v>
      </c>
    </row>
    <row r="6118" spans="1:3" x14ac:dyDescent="0.55000000000000004">
      <c r="A6118" s="1" t="s">
        <v>19</v>
      </c>
      <c r="B6118" s="2">
        <v>42608</v>
      </c>
      <c r="C6118">
        <v>769.54</v>
      </c>
    </row>
    <row r="6119" spans="1:3" x14ac:dyDescent="0.55000000000000004">
      <c r="A6119" s="1" t="s">
        <v>19</v>
      </c>
      <c r="B6119" s="2">
        <v>42611</v>
      </c>
      <c r="C6119">
        <v>772.15</v>
      </c>
    </row>
    <row r="6120" spans="1:3" x14ac:dyDescent="0.55000000000000004">
      <c r="A6120" s="1" t="s">
        <v>19</v>
      </c>
      <c r="B6120" s="2">
        <v>42612</v>
      </c>
      <c r="C6120">
        <v>769.09</v>
      </c>
    </row>
    <row r="6121" spans="1:3" x14ac:dyDescent="0.55000000000000004">
      <c r="A6121" s="1" t="s">
        <v>19</v>
      </c>
      <c r="B6121" s="2">
        <v>42613</v>
      </c>
      <c r="C6121">
        <v>767.05</v>
      </c>
    </row>
    <row r="6122" spans="1:3" x14ac:dyDescent="0.55000000000000004">
      <c r="A6122" s="1" t="s">
        <v>19</v>
      </c>
      <c r="B6122" s="2">
        <v>42614</v>
      </c>
      <c r="C6122">
        <v>768.78</v>
      </c>
    </row>
    <row r="6123" spans="1:3" x14ac:dyDescent="0.55000000000000004">
      <c r="A6123" s="1" t="s">
        <v>19</v>
      </c>
      <c r="B6123" s="2">
        <v>42615</v>
      </c>
      <c r="C6123">
        <v>771.46</v>
      </c>
    </row>
    <row r="6124" spans="1:3" x14ac:dyDescent="0.55000000000000004">
      <c r="A6124" s="1" t="s">
        <v>19</v>
      </c>
      <c r="B6124" s="2">
        <v>42619</v>
      </c>
      <c r="C6124">
        <v>780.08</v>
      </c>
    </row>
    <row r="6125" spans="1:3" x14ac:dyDescent="0.55000000000000004">
      <c r="A6125" s="1" t="s">
        <v>19</v>
      </c>
      <c r="B6125" s="2">
        <v>42620</v>
      </c>
      <c r="C6125">
        <v>780.35</v>
      </c>
    </row>
    <row r="6126" spans="1:3" x14ac:dyDescent="0.55000000000000004">
      <c r="A6126" s="1" t="s">
        <v>19</v>
      </c>
      <c r="B6126" s="2">
        <v>42621</v>
      </c>
      <c r="C6126">
        <v>775.32</v>
      </c>
    </row>
    <row r="6127" spans="1:3" x14ac:dyDescent="0.55000000000000004">
      <c r="A6127" s="1" t="s">
        <v>19</v>
      </c>
      <c r="B6127" s="2">
        <v>42622</v>
      </c>
      <c r="C6127">
        <v>759.66</v>
      </c>
    </row>
    <row r="6128" spans="1:3" x14ac:dyDescent="0.55000000000000004">
      <c r="A6128" s="1" t="s">
        <v>19</v>
      </c>
      <c r="B6128" s="2">
        <v>42625</v>
      </c>
      <c r="C6128">
        <v>769.02</v>
      </c>
    </row>
    <row r="6129" spans="1:3" x14ac:dyDescent="0.55000000000000004">
      <c r="A6129" s="1" t="s">
        <v>19</v>
      </c>
      <c r="B6129" s="2">
        <v>42626</v>
      </c>
      <c r="C6129">
        <v>759.69</v>
      </c>
    </row>
    <row r="6130" spans="1:3" x14ac:dyDescent="0.55000000000000004">
      <c r="A6130" s="1" t="s">
        <v>19</v>
      </c>
      <c r="B6130" s="2">
        <v>42627</v>
      </c>
      <c r="C6130">
        <v>762.49</v>
      </c>
    </row>
    <row r="6131" spans="1:3" x14ac:dyDescent="0.55000000000000004">
      <c r="A6131" s="1" t="s">
        <v>19</v>
      </c>
      <c r="B6131" s="2">
        <v>42628</v>
      </c>
      <c r="C6131">
        <v>771.76</v>
      </c>
    </row>
    <row r="6132" spans="1:3" x14ac:dyDescent="0.55000000000000004">
      <c r="A6132" s="1" t="s">
        <v>19</v>
      </c>
      <c r="B6132" s="2">
        <v>42629</v>
      </c>
      <c r="C6132">
        <v>768.88</v>
      </c>
    </row>
    <row r="6133" spans="1:3" x14ac:dyDescent="0.55000000000000004">
      <c r="A6133" s="1" t="s">
        <v>19</v>
      </c>
      <c r="B6133" s="2">
        <v>42632</v>
      </c>
      <c r="C6133">
        <v>765.7</v>
      </c>
    </row>
    <row r="6134" spans="1:3" x14ac:dyDescent="0.55000000000000004">
      <c r="A6134" s="1" t="s">
        <v>19</v>
      </c>
      <c r="B6134" s="2">
        <v>42633</v>
      </c>
      <c r="C6134">
        <v>771.41</v>
      </c>
    </row>
    <row r="6135" spans="1:3" x14ac:dyDescent="0.55000000000000004">
      <c r="A6135" s="1" t="s">
        <v>19</v>
      </c>
      <c r="B6135" s="2">
        <v>42634</v>
      </c>
      <c r="C6135">
        <v>776.22</v>
      </c>
    </row>
    <row r="6136" spans="1:3" x14ac:dyDescent="0.55000000000000004">
      <c r="A6136" s="1" t="s">
        <v>19</v>
      </c>
      <c r="B6136" s="2">
        <v>42635</v>
      </c>
      <c r="C6136">
        <v>787.21</v>
      </c>
    </row>
    <row r="6137" spans="1:3" x14ac:dyDescent="0.55000000000000004">
      <c r="A6137" s="1" t="s">
        <v>19</v>
      </c>
      <c r="B6137" s="2">
        <v>42636</v>
      </c>
      <c r="C6137">
        <v>786.9</v>
      </c>
    </row>
    <row r="6138" spans="1:3" x14ac:dyDescent="0.55000000000000004">
      <c r="A6138" s="1" t="s">
        <v>19</v>
      </c>
      <c r="B6138" s="2">
        <v>42639</v>
      </c>
      <c r="C6138">
        <v>774.21</v>
      </c>
    </row>
    <row r="6139" spans="1:3" x14ac:dyDescent="0.55000000000000004">
      <c r="A6139" s="1" t="s">
        <v>19</v>
      </c>
      <c r="B6139" s="2">
        <v>42640</v>
      </c>
      <c r="C6139">
        <v>783.01</v>
      </c>
    </row>
    <row r="6140" spans="1:3" x14ac:dyDescent="0.55000000000000004">
      <c r="A6140" s="1" t="s">
        <v>19</v>
      </c>
      <c r="B6140" s="2">
        <v>42641</v>
      </c>
      <c r="C6140">
        <v>781.56</v>
      </c>
    </row>
    <row r="6141" spans="1:3" x14ac:dyDescent="0.55000000000000004">
      <c r="A6141" s="1" t="s">
        <v>19</v>
      </c>
      <c r="B6141" s="2">
        <v>42642</v>
      </c>
      <c r="C6141">
        <v>775.01</v>
      </c>
    </row>
    <row r="6142" spans="1:3" x14ac:dyDescent="0.55000000000000004">
      <c r="A6142" s="1" t="s">
        <v>19</v>
      </c>
      <c r="B6142" s="2">
        <v>42643</v>
      </c>
      <c r="C6142">
        <v>777.29</v>
      </c>
    </row>
    <row r="6143" spans="1:3" x14ac:dyDescent="0.55000000000000004">
      <c r="A6143" s="1" t="s">
        <v>19</v>
      </c>
      <c r="B6143" s="2">
        <v>42646</v>
      </c>
      <c r="C6143">
        <v>772.56</v>
      </c>
    </row>
    <row r="6144" spans="1:3" x14ac:dyDescent="0.55000000000000004">
      <c r="A6144" s="1" t="s">
        <v>19</v>
      </c>
      <c r="B6144" s="2">
        <v>42647</v>
      </c>
      <c r="C6144">
        <v>776.43</v>
      </c>
    </row>
    <row r="6145" spans="1:3" x14ac:dyDescent="0.55000000000000004">
      <c r="A6145" s="1" t="s">
        <v>19</v>
      </c>
      <c r="B6145" s="2">
        <v>42648</v>
      </c>
      <c r="C6145">
        <v>776.47</v>
      </c>
    </row>
    <row r="6146" spans="1:3" x14ac:dyDescent="0.55000000000000004">
      <c r="A6146" s="1" t="s">
        <v>19</v>
      </c>
      <c r="B6146" s="2">
        <v>42649</v>
      </c>
      <c r="C6146">
        <v>776.86</v>
      </c>
    </row>
    <row r="6147" spans="1:3" x14ac:dyDescent="0.55000000000000004">
      <c r="A6147" s="1" t="s">
        <v>19</v>
      </c>
      <c r="B6147" s="2">
        <v>42650</v>
      </c>
      <c r="C6147">
        <v>775.08</v>
      </c>
    </row>
    <row r="6148" spans="1:3" x14ac:dyDescent="0.55000000000000004">
      <c r="A6148" s="1" t="s">
        <v>19</v>
      </c>
      <c r="B6148" s="2">
        <v>42653</v>
      </c>
      <c r="C6148">
        <v>785.94</v>
      </c>
    </row>
    <row r="6149" spans="1:3" x14ac:dyDescent="0.55000000000000004">
      <c r="A6149" s="1" t="s">
        <v>19</v>
      </c>
      <c r="B6149" s="2">
        <v>42654</v>
      </c>
      <c r="C6149">
        <v>783.07</v>
      </c>
    </row>
    <row r="6150" spans="1:3" x14ac:dyDescent="0.55000000000000004">
      <c r="A6150" s="1" t="s">
        <v>19</v>
      </c>
      <c r="B6150" s="2">
        <v>42655</v>
      </c>
      <c r="C6150">
        <v>786.14</v>
      </c>
    </row>
    <row r="6151" spans="1:3" x14ac:dyDescent="0.55000000000000004">
      <c r="A6151" s="1" t="s">
        <v>19</v>
      </c>
      <c r="B6151" s="2">
        <v>42656</v>
      </c>
      <c r="C6151">
        <v>778.19</v>
      </c>
    </row>
    <row r="6152" spans="1:3" x14ac:dyDescent="0.55000000000000004">
      <c r="A6152" s="1" t="s">
        <v>19</v>
      </c>
      <c r="B6152" s="2">
        <v>42657</v>
      </c>
      <c r="C6152">
        <v>778.53</v>
      </c>
    </row>
    <row r="6153" spans="1:3" x14ac:dyDescent="0.55000000000000004">
      <c r="A6153" s="1" t="s">
        <v>19</v>
      </c>
      <c r="B6153" s="2">
        <v>42660</v>
      </c>
      <c r="C6153">
        <v>779.96</v>
      </c>
    </row>
    <row r="6154" spans="1:3" x14ac:dyDescent="0.55000000000000004">
      <c r="A6154" s="1" t="s">
        <v>19</v>
      </c>
      <c r="B6154" s="2">
        <v>42661</v>
      </c>
      <c r="C6154">
        <v>795.26</v>
      </c>
    </row>
    <row r="6155" spans="1:3" x14ac:dyDescent="0.55000000000000004">
      <c r="A6155" s="1" t="s">
        <v>19</v>
      </c>
      <c r="B6155" s="2">
        <v>42662</v>
      </c>
      <c r="C6155">
        <v>801.5</v>
      </c>
    </row>
    <row r="6156" spans="1:3" x14ac:dyDescent="0.55000000000000004">
      <c r="A6156" s="1" t="s">
        <v>19</v>
      </c>
      <c r="B6156" s="2">
        <v>42663</v>
      </c>
      <c r="C6156">
        <v>796.97</v>
      </c>
    </row>
    <row r="6157" spans="1:3" x14ac:dyDescent="0.55000000000000004">
      <c r="A6157" s="1" t="s">
        <v>19</v>
      </c>
      <c r="B6157" s="2">
        <v>42664</v>
      </c>
      <c r="C6157">
        <v>799.37</v>
      </c>
    </row>
    <row r="6158" spans="1:3" x14ac:dyDescent="0.55000000000000004">
      <c r="A6158" s="1" t="s">
        <v>19</v>
      </c>
      <c r="B6158" s="2">
        <v>42667</v>
      </c>
      <c r="C6158">
        <v>813.11</v>
      </c>
    </row>
    <row r="6159" spans="1:3" x14ac:dyDescent="0.55000000000000004">
      <c r="A6159" s="1" t="s">
        <v>19</v>
      </c>
      <c r="B6159" s="2">
        <v>42668</v>
      </c>
      <c r="C6159">
        <v>807.67</v>
      </c>
    </row>
    <row r="6160" spans="1:3" x14ac:dyDescent="0.55000000000000004">
      <c r="A6160" s="1" t="s">
        <v>19</v>
      </c>
      <c r="B6160" s="2">
        <v>42669</v>
      </c>
      <c r="C6160">
        <v>799.07</v>
      </c>
    </row>
    <row r="6161" spans="1:3" x14ac:dyDescent="0.55000000000000004">
      <c r="A6161" s="1" t="s">
        <v>19</v>
      </c>
      <c r="B6161" s="2">
        <v>42670</v>
      </c>
      <c r="C6161">
        <v>795.35</v>
      </c>
    </row>
    <row r="6162" spans="1:3" x14ac:dyDescent="0.55000000000000004">
      <c r="A6162" s="1" t="s">
        <v>19</v>
      </c>
      <c r="B6162" s="2">
        <v>42671</v>
      </c>
      <c r="C6162">
        <v>795.37</v>
      </c>
    </row>
    <row r="6163" spans="1:3" x14ac:dyDescent="0.55000000000000004">
      <c r="A6163" s="1" t="s">
        <v>19</v>
      </c>
      <c r="B6163" s="2">
        <v>42674</v>
      </c>
      <c r="C6163">
        <v>784.54</v>
      </c>
    </row>
    <row r="6164" spans="1:3" x14ac:dyDescent="0.55000000000000004">
      <c r="A6164" s="1" t="s">
        <v>19</v>
      </c>
      <c r="B6164" s="2">
        <v>42675</v>
      </c>
      <c r="C6164">
        <v>783.61</v>
      </c>
    </row>
    <row r="6165" spans="1:3" x14ac:dyDescent="0.55000000000000004">
      <c r="A6165" s="1" t="s">
        <v>19</v>
      </c>
      <c r="B6165" s="2">
        <v>42676</v>
      </c>
      <c r="C6165">
        <v>768.7</v>
      </c>
    </row>
    <row r="6166" spans="1:3" x14ac:dyDescent="0.55000000000000004">
      <c r="A6166" s="1" t="s">
        <v>19</v>
      </c>
      <c r="B6166" s="2">
        <v>42677</v>
      </c>
      <c r="C6166">
        <v>762.13</v>
      </c>
    </row>
    <row r="6167" spans="1:3" x14ac:dyDescent="0.55000000000000004">
      <c r="A6167" s="1" t="s">
        <v>19</v>
      </c>
      <c r="B6167" s="2">
        <v>42678</v>
      </c>
      <c r="C6167">
        <v>762.02</v>
      </c>
    </row>
    <row r="6168" spans="1:3" x14ac:dyDescent="0.55000000000000004">
      <c r="A6168" s="1" t="s">
        <v>19</v>
      </c>
      <c r="B6168" s="2">
        <v>42681</v>
      </c>
      <c r="C6168">
        <v>782.52</v>
      </c>
    </row>
    <row r="6169" spans="1:3" x14ac:dyDescent="0.55000000000000004">
      <c r="A6169" s="1" t="s">
        <v>19</v>
      </c>
      <c r="B6169" s="2">
        <v>42682</v>
      </c>
      <c r="C6169">
        <v>790.51</v>
      </c>
    </row>
    <row r="6170" spans="1:3" x14ac:dyDescent="0.55000000000000004">
      <c r="A6170" s="1" t="s">
        <v>19</v>
      </c>
      <c r="B6170" s="2">
        <v>42683</v>
      </c>
      <c r="C6170">
        <v>785.31</v>
      </c>
    </row>
    <row r="6171" spans="1:3" x14ac:dyDescent="0.55000000000000004">
      <c r="A6171" s="1" t="s">
        <v>19</v>
      </c>
      <c r="B6171" s="2">
        <v>42684</v>
      </c>
      <c r="C6171">
        <v>762.56</v>
      </c>
    </row>
    <row r="6172" spans="1:3" x14ac:dyDescent="0.55000000000000004">
      <c r="A6172" s="1" t="s">
        <v>19</v>
      </c>
      <c r="B6172" s="2">
        <v>42685</v>
      </c>
      <c r="C6172">
        <v>754.02</v>
      </c>
    </row>
    <row r="6173" spans="1:3" x14ac:dyDescent="0.55000000000000004">
      <c r="A6173" s="1" t="s">
        <v>19</v>
      </c>
      <c r="B6173" s="2">
        <v>42688</v>
      </c>
      <c r="C6173">
        <v>736.08</v>
      </c>
    </row>
    <row r="6174" spans="1:3" x14ac:dyDescent="0.55000000000000004">
      <c r="A6174" s="1" t="s">
        <v>19</v>
      </c>
      <c r="B6174" s="2">
        <v>42689</v>
      </c>
      <c r="C6174">
        <v>758.49</v>
      </c>
    </row>
    <row r="6175" spans="1:3" x14ac:dyDescent="0.55000000000000004">
      <c r="A6175" s="1" t="s">
        <v>19</v>
      </c>
      <c r="B6175" s="2">
        <v>42690</v>
      </c>
      <c r="C6175">
        <v>764.48</v>
      </c>
    </row>
    <row r="6176" spans="1:3" x14ac:dyDescent="0.55000000000000004">
      <c r="A6176" s="1" t="s">
        <v>19</v>
      </c>
      <c r="B6176" s="2">
        <v>42691</v>
      </c>
      <c r="C6176">
        <v>771.23</v>
      </c>
    </row>
    <row r="6177" spans="1:3" x14ac:dyDescent="0.55000000000000004">
      <c r="A6177" s="1" t="s">
        <v>19</v>
      </c>
      <c r="B6177" s="2">
        <v>42692</v>
      </c>
      <c r="C6177">
        <v>760.54</v>
      </c>
    </row>
    <row r="6178" spans="1:3" x14ac:dyDescent="0.55000000000000004">
      <c r="A6178" s="1" t="s">
        <v>19</v>
      </c>
      <c r="B6178" s="2">
        <v>42695</v>
      </c>
      <c r="C6178">
        <v>769.2</v>
      </c>
    </row>
    <row r="6179" spans="1:3" x14ac:dyDescent="0.55000000000000004">
      <c r="A6179" s="1" t="s">
        <v>19</v>
      </c>
      <c r="B6179" s="2">
        <v>42696</v>
      </c>
      <c r="C6179">
        <v>768.27</v>
      </c>
    </row>
    <row r="6180" spans="1:3" x14ac:dyDescent="0.55000000000000004">
      <c r="A6180" s="1" t="s">
        <v>19</v>
      </c>
      <c r="B6180" s="2">
        <v>42697</v>
      </c>
      <c r="C6180">
        <v>760.99</v>
      </c>
    </row>
    <row r="6181" spans="1:3" x14ac:dyDescent="0.55000000000000004">
      <c r="A6181" s="1" t="s">
        <v>19</v>
      </c>
      <c r="B6181" s="2">
        <v>42699</v>
      </c>
      <c r="C6181">
        <v>761.68</v>
      </c>
    </row>
    <row r="6182" spans="1:3" x14ac:dyDescent="0.55000000000000004">
      <c r="A6182" s="1" t="s">
        <v>19</v>
      </c>
      <c r="B6182" s="2">
        <v>42702</v>
      </c>
      <c r="C6182">
        <v>768.24</v>
      </c>
    </row>
    <row r="6183" spans="1:3" x14ac:dyDescent="0.55000000000000004">
      <c r="A6183" s="1" t="s">
        <v>19</v>
      </c>
      <c r="B6183" s="2">
        <v>42703</v>
      </c>
      <c r="C6183">
        <v>770.84</v>
      </c>
    </row>
    <row r="6184" spans="1:3" x14ac:dyDescent="0.55000000000000004">
      <c r="A6184" s="1" t="s">
        <v>19</v>
      </c>
      <c r="B6184" s="2">
        <v>42704</v>
      </c>
      <c r="C6184">
        <v>758.04</v>
      </c>
    </row>
    <row r="6185" spans="1:3" x14ac:dyDescent="0.55000000000000004">
      <c r="A6185" s="1" t="s">
        <v>19</v>
      </c>
      <c r="B6185" s="2">
        <v>42705</v>
      </c>
      <c r="C6185">
        <v>747.92</v>
      </c>
    </row>
    <row r="6186" spans="1:3" x14ac:dyDescent="0.55000000000000004">
      <c r="A6186" s="1" t="s">
        <v>19</v>
      </c>
      <c r="B6186" s="2">
        <v>42706</v>
      </c>
      <c r="C6186">
        <v>750.5</v>
      </c>
    </row>
    <row r="6187" spans="1:3" x14ac:dyDescent="0.55000000000000004">
      <c r="A6187" s="1" t="s">
        <v>19</v>
      </c>
      <c r="B6187" s="2">
        <v>42709</v>
      </c>
      <c r="C6187">
        <v>762.52</v>
      </c>
    </row>
    <row r="6188" spans="1:3" x14ac:dyDescent="0.55000000000000004">
      <c r="A6188" s="1" t="s">
        <v>19</v>
      </c>
      <c r="B6188" s="2">
        <v>42710</v>
      </c>
      <c r="C6188">
        <v>759.11</v>
      </c>
    </row>
    <row r="6189" spans="1:3" x14ac:dyDescent="0.55000000000000004">
      <c r="A6189" s="1" t="s">
        <v>19</v>
      </c>
      <c r="B6189" s="2">
        <v>42711</v>
      </c>
      <c r="C6189">
        <v>771.19</v>
      </c>
    </row>
    <row r="6190" spans="1:3" x14ac:dyDescent="0.55000000000000004">
      <c r="A6190" s="1" t="s">
        <v>19</v>
      </c>
      <c r="B6190" s="2">
        <v>42712</v>
      </c>
      <c r="C6190">
        <v>776.42</v>
      </c>
    </row>
    <row r="6191" spans="1:3" x14ac:dyDescent="0.55000000000000004">
      <c r="A6191" s="1" t="s">
        <v>19</v>
      </c>
      <c r="B6191" s="2">
        <v>42713</v>
      </c>
      <c r="C6191">
        <v>789.29</v>
      </c>
    </row>
    <row r="6192" spans="1:3" x14ac:dyDescent="0.55000000000000004">
      <c r="A6192" s="1" t="s">
        <v>19</v>
      </c>
      <c r="B6192" s="2">
        <v>42716</v>
      </c>
      <c r="C6192">
        <v>789.27</v>
      </c>
    </row>
    <row r="6193" spans="1:3" x14ac:dyDescent="0.55000000000000004">
      <c r="A6193" s="1" t="s">
        <v>19</v>
      </c>
      <c r="B6193" s="2">
        <v>42717</v>
      </c>
      <c r="C6193">
        <v>796.1</v>
      </c>
    </row>
    <row r="6194" spans="1:3" x14ac:dyDescent="0.55000000000000004">
      <c r="A6194" s="1" t="s">
        <v>19</v>
      </c>
      <c r="B6194" s="2">
        <v>42718</v>
      </c>
      <c r="C6194">
        <v>797.07</v>
      </c>
    </row>
    <row r="6195" spans="1:3" x14ac:dyDescent="0.55000000000000004">
      <c r="A6195" s="1" t="s">
        <v>19</v>
      </c>
      <c r="B6195" s="2">
        <v>42719</v>
      </c>
      <c r="C6195">
        <v>797.85</v>
      </c>
    </row>
    <row r="6196" spans="1:3" x14ac:dyDescent="0.55000000000000004">
      <c r="A6196" s="1" t="s">
        <v>19</v>
      </c>
      <c r="B6196" s="2">
        <v>42720</v>
      </c>
      <c r="C6196">
        <v>790.8</v>
      </c>
    </row>
    <row r="6197" spans="1:3" x14ac:dyDescent="0.55000000000000004">
      <c r="A6197" s="1" t="s">
        <v>19</v>
      </c>
      <c r="B6197" s="2">
        <v>42723</v>
      </c>
      <c r="C6197">
        <v>794.2</v>
      </c>
    </row>
    <row r="6198" spans="1:3" x14ac:dyDescent="0.55000000000000004">
      <c r="A6198" s="1" t="s">
        <v>19</v>
      </c>
      <c r="B6198" s="2">
        <v>42724</v>
      </c>
      <c r="C6198">
        <v>796.42</v>
      </c>
    </row>
    <row r="6199" spans="1:3" x14ac:dyDescent="0.55000000000000004">
      <c r="A6199" s="1" t="s">
        <v>19</v>
      </c>
      <c r="B6199" s="2">
        <v>42725</v>
      </c>
      <c r="C6199">
        <v>794.56</v>
      </c>
    </row>
    <row r="6200" spans="1:3" x14ac:dyDescent="0.55000000000000004">
      <c r="A6200" s="1" t="s">
        <v>19</v>
      </c>
      <c r="B6200" s="2">
        <v>42726</v>
      </c>
      <c r="C6200">
        <v>791.26</v>
      </c>
    </row>
    <row r="6201" spans="1:3" x14ac:dyDescent="0.55000000000000004">
      <c r="A6201" s="1" t="s">
        <v>19</v>
      </c>
      <c r="B6201" s="2">
        <v>42727</v>
      </c>
      <c r="C6201">
        <v>789.91</v>
      </c>
    </row>
    <row r="6202" spans="1:3" x14ac:dyDescent="0.55000000000000004">
      <c r="A6202" s="1" t="s">
        <v>19</v>
      </c>
      <c r="B6202" s="2">
        <v>42731</v>
      </c>
      <c r="C6202">
        <v>791.55</v>
      </c>
    </row>
    <row r="6203" spans="1:3" x14ac:dyDescent="0.55000000000000004">
      <c r="A6203" s="1" t="s">
        <v>19</v>
      </c>
      <c r="B6203" s="2">
        <v>42732</v>
      </c>
      <c r="C6203">
        <v>785.05</v>
      </c>
    </row>
    <row r="6204" spans="1:3" x14ac:dyDescent="0.55000000000000004">
      <c r="A6204" s="1" t="s">
        <v>19</v>
      </c>
      <c r="B6204" s="2">
        <v>42733</v>
      </c>
      <c r="C6204">
        <v>782.79</v>
      </c>
    </row>
    <row r="6205" spans="1:3" x14ac:dyDescent="0.55000000000000004">
      <c r="A6205" s="1" t="s">
        <v>19</v>
      </c>
      <c r="B6205" s="2">
        <v>42734</v>
      </c>
      <c r="C6205">
        <v>771.82</v>
      </c>
    </row>
    <row r="6206" spans="1:3" x14ac:dyDescent="0.55000000000000004">
      <c r="A6206" s="1" t="s">
        <v>19</v>
      </c>
      <c r="B6206" s="2">
        <v>42738</v>
      </c>
      <c r="C6206">
        <v>786.14</v>
      </c>
    </row>
    <row r="6207" spans="1:3" x14ac:dyDescent="0.55000000000000004">
      <c r="A6207" s="1" t="s">
        <v>19</v>
      </c>
      <c r="B6207" s="2">
        <v>42739</v>
      </c>
      <c r="C6207">
        <v>786.9</v>
      </c>
    </row>
    <row r="6208" spans="1:3" x14ac:dyDescent="0.55000000000000004">
      <c r="A6208" s="1" t="s">
        <v>19</v>
      </c>
      <c r="B6208" s="2">
        <v>42740</v>
      </c>
      <c r="C6208">
        <v>794.02</v>
      </c>
    </row>
    <row r="6209" spans="1:3" x14ac:dyDescent="0.55000000000000004">
      <c r="A6209" s="1" t="s">
        <v>19</v>
      </c>
      <c r="B6209" s="2">
        <v>42741</v>
      </c>
      <c r="C6209">
        <v>806.15</v>
      </c>
    </row>
    <row r="6210" spans="1:3" x14ac:dyDescent="0.55000000000000004">
      <c r="A6210" s="1" t="s">
        <v>19</v>
      </c>
      <c r="B6210" s="2">
        <v>42744</v>
      </c>
      <c r="C6210">
        <v>806.65</v>
      </c>
    </row>
    <row r="6211" spans="1:3" x14ac:dyDescent="0.55000000000000004">
      <c r="A6211" s="1" t="s">
        <v>19</v>
      </c>
      <c r="B6211" s="2">
        <v>42745</v>
      </c>
      <c r="C6211">
        <v>804.79</v>
      </c>
    </row>
    <row r="6212" spans="1:3" x14ac:dyDescent="0.55000000000000004">
      <c r="A6212" s="1" t="s">
        <v>19</v>
      </c>
      <c r="B6212" s="2">
        <v>42746</v>
      </c>
      <c r="C6212">
        <v>807.91</v>
      </c>
    </row>
    <row r="6213" spans="1:3" x14ac:dyDescent="0.55000000000000004">
      <c r="A6213" s="1" t="s">
        <v>19</v>
      </c>
      <c r="B6213" s="2">
        <v>42747</v>
      </c>
      <c r="C6213">
        <v>806.36</v>
      </c>
    </row>
    <row r="6214" spans="1:3" x14ac:dyDescent="0.55000000000000004">
      <c r="A6214" s="1" t="s">
        <v>19</v>
      </c>
      <c r="B6214" s="2">
        <v>42748</v>
      </c>
      <c r="C6214">
        <v>807.88</v>
      </c>
    </row>
    <row r="6215" spans="1:3" x14ac:dyDescent="0.55000000000000004">
      <c r="A6215" s="1" t="s">
        <v>19</v>
      </c>
      <c r="B6215" s="2">
        <v>42752</v>
      </c>
      <c r="C6215">
        <v>804.61</v>
      </c>
    </row>
    <row r="6216" spans="1:3" x14ac:dyDescent="0.55000000000000004">
      <c r="A6216" s="1" t="s">
        <v>19</v>
      </c>
      <c r="B6216" s="2">
        <v>42753</v>
      </c>
      <c r="C6216">
        <v>806.07</v>
      </c>
    </row>
    <row r="6217" spans="1:3" x14ac:dyDescent="0.55000000000000004">
      <c r="A6217" s="1" t="s">
        <v>19</v>
      </c>
      <c r="B6217" s="2">
        <v>42754</v>
      </c>
      <c r="C6217">
        <v>802.17499999999995</v>
      </c>
    </row>
    <row r="6218" spans="1:3" x14ac:dyDescent="0.55000000000000004">
      <c r="A6218" s="1" t="s">
        <v>19</v>
      </c>
      <c r="B6218" s="2">
        <v>42755</v>
      </c>
      <c r="C6218">
        <v>805.02</v>
      </c>
    </row>
    <row r="6219" spans="1:3" x14ac:dyDescent="0.55000000000000004">
      <c r="A6219" s="1" t="s">
        <v>19</v>
      </c>
      <c r="B6219" s="2">
        <v>42758</v>
      </c>
      <c r="C6219">
        <v>819.31</v>
      </c>
    </row>
    <row r="6220" spans="1:3" x14ac:dyDescent="0.55000000000000004">
      <c r="A6220" s="1" t="s">
        <v>19</v>
      </c>
      <c r="B6220" s="2">
        <v>42759</v>
      </c>
      <c r="C6220">
        <v>823.87</v>
      </c>
    </row>
    <row r="6221" spans="1:3" x14ac:dyDescent="0.55000000000000004">
      <c r="A6221" s="1" t="s">
        <v>19</v>
      </c>
      <c r="B6221" s="2">
        <v>42760</v>
      </c>
      <c r="C6221">
        <v>835.67</v>
      </c>
    </row>
    <row r="6222" spans="1:3" x14ac:dyDescent="0.55000000000000004">
      <c r="A6222" s="1" t="s">
        <v>19</v>
      </c>
      <c r="B6222" s="2">
        <v>42761</v>
      </c>
      <c r="C6222">
        <v>832.15</v>
      </c>
    </row>
    <row r="6223" spans="1:3" x14ac:dyDescent="0.55000000000000004">
      <c r="A6223" s="1" t="s">
        <v>19</v>
      </c>
      <c r="B6223" s="2">
        <v>42762</v>
      </c>
      <c r="C6223">
        <v>823.31</v>
      </c>
    </row>
    <row r="6224" spans="1:3" x14ac:dyDescent="0.55000000000000004">
      <c r="A6224" s="1" t="s">
        <v>19</v>
      </c>
      <c r="B6224" s="2">
        <v>42765</v>
      </c>
      <c r="C6224">
        <v>802.32</v>
      </c>
    </row>
    <row r="6225" spans="1:3" x14ac:dyDescent="0.55000000000000004">
      <c r="A6225" s="1" t="s">
        <v>19</v>
      </c>
      <c r="B6225" s="2">
        <v>42766</v>
      </c>
      <c r="C6225">
        <v>796.79</v>
      </c>
    </row>
    <row r="6226" spans="1:3" x14ac:dyDescent="0.55000000000000004">
      <c r="A6226" s="1" t="s">
        <v>19</v>
      </c>
      <c r="B6226" s="2">
        <v>42767</v>
      </c>
      <c r="C6226">
        <v>795.69500000000005</v>
      </c>
    </row>
    <row r="6227" spans="1:3" x14ac:dyDescent="0.55000000000000004">
      <c r="A6227" s="1" t="s">
        <v>19</v>
      </c>
      <c r="B6227" s="2">
        <v>42768</v>
      </c>
      <c r="C6227">
        <v>798.53</v>
      </c>
    </row>
    <row r="6228" spans="1:3" x14ac:dyDescent="0.55000000000000004">
      <c r="A6228" s="1" t="s">
        <v>19</v>
      </c>
      <c r="B6228" s="2">
        <v>42769</v>
      </c>
      <c r="C6228">
        <v>801.49</v>
      </c>
    </row>
    <row r="6229" spans="1:3" x14ac:dyDescent="0.55000000000000004">
      <c r="A6229" s="1" t="s">
        <v>19</v>
      </c>
      <c r="B6229" s="2">
        <v>42772</v>
      </c>
      <c r="C6229">
        <v>801.34</v>
      </c>
    </row>
    <row r="6230" spans="1:3" x14ac:dyDescent="0.55000000000000004">
      <c r="A6230" s="1" t="s">
        <v>19</v>
      </c>
      <c r="B6230" s="2">
        <v>42773</v>
      </c>
      <c r="C6230">
        <v>806.97</v>
      </c>
    </row>
    <row r="6231" spans="1:3" x14ac:dyDescent="0.55000000000000004">
      <c r="A6231" s="1" t="s">
        <v>19</v>
      </c>
      <c r="B6231" s="2">
        <v>42774</v>
      </c>
      <c r="C6231">
        <v>808.38</v>
      </c>
    </row>
    <row r="6232" spans="1:3" x14ac:dyDescent="0.55000000000000004">
      <c r="A6232" s="1" t="s">
        <v>19</v>
      </c>
      <c r="B6232" s="2">
        <v>42775</v>
      </c>
      <c r="C6232">
        <v>809.56</v>
      </c>
    </row>
    <row r="6233" spans="1:3" x14ac:dyDescent="0.55000000000000004">
      <c r="A6233" s="1" t="s">
        <v>19</v>
      </c>
      <c r="B6233" s="2">
        <v>42776</v>
      </c>
      <c r="C6233">
        <v>813.67</v>
      </c>
    </row>
    <row r="6234" spans="1:3" x14ac:dyDescent="0.55000000000000004">
      <c r="A6234" s="1" t="s">
        <v>19</v>
      </c>
      <c r="B6234" s="2">
        <v>42779</v>
      </c>
      <c r="C6234">
        <v>819.24</v>
      </c>
    </row>
    <row r="6235" spans="1:3" x14ac:dyDescent="0.55000000000000004">
      <c r="A6235" s="1" t="s">
        <v>19</v>
      </c>
      <c r="B6235" s="2">
        <v>42780</v>
      </c>
      <c r="C6235">
        <v>820.45</v>
      </c>
    </row>
    <row r="6236" spans="1:3" x14ac:dyDescent="0.55000000000000004">
      <c r="A6236" s="1" t="s">
        <v>19</v>
      </c>
      <c r="B6236" s="2">
        <v>42781</v>
      </c>
      <c r="C6236">
        <v>818.98</v>
      </c>
    </row>
    <row r="6237" spans="1:3" x14ac:dyDescent="0.55000000000000004">
      <c r="A6237" s="1" t="s">
        <v>19</v>
      </c>
      <c r="B6237" s="2">
        <v>42782</v>
      </c>
      <c r="C6237">
        <v>824.16</v>
      </c>
    </row>
    <row r="6238" spans="1:3" x14ac:dyDescent="0.55000000000000004">
      <c r="A6238" s="1" t="s">
        <v>19</v>
      </c>
      <c r="B6238" s="2">
        <v>42783</v>
      </c>
      <c r="C6238">
        <v>828.07</v>
      </c>
    </row>
    <row r="6239" spans="1:3" x14ac:dyDescent="0.55000000000000004">
      <c r="A6239" s="1" t="s">
        <v>19</v>
      </c>
      <c r="B6239" s="2">
        <v>42787</v>
      </c>
      <c r="C6239">
        <v>831.66</v>
      </c>
    </row>
    <row r="6240" spans="1:3" x14ac:dyDescent="0.55000000000000004">
      <c r="A6240" s="1" t="s">
        <v>19</v>
      </c>
      <c r="B6240" s="2">
        <v>42788</v>
      </c>
      <c r="C6240">
        <v>830.76</v>
      </c>
    </row>
    <row r="6241" spans="1:3" x14ac:dyDescent="0.55000000000000004">
      <c r="A6241" s="1" t="s">
        <v>19</v>
      </c>
      <c r="B6241" s="2">
        <v>42789</v>
      </c>
      <c r="C6241">
        <v>831.33</v>
      </c>
    </row>
    <row r="6242" spans="1:3" x14ac:dyDescent="0.55000000000000004">
      <c r="A6242" s="1" t="s">
        <v>19</v>
      </c>
      <c r="B6242" s="2">
        <v>42790</v>
      </c>
      <c r="C6242">
        <v>828.64</v>
      </c>
    </row>
    <row r="6243" spans="1:3" x14ac:dyDescent="0.55000000000000004">
      <c r="A6243" s="1" t="s">
        <v>19</v>
      </c>
      <c r="B6243" s="2">
        <v>42793</v>
      </c>
      <c r="C6243">
        <v>829.28</v>
      </c>
    </row>
    <row r="6244" spans="1:3" x14ac:dyDescent="0.55000000000000004">
      <c r="A6244" s="1" t="s">
        <v>19</v>
      </c>
      <c r="B6244" s="2">
        <v>42794</v>
      </c>
      <c r="C6244">
        <v>823.21</v>
      </c>
    </row>
    <row r="6245" spans="1:3" x14ac:dyDescent="0.55000000000000004">
      <c r="A6245" s="1" t="s">
        <v>19</v>
      </c>
      <c r="B6245" s="2">
        <v>42795</v>
      </c>
      <c r="C6245">
        <v>835.24</v>
      </c>
    </row>
    <row r="6246" spans="1:3" x14ac:dyDescent="0.55000000000000004">
      <c r="A6246" s="1" t="s">
        <v>19</v>
      </c>
      <c r="B6246" s="2">
        <v>42796</v>
      </c>
      <c r="C6246">
        <v>830.63</v>
      </c>
    </row>
    <row r="6247" spans="1:3" x14ac:dyDescent="0.55000000000000004">
      <c r="A6247" s="1" t="s">
        <v>19</v>
      </c>
      <c r="B6247" s="2">
        <v>42797</v>
      </c>
      <c r="C6247">
        <v>829.08</v>
      </c>
    </row>
    <row r="6248" spans="1:3" x14ac:dyDescent="0.55000000000000004">
      <c r="A6248" s="1" t="s">
        <v>19</v>
      </c>
      <c r="B6248" s="2">
        <v>42800</v>
      </c>
      <c r="C6248">
        <v>827.78</v>
      </c>
    </row>
    <row r="6249" spans="1:3" x14ac:dyDescent="0.55000000000000004">
      <c r="A6249" s="1" t="s">
        <v>19</v>
      </c>
      <c r="B6249" s="2">
        <v>42801</v>
      </c>
      <c r="C6249">
        <v>831.91</v>
      </c>
    </row>
    <row r="6250" spans="1:3" x14ac:dyDescent="0.55000000000000004">
      <c r="A6250" s="1" t="s">
        <v>19</v>
      </c>
      <c r="B6250" s="2">
        <v>42802</v>
      </c>
      <c r="C6250">
        <v>835.37</v>
      </c>
    </row>
    <row r="6251" spans="1:3" x14ac:dyDescent="0.55000000000000004">
      <c r="A6251" s="1" t="s">
        <v>19</v>
      </c>
      <c r="B6251" s="2">
        <v>42803</v>
      </c>
      <c r="C6251">
        <v>838.68</v>
      </c>
    </row>
    <row r="6252" spans="1:3" x14ac:dyDescent="0.55000000000000004">
      <c r="A6252" s="1" t="s">
        <v>19</v>
      </c>
      <c r="B6252" s="2">
        <v>42804</v>
      </c>
      <c r="C6252">
        <v>843.25</v>
      </c>
    </row>
    <row r="6253" spans="1:3" x14ac:dyDescent="0.55000000000000004">
      <c r="A6253" s="1" t="s">
        <v>19</v>
      </c>
      <c r="B6253" s="2">
        <v>42807</v>
      </c>
      <c r="C6253">
        <v>845.54</v>
      </c>
    </row>
    <row r="6254" spans="1:3" x14ac:dyDescent="0.55000000000000004">
      <c r="A6254" s="1" t="s">
        <v>19</v>
      </c>
      <c r="B6254" s="2">
        <v>42808</v>
      </c>
      <c r="C6254">
        <v>845.62</v>
      </c>
    </row>
    <row r="6255" spans="1:3" x14ac:dyDescent="0.55000000000000004">
      <c r="A6255" s="1" t="s">
        <v>19</v>
      </c>
      <c r="B6255" s="2">
        <v>42809</v>
      </c>
      <c r="C6255">
        <v>847.2</v>
      </c>
    </row>
    <row r="6256" spans="1:3" x14ac:dyDescent="0.55000000000000004">
      <c r="A6256" s="1" t="s">
        <v>19</v>
      </c>
      <c r="B6256" s="2">
        <v>42810</v>
      </c>
      <c r="C6256">
        <v>848.78</v>
      </c>
    </row>
    <row r="6257" spans="1:3" x14ac:dyDescent="0.55000000000000004">
      <c r="A6257" s="1" t="s">
        <v>19</v>
      </c>
      <c r="B6257" s="2">
        <v>42811</v>
      </c>
      <c r="C6257">
        <v>852.12</v>
      </c>
    </row>
    <row r="6258" spans="1:3" x14ac:dyDescent="0.55000000000000004">
      <c r="A6258" s="1" t="s">
        <v>19</v>
      </c>
      <c r="B6258" s="2">
        <v>42814</v>
      </c>
      <c r="C6258">
        <v>848.4</v>
      </c>
    </row>
    <row r="6259" spans="1:3" x14ac:dyDescent="0.55000000000000004">
      <c r="A6259" s="1" t="s">
        <v>19</v>
      </c>
      <c r="B6259" s="2">
        <v>42815</v>
      </c>
      <c r="C6259">
        <v>830.46</v>
      </c>
    </row>
    <row r="6260" spans="1:3" x14ac:dyDescent="0.55000000000000004">
      <c r="A6260" s="1" t="s">
        <v>19</v>
      </c>
      <c r="B6260" s="2">
        <v>42816</v>
      </c>
      <c r="C6260">
        <v>829.59</v>
      </c>
    </row>
    <row r="6261" spans="1:3" x14ac:dyDescent="0.55000000000000004">
      <c r="A6261" s="1" t="s">
        <v>19</v>
      </c>
      <c r="B6261" s="2">
        <v>42817</v>
      </c>
      <c r="C6261">
        <v>817.58</v>
      </c>
    </row>
    <row r="6262" spans="1:3" x14ac:dyDescent="0.55000000000000004">
      <c r="A6262" s="1" t="s">
        <v>19</v>
      </c>
      <c r="B6262" s="2">
        <v>42818</v>
      </c>
      <c r="C6262">
        <v>814.43</v>
      </c>
    </row>
    <row r="6263" spans="1:3" x14ac:dyDescent="0.55000000000000004">
      <c r="A6263" s="1" t="s">
        <v>19</v>
      </c>
      <c r="B6263" s="2">
        <v>42821</v>
      </c>
      <c r="C6263">
        <v>819.51</v>
      </c>
    </row>
    <row r="6264" spans="1:3" x14ac:dyDescent="0.55000000000000004">
      <c r="A6264" s="1" t="s">
        <v>19</v>
      </c>
      <c r="B6264" s="2">
        <v>42822</v>
      </c>
      <c r="C6264">
        <v>820.92</v>
      </c>
    </row>
    <row r="6265" spans="1:3" x14ac:dyDescent="0.55000000000000004">
      <c r="A6265" s="1" t="s">
        <v>19</v>
      </c>
      <c r="B6265" s="2">
        <v>42823</v>
      </c>
      <c r="C6265">
        <v>831.41</v>
      </c>
    </row>
    <row r="6266" spans="1:3" x14ac:dyDescent="0.55000000000000004">
      <c r="A6266" s="1" t="s">
        <v>19</v>
      </c>
      <c r="B6266" s="2">
        <v>42824</v>
      </c>
      <c r="C6266">
        <v>831.5</v>
      </c>
    </row>
    <row r="6267" spans="1:3" x14ac:dyDescent="0.55000000000000004">
      <c r="A6267" s="1" t="s">
        <v>19</v>
      </c>
      <c r="B6267" s="2">
        <v>42825</v>
      </c>
      <c r="C6267">
        <v>829.56</v>
      </c>
    </row>
    <row r="6268" spans="1:3" x14ac:dyDescent="0.55000000000000004">
      <c r="A6268" s="1" t="s">
        <v>19</v>
      </c>
      <c r="B6268" s="2">
        <v>42828</v>
      </c>
      <c r="C6268">
        <v>838.55</v>
      </c>
    </row>
    <row r="6269" spans="1:3" x14ac:dyDescent="0.55000000000000004">
      <c r="A6269" s="1" t="s">
        <v>19</v>
      </c>
      <c r="B6269" s="2">
        <v>42829</v>
      </c>
      <c r="C6269">
        <v>834.57</v>
      </c>
    </row>
    <row r="6270" spans="1:3" x14ac:dyDescent="0.55000000000000004">
      <c r="A6270" s="1" t="s">
        <v>19</v>
      </c>
      <c r="B6270" s="2">
        <v>42830</v>
      </c>
      <c r="C6270">
        <v>831.41</v>
      </c>
    </row>
    <row r="6271" spans="1:3" x14ac:dyDescent="0.55000000000000004">
      <c r="A6271" s="1" t="s">
        <v>19</v>
      </c>
      <c r="B6271" s="2">
        <v>42831</v>
      </c>
      <c r="C6271">
        <v>827.88</v>
      </c>
    </row>
    <row r="6272" spans="1:3" x14ac:dyDescent="0.55000000000000004">
      <c r="A6272" s="1" t="s">
        <v>19</v>
      </c>
      <c r="B6272" s="2">
        <v>42832</v>
      </c>
      <c r="C6272">
        <v>824.67</v>
      </c>
    </row>
    <row r="6273" spans="1:3" x14ac:dyDescent="0.55000000000000004">
      <c r="A6273" s="1" t="s">
        <v>19</v>
      </c>
      <c r="B6273" s="2">
        <v>42835</v>
      </c>
      <c r="C6273">
        <v>824.73</v>
      </c>
    </row>
    <row r="6274" spans="1:3" x14ac:dyDescent="0.55000000000000004">
      <c r="A6274" s="1" t="s">
        <v>19</v>
      </c>
      <c r="B6274" s="2">
        <v>42836</v>
      </c>
      <c r="C6274">
        <v>823.35</v>
      </c>
    </row>
    <row r="6275" spans="1:3" x14ac:dyDescent="0.55000000000000004">
      <c r="A6275" s="1" t="s">
        <v>19</v>
      </c>
      <c r="B6275" s="2">
        <v>42837</v>
      </c>
      <c r="C6275">
        <v>824.32</v>
      </c>
    </row>
    <row r="6276" spans="1:3" x14ac:dyDescent="0.55000000000000004">
      <c r="A6276" s="1" t="s">
        <v>19</v>
      </c>
      <c r="B6276" s="2">
        <v>42838</v>
      </c>
      <c r="C6276">
        <v>823.56</v>
      </c>
    </row>
    <row r="6277" spans="1:3" x14ac:dyDescent="0.55000000000000004">
      <c r="A6277" s="1" t="s">
        <v>19</v>
      </c>
      <c r="B6277" s="2">
        <v>42842</v>
      </c>
      <c r="C6277">
        <v>837.17</v>
      </c>
    </row>
    <row r="6278" spans="1:3" x14ac:dyDescent="0.55000000000000004">
      <c r="A6278" s="1" t="s">
        <v>19</v>
      </c>
      <c r="B6278" s="2">
        <v>42843</v>
      </c>
      <c r="C6278">
        <v>836.82</v>
      </c>
    </row>
    <row r="6279" spans="1:3" x14ac:dyDescent="0.55000000000000004">
      <c r="A6279" s="1" t="s">
        <v>19</v>
      </c>
      <c r="B6279" s="2">
        <v>42844</v>
      </c>
      <c r="C6279">
        <v>838.21</v>
      </c>
    </row>
    <row r="6280" spans="1:3" x14ac:dyDescent="0.55000000000000004">
      <c r="A6280" s="1" t="s">
        <v>19</v>
      </c>
      <c r="B6280" s="2">
        <v>42845</v>
      </c>
      <c r="C6280">
        <v>841.65</v>
      </c>
    </row>
    <row r="6281" spans="1:3" x14ac:dyDescent="0.55000000000000004">
      <c r="A6281" s="1" t="s">
        <v>19</v>
      </c>
      <c r="B6281" s="2">
        <v>42846</v>
      </c>
      <c r="C6281">
        <v>843.19</v>
      </c>
    </row>
    <row r="6282" spans="1:3" x14ac:dyDescent="0.55000000000000004">
      <c r="A6282" s="1" t="s">
        <v>19</v>
      </c>
      <c r="B6282" s="2">
        <v>42849</v>
      </c>
      <c r="C6282">
        <v>862.76</v>
      </c>
    </row>
    <row r="6283" spans="1:3" x14ac:dyDescent="0.55000000000000004">
      <c r="A6283" s="1" t="s">
        <v>19</v>
      </c>
      <c r="B6283" s="2">
        <v>42850</v>
      </c>
      <c r="C6283">
        <v>872.3</v>
      </c>
    </row>
    <row r="6284" spans="1:3" x14ac:dyDescent="0.55000000000000004">
      <c r="A6284" s="1" t="s">
        <v>19</v>
      </c>
      <c r="B6284" s="2">
        <v>42851</v>
      </c>
      <c r="C6284">
        <v>871.73</v>
      </c>
    </row>
    <row r="6285" spans="1:3" x14ac:dyDescent="0.55000000000000004">
      <c r="A6285" s="1" t="s">
        <v>19</v>
      </c>
      <c r="B6285" s="2">
        <v>42852</v>
      </c>
      <c r="C6285">
        <v>874.25</v>
      </c>
    </row>
    <row r="6286" spans="1:3" x14ac:dyDescent="0.55000000000000004">
      <c r="A6286" s="1" t="s">
        <v>19</v>
      </c>
      <c r="B6286" s="2">
        <v>42853</v>
      </c>
      <c r="C6286">
        <v>905.96</v>
      </c>
    </row>
    <row r="6287" spans="1:3" x14ac:dyDescent="0.55000000000000004">
      <c r="A6287" s="1" t="s">
        <v>19</v>
      </c>
      <c r="B6287" s="2">
        <v>42856</v>
      </c>
      <c r="C6287">
        <v>912.57</v>
      </c>
    </row>
    <row r="6288" spans="1:3" x14ac:dyDescent="0.55000000000000004">
      <c r="A6288" s="1" t="s">
        <v>19</v>
      </c>
      <c r="B6288" s="2">
        <v>42857</v>
      </c>
      <c r="C6288">
        <v>916.44</v>
      </c>
    </row>
    <row r="6289" spans="1:3" x14ac:dyDescent="0.55000000000000004">
      <c r="A6289" s="1" t="s">
        <v>19</v>
      </c>
      <c r="B6289" s="2">
        <v>42858</v>
      </c>
      <c r="C6289">
        <v>927.04</v>
      </c>
    </row>
    <row r="6290" spans="1:3" x14ac:dyDescent="0.55000000000000004">
      <c r="A6290" s="1" t="s">
        <v>19</v>
      </c>
      <c r="B6290" s="2">
        <v>42859</v>
      </c>
      <c r="C6290">
        <v>931.66</v>
      </c>
    </row>
    <row r="6291" spans="1:3" x14ac:dyDescent="0.55000000000000004">
      <c r="A6291" s="1" t="s">
        <v>19</v>
      </c>
      <c r="B6291" s="2">
        <v>42860</v>
      </c>
      <c r="C6291">
        <v>927.13</v>
      </c>
    </row>
    <row r="6292" spans="1:3" x14ac:dyDescent="0.55000000000000004">
      <c r="A6292" s="1" t="s">
        <v>19</v>
      </c>
      <c r="B6292" s="2">
        <v>42863</v>
      </c>
      <c r="C6292">
        <v>934.3</v>
      </c>
    </row>
    <row r="6293" spans="1:3" x14ac:dyDescent="0.55000000000000004">
      <c r="A6293" s="1" t="s">
        <v>19</v>
      </c>
      <c r="B6293" s="2">
        <v>42864</v>
      </c>
      <c r="C6293">
        <v>932.17</v>
      </c>
    </row>
    <row r="6294" spans="1:3" x14ac:dyDescent="0.55000000000000004">
      <c r="A6294" s="1" t="s">
        <v>19</v>
      </c>
      <c r="B6294" s="2">
        <v>42865</v>
      </c>
      <c r="C6294">
        <v>928.78</v>
      </c>
    </row>
    <row r="6295" spans="1:3" x14ac:dyDescent="0.55000000000000004">
      <c r="A6295" s="1" t="s">
        <v>19</v>
      </c>
      <c r="B6295" s="2">
        <v>42866</v>
      </c>
      <c r="C6295">
        <v>930.6</v>
      </c>
    </row>
    <row r="6296" spans="1:3" x14ac:dyDescent="0.55000000000000004">
      <c r="A6296" s="1" t="s">
        <v>19</v>
      </c>
      <c r="B6296" s="2">
        <v>42867</v>
      </c>
      <c r="C6296">
        <v>932.22</v>
      </c>
    </row>
    <row r="6297" spans="1:3" x14ac:dyDescent="0.55000000000000004">
      <c r="A6297" s="1" t="s">
        <v>19</v>
      </c>
      <c r="B6297" s="2">
        <v>42870</v>
      </c>
      <c r="C6297">
        <v>937.08</v>
      </c>
    </row>
    <row r="6298" spans="1:3" x14ac:dyDescent="0.55000000000000004">
      <c r="A6298" s="1" t="s">
        <v>19</v>
      </c>
      <c r="B6298" s="2">
        <v>42871</v>
      </c>
      <c r="C6298">
        <v>943</v>
      </c>
    </row>
    <row r="6299" spans="1:3" x14ac:dyDescent="0.55000000000000004">
      <c r="A6299" s="1" t="s">
        <v>19</v>
      </c>
      <c r="B6299" s="2">
        <v>42872</v>
      </c>
      <c r="C6299">
        <v>919.62</v>
      </c>
    </row>
    <row r="6300" spans="1:3" x14ac:dyDescent="0.55000000000000004">
      <c r="A6300" s="1" t="s">
        <v>19</v>
      </c>
      <c r="B6300" s="2">
        <v>42873</v>
      </c>
      <c r="C6300">
        <v>930.24</v>
      </c>
    </row>
    <row r="6301" spans="1:3" x14ac:dyDescent="0.55000000000000004">
      <c r="A6301" s="1" t="s">
        <v>19</v>
      </c>
      <c r="B6301" s="2">
        <v>42874</v>
      </c>
      <c r="C6301">
        <v>934.01</v>
      </c>
    </row>
    <row r="6302" spans="1:3" x14ac:dyDescent="0.55000000000000004">
      <c r="A6302" s="1" t="s">
        <v>19</v>
      </c>
      <c r="B6302" s="2">
        <v>42877</v>
      </c>
      <c r="C6302">
        <v>941.86</v>
      </c>
    </row>
    <row r="6303" spans="1:3" x14ac:dyDescent="0.55000000000000004">
      <c r="A6303" s="1" t="s">
        <v>19</v>
      </c>
      <c r="B6303" s="2">
        <v>42878</v>
      </c>
      <c r="C6303">
        <v>948.82</v>
      </c>
    </row>
    <row r="6304" spans="1:3" x14ac:dyDescent="0.55000000000000004">
      <c r="A6304" s="1" t="s">
        <v>19</v>
      </c>
      <c r="B6304" s="2">
        <v>42879</v>
      </c>
      <c r="C6304">
        <v>954.96</v>
      </c>
    </row>
    <row r="6305" spans="1:3" x14ac:dyDescent="0.55000000000000004">
      <c r="A6305" s="1" t="s">
        <v>19</v>
      </c>
      <c r="B6305" s="2">
        <v>42880</v>
      </c>
      <c r="C6305">
        <v>969.54</v>
      </c>
    </row>
    <row r="6306" spans="1:3" x14ac:dyDescent="0.55000000000000004">
      <c r="A6306" s="1" t="s">
        <v>19</v>
      </c>
      <c r="B6306" s="2">
        <v>42881</v>
      </c>
      <c r="C6306">
        <v>971.47</v>
      </c>
    </row>
    <row r="6307" spans="1:3" x14ac:dyDescent="0.55000000000000004">
      <c r="A6307" s="1" t="s">
        <v>19</v>
      </c>
      <c r="B6307" s="2">
        <v>42885</v>
      </c>
      <c r="C6307">
        <v>975.88</v>
      </c>
    </row>
    <row r="6308" spans="1:3" x14ac:dyDescent="0.55000000000000004">
      <c r="A6308" s="1" t="s">
        <v>19</v>
      </c>
      <c r="B6308" s="2">
        <v>42886</v>
      </c>
      <c r="C6308">
        <v>964.86</v>
      </c>
    </row>
    <row r="6309" spans="1:3" x14ac:dyDescent="0.55000000000000004">
      <c r="A6309" s="1" t="s">
        <v>19</v>
      </c>
      <c r="B6309" s="2">
        <v>42887</v>
      </c>
      <c r="C6309">
        <v>966.95</v>
      </c>
    </row>
    <row r="6310" spans="1:3" x14ac:dyDescent="0.55000000000000004">
      <c r="A6310" s="1" t="s">
        <v>19</v>
      </c>
      <c r="B6310" s="2">
        <v>42888</v>
      </c>
      <c r="C6310">
        <v>975.6</v>
      </c>
    </row>
    <row r="6311" spans="1:3" x14ac:dyDescent="0.55000000000000004">
      <c r="A6311" s="1" t="s">
        <v>19</v>
      </c>
      <c r="B6311" s="2">
        <v>42891</v>
      </c>
      <c r="C6311">
        <v>983.68</v>
      </c>
    </row>
    <row r="6312" spans="1:3" x14ac:dyDescent="0.55000000000000004">
      <c r="A6312" s="1" t="s">
        <v>19</v>
      </c>
      <c r="B6312" s="2">
        <v>42892</v>
      </c>
      <c r="C6312">
        <v>976.57</v>
      </c>
    </row>
    <row r="6313" spans="1:3" x14ac:dyDescent="0.55000000000000004">
      <c r="A6313" s="1" t="s">
        <v>19</v>
      </c>
      <c r="B6313" s="2">
        <v>42893</v>
      </c>
      <c r="C6313">
        <v>980.94</v>
      </c>
    </row>
    <row r="6314" spans="1:3" x14ac:dyDescent="0.55000000000000004">
      <c r="A6314" s="1" t="s">
        <v>19</v>
      </c>
      <c r="B6314" s="2">
        <v>42894</v>
      </c>
      <c r="C6314">
        <v>983.41</v>
      </c>
    </row>
    <row r="6315" spans="1:3" x14ac:dyDescent="0.55000000000000004">
      <c r="A6315" s="1" t="s">
        <v>19</v>
      </c>
      <c r="B6315" s="2">
        <v>42895</v>
      </c>
      <c r="C6315">
        <v>949.83</v>
      </c>
    </row>
    <row r="6316" spans="1:3" x14ac:dyDescent="0.55000000000000004">
      <c r="A6316" s="1" t="s">
        <v>19</v>
      </c>
      <c r="B6316" s="2">
        <v>42898</v>
      </c>
      <c r="C6316">
        <v>942.9</v>
      </c>
    </row>
    <row r="6317" spans="1:3" x14ac:dyDescent="0.55000000000000004">
      <c r="A6317" s="1" t="s">
        <v>19</v>
      </c>
      <c r="B6317" s="2">
        <v>42899</v>
      </c>
      <c r="C6317">
        <v>953.4</v>
      </c>
    </row>
    <row r="6318" spans="1:3" x14ac:dyDescent="0.55000000000000004">
      <c r="A6318" s="1" t="s">
        <v>19</v>
      </c>
      <c r="B6318" s="2">
        <v>42900</v>
      </c>
      <c r="C6318">
        <v>950.76</v>
      </c>
    </row>
    <row r="6319" spans="1:3" x14ac:dyDescent="0.55000000000000004">
      <c r="A6319" s="1" t="s">
        <v>19</v>
      </c>
      <c r="B6319" s="2">
        <v>42901</v>
      </c>
      <c r="C6319">
        <v>942.31</v>
      </c>
    </row>
    <row r="6320" spans="1:3" x14ac:dyDescent="0.55000000000000004">
      <c r="A6320" s="1" t="s">
        <v>19</v>
      </c>
      <c r="B6320" s="2">
        <v>42902</v>
      </c>
      <c r="C6320">
        <v>939.78</v>
      </c>
    </row>
    <row r="6321" spans="1:3" x14ac:dyDescent="0.55000000000000004">
      <c r="A6321" s="1" t="s">
        <v>19</v>
      </c>
      <c r="B6321" s="2">
        <v>42905</v>
      </c>
      <c r="C6321">
        <v>957.37</v>
      </c>
    </row>
    <row r="6322" spans="1:3" x14ac:dyDescent="0.55000000000000004">
      <c r="A6322" s="1" t="s">
        <v>19</v>
      </c>
      <c r="B6322" s="2">
        <v>42906</v>
      </c>
      <c r="C6322">
        <v>950.63</v>
      </c>
    </row>
    <row r="6323" spans="1:3" x14ac:dyDescent="0.55000000000000004">
      <c r="A6323" s="1" t="s">
        <v>19</v>
      </c>
      <c r="B6323" s="2">
        <v>42907</v>
      </c>
      <c r="C6323">
        <v>959.45</v>
      </c>
    </row>
    <row r="6324" spans="1:3" x14ac:dyDescent="0.55000000000000004">
      <c r="A6324" s="1" t="s">
        <v>19</v>
      </c>
      <c r="B6324" s="2">
        <v>42908</v>
      </c>
      <c r="C6324">
        <v>957.09</v>
      </c>
    </row>
    <row r="6325" spans="1:3" x14ac:dyDescent="0.55000000000000004">
      <c r="A6325" s="1" t="s">
        <v>19</v>
      </c>
      <c r="B6325" s="2">
        <v>42909</v>
      </c>
      <c r="C6325">
        <v>965.59</v>
      </c>
    </row>
    <row r="6326" spans="1:3" x14ac:dyDescent="0.55000000000000004">
      <c r="A6326" s="1" t="s">
        <v>19</v>
      </c>
      <c r="B6326" s="2">
        <v>42912</v>
      </c>
      <c r="C6326">
        <v>952.27</v>
      </c>
    </row>
    <row r="6327" spans="1:3" x14ac:dyDescent="0.55000000000000004">
      <c r="A6327" s="1" t="s">
        <v>19</v>
      </c>
      <c r="B6327" s="2">
        <v>42913</v>
      </c>
      <c r="C6327">
        <v>927.33</v>
      </c>
    </row>
    <row r="6328" spans="1:3" x14ac:dyDescent="0.55000000000000004">
      <c r="A6328" s="1" t="s">
        <v>19</v>
      </c>
      <c r="B6328" s="2">
        <v>42914</v>
      </c>
      <c r="C6328">
        <v>940.49</v>
      </c>
    </row>
    <row r="6329" spans="1:3" x14ac:dyDescent="0.55000000000000004">
      <c r="A6329" s="1" t="s">
        <v>19</v>
      </c>
      <c r="B6329" s="2">
        <v>42915</v>
      </c>
      <c r="C6329">
        <v>917.79</v>
      </c>
    </row>
    <row r="6330" spans="1:3" x14ac:dyDescent="0.55000000000000004">
      <c r="A6330" s="1" t="s">
        <v>19</v>
      </c>
      <c r="B6330" s="2">
        <v>42916</v>
      </c>
      <c r="C6330">
        <v>908.73</v>
      </c>
    </row>
    <row r="6331" spans="1:3" x14ac:dyDescent="0.55000000000000004">
      <c r="A6331" s="1" t="s">
        <v>19</v>
      </c>
      <c r="B6331" s="2">
        <v>42919</v>
      </c>
      <c r="C6331">
        <v>898.7</v>
      </c>
    </row>
    <row r="6332" spans="1:3" x14ac:dyDescent="0.55000000000000004">
      <c r="A6332" s="1" t="s">
        <v>19</v>
      </c>
      <c r="B6332" s="2">
        <v>42921</v>
      </c>
      <c r="C6332">
        <v>911.71</v>
      </c>
    </row>
    <row r="6333" spans="1:3" x14ac:dyDescent="0.55000000000000004">
      <c r="A6333" s="1" t="s">
        <v>19</v>
      </c>
      <c r="B6333" s="2">
        <v>42922</v>
      </c>
      <c r="C6333">
        <v>906.69</v>
      </c>
    </row>
    <row r="6334" spans="1:3" x14ac:dyDescent="0.55000000000000004">
      <c r="A6334" s="1" t="s">
        <v>19</v>
      </c>
      <c r="B6334" s="2">
        <v>42923</v>
      </c>
      <c r="C6334">
        <v>918.59</v>
      </c>
    </row>
    <row r="6335" spans="1:3" x14ac:dyDescent="0.55000000000000004">
      <c r="A6335" s="1" t="s">
        <v>19</v>
      </c>
      <c r="B6335" s="2">
        <v>42926</v>
      </c>
      <c r="C6335">
        <v>928.8</v>
      </c>
    </row>
    <row r="6336" spans="1:3" x14ac:dyDescent="0.55000000000000004">
      <c r="A6336" s="1" t="s">
        <v>19</v>
      </c>
      <c r="B6336" s="2">
        <v>42927</v>
      </c>
      <c r="C6336">
        <v>930.09</v>
      </c>
    </row>
    <row r="6337" spans="1:3" x14ac:dyDescent="0.55000000000000004">
      <c r="A6337" s="1" t="s">
        <v>19</v>
      </c>
      <c r="B6337" s="2">
        <v>42928</v>
      </c>
      <c r="C6337">
        <v>943.83</v>
      </c>
    </row>
    <row r="6338" spans="1:3" x14ac:dyDescent="0.55000000000000004">
      <c r="A6338" s="1" t="s">
        <v>19</v>
      </c>
      <c r="B6338" s="2">
        <v>42929</v>
      </c>
      <c r="C6338">
        <v>947.16</v>
      </c>
    </row>
    <row r="6339" spans="1:3" x14ac:dyDescent="0.55000000000000004">
      <c r="A6339" s="1" t="s">
        <v>19</v>
      </c>
      <c r="B6339" s="2">
        <v>42930</v>
      </c>
      <c r="C6339">
        <v>955.99</v>
      </c>
    </row>
    <row r="6340" spans="1:3" x14ac:dyDescent="0.55000000000000004">
      <c r="A6340" s="1" t="s">
        <v>19</v>
      </c>
      <c r="B6340" s="2">
        <v>42933</v>
      </c>
      <c r="C6340">
        <v>953.42</v>
      </c>
    </row>
    <row r="6341" spans="1:3" x14ac:dyDescent="0.55000000000000004">
      <c r="A6341" s="1" t="s">
        <v>19</v>
      </c>
      <c r="B6341" s="2">
        <v>42934</v>
      </c>
      <c r="C6341">
        <v>965.4</v>
      </c>
    </row>
    <row r="6342" spans="1:3" x14ac:dyDescent="0.55000000000000004">
      <c r="A6342" s="1" t="s">
        <v>19</v>
      </c>
      <c r="B6342" s="2">
        <v>42935</v>
      </c>
      <c r="C6342">
        <v>970.89</v>
      </c>
    </row>
    <row r="6343" spans="1:3" x14ac:dyDescent="0.55000000000000004">
      <c r="A6343" s="1" t="s">
        <v>19</v>
      </c>
      <c r="B6343" s="2">
        <v>42936</v>
      </c>
      <c r="C6343">
        <v>968.15</v>
      </c>
    </row>
    <row r="6344" spans="1:3" x14ac:dyDescent="0.55000000000000004">
      <c r="A6344" s="1" t="s">
        <v>19</v>
      </c>
      <c r="B6344" s="2">
        <v>42937</v>
      </c>
      <c r="C6344">
        <v>972.92</v>
      </c>
    </row>
    <row r="6345" spans="1:3" x14ac:dyDescent="0.55000000000000004">
      <c r="A6345" s="1" t="s">
        <v>19</v>
      </c>
      <c r="B6345" s="2">
        <v>42940</v>
      </c>
      <c r="C6345">
        <v>980.34</v>
      </c>
    </row>
    <row r="6346" spans="1:3" x14ac:dyDescent="0.55000000000000004">
      <c r="A6346" s="1" t="s">
        <v>19</v>
      </c>
      <c r="B6346" s="2">
        <v>42941</v>
      </c>
      <c r="C6346">
        <v>950.7</v>
      </c>
    </row>
    <row r="6347" spans="1:3" x14ac:dyDescent="0.55000000000000004">
      <c r="A6347" s="1" t="s">
        <v>19</v>
      </c>
      <c r="B6347" s="2">
        <v>42942</v>
      </c>
      <c r="C6347">
        <v>947.8</v>
      </c>
    </row>
    <row r="6348" spans="1:3" x14ac:dyDescent="0.55000000000000004">
      <c r="A6348" s="1" t="s">
        <v>19</v>
      </c>
      <c r="B6348" s="2">
        <v>42943</v>
      </c>
      <c r="C6348">
        <v>934.09</v>
      </c>
    </row>
    <row r="6349" spans="1:3" x14ac:dyDescent="0.55000000000000004">
      <c r="A6349" s="1" t="s">
        <v>19</v>
      </c>
      <c r="B6349" s="2">
        <v>42944</v>
      </c>
      <c r="C6349">
        <v>941.53</v>
      </c>
    </row>
    <row r="6350" spans="1:3" x14ac:dyDescent="0.55000000000000004">
      <c r="A6350" s="1" t="s">
        <v>19</v>
      </c>
      <c r="B6350" s="2">
        <v>42947</v>
      </c>
      <c r="C6350">
        <v>930.5</v>
      </c>
    </row>
    <row r="6351" spans="1:3" x14ac:dyDescent="0.55000000000000004">
      <c r="A6351" s="1" t="s">
        <v>19</v>
      </c>
      <c r="B6351" s="2">
        <v>42948</v>
      </c>
      <c r="C6351">
        <v>930.83</v>
      </c>
    </row>
    <row r="6352" spans="1:3" x14ac:dyDescent="0.55000000000000004">
      <c r="A6352" s="1" t="s">
        <v>19</v>
      </c>
      <c r="B6352" s="2">
        <v>42949</v>
      </c>
      <c r="C6352">
        <v>930.39</v>
      </c>
    </row>
    <row r="6353" spans="1:3" x14ac:dyDescent="0.55000000000000004">
      <c r="A6353" s="1" t="s">
        <v>19</v>
      </c>
      <c r="B6353" s="2">
        <v>42950</v>
      </c>
      <c r="C6353">
        <v>923.65</v>
      </c>
    </row>
    <row r="6354" spans="1:3" x14ac:dyDescent="0.55000000000000004">
      <c r="A6354" s="1" t="s">
        <v>19</v>
      </c>
      <c r="B6354" s="2">
        <v>42951</v>
      </c>
      <c r="C6354">
        <v>927.96</v>
      </c>
    </row>
    <row r="6355" spans="1:3" x14ac:dyDescent="0.55000000000000004">
      <c r="A6355" s="1" t="s">
        <v>19</v>
      </c>
      <c r="B6355" s="2">
        <v>42954</v>
      </c>
      <c r="C6355">
        <v>929.36</v>
      </c>
    </row>
    <row r="6356" spans="1:3" x14ac:dyDescent="0.55000000000000004">
      <c r="A6356" s="1" t="s">
        <v>19</v>
      </c>
      <c r="B6356" s="2">
        <v>42955</v>
      </c>
      <c r="C6356">
        <v>926.79</v>
      </c>
    </row>
    <row r="6357" spans="1:3" x14ac:dyDescent="0.55000000000000004">
      <c r="A6357" s="1" t="s">
        <v>19</v>
      </c>
      <c r="B6357" s="2">
        <v>42956</v>
      </c>
      <c r="C6357">
        <v>922.9</v>
      </c>
    </row>
    <row r="6358" spans="1:3" x14ac:dyDescent="0.55000000000000004">
      <c r="A6358" s="1" t="s">
        <v>19</v>
      </c>
      <c r="B6358" s="2">
        <v>42957</v>
      </c>
      <c r="C6358">
        <v>907.24</v>
      </c>
    </row>
    <row r="6359" spans="1:3" x14ac:dyDescent="0.55000000000000004">
      <c r="A6359" s="1" t="s">
        <v>19</v>
      </c>
      <c r="B6359" s="2">
        <v>42958</v>
      </c>
      <c r="C6359">
        <v>914.39</v>
      </c>
    </row>
    <row r="6360" spans="1:3" x14ac:dyDescent="0.55000000000000004">
      <c r="A6360" s="1" t="s">
        <v>19</v>
      </c>
      <c r="B6360" s="2">
        <v>42961</v>
      </c>
      <c r="C6360">
        <v>922.67</v>
      </c>
    </row>
    <row r="6361" spans="1:3" x14ac:dyDescent="0.55000000000000004">
      <c r="A6361" s="1" t="s">
        <v>19</v>
      </c>
      <c r="B6361" s="2">
        <v>42962</v>
      </c>
      <c r="C6361">
        <v>922.22</v>
      </c>
    </row>
    <row r="6362" spans="1:3" x14ac:dyDescent="0.55000000000000004">
      <c r="A6362" s="1" t="s">
        <v>19</v>
      </c>
      <c r="B6362" s="2">
        <v>42963</v>
      </c>
      <c r="C6362">
        <v>926.96</v>
      </c>
    </row>
    <row r="6363" spans="1:3" x14ac:dyDescent="0.55000000000000004">
      <c r="A6363" s="1" t="s">
        <v>19</v>
      </c>
      <c r="B6363" s="2">
        <v>42964</v>
      </c>
      <c r="C6363">
        <v>910.98</v>
      </c>
    </row>
    <row r="6364" spans="1:3" x14ac:dyDescent="0.55000000000000004">
      <c r="A6364" s="1" t="s">
        <v>19</v>
      </c>
      <c r="B6364" s="2">
        <v>42965</v>
      </c>
      <c r="C6364">
        <v>910.67</v>
      </c>
    </row>
    <row r="6365" spans="1:3" x14ac:dyDescent="0.55000000000000004">
      <c r="A6365" s="1" t="s">
        <v>19</v>
      </c>
      <c r="B6365" s="2">
        <v>42968</v>
      </c>
      <c r="C6365">
        <v>906.66</v>
      </c>
    </row>
    <row r="6366" spans="1:3" x14ac:dyDescent="0.55000000000000004">
      <c r="A6366" s="1" t="s">
        <v>19</v>
      </c>
      <c r="B6366" s="2">
        <v>42969</v>
      </c>
      <c r="C6366">
        <v>924.69</v>
      </c>
    </row>
    <row r="6367" spans="1:3" x14ac:dyDescent="0.55000000000000004">
      <c r="A6367" s="1" t="s">
        <v>19</v>
      </c>
      <c r="B6367" s="2">
        <v>42970</v>
      </c>
      <c r="C6367">
        <v>927</v>
      </c>
    </row>
    <row r="6368" spans="1:3" x14ac:dyDescent="0.55000000000000004">
      <c r="A6368" s="1" t="s">
        <v>19</v>
      </c>
      <c r="B6368" s="2">
        <v>42971</v>
      </c>
      <c r="C6368">
        <v>921.28</v>
      </c>
    </row>
    <row r="6369" spans="1:3" x14ac:dyDescent="0.55000000000000004">
      <c r="A6369" s="1" t="s">
        <v>19</v>
      </c>
      <c r="B6369" s="2">
        <v>42972</v>
      </c>
      <c r="C6369">
        <v>915.89</v>
      </c>
    </row>
    <row r="6370" spans="1:3" x14ac:dyDescent="0.55000000000000004">
      <c r="A6370" s="1" t="s">
        <v>19</v>
      </c>
      <c r="B6370" s="2">
        <v>42975</v>
      </c>
      <c r="C6370">
        <v>913.81</v>
      </c>
    </row>
    <row r="6371" spans="1:3" x14ac:dyDescent="0.55000000000000004">
      <c r="A6371" s="1" t="s">
        <v>19</v>
      </c>
      <c r="B6371" s="2">
        <v>42976</v>
      </c>
      <c r="C6371">
        <v>921.29</v>
      </c>
    </row>
    <row r="6372" spans="1:3" x14ac:dyDescent="0.55000000000000004">
      <c r="A6372" s="1" t="s">
        <v>19</v>
      </c>
      <c r="B6372" s="2">
        <v>42977</v>
      </c>
      <c r="C6372">
        <v>929.57</v>
      </c>
    </row>
    <row r="6373" spans="1:3" x14ac:dyDescent="0.55000000000000004">
      <c r="A6373" s="1" t="s">
        <v>19</v>
      </c>
      <c r="B6373" s="2">
        <v>42978</v>
      </c>
      <c r="C6373">
        <v>939.33</v>
      </c>
    </row>
    <row r="6374" spans="1:3" x14ac:dyDescent="0.55000000000000004">
      <c r="A6374" s="1" t="s">
        <v>19</v>
      </c>
      <c r="B6374" s="2">
        <v>42979</v>
      </c>
      <c r="C6374">
        <v>937.34</v>
      </c>
    </row>
    <row r="6375" spans="1:3" x14ac:dyDescent="0.55000000000000004">
      <c r="A6375" s="1" t="s">
        <v>19</v>
      </c>
      <c r="B6375" s="2">
        <v>42983</v>
      </c>
      <c r="C6375">
        <v>928.45</v>
      </c>
    </row>
    <row r="6376" spans="1:3" x14ac:dyDescent="0.55000000000000004">
      <c r="A6376" s="1" t="s">
        <v>19</v>
      </c>
      <c r="B6376" s="2">
        <v>42984</v>
      </c>
      <c r="C6376">
        <v>927.81</v>
      </c>
    </row>
    <row r="6377" spans="1:3" x14ac:dyDescent="0.55000000000000004">
      <c r="A6377" s="1" t="s">
        <v>19</v>
      </c>
      <c r="B6377" s="2">
        <v>42985</v>
      </c>
      <c r="C6377">
        <v>935.95</v>
      </c>
    </row>
    <row r="6378" spans="1:3" x14ac:dyDescent="0.55000000000000004">
      <c r="A6378" s="1" t="s">
        <v>19</v>
      </c>
      <c r="B6378" s="2">
        <v>42986</v>
      </c>
      <c r="C6378">
        <v>926.5</v>
      </c>
    </row>
    <row r="6379" spans="1:3" x14ac:dyDescent="0.55000000000000004">
      <c r="A6379" s="1" t="s">
        <v>19</v>
      </c>
      <c r="B6379" s="2">
        <v>42989</v>
      </c>
      <c r="C6379">
        <v>929.08</v>
      </c>
    </row>
    <row r="6380" spans="1:3" x14ac:dyDescent="0.55000000000000004">
      <c r="A6380" s="1" t="s">
        <v>19</v>
      </c>
      <c r="B6380" s="2">
        <v>42990</v>
      </c>
      <c r="C6380">
        <v>932.07</v>
      </c>
    </row>
    <row r="6381" spans="1:3" x14ac:dyDescent="0.55000000000000004">
      <c r="A6381" s="1" t="s">
        <v>19</v>
      </c>
      <c r="B6381" s="2">
        <v>42991</v>
      </c>
      <c r="C6381">
        <v>935.09</v>
      </c>
    </row>
    <row r="6382" spans="1:3" x14ac:dyDescent="0.55000000000000004">
      <c r="A6382" s="1" t="s">
        <v>19</v>
      </c>
      <c r="B6382" s="2">
        <v>42992</v>
      </c>
      <c r="C6382">
        <v>925.11</v>
      </c>
    </row>
    <row r="6383" spans="1:3" x14ac:dyDescent="0.55000000000000004">
      <c r="A6383" s="1" t="s">
        <v>19</v>
      </c>
      <c r="B6383" s="2">
        <v>42993</v>
      </c>
      <c r="C6383">
        <v>920.29</v>
      </c>
    </row>
    <row r="6384" spans="1:3" x14ac:dyDescent="0.55000000000000004">
      <c r="A6384" s="1" t="s">
        <v>19</v>
      </c>
      <c r="B6384" s="2">
        <v>42996</v>
      </c>
      <c r="C6384">
        <v>915</v>
      </c>
    </row>
    <row r="6385" spans="1:3" x14ac:dyDescent="0.55000000000000004">
      <c r="A6385" s="1" t="s">
        <v>19</v>
      </c>
      <c r="B6385" s="2">
        <v>42997</v>
      </c>
      <c r="C6385">
        <v>921.81</v>
      </c>
    </row>
    <row r="6386" spans="1:3" x14ac:dyDescent="0.55000000000000004">
      <c r="A6386" s="1" t="s">
        <v>19</v>
      </c>
      <c r="B6386" s="2">
        <v>42998</v>
      </c>
      <c r="C6386">
        <v>931.58</v>
      </c>
    </row>
    <row r="6387" spans="1:3" x14ac:dyDescent="0.55000000000000004">
      <c r="A6387" s="1" t="s">
        <v>19</v>
      </c>
      <c r="B6387" s="2">
        <v>42999</v>
      </c>
      <c r="C6387">
        <v>932.45</v>
      </c>
    </row>
    <row r="6388" spans="1:3" x14ac:dyDescent="0.55000000000000004">
      <c r="A6388" s="1" t="s">
        <v>19</v>
      </c>
      <c r="B6388" s="2">
        <v>43000</v>
      </c>
      <c r="C6388">
        <v>928.53</v>
      </c>
    </row>
    <row r="6389" spans="1:3" x14ac:dyDescent="0.55000000000000004">
      <c r="A6389" s="1" t="s">
        <v>19</v>
      </c>
      <c r="B6389" s="2">
        <v>43003</v>
      </c>
      <c r="C6389">
        <v>920.97</v>
      </c>
    </row>
    <row r="6390" spans="1:3" x14ac:dyDescent="0.55000000000000004">
      <c r="A6390" s="1" t="s">
        <v>19</v>
      </c>
      <c r="B6390" s="2">
        <v>43004</v>
      </c>
      <c r="C6390">
        <v>924.86</v>
      </c>
    </row>
    <row r="6391" spans="1:3" x14ac:dyDescent="0.55000000000000004">
      <c r="A6391" s="1" t="s">
        <v>19</v>
      </c>
      <c r="B6391" s="2">
        <v>43005</v>
      </c>
      <c r="C6391">
        <v>944.49</v>
      </c>
    </row>
    <row r="6392" spans="1:3" x14ac:dyDescent="0.55000000000000004">
      <c r="A6392" s="1" t="s">
        <v>19</v>
      </c>
      <c r="B6392" s="2">
        <v>43006</v>
      </c>
      <c r="C6392">
        <v>949.5</v>
      </c>
    </row>
    <row r="6393" spans="1:3" x14ac:dyDescent="0.55000000000000004">
      <c r="A6393" s="1" t="s">
        <v>19</v>
      </c>
      <c r="B6393" s="2">
        <v>43007</v>
      </c>
      <c r="C6393">
        <v>959.11</v>
      </c>
    </row>
    <row r="6394" spans="1:3" x14ac:dyDescent="0.55000000000000004">
      <c r="A6394" s="1" t="s">
        <v>19</v>
      </c>
      <c r="B6394" s="2">
        <v>43010</v>
      </c>
      <c r="C6394">
        <v>953.27</v>
      </c>
    </row>
    <row r="6395" spans="1:3" x14ac:dyDescent="0.55000000000000004">
      <c r="A6395" s="1" t="s">
        <v>19</v>
      </c>
      <c r="B6395" s="2">
        <v>43011</v>
      </c>
      <c r="C6395">
        <v>957.79</v>
      </c>
    </row>
    <row r="6396" spans="1:3" x14ac:dyDescent="0.55000000000000004">
      <c r="A6396" s="1" t="s">
        <v>19</v>
      </c>
      <c r="B6396" s="2">
        <v>43012</v>
      </c>
      <c r="C6396">
        <v>951.68</v>
      </c>
    </row>
    <row r="6397" spans="1:3" x14ac:dyDescent="0.55000000000000004">
      <c r="A6397" s="1" t="s">
        <v>19</v>
      </c>
      <c r="B6397" s="2">
        <v>43013</v>
      </c>
      <c r="C6397">
        <v>969.96</v>
      </c>
    </row>
    <row r="6398" spans="1:3" x14ac:dyDescent="0.55000000000000004">
      <c r="A6398" s="1" t="s">
        <v>19</v>
      </c>
      <c r="B6398" s="2">
        <v>43014</v>
      </c>
      <c r="C6398">
        <v>978.89</v>
      </c>
    </row>
    <row r="6399" spans="1:3" x14ac:dyDescent="0.55000000000000004">
      <c r="A6399" s="1" t="s">
        <v>19</v>
      </c>
      <c r="B6399" s="2">
        <v>43017</v>
      </c>
      <c r="C6399">
        <v>977</v>
      </c>
    </row>
    <row r="6400" spans="1:3" x14ac:dyDescent="0.55000000000000004">
      <c r="A6400" s="1" t="s">
        <v>19</v>
      </c>
      <c r="B6400" s="2">
        <v>43018</v>
      </c>
      <c r="C6400">
        <v>972.6</v>
      </c>
    </row>
    <row r="6401" spans="1:3" x14ac:dyDescent="0.55000000000000004">
      <c r="A6401" s="1" t="s">
        <v>19</v>
      </c>
      <c r="B6401" s="2">
        <v>43019</v>
      </c>
      <c r="C6401">
        <v>989.25</v>
      </c>
    </row>
    <row r="6402" spans="1:3" x14ac:dyDescent="0.55000000000000004">
      <c r="A6402" s="1" t="s">
        <v>19</v>
      </c>
      <c r="B6402" s="2">
        <v>43020</v>
      </c>
      <c r="C6402">
        <v>987.83</v>
      </c>
    </row>
    <row r="6403" spans="1:3" x14ac:dyDescent="0.55000000000000004">
      <c r="A6403" s="1" t="s">
        <v>19</v>
      </c>
      <c r="B6403" s="2">
        <v>43021</v>
      </c>
      <c r="C6403">
        <v>989.68</v>
      </c>
    </row>
    <row r="6404" spans="1:3" x14ac:dyDescent="0.55000000000000004">
      <c r="A6404" s="1" t="s">
        <v>19</v>
      </c>
      <c r="B6404" s="2">
        <v>43024</v>
      </c>
      <c r="C6404">
        <v>992</v>
      </c>
    </row>
    <row r="6405" spans="1:3" x14ac:dyDescent="0.55000000000000004">
      <c r="A6405" s="1" t="s">
        <v>19</v>
      </c>
      <c r="B6405" s="2">
        <v>43025</v>
      </c>
      <c r="C6405">
        <v>992.18</v>
      </c>
    </row>
    <row r="6406" spans="1:3" x14ac:dyDescent="0.55000000000000004">
      <c r="A6406" s="1" t="s">
        <v>19</v>
      </c>
      <c r="B6406" s="2">
        <v>43026</v>
      </c>
      <c r="C6406">
        <v>992.81</v>
      </c>
    </row>
    <row r="6407" spans="1:3" x14ac:dyDescent="0.55000000000000004">
      <c r="A6407" s="1" t="s">
        <v>19</v>
      </c>
      <c r="B6407" s="2">
        <v>43027</v>
      </c>
      <c r="C6407">
        <v>984.45</v>
      </c>
    </row>
    <row r="6408" spans="1:3" x14ac:dyDescent="0.55000000000000004">
      <c r="A6408" s="1" t="s">
        <v>19</v>
      </c>
      <c r="B6408" s="2">
        <v>43028</v>
      </c>
      <c r="C6408">
        <v>988.2</v>
      </c>
    </row>
    <row r="6409" spans="1:3" x14ac:dyDescent="0.55000000000000004">
      <c r="A6409" s="1" t="s">
        <v>19</v>
      </c>
      <c r="B6409" s="2">
        <v>43031</v>
      </c>
      <c r="C6409">
        <v>968.45</v>
      </c>
    </row>
    <row r="6410" spans="1:3" x14ac:dyDescent="0.55000000000000004">
      <c r="A6410" s="1" t="s">
        <v>19</v>
      </c>
      <c r="B6410" s="2">
        <v>43032</v>
      </c>
      <c r="C6410">
        <v>970.54</v>
      </c>
    </row>
    <row r="6411" spans="1:3" x14ac:dyDescent="0.55000000000000004">
      <c r="A6411" s="1" t="s">
        <v>19</v>
      </c>
      <c r="B6411" s="2">
        <v>43033</v>
      </c>
      <c r="C6411">
        <v>973.33</v>
      </c>
    </row>
    <row r="6412" spans="1:3" x14ac:dyDescent="0.55000000000000004">
      <c r="A6412" s="1" t="s">
        <v>19</v>
      </c>
      <c r="B6412" s="2">
        <v>43034</v>
      </c>
      <c r="C6412">
        <v>972.56</v>
      </c>
    </row>
    <row r="6413" spans="1:3" x14ac:dyDescent="0.55000000000000004">
      <c r="A6413" s="1" t="s">
        <v>19</v>
      </c>
      <c r="B6413" s="2">
        <v>43035</v>
      </c>
      <c r="C6413">
        <v>1019.27</v>
      </c>
    </row>
    <row r="6414" spans="1:3" x14ac:dyDescent="0.55000000000000004">
      <c r="A6414" s="1" t="s">
        <v>19</v>
      </c>
      <c r="B6414" s="2">
        <v>43038</v>
      </c>
      <c r="C6414">
        <v>1017.11</v>
      </c>
    </row>
    <row r="6415" spans="1:3" x14ac:dyDescent="0.55000000000000004">
      <c r="A6415" s="1" t="s">
        <v>19</v>
      </c>
      <c r="B6415" s="2">
        <v>43039</v>
      </c>
      <c r="C6415">
        <v>1016.64</v>
      </c>
    </row>
    <row r="6416" spans="1:3" x14ac:dyDescent="0.55000000000000004">
      <c r="A6416" s="1" t="s">
        <v>19</v>
      </c>
      <c r="B6416" s="2">
        <v>43040</v>
      </c>
      <c r="C6416">
        <v>1025.5</v>
      </c>
    </row>
    <row r="6417" spans="1:3" x14ac:dyDescent="0.55000000000000004">
      <c r="A6417" s="1" t="s">
        <v>19</v>
      </c>
      <c r="B6417" s="2">
        <v>43041</v>
      </c>
      <c r="C6417">
        <v>1025.58</v>
      </c>
    </row>
    <row r="6418" spans="1:3" x14ac:dyDescent="0.55000000000000004">
      <c r="A6418" s="1" t="s">
        <v>19</v>
      </c>
      <c r="B6418" s="2">
        <v>43042</v>
      </c>
      <c r="C6418">
        <v>1032.48</v>
      </c>
    </row>
    <row r="6419" spans="1:3" x14ac:dyDescent="0.55000000000000004">
      <c r="A6419" s="1" t="s">
        <v>19</v>
      </c>
      <c r="B6419" s="2">
        <v>43045</v>
      </c>
      <c r="C6419">
        <v>1025.9000000000001</v>
      </c>
    </row>
    <row r="6420" spans="1:3" x14ac:dyDescent="0.55000000000000004">
      <c r="A6420" s="1" t="s">
        <v>19</v>
      </c>
      <c r="B6420" s="2">
        <v>43046</v>
      </c>
      <c r="C6420">
        <v>1033.33</v>
      </c>
    </row>
    <row r="6421" spans="1:3" x14ac:dyDescent="0.55000000000000004">
      <c r="A6421" s="1" t="s">
        <v>19</v>
      </c>
      <c r="B6421" s="2">
        <v>43047</v>
      </c>
      <c r="C6421">
        <v>1039.8499999999999</v>
      </c>
    </row>
    <row r="6422" spans="1:3" x14ac:dyDescent="0.55000000000000004">
      <c r="A6422" s="1" t="s">
        <v>19</v>
      </c>
      <c r="B6422" s="2">
        <v>43048</v>
      </c>
      <c r="C6422">
        <v>1031.26</v>
      </c>
    </row>
    <row r="6423" spans="1:3" x14ac:dyDescent="0.55000000000000004">
      <c r="A6423" s="1" t="s">
        <v>19</v>
      </c>
      <c r="B6423" s="2">
        <v>43049</v>
      </c>
      <c r="C6423">
        <v>1028.0699</v>
      </c>
    </row>
    <row r="6424" spans="1:3" x14ac:dyDescent="0.55000000000000004">
      <c r="A6424" s="1" t="s">
        <v>19</v>
      </c>
      <c r="B6424" s="2">
        <v>43052</v>
      </c>
      <c r="C6424">
        <v>1025.75</v>
      </c>
    </row>
    <row r="6425" spans="1:3" x14ac:dyDescent="0.55000000000000004">
      <c r="A6425" s="1" t="s">
        <v>19</v>
      </c>
      <c r="B6425" s="2">
        <v>43053</v>
      </c>
      <c r="C6425">
        <v>1026</v>
      </c>
    </row>
    <row r="6426" spans="1:3" x14ac:dyDescent="0.55000000000000004">
      <c r="A6426" s="1" t="s">
        <v>19</v>
      </c>
      <c r="B6426" s="2">
        <v>43054</v>
      </c>
      <c r="C6426">
        <v>1020.91</v>
      </c>
    </row>
    <row r="6427" spans="1:3" x14ac:dyDescent="0.55000000000000004">
      <c r="A6427" s="1" t="s">
        <v>19</v>
      </c>
      <c r="B6427" s="2">
        <v>43055</v>
      </c>
      <c r="C6427">
        <v>1032.5</v>
      </c>
    </row>
    <row r="6428" spans="1:3" x14ac:dyDescent="0.55000000000000004">
      <c r="A6428" s="1" t="s">
        <v>19</v>
      </c>
      <c r="B6428" s="2">
        <v>43056</v>
      </c>
      <c r="C6428">
        <v>1019.09</v>
      </c>
    </row>
    <row r="6429" spans="1:3" x14ac:dyDescent="0.55000000000000004">
      <c r="A6429" s="1" t="s">
        <v>19</v>
      </c>
      <c r="B6429" s="2">
        <v>43059</v>
      </c>
      <c r="C6429">
        <v>1018.38</v>
      </c>
    </row>
    <row r="6430" spans="1:3" x14ac:dyDescent="0.55000000000000004">
      <c r="A6430" s="1" t="s">
        <v>19</v>
      </c>
      <c r="B6430" s="2">
        <v>43060</v>
      </c>
      <c r="C6430">
        <v>1034.49</v>
      </c>
    </row>
    <row r="6431" spans="1:3" x14ac:dyDescent="0.55000000000000004">
      <c r="A6431" s="1" t="s">
        <v>19</v>
      </c>
      <c r="B6431" s="2">
        <v>43061</v>
      </c>
      <c r="C6431">
        <v>1035.96</v>
      </c>
    </row>
    <row r="6432" spans="1:3" x14ac:dyDescent="0.55000000000000004">
      <c r="A6432" s="1" t="s">
        <v>19</v>
      </c>
      <c r="B6432" s="2">
        <v>43063</v>
      </c>
      <c r="C6432">
        <v>1040.6099999999999</v>
      </c>
    </row>
    <row r="6433" spans="1:3" x14ac:dyDescent="0.55000000000000004">
      <c r="A6433" s="1" t="s">
        <v>19</v>
      </c>
      <c r="B6433" s="2">
        <v>43066</v>
      </c>
      <c r="C6433">
        <v>1054.21</v>
      </c>
    </row>
    <row r="6434" spans="1:3" x14ac:dyDescent="0.55000000000000004">
      <c r="A6434" s="1" t="s">
        <v>19</v>
      </c>
      <c r="B6434" s="2">
        <v>43067</v>
      </c>
      <c r="C6434">
        <v>1047.4100000000001</v>
      </c>
    </row>
    <row r="6435" spans="1:3" x14ac:dyDescent="0.55000000000000004">
      <c r="A6435" s="1" t="s">
        <v>19</v>
      </c>
      <c r="B6435" s="2">
        <v>43068</v>
      </c>
      <c r="C6435">
        <v>1021.66</v>
      </c>
    </row>
    <row r="6436" spans="1:3" x14ac:dyDescent="0.55000000000000004">
      <c r="A6436" s="1" t="s">
        <v>19</v>
      </c>
      <c r="B6436" s="2">
        <v>43069</v>
      </c>
      <c r="C6436">
        <v>1021.41</v>
      </c>
    </row>
    <row r="6437" spans="1:3" x14ac:dyDescent="0.55000000000000004">
      <c r="A6437" s="1" t="s">
        <v>19</v>
      </c>
      <c r="B6437" s="2">
        <v>43070</v>
      </c>
      <c r="C6437">
        <v>1010.17</v>
      </c>
    </row>
    <row r="6438" spans="1:3" x14ac:dyDescent="0.55000000000000004">
      <c r="A6438" s="1" t="s">
        <v>19</v>
      </c>
      <c r="B6438" s="2">
        <v>43073</v>
      </c>
      <c r="C6438">
        <v>998.68</v>
      </c>
    </row>
    <row r="6439" spans="1:3" x14ac:dyDescent="0.55000000000000004">
      <c r="A6439" s="1" t="s">
        <v>19</v>
      </c>
      <c r="B6439" s="2">
        <v>43074</v>
      </c>
      <c r="C6439">
        <v>1005.15</v>
      </c>
    </row>
    <row r="6440" spans="1:3" x14ac:dyDescent="0.55000000000000004">
      <c r="A6440" s="1" t="s">
        <v>19</v>
      </c>
      <c r="B6440" s="2">
        <v>43075</v>
      </c>
      <c r="C6440">
        <v>1018.38</v>
      </c>
    </row>
    <row r="6441" spans="1:3" x14ac:dyDescent="0.55000000000000004">
      <c r="A6441" s="1" t="s">
        <v>19</v>
      </c>
      <c r="B6441" s="2">
        <v>43076</v>
      </c>
      <c r="C6441">
        <v>1030.9301</v>
      </c>
    </row>
    <row r="6442" spans="1:3" x14ac:dyDescent="0.55000000000000004">
      <c r="A6442" s="1" t="s">
        <v>19</v>
      </c>
      <c r="B6442" s="2">
        <v>43077</v>
      </c>
      <c r="C6442">
        <v>1037.05</v>
      </c>
    </row>
    <row r="6443" spans="1:3" x14ac:dyDescent="0.55000000000000004">
      <c r="A6443" s="1" t="s">
        <v>19</v>
      </c>
      <c r="B6443" s="2">
        <v>43080</v>
      </c>
      <c r="C6443">
        <v>1041.0999999999999</v>
      </c>
    </row>
    <row r="6444" spans="1:3" x14ac:dyDescent="0.55000000000000004">
      <c r="A6444" s="1" t="s">
        <v>19</v>
      </c>
      <c r="B6444" s="2">
        <v>43081</v>
      </c>
      <c r="C6444">
        <v>1040.48</v>
      </c>
    </row>
    <row r="6445" spans="1:3" x14ac:dyDescent="0.55000000000000004">
      <c r="A6445" s="1" t="s">
        <v>19</v>
      </c>
      <c r="B6445" s="2">
        <v>43082</v>
      </c>
      <c r="C6445">
        <v>1040.6099999999999</v>
      </c>
    </row>
    <row r="6446" spans="1:3" x14ac:dyDescent="0.55000000000000004">
      <c r="A6446" s="1" t="s">
        <v>19</v>
      </c>
      <c r="B6446" s="2">
        <v>43083</v>
      </c>
      <c r="C6446">
        <v>1049.1500000000001</v>
      </c>
    </row>
    <row r="6447" spans="1:3" x14ac:dyDescent="0.55000000000000004">
      <c r="A6447" s="1" t="s">
        <v>19</v>
      </c>
      <c r="B6447" s="2">
        <v>43084</v>
      </c>
      <c r="C6447">
        <v>1064.1899000000001</v>
      </c>
    </row>
    <row r="6448" spans="1:3" x14ac:dyDescent="0.55000000000000004">
      <c r="A6448" s="1" t="s">
        <v>19</v>
      </c>
      <c r="B6448" s="2">
        <v>43087</v>
      </c>
      <c r="C6448">
        <v>1077.1400000000001</v>
      </c>
    </row>
    <row r="6449" spans="1:3" x14ac:dyDescent="0.55000000000000004">
      <c r="A6449" s="1" t="s">
        <v>19</v>
      </c>
      <c r="B6449" s="2">
        <v>43088</v>
      </c>
      <c r="C6449">
        <v>1070.6801</v>
      </c>
    </row>
    <row r="6450" spans="1:3" x14ac:dyDescent="0.55000000000000004">
      <c r="A6450" s="1" t="s">
        <v>19</v>
      </c>
      <c r="B6450" s="2">
        <v>43089</v>
      </c>
      <c r="C6450">
        <v>1064.95</v>
      </c>
    </row>
    <row r="6451" spans="1:3" x14ac:dyDescent="0.55000000000000004">
      <c r="A6451" s="1" t="s">
        <v>19</v>
      </c>
      <c r="B6451" s="2">
        <v>43090</v>
      </c>
      <c r="C6451">
        <v>1063.6300000000001</v>
      </c>
    </row>
    <row r="6452" spans="1:3" x14ac:dyDescent="0.55000000000000004">
      <c r="A6452" s="1" t="s">
        <v>19</v>
      </c>
      <c r="B6452" s="2">
        <v>43091</v>
      </c>
      <c r="C6452">
        <v>1060.1199999999999</v>
      </c>
    </row>
    <row r="6453" spans="1:3" x14ac:dyDescent="0.55000000000000004">
      <c r="A6453" s="1" t="s">
        <v>19</v>
      </c>
      <c r="B6453" s="2">
        <v>43095</v>
      </c>
      <c r="C6453">
        <v>1056.74</v>
      </c>
    </row>
    <row r="6454" spans="1:3" x14ac:dyDescent="0.55000000000000004">
      <c r="A6454" s="1" t="s">
        <v>19</v>
      </c>
      <c r="B6454" s="2">
        <v>43096</v>
      </c>
      <c r="C6454">
        <v>1049.3699999999999</v>
      </c>
    </row>
    <row r="6455" spans="1:3" x14ac:dyDescent="0.55000000000000004">
      <c r="A6455" s="1" t="s">
        <v>19</v>
      </c>
      <c r="B6455" s="2">
        <v>43097</v>
      </c>
      <c r="C6455">
        <v>1048.1400000000001</v>
      </c>
    </row>
    <row r="6456" spans="1:3" x14ac:dyDescent="0.55000000000000004">
      <c r="A6456" s="1" t="s">
        <v>19</v>
      </c>
      <c r="B6456" s="2">
        <v>43098</v>
      </c>
      <c r="C6456">
        <v>1046.4000000000001</v>
      </c>
    </row>
    <row r="6457" spans="1:3" x14ac:dyDescent="0.55000000000000004">
      <c r="A6457" s="1" t="s">
        <v>19</v>
      </c>
      <c r="B6457" s="2">
        <v>43102</v>
      </c>
      <c r="C6457">
        <v>1065</v>
      </c>
    </row>
    <row r="6458" spans="1:3" x14ac:dyDescent="0.55000000000000004">
      <c r="A6458" s="1" t="s">
        <v>19</v>
      </c>
      <c r="B6458" s="2">
        <v>43103</v>
      </c>
      <c r="C6458">
        <v>1082.48</v>
      </c>
    </row>
    <row r="6459" spans="1:3" x14ac:dyDescent="0.55000000000000004">
      <c r="A6459" s="1" t="s">
        <v>19</v>
      </c>
      <c r="B6459" s="2">
        <v>43104</v>
      </c>
      <c r="C6459">
        <v>1086.4000000000001</v>
      </c>
    </row>
    <row r="6460" spans="1:3" x14ac:dyDescent="0.55000000000000004">
      <c r="A6460" s="1" t="s">
        <v>19</v>
      </c>
      <c r="B6460" s="2">
        <v>43105</v>
      </c>
      <c r="C6460">
        <v>1102.23</v>
      </c>
    </row>
    <row r="6461" spans="1:3" x14ac:dyDescent="0.55000000000000004">
      <c r="A6461" s="1" t="s">
        <v>19</v>
      </c>
      <c r="B6461" s="2">
        <v>43108</v>
      </c>
      <c r="C6461">
        <v>1106.9399000000001</v>
      </c>
    </row>
    <row r="6462" spans="1:3" x14ac:dyDescent="0.55000000000000004">
      <c r="A6462" s="1" t="s">
        <v>19</v>
      </c>
      <c r="B6462" s="2">
        <v>43109</v>
      </c>
      <c r="C6462">
        <v>1106.26</v>
      </c>
    </row>
    <row r="6463" spans="1:3" x14ac:dyDescent="0.55000000000000004">
      <c r="A6463" s="1" t="s">
        <v>19</v>
      </c>
      <c r="B6463" s="2">
        <v>43110</v>
      </c>
      <c r="C6463">
        <v>1102.6099999999999</v>
      </c>
    </row>
    <row r="6464" spans="1:3" x14ac:dyDescent="0.55000000000000004">
      <c r="A6464" s="1" t="s">
        <v>19</v>
      </c>
      <c r="B6464" s="2">
        <v>43111</v>
      </c>
      <c r="C6464">
        <v>1105.52</v>
      </c>
    </row>
    <row r="6465" spans="1:3" x14ac:dyDescent="0.55000000000000004">
      <c r="A6465" s="1" t="s">
        <v>19</v>
      </c>
      <c r="B6465" s="2">
        <v>43112</v>
      </c>
      <c r="C6465">
        <v>1122.26</v>
      </c>
    </row>
    <row r="6466" spans="1:3" x14ac:dyDescent="0.55000000000000004">
      <c r="A6466" s="1" t="s">
        <v>19</v>
      </c>
      <c r="B6466" s="2">
        <v>43116</v>
      </c>
      <c r="C6466">
        <v>1121.76</v>
      </c>
    </row>
    <row r="6467" spans="1:3" x14ac:dyDescent="0.55000000000000004">
      <c r="A6467" s="1" t="s">
        <v>19</v>
      </c>
      <c r="B6467" s="2">
        <v>43117</v>
      </c>
      <c r="C6467">
        <v>1131.98</v>
      </c>
    </row>
    <row r="6468" spans="1:3" x14ac:dyDescent="0.55000000000000004">
      <c r="A6468" s="1" t="s">
        <v>19</v>
      </c>
      <c r="B6468" s="2">
        <v>43118</v>
      </c>
      <c r="C6468">
        <v>1129.79</v>
      </c>
    </row>
    <row r="6469" spans="1:3" x14ac:dyDescent="0.55000000000000004">
      <c r="A6469" s="1" t="s">
        <v>19</v>
      </c>
      <c r="B6469" s="2">
        <v>43119</v>
      </c>
      <c r="C6469">
        <v>1137.51</v>
      </c>
    </row>
    <row r="6470" spans="1:3" x14ac:dyDescent="0.55000000000000004">
      <c r="A6470" s="1" t="s">
        <v>19</v>
      </c>
      <c r="B6470" s="2">
        <v>43122</v>
      </c>
      <c r="C6470">
        <v>1155.8100999999999</v>
      </c>
    </row>
    <row r="6471" spans="1:3" x14ac:dyDescent="0.55000000000000004">
      <c r="A6471" s="1" t="s">
        <v>19</v>
      </c>
      <c r="B6471" s="2">
        <v>43123</v>
      </c>
      <c r="C6471">
        <v>1169.97</v>
      </c>
    </row>
    <row r="6472" spans="1:3" x14ac:dyDescent="0.55000000000000004">
      <c r="A6472" s="1" t="s">
        <v>19</v>
      </c>
      <c r="B6472" s="2">
        <v>43124</v>
      </c>
      <c r="C6472">
        <v>1164.24</v>
      </c>
    </row>
    <row r="6473" spans="1:3" x14ac:dyDescent="0.55000000000000004">
      <c r="A6473" s="1" t="s">
        <v>19</v>
      </c>
      <c r="B6473" s="2">
        <v>43125</v>
      </c>
      <c r="C6473">
        <v>1170.3699999999999</v>
      </c>
    </row>
    <row r="6474" spans="1:3" x14ac:dyDescent="0.55000000000000004">
      <c r="A6474" s="1" t="s">
        <v>19</v>
      </c>
      <c r="B6474" s="2">
        <v>43126</v>
      </c>
      <c r="C6474">
        <v>1175.8399999999999</v>
      </c>
    </row>
    <row r="6475" spans="1:3" x14ac:dyDescent="0.55000000000000004">
      <c r="A6475" s="1" t="s">
        <v>19</v>
      </c>
      <c r="B6475" s="2">
        <v>43129</v>
      </c>
      <c r="C6475">
        <v>1175.58</v>
      </c>
    </row>
    <row r="6476" spans="1:3" x14ac:dyDescent="0.55000000000000004">
      <c r="A6476" s="1" t="s">
        <v>19</v>
      </c>
      <c r="B6476" s="2">
        <v>43130</v>
      </c>
      <c r="C6476">
        <v>1163.6899000000001</v>
      </c>
    </row>
    <row r="6477" spans="1:3" x14ac:dyDescent="0.55000000000000004">
      <c r="A6477" s="1" t="s">
        <v>19</v>
      </c>
      <c r="B6477" s="2">
        <v>43131</v>
      </c>
      <c r="C6477">
        <v>1169.9399000000001</v>
      </c>
    </row>
    <row r="6478" spans="1:3" x14ac:dyDescent="0.55000000000000004">
      <c r="A6478" s="1" t="s">
        <v>19</v>
      </c>
      <c r="B6478" s="2">
        <v>43132</v>
      </c>
      <c r="C6478">
        <v>1167.7</v>
      </c>
    </row>
    <row r="6479" spans="1:3" x14ac:dyDescent="0.55000000000000004">
      <c r="A6479" s="1" t="s">
        <v>19</v>
      </c>
      <c r="B6479" s="2">
        <v>43133</v>
      </c>
      <c r="C6479">
        <v>1111.9000000000001</v>
      </c>
    </row>
    <row r="6480" spans="1:3" x14ac:dyDescent="0.55000000000000004">
      <c r="A6480" s="1" t="s">
        <v>19</v>
      </c>
      <c r="B6480" s="2">
        <v>43136</v>
      </c>
      <c r="C6480">
        <v>1055.8</v>
      </c>
    </row>
    <row r="6481" spans="1:3" x14ac:dyDescent="0.55000000000000004">
      <c r="A6481" s="1" t="s">
        <v>19</v>
      </c>
      <c r="B6481" s="2">
        <v>43137</v>
      </c>
      <c r="C6481">
        <v>1080.5999999999999</v>
      </c>
    </row>
    <row r="6482" spans="1:3" x14ac:dyDescent="0.55000000000000004">
      <c r="A6482" s="1" t="s">
        <v>19</v>
      </c>
      <c r="B6482" s="2">
        <v>43138</v>
      </c>
      <c r="C6482">
        <v>1048.58</v>
      </c>
    </row>
    <row r="6483" spans="1:3" x14ac:dyDescent="0.55000000000000004">
      <c r="A6483" s="1" t="s">
        <v>19</v>
      </c>
      <c r="B6483" s="2">
        <v>43139</v>
      </c>
      <c r="C6483">
        <v>1001.52</v>
      </c>
    </row>
    <row r="6484" spans="1:3" x14ac:dyDescent="0.55000000000000004">
      <c r="A6484" s="1" t="s">
        <v>19</v>
      </c>
      <c r="B6484" s="2">
        <v>43140</v>
      </c>
      <c r="C6484">
        <v>1037.78</v>
      </c>
    </row>
    <row r="6485" spans="1:3" x14ac:dyDescent="0.55000000000000004">
      <c r="A6485" s="1" t="s">
        <v>19</v>
      </c>
      <c r="B6485" s="2">
        <v>43143</v>
      </c>
      <c r="C6485">
        <v>1051.9399000000001</v>
      </c>
    </row>
    <row r="6486" spans="1:3" x14ac:dyDescent="0.55000000000000004">
      <c r="A6486" s="1" t="s">
        <v>19</v>
      </c>
      <c r="B6486" s="2">
        <v>43144</v>
      </c>
      <c r="C6486">
        <v>1052.0999999999999</v>
      </c>
    </row>
    <row r="6487" spans="1:3" x14ac:dyDescent="0.55000000000000004">
      <c r="A6487" s="1" t="s">
        <v>19</v>
      </c>
      <c r="B6487" s="2">
        <v>43145</v>
      </c>
      <c r="C6487">
        <v>1069.7</v>
      </c>
    </row>
    <row r="6488" spans="1:3" x14ac:dyDescent="0.55000000000000004">
      <c r="A6488" s="1" t="s">
        <v>19</v>
      </c>
      <c r="B6488" s="2">
        <v>43146</v>
      </c>
      <c r="C6488">
        <v>1089.52</v>
      </c>
    </row>
    <row r="6489" spans="1:3" x14ac:dyDescent="0.55000000000000004">
      <c r="A6489" s="1" t="s">
        <v>19</v>
      </c>
      <c r="B6489" s="2">
        <v>43147</v>
      </c>
      <c r="C6489">
        <v>1094.8</v>
      </c>
    </row>
    <row r="6490" spans="1:3" x14ac:dyDescent="0.55000000000000004">
      <c r="A6490" s="1" t="s">
        <v>19</v>
      </c>
      <c r="B6490" s="2">
        <v>43151</v>
      </c>
      <c r="C6490">
        <v>1102.46</v>
      </c>
    </row>
    <row r="6491" spans="1:3" x14ac:dyDescent="0.55000000000000004">
      <c r="A6491" s="1" t="s">
        <v>19</v>
      </c>
      <c r="B6491" s="2">
        <v>43152</v>
      </c>
      <c r="C6491">
        <v>1111.3399999999999</v>
      </c>
    </row>
    <row r="6492" spans="1:3" x14ac:dyDescent="0.55000000000000004">
      <c r="A6492" s="1" t="s">
        <v>19</v>
      </c>
      <c r="B6492" s="2">
        <v>43153</v>
      </c>
      <c r="C6492">
        <v>1106.6300000000001</v>
      </c>
    </row>
    <row r="6493" spans="1:3" x14ac:dyDescent="0.55000000000000004">
      <c r="A6493" s="1" t="s">
        <v>19</v>
      </c>
      <c r="B6493" s="2">
        <v>43154</v>
      </c>
      <c r="C6493">
        <v>1126.79</v>
      </c>
    </row>
    <row r="6494" spans="1:3" x14ac:dyDescent="0.55000000000000004">
      <c r="A6494" s="1" t="s">
        <v>19</v>
      </c>
      <c r="B6494" s="2">
        <v>43157</v>
      </c>
      <c r="C6494">
        <v>1143.75</v>
      </c>
    </row>
    <row r="6495" spans="1:3" x14ac:dyDescent="0.55000000000000004">
      <c r="A6495" s="1" t="s">
        <v>19</v>
      </c>
      <c r="B6495" s="2">
        <v>43158</v>
      </c>
      <c r="C6495">
        <v>1118.29</v>
      </c>
    </row>
    <row r="6496" spans="1:3" x14ac:dyDescent="0.55000000000000004">
      <c r="A6496" s="1" t="s">
        <v>19</v>
      </c>
      <c r="B6496" s="2">
        <v>43159</v>
      </c>
      <c r="C6496">
        <v>1104.73</v>
      </c>
    </row>
    <row r="6497" spans="1:3" x14ac:dyDescent="0.55000000000000004">
      <c r="A6497" s="1" t="s">
        <v>19</v>
      </c>
      <c r="B6497" s="2">
        <v>43160</v>
      </c>
      <c r="C6497">
        <v>1069.52</v>
      </c>
    </row>
    <row r="6498" spans="1:3" x14ac:dyDescent="0.55000000000000004">
      <c r="A6498" s="1" t="s">
        <v>19</v>
      </c>
      <c r="B6498" s="2">
        <v>43161</v>
      </c>
      <c r="C6498">
        <v>1078.92</v>
      </c>
    </row>
    <row r="6499" spans="1:3" x14ac:dyDescent="0.55000000000000004">
      <c r="A6499" s="1" t="s">
        <v>19</v>
      </c>
      <c r="B6499" s="2">
        <v>43164</v>
      </c>
      <c r="C6499">
        <v>1090.9301</v>
      </c>
    </row>
    <row r="6500" spans="1:3" x14ac:dyDescent="0.55000000000000004">
      <c r="A6500" s="1" t="s">
        <v>19</v>
      </c>
      <c r="B6500" s="2">
        <v>43165</v>
      </c>
      <c r="C6500">
        <v>1095.0600999999999</v>
      </c>
    </row>
    <row r="6501" spans="1:3" x14ac:dyDescent="0.55000000000000004">
      <c r="A6501" s="1" t="s">
        <v>19</v>
      </c>
      <c r="B6501" s="2">
        <v>43166</v>
      </c>
      <c r="C6501">
        <v>1109.6400000000001</v>
      </c>
    </row>
    <row r="6502" spans="1:3" x14ac:dyDescent="0.55000000000000004">
      <c r="A6502" s="1" t="s">
        <v>19</v>
      </c>
      <c r="B6502" s="2">
        <v>43167</v>
      </c>
      <c r="C6502">
        <v>1126</v>
      </c>
    </row>
    <row r="6503" spans="1:3" x14ac:dyDescent="0.55000000000000004">
      <c r="A6503" s="1" t="s">
        <v>19</v>
      </c>
      <c r="B6503" s="2">
        <v>43168</v>
      </c>
      <c r="C6503">
        <v>1160.04</v>
      </c>
    </row>
    <row r="6504" spans="1:3" x14ac:dyDescent="0.55000000000000004">
      <c r="A6504" s="1" t="s">
        <v>19</v>
      </c>
      <c r="B6504" s="2">
        <v>43171</v>
      </c>
      <c r="C6504">
        <v>1164.5</v>
      </c>
    </row>
    <row r="6505" spans="1:3" x14ac:dyDescent="0.55000000000000004">
      <c r="A6505" s="1" t="s">
        <v>19</v>
      </c>
      <c r="B6505" s="2">
        <v>43172</v>
      </c>
      <c r="C6505">
        <v>1138.17</v>
      </c>
    </row>
    <row r="6506" spans="1:3" x14ac:dyDescent="0.55000000000000004">
      <c r="A6506" s="1" t="s">
        <v>19</v>
      </c>
      <c r="B6506" s="2">
        <v>43173</v>
      </c>
      <c r="C6506">
        <v>1149.49</v>
      </c>
    </row>
    <row r="6507" spans="1:3" x14ac:dyDescent="0.55000000000000004">
      <c r="A6507" s="1" t="s">
        <v>19</v>
      </c>
      <c r="B6507" s="2">
        <v>43174</v>
      </c>
      <c r="C6507">
        <v>1149.58</v>
      </c>
    </row>
    <row r="6508" spans="1:3" x14ac:dyDescent="0.55000000000000004">
      <c r="A6508" s="1" t="s">
        <v>19</v>
      </c>
      <c r="B6508" s="2">
        <v>43175</v>
      </c>
      <c r="C6508">
        <v>1135.73</v>
      </c>
    </row>
    <row r="6509" spans="1:3" x14ac:dyDescent="0.55000000000000004">
      <c r="A6509" s="1" t="s">
        <v>19</v>
      </c>
      <c r="B6509" s="2">
        <v>43178</v>
      </c>
      <c r="C6509">
        <v>1099.8199</v>
      </c>
    </row>
    <row r="6510" spans="1:3" x14ac:dyDescent="0.55000000000000004">
      <c r="A6510" s="1" t="s">
        <v>19</v>
      </c>
      <c r="B6510" s="2">
        <v>43179</v>
      </c>
      <c r="C6510">
        <v>1097.71</v>
      </c>
    </row>
    <row r="6511" spans="1:3" x14ac:dyDescent="0.55000000000000004">
      <c r="A6511" s="1" t="s">
        <v>19</v>
      </c>
      <c r="B6511" s="2">
        <v>43180</v>
      </c>
      <c r="C6511">
        <v>1090.8800000000001</v>
      </c>
    </row>
    <row r="6512" spans="1:3" x14ac:dyDescent="0.55000000000000004">
      <c r="A6512" s="1" t="s">
        <v>19</v>
      </c>
      <c r="B6512" s="2">
        <v>43181</v>
      </c>
      <c r="C6512">
        <v>1049.08</v>
      </c>
    </row>
    <row r="6513" spans="1:3" x14ac:dyDescent="0.55000000000000004">
      <c r="A6513" s="1" t="s">
        <v>19</v>
      </c>
      <c r="B6513" s="2">
        <v>43182</v>
      </c>
      <c r="C6513">
        <v>1021.57</v>
      </c>
    </row>
    <row r="6514" spans="1:3" x14ac:dyDescent="0.55000000000000004">
      <c r="A6514" s="1" t="s">
        <v>19</v>
      </c>
      <c r="B6514" s="2">
        <v>43185</v>
      </c>
      <c r="C6514">
        <v>1053.21</v>
      </c>
    </row>
    <row r="6515" spans="1:3" x14ac:dyDescent="0.55000000000000004">
      <c r="A6515" s="1" t="s">
        <v>19</v>
      </c>
      <c r="B6515" s="2">
        <v>43186</v>
      </c>
      <c r="C6515">
        <v>1005.1</v>
      </c>
    </row>
    <row r="6516" spans="1:3" x14ac:dyDescent="0.55000000000000004">
      <c r="A6516" s="1" t="s">
        <v>19</v>
      </c>
      <c r="B6516" s="2">
        <v>43187</v>
      </c>
      <c r="C6516">
        <v>1004.56</v>
      </c>
    </row>
    <row r="6517" spans="1:3" x14ac:dyDescent="0.55000000000000004">
      <c r="A6517" s="1" t="s">
        <v>19</v>
      </c>
      <c r="B6517" s="2">
        <v>43188</v>
      </c>
      <c r="C6517">
        <v>1031.79</v>
      </c>
    </row>
    <row r="6518" spans="1:3" x14ac:dyDescent="0.55000000000000004">
      <c r="A6518" s="1" t="s">
        <v>19</v>
      </c>
      <c r="B6518" s="2">
        <v>43192</v>
      </c>
      <c r="C6518">
        <v>1006.47</v>
      </c>
    </row>
    <row r="6519" spans="1:3" x14ac:dyDescent="0.55000000000000004">
      <c r="A6519" s="1" t="s">
        <v>19</v>
      </c>
      <c r="B6519" s="2">
        <v>43193</v>
      </c>
      <c r="C6519">
        <v>1013.41</v>
      </c>
    </row>
    <row r="6520" spans="1:3" x14ac:dyDescent="0.55000000000000004">
      <c r="A6520" s="1" t="s">
        <v>19</v>
      </c>
      <c r="B6520" s="2">
        <v>43194</v>
      </c>
      <c r="C6520">
        <v>1025.1400000000001</v>
      </c>
    </row>
    <row r="6521" spans="1:3" x14ac:dyDescent="0.55000000000000004">
      <c r="A6521" s="1" t="s">
        <v>19</v>
      </c>
      <c r="B6521" s="2">
        <v>43195</v>
      </c>
      <c r="C6521">
        <v>1027.8100999999999</v>
      </c>
    </row>
    <row r="6522" spans="1:3" x14ac:dyDescent="0.55000000000000004">
      <c r="A6522" s="1" t="s">
        <v>19</v>
      </c>
      <c r="B6522" s="2">
        <v>43196</v>
      </c>
      <c r="C6522">
        <v>1007.04</v>
      </c>
    </row>
    <row r="6523" spans="1:3" x14ac:dyDescent="0.55000000000000004">
      <c r="A6523" s="1" t="s">
        <v>19</v>
      </c>
      <c r="B6523" s="2">
        <v>43199</v>
      </c>
      <c r="C6523">
        <v>1015.45</v>
      </c>
    </row>
    <row r="6524" spans="1:3" x14ac:dyDescent="0.55000000000000004">
      <c r="A6524" s="1" t="s">
        <v>19</v>
      </c>
      <c r="B6524" s="2">
        <v>43200</v>
      </c>
      <c r="C6524">
        <v>1031.6400000000001</v>
      </c>
    </row>
    <row r="6525" spans="1:3" x14ac:dyDescent="0.55000000000000004">
      <c r="A6525" s="1" t="s">
        <v>19</v>
      </c>
      <c r="B6525" s="2">
        <v>43201</v>
      </c>
      <c r="C6525">
        <v>1019.97</v>
      </c>
    </row>
    <row r="6526" spans="1:3" x14ac:dyDescent="0.55000000000000004">
      <c r="A6526" s="1" t="s">
        <v>19</v>
      </c>
      <c r="B6526" s="2">
        <v>43202</v>
      </c>
      <c r="C6526">
        <v>1032.51</v>
      </c>
    </row>
    <row r="6527" spans="1:3" x14ac:dyDescent="0.55000000000000004">
      <c r="A6527" s="1" t="s">
        <v>19</v>
      </c>
      <c r="B6527" s="2">
        <v>43203</v>
      </c>
      <c r="C6527">
        <v>1029.27</v>
      </c>
    </row>
    <row r="6528" spans="1:3" x14ac:dyDescent="0.55000000000000004">
      <c r="A6528" s="1" t="s">
        <v>19</v>
      </c>
      <c r="B6528" s="2">
        <v>43206</v>
      </c>
      <c r="C6528">
        <v>1037.98</v>
      </c>
    </row>
    <row r="6529" spans="1:3" x14ac:dyDescent="0.55000000000000004">
      <c r="A6529" s="1" t="s">
        <v>19</v>
      </c>
      <c r="B6529" s="2">
        <v>43207</v>
      </c>
      <c r="C6529">
        <v>1074.1600000000001</v>
      </c>
    </row>
    <row r="6530" spans="1:3" x14ac:dyDescent="0.55000000000000004">
      <c r="A6530" s="1" t="s">
        <v>19</v>
      </c>
      <c r="B6530" s="2">
        <v>43208</v>
      </c>
      <c r="C6530">
        <v>1072.08</v>
      </c>
    </row>
    <row r="6531" spans="1:3" x14ac:dyDescent="0.55000000000000004">
      <c r="A6531" s="1" t="s">
        <v>19</v>
      </c>
      <c r="B6531" s="2">
        <v>43209</v>
      </c>
      <c r="C6531">
        <v>1087.7</v>
      </c>
    </row>
    <row r="6532" spans="1:3" x14ac:dyDescent="0.55000000000000004">
      <c r="A6532" s="1" t="s">
        <v>19</v>
      </c>
      <c r="B6532" s="2">
        <v>43210</v>
      </c>
      <c r="C6532">
        <v>1072.96</v>
      </c>
    </row>
    <row r="6533" spans="1:3" x14ac:dyDescent="0.55000000000000004">
      <c r="A6533" s="1" t="s">
        <v>19</v>
      </c>
      <c r="B6533" s="2">
        <v>43213</v>
      </c>
      <c r="C6533">
        <v>1067.45</v>
      </c>
    </row>
    <row r="6534" spans="1:3" x14ac:dyDescent="0.55000000000000004">
      <c r="A6534" s="1" t="s">
        <v>19</v>
      </c>
      <c r="B6534" s="2">
        <v>43214</v>
      </c>
      <c r="C6534">
        <v>1019.98</v>
      </c>
    </row>
    <row r="6535" spans="1:3" x14ac:dyDescent="0.55000000000000004">
      <c r="A6535" s="1" t="s">
        <v>19</v>
      </c>
      <c r="B6535" s="2">
        <v>43215</v>
      </c>
      <c r="C6535">
        <v>1021.18</v>
      </c>
    </row>
    <row r="6536" spans="1:3" x14ac:dyDescent="0.55000000000000004">
      <c r="A6536" s="1" t="s">
        <v>19</v>
      </c>
      <c r="B6536" s="2">
        <v>43216</v>
      </c>
      <c r="C6536">
        <v>1040.04</v>
      </c>
    </row>
    <row r="6537" spans="1:3" x14ac:dyDescent="0.55000000000000004">
      <c r="A6537" s="1" t="s">
        <v>19</v>
      </c>
      <c r="B6537" s="2">
        <v>43217</v>
      </c>
      <c r="C6537">
        <v>1030.05</v>
      </c>
    </row>
    <row r="6538" spans="1:3" x14ac:dyDescent="0.55000000000000004">
      <c r="A6538" s="1" t="s">
        <v>19</v>
      </c>
      <c r="B6538" s="2">
        <v>43220</v>
      </c>
      <c r="C6538">
        <v>1017.33</v>
      </c>
    </row>
    <row r="6539" spans="1:3" x14ac:dyDescent="0.55000000000000004">
      <c r="A6539" s="1" t="s">
        <v>19</v>
      </c>
      <c r="B6539" s="2">
        <v>43221</v>
      </c>
      <c r="C6539">
        <v>1037.3100999999999</v>
      </c>
    </row>
    <row r="6540" spans="1:3" x14ac:dyDescent="0.55000000000000004">
      <c r="A6540" s="1" t="s">
        <v>19</v>
      </c>
      <c r="B6540" s="2">
        <v>43222</v>
      </c>
      <c r="C6540">
        <v>1024.3800000000001</v>
      </c>
    </row>
    <row r="6541" spans="1:3" x14ac:dyDescent="0.55000000000000004">
      <c r="A6541" s="1" t="s">
        <v>19</v>
      </c>
      <c r="B6541" s="2">
        <v>43223</v>
      </c>
      <c r="C6541">
        <v>1023.72</v>
      </c>
    </row>
    <row r="6542" spans="1:3" x14ac:dyDescent="0.55000000000000004">
      <c r="A6542" s="1" t="s">
        <v>19</v>
      </c>
      <c r="B6542" s="2">
        <v>43224</v>
      </c>
      <c r="C6542">
        <v>1048.21</v>
      </c>
    </row>
    <row r="6543" spans="1:3" x14ac:dyDescent="0.55000000000000004">
      <c r="A6543" s="1" t="s">
        <v>19</v>
      </c>
      <c r="B6543" s="2">
        <v>43227</v>
      </c>
      <c r="C6543">
        <v>1054.79</v>
      </c>
    </row>
    <row r="6544" spans="1:3" x14ac:dyDescent="0.55000000000000004">
      <c r="A6544" s="1" t="s">
        <v>19</v>
      </c>
      <c r="B6544" s="2">
        <v>43228</v>
      </c>
      <c r="C6544">
        <v>1053.9100000000001</v>
      </c>
    </row>
    <row r="6545" spans="1:3" x14ac:dyDescent="0.55000000000000004">
      <c r="A6545" s="1" t="s">
        <v>19</v>
      </c>
      <c r="B6545" s="2">
        <v>43229</v>
      </c>
      <c r="C6545">
        <v>1082.76</v>
      </c>
    </row>
    <row r="6546" spans="1:3" x14ac:dyDescent="0.55000000000000004">
      <c r="A6546" s="1" t="s">
        <v>19</v>
      </c>
      <c r="B6546" s="2">
        <v>43230</v>
      </c>
      <c r="C6546">
        <v>1097.5699</v>
      </c>
    </row>
    <row r="6547" spans="1:3" x14ac:dyDescent="0.55000000000000004">
      <c r="A6547" s="1" t="s">
        <v>19</v>
      </c>
      <c r="B6547" s="2">
        <v>43231</v>
      </c>
      <c r="C6547">
        <v>1098.26</v>
      </c>
    </row>
    <row r="6548" spans="1:3" x14ac:dyDescent="0.55000000000000004">
      <c r="A6548" s="1" t="s">
        <v>19</v>
      </c>
      <c r="B6548" s="2">
        <v>43234</v>
      </c>
      <c r="C6548">
        <v>1100.2</v>
      </c>
    </row>
    <row r="6549" spans="1:3" x14ac:dyDescent="0.55000000000000004">
      <c r="A6549" s="1" t="s">
        <v>19</v>
      </c>
      <c r="B6549" s="2">
        <v>43235</v>
      </c>
      <c r="C6549">
        <v>1079.23</v>
      </c>
    </row>
    <row r="6550" spans="1:3" x14ac:dyDescent="0.55000000000000004">
      <c r="A6550" s="1" t="s">
        <v>19</v>
      </c>
      <c r="B6550" s="2">
        <v>43236</v>
      </c>
      <c r="C6550">
        <v>1081.77</v>
      </c>
    </row>
    <row r="6551" spans="1:3" x14ac:dyDescent="0.55000000000000004">
      <c r="A6551" s="1" t="s">
        <v>19</v>
      </c>
      <c r="B6551" s="2">
        <v>43237</v>
      </c>
      <c r="C6551">
        <v>1078.5899999999999</v>
      </c>
    </row>
    <row r="6552" spans="1:3" x14ac:dyDescent="0.55000000000000004">
      <c r="A6552" s="1" t="s">
        <v>19</v>
      </c>
      <c r="B6552" s="2">
        <v>43238</v>
      </c>
      <c r="C6552">
        <v>1066.3599999999999</v>
      </c>
    </row>
    <row r="6553" spans="1:3" x14ac:dyDescent="0.55000000000000004">
      <c r="A6553" s="1" t="s">
        <v>19</v>
      </c>
      <c r="B6553" s="2">
        <v>43241</v>
      </c>
      <c r="C6553">
        <v>1079.58</v>
      </c>
    </row>
    <row r="6554" spans="1:3" x14ac:dyDescent="0.55000000000000004">
      <c r="A6554" s="1" t="s">
        <v>19</v>
      </c>
      <c r="B6554" s="2">
        <v>43242</v>
      </c>
      <c r="C6554">
        <v>1069.73</v>
      </c>
    </row>
    <row r="6555" spans="1:3" x14ac:dyDescent="0.55000000000000004">
      <c r="A6555" s="1" t="s">
        <v>19</v>
      </c>
      <c r="B6555" s="2">
        <v>43243</v>
      </c>
      <c r="C6555">
        <v>1079.6899000000001</v>
      </c>
    </row>
    <row r="6556" spans="1:3" x14ac:dyDescent="0.55000000000000004">
      <c r="A6556" s="1" t="s">
        <v>19</v>
      </c>
      <c r="B6556" s="2">
        <v>43244</v>
      </c>
      <c r="C6556">
        <v>1079.24</v>
      </c>
    </row>
    <row r="6557" spans="1:3" x14ac:dyDescent="0.55000000000000004">
      <c r="A6557" s="1" t="s">
        <v>19</v>
      </c>
      <c r="B6557" s="2">
        <v>43245</v>
      </c>
      <c r="C6557">
        <v>1075.6600000000001</v>
      </c>
    </row>
    <row r="6558" spans="1:3" x14ac:dyDescent="0.55000000000000004">
      <c r="A6558" s="1" t="s">
        <v>19</v>
      </c>
      <c r="B6558" s="2">
        <v>43249</v>
      </c>
      <c r="C6558">
        <v>1060.3199</v>
      </c>
    </row>
    <row r="6559" spans="1:3" x14ac:dyDescent="0.55000000000000004">
      <c r="A6559" s="1" t="s">
        <v>19</v>
      </c>
      <c r="B6559" s="2">
        <v>43250</v>
      </c>
      <c r="C6559">
        <v>1067.8</v>
      </c>
    </row>
    <row r="6560" spans="1:3" x14ac:dyDescent="0.55000000000000004">
      <c r="A6560" s="1" t="s">
        <v>19</v>
      </c>
      <c r="B6560" s="2">
        <v>43251</v>
      </c>
      <c r="C6560">
        <v>1084.99</v>
      </c>
    </row>
    <row r="6561" spans="1:3" x14ac:dyDescent="0.55000000000000004">
      <c r="A6561" s="1" t="s">
        <v>19</v>
      </c>
      <c r="B6561" s="2">
        <v>43252</v>
      </c>
      <c r="C6561">
        <v>1119.5</v>
      </c>
    </row>
    <row r="6562" spans="1:3" x14ac:dyDescent="0.55000000000000004">
      <c r="A6562" s="1" t="s">
        <v>19</v>
      </c>
      <c r="B6562" s="2">
        <v>43255</v>
      </c>
      <c r="C6562">
        <v>1139.29</v>
      </c>
    </row>
    <row r="6563" spans="1:3" x14ac:dyDescent="0.55000000000000004">
      <c r="A6563" s="1" t="s">
        <v>19</v>
      </c>
      <c r="B6563" s="2">
        <v>43256</v>
      </c>
      <c r="C6563">
        <v>1139.6600000000001</v>
      </c>
    </row>
    <row r="6564" spans="1:3" x14ac:dyDescent="0.55000000000000004">
      <c r="A6564" s="1" t="s">
        <v>19</v>
      </c>
      <c r="B6564" s="2">
        <v>43257</v>
      </c>
      <c r="C6564">
        <v>1136.8800000000001</v>
      </c>
    </row>
    <row r="6565" spans="1:3" x14ac:dyDescent="0.55000000000000004">
      <c r="A6565" s="1" t="s">
        <v>19</v>
      </c>
      <c r="B6565" s="2">
        <v>43258</v>
      </c>
      <c r="C6565">
        <v>1123.8599999999999</v>
      </c>
    </row>
    <row r="6566" spans="1:3" x14ac:dyDescent="0.55000000000000004">
      <c r="A6566" s="1" t="s">
        <v>19</v>
      </c>
      <c r="B6566" s="2">
        <v>43259</v>
      </c>
      <c r="C6566">
        <v>1120.8699999999999</v>
      </c>
    </row>
    <row r="6567" spans="1:3" x14ac:dyDescent="0.55000000000000004">
      <c r="A6567" s="1" t="s">
        <v>19</v>
      </c>
      <c r="B6567" s="2">
        <v>43262</v>
      </c>
      <c r="C6567">
        <v>1129.99</v>
      </c>
    </row>
    <row r="6568" spans="1:3" x14ac:dyDescent="0.55000000000000004">
      <c r="A6568" s="1" t="s">
        <v>19</v>
      </c>
      <c r="B6568" s="2">
        <v>43263</v>
      </c>
      <c r="C6568">
        <v>1139.3199</v>
      </c>
    </row>
    <row r="6569" spans="1:3" x14ac:dyDescent="0.55000000000000004">
      <c r="A6569" s="1" t="s">
        <v>19</v>
      </c>
      <c r="B6569" s="2">
        <v>43264</v>
      </c>
      <c r="C6569">
        <v>1134.79</v>
      </c>
    </row>
    <row r="6570" spans="1:3" x14ac:dyDescent="0.55000000000000004">
      <c r="A6570" s="1" t="s">
        <v>19</v>
      </c>
      <c r="B6570" s="2">
        <v>43265</v>
      </c>
      <c r="C6570">
        <v>1152.1199999999999</v>
      </c>
    </row>
    <row r="6571" spans="1:3" x14ac:dyDescent="0.55000000000000004">
      <c r="A6571" s="1" t="s">
        <v>19</v>
      </c>
      <c r="B6571" s="2">
        <v>43266</v>
      </c>
      <c r="C6571">
        <v>1152.26</v>
      </c>
    </row>
    <row r="6572" spans="1:3" x14ac:dyDescent="0.55000000000000004">
      <c r="A6572" s="1" t="s">
        <v>19</v>
      </c>
      <c r="B6572" s="2">
        <v>43269</v>
      </c>
      <c r="C6572">
        <v>1173.46</v>
      </c>
    </row>
    <row r="6573" spans="1:3" x14ac:dyDescent="0.55000000000000004">
      <c r="A6573" s="1" t="s">
        <v>19</v>
      </c>
      <c r="B6573" s="2">
        <v>43270</v>
      </c>
      <c r="C6573">
        <v>1168.0600999999999</v>
      </c>
    </row>
    <row r="6574" spans="1:3" x14ac:dyDescent="0.55000000000000004">
      <c r="A6574" s="1" t="s">
        <v>19</v>
      </c>
      <c r="B6574" s="2">
        <v>43271</v>
      </c>
      <c r="C6574">
        <v>1169.8399999999999</v>
      </c>
    </row>
    <row r="6575" spans="1:3" x14ac:dyDescent="0.55000000000000004">
      <c r="A6575" s="1" t="s">
        <v>19</v>
      </c>
      <c r="B6575" s="2">
        <v>43272</v>
      </c>
      <c r="C6575">
        <v>1157.6600000000001</v>
      </c>
    </row>
    <row r="6576" spans="1:3" x14ac:dyDescent="0.55000000000000004">
      <c r="A6576" s="1" t="s">
        <v>19</v>
      </c>
      <c r="B6576" s="2">
        <v>43273</v>
      </c>
      <c r="C6576">
        <v>1155.48</v>
      </c>
    </row>
    <row r="6577" spans="1:3" x14ac:dyDescent="0.55000000000000004">
      <c r="A6577" s="1" t="s">
        <v>19</v>
      </c>
      <c r="B6577" s="2">
        <v>43276</v>
      </c>
      <c r="C6577">
        <v>1124.8100999999999</v>
      </c>
    </row>
    <row r="6578" spans="1:3" x14ac:dyDescent="0.55000000000000004">
      <c r="A6578" s="1" t="s">
        <v>19</v>
      </c>
      <c r="B6578" s="2">
        <v>43277</v>
      </c>
      <c r="C6578">
        <v>1118.46</v>
      </c>
    </row>
    <row r="6579" spans="1:3" x14ac:dyDescent="0.55000000000000004">
      <c r="A6579" s="1" t="s">
        <v>19</v>
      </c>
      <c r="B6579" s="2">
        <v>43278</v>
      </c>
      <c r="C6579">
        <v>1103.98</v>
      </c>
    </row>
    <row r="6580" spans="1:3" x14ac:dyDescent="0.55000000000000004">
      <c r="A6580" s="1" t="s">
        <v>19</v>
      </c>
      <c r="B6580" s="2">
        <v>43279</v>
      </c>
      <c r="C6580">
        <v>1114.22</v>
      </c>
    </row>
    <row r="6581" spans="1:3" x14ac:dyDescent="0.55000000000000004">
      <c r="A6581" s="1" t="s">
        <v>19</v>
      </c>
      <c r="B6581" s="2">
        <v>43280</v>
      </c>
      <c r="C6581">
        <v>1115.6500000000001</v>
      </c>
    </row>
    <row r="6582" spans="1:3" x14ac:dyDescent="0.55000000000000004">
      <c r="A6582" s="1" t="s">
        <v>19</v>
      </c>
      <c r="B6582" s="2">
        <v>43283</v>
      </c>
      <c r="C6582">
        <v>1127.46</v>
      </c>
    </row>
    <row r="6583" spans="1:3" x14ac:dyDescent="0.55000000000000004">
      <c r="A6583" s="1" t="s">
        <v>19</v>
      </c>
      <c r="B6583" s="2">
        <v>43284</v>
      </c>
      <c r="C6583">
        <v>1102.8900000000001</v>
      </c>
    </row>
    <row r="6584" spans="1:3" x14ac:dyDescent="0.55000000000000004">
      <c r="A6584" s="1" t="s">
        <v>19</v>
      </c>
      <c r="B6584" s="2">
        <v>43286</v>
      </c>
      <c r="C6584">
        <v>1124.27</v>
      </c>
    </row>
    <row r="6585" spans="1:3" x14ac:dyDescent="0.55000000000000004">
      <c r="A6585" s="1" t="s">
        <v>19</v>
      </c>
      <c r="B6585" s="2">
        <v>43287</v>
      </c>
      <c r="C6585">
        <v>1140.17</v>
      </c>
    </row>
    <row r="6586" spans="1:3" x14ac:dyDescent="0.55000000000000004">
      <c r="A6586" s="1" t="s">
        <v>19</v>
      </c>
      <c r="B6586" s="2">
        <v>43290</v>
      </c>
      <c r="C6586">
        <v>1154.05</v>
      </c>
    </row>
    <row r="6587" spans="1:3" x14ac:dyDescent="0.55000000000000004">
      <c r="A6587" s="1" t="s">
        <v>19</v>
      </c>
      <c r="B6587" s="2">
        <v>43291</v>
      </c>
      <c r="C6587">
        <v>1152.8399999999999</v>
      </c>
    </row>
    <row r="6588" spans="1:3" x14ac:dyDescent="0.55000000000000004">
      <c r="A6588" s="1" t="s">
        <v>19</v>
      </c>
      <c r="B6588" s="2">
        <v>43292</v>
      </c>
      <c r="C6588">
        <v>1153.9000000000001</v>
      </c>
    </row>
    <row r="6589" spans="1:3" x14ac:dyDescent="0.55000000000000004">
      <c r="A6589" s="1" t="s">
        <v>19</v>
      </c>
      <c r="B6589" s="2">
        <v>43293</v>
      </c>
      <c r="C6589">
        <v>1183.48</v>
      </c>
    </row>
    <row r="6590" spans="1:3" x14ac:dyDescent="0.55000000000000004">
      <c r="A6590" s="1" t="s">
        <v>19</v>
      </c>
      <c r="B6590" s="2">
        <v>43294</v>
      </c>
      <c r="C6590">
        <v>1188.8199</v>
      </c>
    </row>
    <row r="6591" spans="1:3" x14ac:dyDescent="0.55000000000000004">
      <c r="A6591" s="1" t="s">
        <v>19</v>
      </c>
      <c r="B6591" s="2">
        <v>43297</v>
      </c>
      <c r="C6591">
        <v>1183.8599999999999</v>
      </c>
    </row>
    <row r="6592" spans="1:3" x14ac:dyDescent="0.55000000000000004">
      <c r="A6592" s="1" t="s">
        <v>19</v>
      </c>
      <c r="B6592" s="2">
        <v>43298</v>
      </c>
      <c r="C6592">
        <v>1198.8</v>
      </c>
    </row>
    <row r="6593" spans="1:3" x14ac:dyDescent="0.55000000000000004">
      <c r="A6593" s="1" t="s">
        <v>19</v>
      </c>
      <c r="B6593" s="2">
        <v>43299</v>
      </c>
      <c r="C6593">
        <v>1195.8800000000001</v>
      </c>
    </row>
    <row r="6594" spans="1:3" x14ac:dyDescent="0.55000000000000004">
      <c r="A6594" s="1" t="s">
        <v>19</v>
      </c>
      <c r="B6594" s="2">
        <v>43300</v>
      </c>
      <c r="C6594">
        <v>1186.96</v>
      </c>
    </row>
    <row r="6595" spans="1:3" x14ac:dyDescent="0.55000000000000004">
      <c r="A6595" s="1" t="s">
        <v>19</v>
      </c>
      <c r="B6595" s="2">
        <v>43301</v>
      </c>
      <c r="C6595">
        <v>1184.9100000000001</v>
      </c>
    </row>
    <row r="6596" spans="1:3" x14ac:dyDescent="0.55000000000000004">
      <c r="A6596" s="1" t="s">
        <v>19</v>
      </c>
      <c r="B6596" s="2">
        <v>43304</v>
      </c>
      <c r="C6596">
        <v>1205.5</v>
      </c>
    </row>
    <row r="6597" spans="1:3" x14ac:dyDescent="0.55000000000000004">
      <c r="A6597" s="1" t="s">
        <v>19</v>
      </c>
      <c r="B6597" s="2">
        <v>43305</v>
      </c>
      <c r="C6597">
        <v>1248.08</v>
      </c>
    </row>
    <row r="6598" spans="1:3" x14ac:dyDescent="0.55000000000000004">
      <c r="A6598" s="1" t="s">
        <v>19</v>
      </c>
      <c r="B6598" s="2">
        <v>43306</v>
      </c>
      <c r="C6598">
        <v>1263.7</v>
      </c>
    </row>
    <row r="6599" spans="1:3" x14ac:dyDescent="0.55000000000000004">
      <c r="A6599" s="1" t="s">
        <v>19</v>
      </c>
      <c r="B6599" s="2">
        <v>43307</v>
      </c>
      <c r="C6599">
        <v>1268.33</v>
      </c>
    </row>
    <row r="6600" spans="1:3" x14ac:dyDescent="0.55000000000000004">
      <c r="A6600" s="1" t="s">
        <v>19</v>
      </c>
      <c r="B6600" s="2">
        <v>43308</v>
      </c>
      <c r="C6600">
        <v>1238.5</v>
      </c>
    </row>
    <row r="6601" spans="1:3" x14ac:dyDescent="0.55000000000000004">
      <c r="A6601" s="1" t="s">
        <v>19</v>
      </c>
      <c r="B6601" s="2">
        <v>43311</v>
      </c>
      <c r="C6601">
        <v>1219.74</v>
      </c>
    </row>
    <row r="6602" spans="1:3" x14ac:dyDescent="0.55000000000000004">
      <c r="A6602" s="1" t="s">
        <v>19</v>
      </c>
      <c r="B6602" s="2">
        <v>43312</v>
      </c>
      <c r="C6602">
        <v>1217.26</v>
      </c>
    </row>
    <row r="6603" spans="1:3" x14ac:dyDescent="0.55000000000000004">
      <c r="A6603" s="1" t="s">
        <v>19</v>
      </c>
      <c r="B6603" s="2">
        <v>43313</v>
      </c>
      <c r="C6603">
        <v>1220.01</v>
      </c>
    </row>
    <row r="6604" spans="1:3" x14ac:dyDescent="0.55000000000000004">
      <c r="A6604" s="1" t="s">
        <v>19</v>
      </c>
      <c r="B6604" s="2">
        <v>43314</v>
      </c>
      <c r="C6604">
        <v>1226.1500000000001</v>
      </c>
    </row>
    <row r="6605" spans="1:3" x14ac:dyDescent="0.55000000000000004">
      <c r="A6605" s="1" t="s">
        <v>19</v>
      </c>
      <c r="B6605" s="2">
        <v>43315</v>
      </c>
      <c r="C6605">
        <v>1223.71</v>
      </c>
    </row>
    <row r="6606" spans="1:3" x14ac:dyDescent="0.55000000000000004">
      <c r="A6606" s="1" t="s">
        <v>19</v>
      </c>
      <c r="B6606" s="2">
        <v>43318</v>
      </c>
      <c r="C6606">
        <v>1224.77</v>
      </c>
    </row>
    <row r="6607" spans="1:3" x14ac:dyDescent="0.55000000000000004">
      <c r="A6607" s="1" t="s">
        <v>19</v>
      </c>
      <c r="B6607" s="2">
        <v>43319</v>
      </c>
      <c r="C6607">
        <v>1242.22</v>
      </c>
    </row>
    <row r="6608" spans="1:3" x14ac:dyDescent="0.55000000000000004">
      <c r="A6608" s="1" t="s">
        <v>19</v>
      </c>
      <c r="B6608" s="2">
        <v>43320</v>
      </c>
      <c r="C6608">
        <v>1245.6099999999999</v>
      </c>
    </row>
    <row r="6609" spans="1:3" x14ac:dyDescent="0.55000000000000004">
      <c r="A6609" s="1" t="s">
        <v>19</v>
      </c>
      <c r="B6609" s="2">
        <v>43321</v>
      </c>
      <c r="C6609">
        <v>1249.0999999999999</v>
      </c>
    </row>
    <row r="6610" spans="1:3" x14ac:dyDescent="0.55000000000000004">
      <c r="A6610" s="1" t="s">
        <v>19</v>
      </c>
      <c r="B6610" s="2">
        <v>43322</v>
      </c>
      <c r="C6610">
        <v>1237.6099999999999</v>
      </c>
    </row>
    <row r="6611" spans="1:3" x14ac:dyDescent="0.55000000000000004">
      <c r="A6611" s="1" t="s">
        <v>19</v>
      </c>
      <c r="B6611" s="2">
        <v>43325</v>
      </c>
      <c r="C6611">
        <v>1235.01</v>
      </c>
    </row>
    <row r="6612" spans="1:3" x14ac:dyDescent="0.55000000000000004">
      <c r="A6612" s="1" t="s">
        <v>19</v>
      </c>
      <c r="B6612" s="2">
        <v>43326</v>
      </c>
      <c r="C6612">
        <v>1242.0999999999999</v>
      </c>
    </row>
    <row r="6613" spans="1:3" x14ac:dyDescent="0.55000000000000004">
      <c r="A6613" s="1" t="s">
        <v>19</v>
      </c>
      <c r="B6613" s="2">
        <v>43327</v>
      </c>
      <c r="C6613">
        <v>1214.3800000000001</v>
      </c>
    </row>
    <row r="6614" spans="1:3" x14ac:dyDescent="0.55000000000000004">
      <c r="A6614" s="1" t="s">
        <v>19</v>
      </c>
      <c r="B6614" s="2">
        <v>43328</v>
      </c>
      <c r="C6614">
        <v>1206.49</v>
      </c>
    </row>
    <row r="6615" spans="1:3" x14ac:dyDescent="0.55000000000000004">
      <c r="A6615" s="1" t="s">
        <v>19</v>
      </c>
      <c r="B6615" s="2">
        <v>43329</v>
      </c>
      <c r="C6615">
        <v>1200.96</v>
      </c>
    </row>
    <row r="6616" spans="1:3" x14ac:dyDescent="0.55000000000000004">
      <c r="A6616" s="1" t="s">
        <v>19</v>
      </c>
      <c r="B6616" s="2">
        <v>43332</v>
      </c>
      <c r="C6616">
        <v>1207.77</v>
      </c>
    </row>
    <row r="6617" spans="1:3" x14ac:dyDescent="0.55000000000000004">
      <c r="A6617" s="1" t="s">
        <v>19</v>
      </c>
      <c r="B6617" s="2">
        <v>43333</v>
      </c>
      <c r="C6617">
        <v>1201.6199999999999</v>
      </c>
    </row>
    <row r="6618" spans="1:3" x14ac:dyDescent="0.55000000000000004">
      <c r="A6618" s="1" t="s">
        <v>19</v>
      </c>
      <c r="B6618" s="2">
        <v>43334</v>
      </c>
      <c r="C6618">
        <v>1207.33</v>
      </c>
    </row>
    <row r="6619" spans="1:3" x14ac:dyDescent="0.55000000000000004">
      <c r="A6619" s="1" t="s">
        <v>19</v>
      </c>
      <c r="B6619" s="2">
        <v>43335</v>
      </c>
      <c r="C6619">
        <v>1205.3800000000001</v>
      </c>
    </row>
    <row r="6620" spans="1:3" x14ac:dyDescent="0.55000000000000004">
      <c r="A6620" s="1" t="s">
        <v>19</v>
      </c>
      <c r="B6620" s="2">
        <v>43336</v>
      </c>
      <c r="C6620">
        <v>1220.6500000000001</v>
      </c>
    </row>
    <row r="6621" spans="1:3" x14ac:dyDescent="0.55000000000000004">
      <c r="A6621" s="1" t="s">
        <v>19</v>
      </c>
      <c r="B6621" s="2">
        <v>43339</v>
      </c>
      <c r="C6621">
        <v>1241.8199</v>
      </c>
    </row>
    <row r="6622" spans="1:3" x14ac:dyDescent="0.55000000000000004">
      <c r="A6622" s="1" t="s">
        <v>19</v>
      </c>
      <c r="B6622" s="2">
        <v>43340</v>
      </c>
      <c r="C6622">
        <v>1231.1500000000001</v>
      </c>
    </row>
    <row r="6623" spans="1:3" x14ac:dyDescent="0.55000000000000004">
      <c r="A6623" s="1" t="s">
        <v>19</v>
      </c>
      <c r="B6623" s="2">
        <v>43341</v>
      </c>
      <c r="C6623">
        <v>1249.3</v>
      </c>
    </row>
    <row r="6624" spans="1:3" x14ac:dyDescent="0.55000000000000004">
      <c r="A6624" s="1" t="s">
        <v>19</v>
      </c>
      <c r="B6624" s="2">
        <v>43342</v>
      </c>
      <c r="C6624">
        <v>1239.1199999999999</v>
      </c>
    </row>
    <row r="6625" spans="1:3" x14ac:dyDescent="0.55000000000000004">
      <c r="A6625" s="1" t="s">
        <v>19</v>
      </c>
      <c r="B6625" s="2">
        <v>43343</v>
      </c>
      <c r="C6625">
        <v>1218.1899000000001</v>
      </c>
    </row>
    <row r="6626" spans="1:3" x14ac:dyDescent="0.55000000000000004">
      <c r="A6626" s="1" t="s">
        <v>19</v>
      </c>
      <c r="B6626" s="2">
        <v>43347</v>
      </c>
      <c r="C6626">
        <v>1197</v>
      </c>
    </row>
    <row r="6627" spans="1:3" x14ac:dyDescent="0.55000000000000004">
      <c r="A6627" s="1" t="s">
        <v>19</v>
      </c>
      <c r="B6627" s="2">
        <v>43348</v>
      </c>
      <c r="C6627">
        <v>1186.48</v>
      </c>
    </row>
    <row r="6628" spans="1:3" x14ac:dyDescent="0.55000000000000004">
      <c r="A6628" s="1" t="s">
        <v>19</v>
      </c>
      <c r="B6628" s="2">
        <v>43349</v>
      </c>
      <c r="C6628">
        <v>1171.4399000000001</v>
      </c>
    </row>
    <row r="6629" spans="1:3" x14ac:dyDescent="0.55000000000000004">
      <c r="A6629" s="1" t="s">
        <v>19</v>
      </c>
      <c r="B6629" s="2">
        <v>43350</v>
      </c>
      <c r="C6629">
        <v>1164.83</v>
      </c>
    </row>
    <row r="6630" spans="1:3" x14ac:dyDescent="0.55000000000000004">
      <c r="A6630" s="1" t="s">
        <v>19</v>
      </c>
      <c r="B6630" s="2">
        <v>43353</v>
      </c>
      <c r="C6630">
        <v>1164.6400000000001</v>
      </c>
    </row>
    <row r="6631" spans="1:3" x14ac:dyDescent="0.55000000000000004">
      <c r="A6631" s="1" t="s">
        <v>19</v>
      </c>
      <c r="B6631" s="2">
        <v>43354</v>
      </c>
      <c r="C6631">
        <v>1177.3599999999999</v>
      </c>
    </row>
    <row r="6632" spans="1:3" x14ac:dyDescent="0.55000000000000004">
      <c r="A6632" s="1" t="s">
        <v>19</v>
      </c>
      <c r="B6632" s="2">
        <v>43355</v>
      </c>
      <c r="C6632">
        <v>1162.8199</v>
      </c>
    </row>
    <row r="6633" spans="1:3" x14ac:dyDescent="0.55000000000000004">
      <c r="A6633" s="1" t="s">
        <v>19</v>
      </c>
      <c r="B6633" s="2">
        <v>43356</v>
      </c>
      <c r="C6633">
        <v>1175.33</v>
      </c>
    </row>
    <row r="6634" spans="1:3" x14ac:dyDescent="0.55000000000000004">
      <c r="A6634" s="1" t="s">
        <v>19</v>
      </c>
      <c r="B6634" s="2">
        <v>43357</v>
      </c>
      <c r="C6634">
        <v>1172.53</v>
      </c>
    </row>
    <row r="6635" spans="1:3" x14ac:dyDescent="0.55000000000000004">
      <c r="A6635" s="1" t="s">
        <v>19</v>
      </c>
      <c r="B6635" s="2">
        <v>43360</v>
      </c>
      <c r="C6635">
        <v>1156.05</v>
      </c>
    </row>
    <row r="6636" spans="1:3" x14ac:dyDescent="0.55000000000000004">
      <c r="A6636" s="1" t="s">
        <v>19</v>
      </c>
      <c r="B6636" s="2">
        <v>43361</v>
      </c>
      <c r="C6636">
        <v>1161.22</v>
      </c>
    </row>
    <row r="6637" spans="1:3" x14ac:dyDescent="0.55000000000000004">
      <c r="A6637" s="1" t="s">
        <v>19</v>
      </c>
      <c r="B6637" s="2">
        <v>43362</v>
      </c>
      <c r="C6637">
        <v>1171.0899999999999</v>
      </c>
    </row>
    <row r="6638" spans="1:3" x14ac:dyDescent="0.55000000000000004">
      <c r="A6638" s="1" t="s">
        <v>19</v>
      </c>
      <c r="B6638" s="2">
        <v>43363</v>
      </c>
      <c r="C6638">
        <v>1186.8699999999999</v>
      </c>
    </row>
    <row r="6639" spans="1:3" x14ac:dyDescent="0.55000000000000004">
      <c r="A6639" s="1" t="s">
        <v>19</v>
      </c>
      <c r="B6639" s="2">
        <v>43364</v>
      </c>
      <c r="C6639">
        <v>1166.0899999999999</v>
      </c>
    </row>
    <row r="6640" spans="1:3" x14ac:dyDescent="0.55000000000000004">
      <c r="A6640" s="1" t="s">
        <v>19</v>
      </c>
      <c r="B6640" s="2">
        <v>43367</v>
      </c>
      <c r="C6640">
        <v>1173.3699999999999</v>
      </c>
    </row>
    <row r="6641" spans="1:3" x14ac:dyDescent="0.55000000000000004">
      <c r="A6641" s="1" t="s">
        <v>19</v>
      </c>
      <c r="B6641" s="2">
        <v>43368</v>
      </c>
      <c r="C6641">
        <v>1184.6500000000001</v>
      </c>
    </row>
    <row r="6642" spans="1:3" x14ac:dyDescent="0.55000000000000004">
      <c r="A6642" s="1" t="s">
        <v>19</v>
      </c>
      <c r="B6642" s="2">
        <v>43369</v>
      </c>
      <c r="C6642">
        <v>1180.49</v>
      </c>
    </row>
    <row r="6643" spans="1:3" x14ac:dyDescent="0.55000000000000004">
      <c r="A6643" s="1" t="s">
        <v>19</v>
      </c>
      <c r="B6643" s="2">
        <v>43370</v>
      </c>
      <c r="C6643">
        <v>1194.6400000000001</v>
      </c>
    </row>
    <row r="6644" spans="1:3" x14ac:dyDescent="0.55000000000000004">
      <c r="A6644" s="1" t="s">
        <v>19</v>
      </c>
      <c r="B6644" s="2">
        <v>43371</v>
      </c>
      <c r="C6644">
        <v>1193.47</v>
      </c>
    </row>
    <row r="6645" spans="1:3" x14ac:dyDescent="0.55000000000000004">
      <c r="A6645" s="1" t="s">
        <v>19</v>
      </c>
      <c r="B6645" s="2">
        <v>43374</v>
      </c>
      <c r="C6645">
        <v>1195.3100999999999</v>
      </c>
    </row>
    <row r="6646" spans="1:3" x14ac:dyDescent="0.55000000000000004">
      <c r="A6646" s="1" t="s">
        <v>19</v>
      </c>
      <c r="B6646" s="2">
        <v>43375</v>
      </c>
      <c r="C6646">
        <v>1200.1099999999999</v>
      </c>
    </row>
    <row r="6647" spans="1:3" x14ac:dyDescent="0.55000000000000004">
      <c r="A6647" s="1" t="s">
        <v>19</v>
      </c>
      <c r="B6647" s="2">
        <v>43376</v>
      </c>
      <c r="C6647">
        <v>1202.95</v>
      </c>
    </row>
    <row r="6648" spans="1:3" x14ac:dyDescent="0.55000000000000004">
      <c r="A6648" s="1" t="s">
        <v>19</v>
      </c>
      <c r="B6648" s="2">
        <v>43377</v>
      </c>
      <c r="C6648">
        <v>1168.1899000000001</v>
      </c>
    </row>
    <row r="6649" spans="1:3" x14ac:dyDescent="0.55000000000000004">
      <c r="A6649" s="1" t="s">
        <v>19</v>
      </c>
      <c r="B6649" s="2">
        <v>43378</v>
      </c>
      <c r="C6649">
        <v>1157.3499999999999</v>
      </c>
    </row>
    <row r="6650" spans="1:3" x14ac:dyDescent="0.55000000000000004">
      <c r="A6650" s="1" t="s">
        <v>19</v>
      </c>
      <c r="B6650" s="2">
        <v>43381</v>
      </c>
      <c r="C6650">
        <v>1148.97</v>
      </c>
    </row>
    <row r="6651" spans="1:3" x14ac:dyDescent="0.55000000000000004">
      <c r="A6651" s="1" t="s">
        <v>19</v>
      </c>
      <c r="B6651" s="2">
        <v>43382</v>
      </c>
      <c r="C6651">
        <v>1138.8199</v>
      </c>
    </row>
    <row r="6652" spans="1:3" x14ac:dyDescent="0.55000000000000004">
      <c r="A6652" s="1" t="s">
        <v>19</v>
      </c>
      <c r="B6652" s="2">
        <v>43383</v>
      </c>
      <c r="C6652">
        <v>1081.22</v>
      </c>
    </row>
    <row r="6653" spans="1:3" x14ac:dyDescent="0.55000000000000004">
      <c r="A6653" s="1" t="s">
        <v>19</v>
      </c>
      <c r="B6653" s="2">
        <v>43384</v>
      </c>
      <c r="C6653">
        <v>1079.3199</v>
      </c>
    </row>
    <row r="6654" spans="1:3" x14ac:dyDescent="0.55000000000000004">
      <c r="A6654" s="1" t="s">
        <v>19</v>
      </c>
      <c r="B6654" s="2">
        <v>43385</v>
      </c>
      <c r="C6654">
        <v>1110.08</v>
      </c>
    </row>
    <row r="6655" spans="1:3" x14ac:dyDescent="0.55000000000000004">
      <c r="A6655" s="1" t="s">
        <v>19</v>
      </c>
      <c r="B6655" s="2">
        <v>43388</v>
      </c>
      <c r="C6655">
        <v>1092.25</v>
      </c>
    </row>
    <row r="6656" spans="1:3" x14ac:dyDescent="0.55000000000000004">
      <c r="A6656" s="1" t="s">
        <v>19</v>
      </c>
      <c r="B6656" s="2">
        <v>43389</v>
      </c>
      <c r="C6656">
        <v>1121.28</v>
      </c>
    </row>
    <row r="6657" spans="1:3" x14ac:dyDescent="0.55000000000000004">
      <c r="A6657" s="1" t="s">
        <v>19</v>
      </c>
      <c r="B6657" s="2">
        <v>43390</v>
      </c>
      <c r="C6657">
        <v>1115.6899000000001</v>
      </c>
    </row>
    <row r="6658" spans="1:3" x14ac:dyDescent="0.55000000000000004">
      <c r="A6658" s="1" t="s">
        <v>19</v>
      </c>
      <c r="B6658" s="2">
        <v>43391</v>
      </c>
      <c r="C6658">
        <v>1087.97</v>
      </c>
    </row>
    <row r="6659" spans="1:3" x14ac:dyDescent="0.55000000000000004">
      <c r="A6659" s="1" t="s">
        <v>19</v>
      </c>
      <c r="B6659" s="2">
        <v>43392</v>
      </c>
      <c r="C6659">
        <v>1096.46</v>
      </c>
    </row>
    <row r="6660" spans="1:3" x14ac:dyDescent="0.55000000000000004">
      <c r="A6660" s="1" t="s">
        <v>19</v>
      </c>
      <c r="B6660" s="2">
        <v>43395</v>
      </c>
      <c r="C6660">
        <v>1101.1600000000001</v>
      </c>
    </row>
    <row r="6661" spans="1:3" x14ac:dyDescent="0.55000000000000004">
      <c r="A6661" s="1" t="s">
        <v>19</v>
      </c>
      <c r="B6661" s="2">
        <v>43396</v>
      </c>
      <c r="C6661">
        <v>1103.6899000000001</v>
      </c>
    </row>
    <row r="6662" spans="1:3" x14ac:dyDescent="0.55000000000000004">
      <c r="A6662" s="1" t="s">
        <v>19</v>
      </c>
      <c r="B6662" s="2">
        <v>43397</v>
      </c>
      <c r="C6662">
        <v>1050.71</v>
      </c>
    </row>
    <row r="6663" spans="1:3" x14ac:dyDescent="0.55000000000000004">
      <c r="A6663" s="1" t="s">
        <v>19</v>
      </c>
      <c r="B6663" s="2">
        <v>43398</v>
      </c>
      <c r="C6663">
        <v>1095.5699</v>
      </c>
    </row>
    <row r="6664" spans="1:3" x14ac:dyDescent="0.55000000000000004">
      <c r="A6664" s="1" t="s">
        <v>19</v>
      </c>
      <c r="B6664" s="2">
        <v>43399</v>
      </c>
      <c r="C6664">
        <v>1071.47</v>
      </c>
    </row>
    <row r="6665" spans="1:3" x14ac:dyDescent="0.55000000000000004">
      <c r="A6665" s="1" t="s">
        <v>19</v>
      </c>
      <c r="B6665" s="2">
        <v>43402</v>
      </c>
      <c r="C6665">
        <v>1020.08</v>
      </c>
    </row>
    <row r="6666" spans="1:3" x14ac:dyDescent="0.55000000000000004">
      <c r="A6666" s="1" t="s">
        <v>19</v>
      </c>
      <c r="B6666" s="2">
        <v>43403</v>
      </c>
      <c r="C6666">
        <v>1036.21</v>
      </c>
    </row>
    <row r="6667" spans="1:3" x14ac:dyDescent="0.55000000000000004">
      <c r="A6667" s="1" t="s">
        <v>19</v>
      </c>
      <c r="B6667" s="2">
        <v>43404</v>
      </c>
      <c r="C6667">
        <v>1076.77</v>
      </c>
    </row>
    <row r="6668" spans="1:3" x14ac:dyDescent="0.55000000000000004">
      <c r="A6668" s="1" t="s">
        <v>19</v>
      </c>
      <c r="B6668" s="2">
        <v>43405</v>
      </c>
      <c r="C6668">
        <v>1070</v>
      </c>
    </row>
    <row r="6669" spans="1:3" x14ac:dyDescent="0.55000000000000004">
      <c r="A6669" s="1" t="s">
        <v>19</v>
      </c>
      <c r="B6669" s="2">
        <v>43406</v>
      </c>
      <c r="C6669">
        <v>1057.79</v>
      </c>
    </row>
    <row r="6670" spans="1:3" x14ac:dyDescent="0.55000000000000004">
      <c r="A6670" s="1" t="s">
        <v>19</v>
      </c>
      <c r="B6670" s="2">
        <v>43409</v>
      </c>
      <c r="C6670">
        <v>1040.0899999999999</v>
      </c>
    </row>
    <row r="6671" spans="1:3" x14ac:dyDescent="0.55000000000000004">
      <c r="A6671" s="1" t="s">
        <v>19</v>
      </c>
      <c r="B6671" s="2">
        <v>43410</v>
      </c>
      <c r="C6671">
        <v>1055.8100999999999</v>
      </c>
    </row>
    <row r="6672" spans="1:3" x14ac:dyDescent="0.55000000000000004">
      <c r="A6672" s="1" t="s">
        <v>19</v>
      </c>
      <c r="B6672" s="2">
        <v>43411</v>
      </c>
      <c r="C6672">
        <v>1093.3900000000001</v>
      </c>
    </row>
    <row r="6673" spans="1:3" x14ac:dyDescent="0.55000000000000004">
      <c r="A6673" s="1" t="s">
        <v>19</v>
      </c>
      <c r="B6673" s="2">
        <v>43412</v>
      </c>
      <c r="C6673">
        <v>1082.4000000000001</v>
      </c>
    </row>
    <row r="6674" spans="1:3" x14ac:dyDescent="0.55000000000000004">
      <c r="A6674" s="1" t="s">
        <v>19</v>
      </c>
      <c r="B6674" s="2">
        <v>43413</v>
      </c>
      <c r="C6674">
        <v>1066.1500000000001</v>
      </c>
    </row>
    <row r="6675" spans="1:3" x14ac:dyDescent="0.55000000000000004">
      <c r="A6675" s="1" t="s">
        <v>19</v>
      </c>
      <c r="B6675" s="2">
        <v>43416</v>
      </c>
      <c r="C6675">
        <v>1038.6300000000001</v>
      </c>
    </row>
    <row r="6676" spans="1:3" x14ac:dyDescent="0.55000000000000004">
      <c r="A6676" s="1" t="s">
        <v>19</v>
      </c>
      <c r="B6676" s="2">
        <v>43417</v>
      </c>
      <c r="C6676">
        <v>1036.05</v>
      </c>
    </row>
    <row r="6677" spans="1:3" x14ac:dyDescent="0.55000000000000004">
      <c r="A6677" s="1" t="s">
        <v>19</v>
      </c>
      <c r="B6677" s="2">
        <v>43418</v>
      </c>
      <c r="C6677">
        <v>1043.6600000000001</v>
      </c>
    </row>
    <row r="6678" spans="1:3" x14ac:dyDescent="0.55000000000000004">
      <c r="A6678" s="1" t="s">
        <v>19</v>
      </c>
      <c r="B6678" s="2">
        <v>43419</v>
      </c>
      <c r="C6678">
        <v>1064.71</v>
      </c>
    </row>
    <row r="6679" spans="1:3" x14ac:dyDescent="0.55000000000000004">
      <c r="A6679" s="1" t="s">
        <v>19</v>
      </c>
      <c r="B6679" s="2">
        <v>43420</v>
      </c>
      <c r="C6679">
        <v>1061.49</v>
      </c>
    </row>
    <row r="6680" spans="1:3" x14ac:dyDescent="0.55000000000000004">
      <c r="A6680" s="1" t="s">
        <v>19</v>
      </c>
      <c r="B6680" s="2">
        <v>43423</v>
      </c>
      <c r="C6680">
        <v>1020</v>
      </c>
    </row>
    <row r="6681" spans="1:3" x14ac:dyDescent="0.55000000000000004">
      <c r="A6681" s="1" t="s">
        <v>19</v>
      </c>
      <c r="B6681" s="2">
        <v>43424</v>
      </c>
      <c r="C6681">
        <v>1025.76</v>
      </c>
    </row>
    <row r="6682" spans="1:3" x14ac:dyDescent="0.55000000000000004">
      <c r="A6682" s="1" t="s">
        <v>19</v>
      </c>
      <c r="B6682" s="2">
        <v>43425</v>
      </c>
      <c r="C6682">
        <v>1037.6099999999999</v>
      </c>
    </row>
    <row r="6683" spans="1:3" x14ac:dyDescent="0.55000000000000004">
      <c r="A6683" s="1" t="s">
        <v>19</v>
      </c>
      <c r="B6683" s="2">
        <v>43427</v>
      </c>
      <c r="C6683">
        <v>1023.88</v>
      </c>
    </row>
    <row r="6684" spans="1:3" x14ac:dyDescent="0.55000000000000004">
      <c r="A6684" s="1" t="s">
        <v>19</v>
      </c>
      <c r="B6684" s="2">
        <v>43430</v>
      </c>
      <c r="C6684">
        <v>1048.6199999999999</v>
      </c>
    </row>
    <row r="6685" spans="1:3" x14ac:dyDescent="0.55000000000000004">
      <c r="A6685" s="1" t="s">
        <v>19</v>
      </c>
      <c r="B6685" s="2">
        <v>43431</v>
      </c>
      <c r="C6685">
        <v>1044.4100000000001</v>
      </c>
    </row>
    <row r="6686" spans="1:3" x14ac:dyDescent="0.55000000000000004">
      <c r="A6686" s="1" t="s">
        <v>19</v>
      </c>
      <c r="B6686" s="2">
        <v>43432</v>
      </c>
      <c r="C6686">
        <v>1086.23</v>
      </c>
    </row>
    <row r="6687" spans="1:3" x14ac:dyDescent="0.55000000000000004">
      <c r="A6687" s="1" t="s">
        <v>19</v>
      </c>
      <c r="B6687" s="2">
        <v>43433</v>
      </c>
      <c r="C6687">
        <v>1088.3</v>
      </c>
    </row>
    <row r="6688" spans="1:3" x14ac:dyDescent="0.55000000000000004">
      <c r="A6688" s="1" t="s">
        <v>19</v>
      </c>
      <c r="B6688" s="2">
        <v>43434</v>
      </c>
      <c r="C6688">
        <v>1094.4301</v>
      </c>
    </row>
    <row r="6689" spans="1:3" x14ac:dyDescent="0.55000000000000004">
      <c r="A6689" s="1" t="s">
        <v>19</v>
      </c>
      <c r="B6689" s="2">
        <v>43437</v>
      </c>
      <c r="C6689">
        <v>1106.4301</v>
      </c>
    </row>
    <row r="6690" spans="1:3" x14ac:dyDescent="0.55000000000000004">
      <c r="A6690" s="1" t="s">
        <v>19</v>
      </c>
      <c r="B6690" s="2">
        <v>43438</v>
      </c>
      <c r="C6690">
        <v>1050.8199</v>
      </c>
    </row>
    <row r="6691" spans="1:3" x14ac:dyDescent="0.55000000000000004">
      <c r="A6691" s="1" t="s">
        <v>19</v>
      </c>
      <c r="B6691" s="2">
        <v>43440</v>
      </c>
      <c r="C6691">
        <v>1068.73</v>
      </c>
    </row>
    <row r="6692" spans="1:3" x14ac:dyDescent="0.55000000000000004">
      <c r="A6692" s="1" t="s">
        <v>19</v>
      </c>
      <c r="B6692" s="2">
        <v>43441</v>
      </c>
      <c r="C6692">
        <v>1036.58</v>
      </c>
    </row>
    <row r="6693" spans="1:3" x14ac:dyDescent="0.55000000000000004">
      <c r="A6693" s="1" t="s">
        <v>19</v>
      </c>
      <c r="B6693" s="2">
        <v>43444</v>
      </c>
      <c r="C6693">
        <v>1039.55</v>
      </c>
    </row>
    <row r="6694" spans="1:3" x14ac:dyDescent="0.55000000000000004">
      <c r="A6694" s="1" t="s">
        <v>19</v>
      </c>
      <c r="B6694" s="2">
        <v>43445</v>
      </c>
      <c r="C6694">
        <v>1051.75</v>
      </c>
    </row>
    <row r="6695" spans="1:3" x14ac:dyDescent="0.55000000000000004">
      <c r="A6695" s="1" t="s">
        <v>19</v>
      </c>
      <c r="B6695" s="2">
        <v>43446</v>
      </c>
      <c r="C6695">
        <v>1063.6801</v>
      </c>
    </row>
    <row r="6696" spans="1:3" x14ac:dyDescent="0.55000000000000004">
      <c r="A6696" s="1" t="s">
        <v>19</v>
      </c>
      <c r="B6696" s="2">
        <v>43447</v>
      </c>
      <c r="C6696">
        <v>1061.9000000000001</v>
      </c>
    </row>
    <row r="6697" spans="1:3" x14ac:dyDescent="0.55000000000000004">
      <c r="A6697" s="1" t="s">
        <v>19</v>
      </c>
      <c r="B6697" s="2">
        <v>43448</v>
      </c>
      <c r="C6697">
        <v>1042.0999999999999</v>
      </c>
    </row>
    <row r="6698" spans="1:3" x14ac:dyDescent="0.55000000000000004">
      <c r="A6698" s="1" t="s">
        <v>19</v>
      </c>
      <c r="B6698" s="2">
        <v>43451</v>
      </c>
      <c r="C6698">
        <v>1016.53</v>
      </c>
    </row>
    <row r="6699" spans="1:3" x14ac:dyDescent="0.55000000000000004">
      <c r="A6699" s="1" t="s">
        <v>19</v>
      </c>
      <c r="B6699" s="2">
        <v>43452</v>
      </c>
      <c r="C6699">
        <v>1028.71</v>
      </c>
    </row>
    <row r="6700" spans="1:3" x14ac:dyDescent="0.55000000000000004">
      <c r="A6700" s="1" t="s">
        <v>19</v>
      </c>
      <c r="B6700" s="2">
        <v>43453</v>
      </c>
      <c r="C6700">
        <v>1023.01</v>
      </c>
    </row>
    <row r="6701" spans="1:3" x14ac:dyDescent="0.55000000000000004">
      <c r="A6701" s="1" t="s">
        <v>19</v>
      </c>
      <c r="B6701" s="2">
        <v>43454</v>
      </c>
      <c r="C6701">
        <v>1009.41</v>
      </c>
    </row>
    <row r="6702" spans="1:3" x14ac:dyDescent="0.55000000000000004">
      <c r="A6702" s="1" t="s">
        <v>19</v>
      </c>
      <c r="B6702" s="2">
        <v>43455</v>
      </c>
      <c r="C6702">
        <v>979.54</v>
      </c>
    </row>
    <row r="6703" spans="1:3" x14ac:dyDescent="0.55000000000000004">
      <c r="A6703" s="1" t="s">
        <v>19</v>
      </c>
      <c r="B6703" s="2">
        <v>43458</v>
      </c>
      <c r="C6703">
        <v>976.22</v>
      </c>
    </row>
    <row r="6704" spans="1:3" x14ac:dyDescent="0.55000000000000004">
      <c r="A6704" s="1" t="s">
        <v>19</v>
      </c>
      <c r="B6704" s="2">
        <v>43460</v>
      </c>
      <c r="C6704">
        <v>1039.46</v>
      </c>
    </row>
    <row r="6705" spans="1:3" x14ac:dyDescent="0.55000000000000004">
      <c r="A6705" s="1" t="s">
        <v>19</v>
      </c>
      <c r="B6705" s="2">
        <v>43461</v>
      </c>
      <c r="C6705">
        <v>1043.8800000000001</v>
      </c>
    </row>
    <row r="6706" spans="1:3" x14ac:dyDescent="0.55000000000000004">
      <c r="A6706" s="1" t="s">
        <v>19</v>
      </c>
      <c r="B6706" s="2">
        <v>43462</v>
      </c>
      <c r="C6706">
        <v>1037.08</v>
      </c>
    </row>
    <row r="6707" spans="1:3" x14ac:dyDescent="0.55000000000000004">
      <c r="A6707" s="1" t="s">
        <v>19</v>
      </c>
      <c r="B6707" s="2">
        <v>43465</v>
      </c>
      <c r="C6707">
        <v>1035.6099999999999</v>
      </c>
    </row>
    <row r="6708" spans="1:3" x14ac:dyDescent="0.55000000000000004">
      <c r="A6708" s="1" t="s">
        <v>19</v>
      </c>
      <c r="B6708" s="2">
        <v>43467</v>
      </c>
      <c r="C6708">
        <v>1045.8499999999999</v>
      </c>
    </row>
    <row r="6709" spans="1:3" x14ac:dyDescent="0.55000000000000004">
      <c r="A6709" s="1" t="s">
        <v>19</v>
      </c>
      <c r="B6709" s="2">
        <v>43468</v>
      </c>
      <c r="C6709">
        <v>1016.06</v>
      </c>
    </row>
    <row r="6710" spans="1:3" x14ac:dyDescent="0.55000000000000004">
      <c r="A6710" s="1" t="s">
        <v>19</v>
      </c>
      <c r="B6710" s="2">
        <v>43469</v>
      </c>
      <c r="C6710">
        <v>1070.71</v>
      </c>
    </row>
    <row r="6711" spans="1:3" x14ac:dyDescent="0.55000000000000004">
      <c r="A6711" s="1" t="s">
        <v>19</v>
      </c>
      <c r="B6711" s="2">
        <v>43472</v>
      </c>
      <c r="C6711">
        <v>1068.3900000000001</v>
      </c>
    </row>
    <row r="6712" spans="1:3" x14ac:dyDescent="0.55000000000000004">
      <c r="A6712" s="1" t="s">
        <v>19</v>
      </c>
      <c r="B6712" s="2">
        <v>43473</v>
      </c>
      <c r="C6712">
        <v>1076.28</v>
      </c>
    </row>
    <row r="6713" spans="1:3" x14ac:dyDescent="0.55000000000000004">
      <c r="A6713" s="1" t="s">
        <v>19</v>
      </c>
      <c r="B6713" s="2">
        <v>43474</v>
      </c>
      <c r="C6713">
        <v>1074.6600000000001</v>
      </c>
    </row>
    <row r="6714" spans="1:3" x14ac:dyDescent="0.55000000000000004">
      <c r="A6714" s="1" t="s">
        <v>19</v>
      </c>
      <c r="B6714" s="2">
        <v>43475</v>
      </c>
      <c r="C6714">
        <v>1070.33</v>
      </c>
    </row>
    <row r="6715" spans="1:3" x14ac:dyDescent="0.55000000000000004">
      <c r="A6715" s="1" t="s">
        <v>19</v>
      </c>
      <c r="B6715" s="2">
        <v>43476</v>
      </c>
      <c r="C6715">
        <v>1057.1899000000001</v>
      </c>
    </row>
    <row r="6716" spans="1:3" x14ac:dyDescent="0.55000000000000004">
      <c r="A6716" s="1" t="s">
        <v>19</v>
      </c>
      <c r="B6716" s="2">
        <v>43479</v>
      </c>
      <c r="C6716">
        <v>1044.6899000000001</v>
      </c>
    </row>
    <row r="6717" spans="1:3" x14ac:dyDescent="0.55000000000000004">
      <c r="A6717" s="1" t="s">
        <v>19</v>
      </c>
      <c r="B6717" s="2">
        <v>43480</v>
      </c>
      <c r="C6717">
        <v>1077.1500000000001</v>
      </c>
    </row>
    <row r="6718" spans="1:3" x14ac:dyDescent="0.55000000000000004">
      <c r="A6718" s="1" t="s">
        <v>19</v>
      </c>
      <c r="B6718" s="2">
        <v>43481</v>
      </c>
      <c r="C6718">
        <v>1080.97</v>
      </c>
    </row>
    <row r="6719" spans="1:3" x14ac:dyDescent="0.55000000000000004">
      <c r="A6719" s="1" t="s">
        <v>19</v>
      </c>
      <c r="B6719" s="2">
        <v>43482</v>
      </c>
      <c r="C6719">
        <v>1089.9000000000001</v>
      </c>
    </row>
    <row r="6720" spans="1:3" x14ac:dyDescent="0.55000000000000004">
      <c r="A6720" s="1" t="s">
        <v>19</v>
      </c>
      <c r="B6720" s="2">
        <v>43483</v>
      </c>
      <c r="C6720">
        <v>1098.26</v>
      </c>
    </row>
    <row r="6721" spans="1:3" x14ac:dyDescent="0.55000000000000004">
      <c r="A6721" s="1" t="s">
        <v>19</v>
      </c>
      <c r="B6721" s="2">
        <v>43487</v>
      </c>
      <c r="C6721">
        <v>1070.52</v>
      </c>
    </row>
    <row r="6722" spans="1:3" x14ac:dyDescent="0.55000000000000004">
      <c r="A6722" s="1" t="s">
        <v>19</v>
      </c>
      <c r="B6722" s="2">
        <v>43488</v>
      </c>
      <c r="C6722">
        <v>1075.5699</v>
      </c>
    </row>
    <row r="6723" spans="1:3" x14ac:dyDescent="0.55000000000000004">
      <c r="A6723" s="1" t="s">
        <v>19</v>
      </c>
      <c r="B6723" s="2">
        <v>43489</v>
      </c>
      <c r="C6723">
        <v>1073.9000000000001</v>
      </c>
    </row>
    <row r="6724" spans="1:3" x14ac:dyDescent="0.55000000000000004">
      <c r="A6724" s="1" t="s">
        <v>19</v>
      </c>
      <c r="B6724" s="2">
        <v>43490</v>
      </c>
      <c r="C6724">
        <v>1090.99</v>
      </c>
    </row>
    <row r="6725" spans="1:3" x14ac:dyDescent="0.55000000000000004">
      <c r="A6725" s="1" t="s">
        <v>19</v>
      </c>
      <c r="B6725" s="2">
        <v>43493</v>
      </c>
      <c r="C6725">
        <v>1070.08</v>
      </c>
    </row>
    <row r="6726" spans="1:3" x14ac:dyDescent="0.55000000000000004">
      <c r="A6726" s="1" t="s">
        <v>19</v>
      </c>
      <c r="B6726" s="2">
        <v>43494</v>
      </c>
      <c r="C6726">
        <v>1060.6199999999999</v>
      </c>
    </row>
    <row r="6727" spans="1:3" x14ac:dyDescent="0.55000000000000004">
      <c r="A6727" s="1" t="s">
        <v>19</v>
      </c>
      <c r="B6727" s="2">
        <v>43495</v>
      </c>
      <c r="C6727">
        <v>1089.0600999999999</v>
      </c>
    </row>
    <row r="6728" spans="1:3" x14ac:dyDescent="0.55000000000000004">
      <c r="A6728" s="1" t="s">
        <v>19</v>
      </c>
      <c r="B6728" s="2">
        <v>43496</v>
      </c>
      <c r="C6728">
        <v>1116.3699999999999</v>
      </c>
    </row>
    <row r="6729" spans="1:3" x14ac:dyDescent="0.55000000000000004">
      <c r="A6729" s="1" t="s">
        <v>19</v>
      </c>
      <c r="B6729" s="2">
        <v>43497</v>
      </c>
      <c r="C6729">
        <v>1110.75</v>
      </c>
    </row>
    <row r="6730" spans="1:3" x14ac:dyDescent="0.55000000000000004">
      <c r="A6730" s="1" t="s">
        <v>19</v>
      </c>
      <c r="B6730" s="2">
        <v>43500</v>
      </c>
      <c r="C6730">
        <v>1132.8</v>
      </c>
    </row>
    <row r="6731" spans="1:3" x14ac:dyDescent="0.55000000000000004">
      <c r="A6731" s="1" t="s">
        <v>19</v>
      </c>
      <c r="B6731" s="2">
        <v>43501</v>
      </c>
      <c r="C6731">
        <v>1145.99</v>
      </c>
    </row>
    <row r="6732" spans="1:3" x14ac:dyDescent="0.55000000000000004">
      <c r="A6732" s="1" t="s">
        <v>19</v>
      </c>
      <c r="B6732" s="2">
        <v>43502</v>
      </c>
      <c r="C6732">
        <v>1115.23</v>
      </c>
    </row>
    <row r="6733" spans="1:3" x14ac:dyDescent="0.55000000000000004">
      <c r="A6733" s="1" t="s">
        <v>19</v>
      </c>
      <c r="B6733" s="2">
        <v>43503</v>
      </c>
      <c r="C6733">
        <v>1098.71</v>
      </c>
    </row>
    <row r="6734" spans="1:3" x14ac:dyDescent="0.55000000000000004">
      <c r="A6734" s="1" t="s">
        <v>19</v>
      </c>
      <c r="B6734" s="2">
        <v>43504</v>
      </c>
      <c r="C6734">
        <v>1095.0600999999999</v>
      </c>
    </row>
    <row r="6735" spans="1:3" x14ac:dyDescent="0.55000000000000004">
      <c r="A6735" s="1" t="s">
        <v>19</v>
      </c>
      <c r="B6735" s="2">
        <v>43507</v>
      </c>
      <c r="C6735">
        <v>1095.01</v>
      </c>
    </row>
    <row r="6736" spans="1:3" x14ac:dyDescent="0.55000000000000004">
      <c r="A6736" s="1" t="s">
        <v>19</v>
      </c>
      <c r="B6736" s="2">
        <v>43508</v>
      </c>
      <c r="C6736">
        <v>1121.3699999999999</v>
      </c>
    </row>
    <row r="6737" spans="1:3" x14ac:dyDescent="0.55000000000000004">
      <c r="A6737" s="1" t="s">
        <v>19</v>
      </c>
      <c r="B6737" s="2">
        <v>43509</v>
      </c>
      <c r="C6737">
        <v>1120.1600000000001</v>
      </c>
    </row>
    <row r="6738" spans="1:3" x14ac:dyDescent="0.55000000000000004">
      <c r="A6738" s="1" t="s">
        <v>19</v>
      </c>
      <c r="B6738" s="2">
        <v>43510</v>
      </c>
      <c r="C6738">
        <v>1121.67</v>
      </c>
    </row>
    <row r="6739" spans="1:3" x14ac:dyDescent="0.55000000000000004">
      <c r="A6739" s="1" t="s">
        <v>19</v>
      </c>
      <c r="B6739" s="2">
        <v>43511</v>
      </c>
      <c r="C6739">
        <v>1113.6500000000001</v>
      </c>
    </row>
    <row r="6740" spans="1:3" x14ac:dyDescent="0.55000000000000004">
      <c r="A6740" s="1" t="s">
        <v>19</v>
      </c>
      <c r="B6740" s="2">
        <v>43515</v>
      </c>
      <c r="C6740">
        <v>1118.5600999999999</v>
      </c>
    </row>
    <row r="6741" spans="1:3" x14ac:dyDescent="0.55000000000000004">
      <c r="A6741" s="1" t="s">
        <v>19</v>
      </c>
      <c r="B6741" s="2">
        <v>43516</v>
      </c>
      <c r="C6741">
        <v>1113.8</v>
      </c>
    </row>
    <row r="6742" spans="1:3" x14ac:dyDescent="0.55000000000000004">
      <c r="A6742" s="1" t="s">
        <v>19</v>
      </c>
      <c r="B6742" s="2">
        <v>43517</v>
      </c>
      <c r="C6742">
        <v>1096.97</v>
      </c>
    </row>
    <row r="6743" spans="1:3" x14ac:dyDescent="0.55000000000000004">
      <c r="A6743" s="1" t="s">
        <v>19</v>
      </c>
      <c r="B6743" s="2">
        <v>43518</v>
      </c>
      <c r="C6743">
        <v>1110.3699999999999</v>
      </c>
    </row>
    <row r="6744" spans="1:3" x14ac:dyDescent="0.55000000000000004">
      <c r="A6744" s="1" t="s">
        <v>19</v>
      </c>
      <c r="B6744" s="2">
        <v>43521</v>
      </c>
      <c r="C6744">
        <v>1109.4000000000001</v>
      </c>
    </row>
    <row r="6745" spans="1:3" x14ac:dyDescent="0.55000000000000004">
      <c r="A6745" s="1" t="s">
        <v>19</v>
      </c>
      <c r="B6745" s="2">
        <v>43522</v>
      </c>
      <c r="C6745">
        <v>1115.1300000000001</v>
      </c>
    </row>
    <row r="6746" spans="1:3" x14ac:dyDescent="0.55000000000000004">
      <c r="A6746" s="1" t="s">
        <v>19</v>
      </c>
      <c r="B6746" s="2">
        <v>43523</v>
      </c>
      <c r="C6746">
        <v>1116.05</v>
      </c>
    </row>
    <row r="6747" spans="1:3" x14ac:dyDescent="0.55000000000000004">
      <c r="A6747" s="1" t="s">
        <v>19</v>
      </c>
      <c r="B6747" s="2">
        <v>43524</v>
      </c>
      <c r="C6747">
        <v>1119.92</v>
      </c>
    </row>
    <row r="6748" spans="1:3" x14ac:dyDescent="0.55000000000000004">
      <c r="A6748" s="1" t="s">
        <v>19</v>
      </c>
      <c r="B6748" s="2">
        <v>43525</v>
      </c>
      <c r="C6748">
        <v>1140.99</v>
      </c>
    </row>
    <row r="6749" spans="1:3" x14ac:dyDescent="0.55000000000000004">
      <c r="A6749" s="1" t="s">
        <v>19</v>
      </c>
      <c r="B6749" s="2">
        <v>43528</v>
      </c>
      <c r="C6749">
        <v>1147.8</v>
      </c>
    </row>
    <row r="6750" spans="1:3" x14ac:dyDescent="0.55000000000000004">
      <c r="A6750" s="1" t="s">
        <v>19</v>
      </c>
      <c r="B6750" s="2">
        <v>43529</v>
      </c>
      <c r="C6750">
        <v>1162.03</v>
      </c>
    </row>
    <row r="6751" spans="1:3" x14ac:dyDescent="0.55000000000000004">
      <c r="A6751" s="1" t="s">
        <v>19</v>
      </c>
      <c r="B6751" s="2">
        <v>43530</v>
      </c>
      <c r="C6751">
        <v>1157.8599999999999</v>
      </c>
    </row>
    <row r="6752" spans="1:3" x14ac:dyDescent="0.55000000000000004">
      <c r="A6752" s="1" t="s">
        <v>19</v>
      </c>
      <c r="B6752" s="2">
        <v>43531</v>
      </c>
      <c r="C6752">
        <v>1143.3</v>
      </c>
    </row>
    <row r="6753" spans="1:3" x14ac:dyDescent="0.55000000000000004">
      <c r="A6753" s="1" t="s">
        <v>19</v>
      </c>
      <c r="B6753" s="2">
        <v>43532</v>
      </c>
      <c r="C6753">
        <v>1142.3199</v>
      </c>
    </row>
    <row r="6754" spans="1:3" x14ac:dyDescent="0.55000000000000004">
      <c r="A6754" s="1" t="s">
        <v>19</v>
      </c>
      <c r="B6754" s="2">
        <v>43535</v>
      </c>
      <c r="C6754">
        <v>1175.76</v>
      </c>
    </row>
    <row r="6755" spans="1:3" x14ac:dyDescent="0.55000000000000004">
      <c r="A6755" s="1" t="s">
        <v>19</v>
      </c>
      <c r="B6755" s="2">
        <v>43536</v>
      </c>
      <c r="C6755">
        <v>1193.2</v>
      </c>
    </row>
    <row r="6756" spans="1:3" x14ac:dyDescent="0.55000000000000004">
      <c r="A6756" s="1" t="s">
        <v>19</v>
      </c>
      <c r="B6756" s="2">
        <v>43537</v>
      </c>
      <c r="C6756">
        <v>1193.3199</v>
      </c>
    </row>
    <row r="6757" spans="1:3" x14ac:dyDescent="0.55000000000000004">
      <c r="A6757" s="1" t="s">
        <v>19</v>
      </c>
      <c r="B6757" s="2">
        <v>43538</v>
      </c>
      <c r="C6757">
        <v>1185.55</v>
      </c>
    </row>
    <row r="6758" spans="1:3" x14ac:dyDescent="0.55000000000000004">
      <c r="A6758" s="1" t="s">
        <v>19</v>
      </c>
      <c r="B6758" s="2">
        <v>43539</v>
      </c>
      <c r="C6758">
        <v>1184.46</v>
      </c>
    </row>
    <row r="6759" spans="1:3" x14ac:dyDescent="0.55000000000000004">
      <c r="A6759" s="1" t="s">
        <v>19</v>
      </c>
      <c r="B6759" s="2">
        <v>43542</v>
      </c>
      <c r="C6759">
        <v>1184.26</v>
      </c>
    </row>
    <row r="6760" spans="1:3" x14ac:dyDescent="0.55000000000000004">
      <c r="A6760" s="1" t="s">
        <v>19</v>
      </c>
      <c r="B6760" s="2">
        <v>43543</v>
      </c>
      <c r="C6760">
        <v>1198.8499999999999</v>
      </c>
    </row>
    <row r="6761" spans="1:3" x14ac:dyDescent="0.55000000000000004">
      <c r="A6761" s="1" t="s">
        <v>19</v>
      </c>
      <c r="B6761" s="2">
        <v>43544</v>
      </c>
      <c r="C6761">
        <v>1223.97</v>
      </c>
    </row>
    <row r="6762" spans="1:3" x14ac:dyDescent="0.55000000000000004">
      <c r="A6762" s="1" t="s">
        <v>19</v>
      </c>
      <c r="B6762" s="2">
        <v>43545</v>
      </c>
      <c r="C6762">
        <v>1231.54</v>
      </c>
    </row>
    <row r="6763" spans="1:3" x14ac:dyDescent="0.55000000000000004">
      <c r="A6763" s="1" t="s">
        <v>19</v>
      </c>
      <c r="B6763" s="2">
        <v>43546</v>
      </c>
      <c r="C6763">
        <v>1205.5</v>
      </c>
    </row>
    <row r="6764" spans="1:3" x14ac:dyDescent="0.55000000000000004">
      <c r="A6764" s="1" t="s">
        <v>19</v>
      </c>
      <c r="B6764" s="2">
        <v>43549</v>
      </c>
      <c r="C6764">
        <v>1193</v>
      </c>
    </row>
    <row r="6765" spans="1:3" x14ac:dyDescent="0.55000000000000004">
      <c r="A6765" s="1" t="s">
        <v>19</v>
      </c>
      <c r="B6765" s="2">
        <v>43550</v>
      </c>
      <c r="C6765">
        <v>1184.6199999999999</v>
      </c>
    </row>
    <row r="6766" spans="1:3" x14ac:dyDescent="0.55000000000000004">
      <c r="A6766" s="1" t="s">
        <v>19</v>
      </c>
      <c r="B6766" s="2">
        <v>43551</v>
      </c>
      <c r="C6766">
        <v>1173.02</v>
      </c>
    </row>
    <row r="6767" spans="1:3" x14ac:dyDescent="0.55000000000000004">
      <c r="A6767" s="1" t="s">
        <v>19</v>
      </c>
      <c r="B6767" s="2">
        <v>43552</v>
      </c>
      <c r="C6767">
        <v>1168.49</v>
      </c>
    </row>
    <row r="6768" spans="1:3" x14ac:dyDescent="0.55000000000000004">
      <c r="A6768" s="1" t="s">
        <v>19</v>
      </c>
      <c r="B6768" s="2">
        <v>43553</v>
      </c>
      <c r="C6768">
        <v>1173.3100999999999</v>
      </c>
    </row>
    <row r="6769" spans="1:3" x14ac:dyDescent="0.55000000000000004">
      <c r="A6769" s="1" t="s">
        <v>19</v>
      </c>
      <c r="B6769" s="2">
        <v>43556</v>
      </c>
      <c r="C6769">
        <v>1194.4301</v>
      </c>
    </row>
    <row r="6770" spans="1:3" x14ac:dyDescent="0.55000000000000004">
      <c r="A6770" s="1" t="s">
        <v>19</v>
      </c>
      <c r="B6770" s="2">
        <v>43557</v>
      </c>
      <c r="C6770">
        <v>1200.49</v>
      </c>
    </row>
    <row r="6771" spans="1:3" x14ac:dyDescent="0.55000000000000004">
      <c r="A6771" s="1" t="s">
        <v>19</v>
      </c>
      <c r="B6771" s="2">
        <v>43558</v>
      </c>
      <c r="C6771">
        <v>1205.92</v>
      </c>
    </row>
    <row r="6772" spans="1:3" x14ac:dyDescent="0.55000000000000004">
      <c r="A6772" s="1" t="s">
        <v>19</v>
      </c>
      <c r="B6772" s="2">
        <v>43559</v>
      </c>
      <c r="C6772">
        <v>1215</v>
      </c>
    </row>
    <row r="6773" spans="1:3" x14ac:dyDescent="0.55000000000000004">
      <c r="A6773" s="1" t="s">
        <v>19</v>
      </c>
      <c r="B6773" s="2">
        <v>43560</v>
      </c>
      <c r="C6773">
        <v>1207.1500000000001</v>
      </c>
    </row>
    <row r="6774" spans="1:3" x14ac:dyDescent="0.55000000000000004">
      <c r="A6774" s="1" t="s">
        <v>19</v>
      </c>
      <c r="B6774" s="2">
        <v>43563</v>
      </c>
      <c r="C6774">
        <v>1203.8399999999999</v>
      </c>
    </row>
    <row r="6775" spans="1:3" x14ac:dyDescent="0.55000000000000004">
      <c r="A6775" s="1" t="s">
        <v>19</v>
      </c>
      <c r="B6775" s="2">
        <v>43564</v>
      </c>
      <c r="C6775">
        <v>1197.25</v>
      </c>
    </row>
    <row r="6776" spans="1:3" x14ac:dyDescent="0.55000000000000004">
      <c r="A6776" s="1" t="s">
        <v>19</v>
      </c>
      <c r="B6776" s="2">
        <v>43565</v>
      </c>
      <c r="C6776">
        <v>1202.1600000000001</v>
      </c>
    </row>
    <row r="6777" spans="1:3" x14ac:dyDescent="0.55000000000000004">
      <c r="A6777" s="1" t="s">
        <v>19</v>
      </c>
      <c r="B6777" s="2">
        <v>43566</v>
      </c>
      <c r="C6777">
        <v>1204.6199999999999</v>
      </c>
    </row>
    <row r="6778" spans="1:3" x14ac:dyDescent="0.55000000000000004">
      <c r="A6778" s="1" t="s">
        <v>19</v>
      </c>
      <c r="B6778" s="2">
        <v>43567</v>
      </c>
      <c r="C6778">
        <v>1217.8699999999999</v>
      </c>
    </row>
    <row r="6779" spans="1:3" x14ac:dyDescent="0.55000000000000004">
      <c r="A6779" s="1" t="s">
        <v>19</v>
      </c>
      <c r="B6779" s="2">
        <v>43570</v>
      </c>
      <c r="C6779">
        <v>1221.0999999999999</v>
      </c>
    </row>
    <row r="6780" spans="1:3" x14ac:dyDescent="0.55000000000000004">
      <c r="A6780" s="1" t="s">
        <v>19</v>
      </c>
      <c r="B6780" s="2">
        <v>43571</v>
      </c>
      <c r="C6780">
        <v>1227.1300000000001</v>
      </c>
    </row>
    <row r="6781" spans="1:3" x14ac:dyDescent="0.55000000000000004">
      <c r="A6781" s="1" t="s">
        <v>19</v>
      </c>
      <c r="B6781" s="2">
        <v>43572</v>
      </c>
      <c r="C6781">
        <v>1236.3399999999999</v>
      </c>
    </row>
    <row r="6782" spans="1:3" x14ac:dyDescent="0.55000000000000004">
      <c r="A6782" s="1" t="s">
        <v>19</v>
      </c>
      <c r="B6782" s="2">
        <v>43573</v>
      </c>
      <c r="C6782">
        <v>1236.3699999999999</v>
      </c>
    </row>
    <row r="6783" spans="1:3" x14ac:dyDescent="0.55000000000000004">
      <c r="A6783" s="1" t="s">
        <v>19</v>
      </c>
      <c r="B6783" s="2">
        <v>43577</v>
      </c>
      <c r="C6783">
        <v>1248.8399999999999</v>
      </c>
    </row>
    <row r="6784" spans="1:3" x14ac:dyDescent="0.55000000000000004">
      <c r="A6784" s="1" t="s">
        <v>19</v>
      </c>
      <c r="B6784" s="2">
        <v>43578</v>
      </c>
      <c r="C6784">
        <v>1264.55</v>
      </c>
    </row>
    <row r="6785" spans="1:3" x14ac:dyDescent="0.55000000000000004">
      <c r="A6785" s="1" t="s">
        <v>19</v>
      </c>
      <c r="B6785" s="2">
        <v>43579</v>
      </c>
      <c r="C6785">
        <v>1256</v>
      </c>
    </row>
    <row r="6786" spans="1:3" x14ac:dyDescent="0.55000000000000004">
      <c r="A6786" s="1" t="s">
        <v>19</v>
      </c>
      <c r="B6786" s="2">
        <v>43580</v>
      </c>
      <c r="C6786">
        <v>1263.45</v>
      </c>
    </row>
    <row r="6787" spans="1:3" x14ac:dyDescent="0.55000000000000004">
      <c r="A6787" s="1" t="s">
        <v>19</v>
      </c>
      <c r="B6787" s="2">
        <v>43581</v>
      </c>
      <c r="C6787">
        <v>1272.1801</v>
      </c>
    </row>
    <row r="6788" spans="1:3" x14ac:dyDescent="0.55000000000000004">
      <c r="A6788" s="1" t="s">
        <v>19</v>
      </c>
      <c r="B6788" s="2">
        <v>43584</v>
      </c>
      <c r="C6788">
        <v>1287.58</v>
      </c>
    </row>
    <row r="6789" spans="1:3" x14ac:dyDescent="0.55000000000000004">
      <c r="A6789" s="1" t="s">
        <v>19</v>
      </c>
      <c r="B6789" s="2">
        <v>43585</v>
      </c>
      <c r="C6789">
        <v>1188.48</v>
      </c>
    </row>
    <row r="6790" spans="1:3" x14ac:dyDescent="0.55000000000000004">
      <c r="A6790" s="1" t="s">
        <v>19</v>
      </c>
      <c r="B6790" s="2">
        <v>43586</v>
      </c>
      <c r="C6790">
        <v>1168.08</v>
      </c>
    </row>
    <row r="6791" spans="1:3" x14ac:dyDescent="0.55000000000000004">
      <c r="A6791" s="1" t="s">
        <v>19</v>
      </c>
      <c r="B6791" s="2">
        <v>43587</v>
      </c>
      <c r="C6791">
        <v>1162.6099999999999</v>
      </c>
    </row>
    <row r="6792" spans="1:3" x14ac:dyDescent="0.55000000000000004">
      <c r="A6792" s="1" t="s">
        <v>19</v>
      </c>
      <c r="B6792" s="2">
        <v>43588</v>
      </c>
      <c r="C6792">
        <v>1185.4000000000001</v>
      </c>
    </row>
    <row r="6793" spans="1:3" x14ac:dyDescent="0.55000000000000004">
      <c r="A6793" s="1" t="s">
        <v>19</v>
      </c>
      <c r="B6793" s="2">
        <v>43591</v>
      </c>
      <c r="C6793">
        <v>1189.3900000000001</v>
      </c>
    </row>
    <row r="6794" spans="1:3" x14ac:dyDescent="0.55000000000000004">
      <c r="A6794" s="1" t="s">
        <v>19</v>
      </c>
      <c r="B6794" s="2">
        <v>43592</v>
      </c>
      <c r="C6794">
        <v>1174.0999999999999</v>
      </c>
    </row>
    <row r="6795" spans="1:3" x14ac:dyDescent="0.55000000000000004">
      <c r="A6795" s="1" t="s">
        <v>19</v>
      </c>
      <c r="B6795" s="2">
        <v>43593</v>
      </c>
      <c r="C6795">
        <v>1166.27</v>
      </c>
    </row>
    <row r="6796" spans="1:3" x14ac:dyDescent="0.55000000000000004">
      <c r="A6796" s="1" t="s">
        <v>19</v>
      </c>
      <c r="B6796" s="2">
        <v>43594</v>
      </c>
      <c r="C6796">
        <v>1162.3800000000001</v>
      </c>
    </row>
    <row r="6797" spans="1:3" x14ac:dyDescent="0.55000000000000004">
      <c r="A6797" s="1" t="s">
        <v>19</v>
      </c>
      <c r="B6797" s="2">
        <v>43595</v>
      </c>
      <c r="C6797">
        <v>1164.27</v>
      </c>
    </row>
    <row r="6798" spans="1:3" x14ac:dyDescent="0.55000000000000004">
      <c r="A6798" s="1" t="s">
        <v>19</v>
      </c>
      <c r="B6798" s="2">
        <v>43598</v>
      </c>
      <c r="C6798">
        <v>1132.03</v>
      </c>
    </row>
    <row r="6799" spans="1:3" x14ac:dyDescent="0.55000000000000004">
      <c r="A6799" s="1" t="s">
        <v>19</v>
      </c>
      <c r="B6799" s="2">
        <v>43599</v>
      </c>
      <c r="C6799">
        <v>1120.4399000000001</v>
      </c>
    </row>
    <row r="6800" spans="1:3" x14ac:dyDescent="0.55000000000000004">
      <c r="A6800" s="1" t="s">
        <v>19</v>
      </c>
      <c r="B6800" s="2">
        <v>43600</v>
      </c>
      <c r="C6800">
        <v>1164.21</v>
      </c>
    </row>
    <row r="6801" spans="1:3" x14ac:dyDescent="0.55000000000000004">
      <c r="A6801" s="1" t="s">
        <v>19</v>
      </c>
      <c r="B6801" s="2">
        <v>43601</v>
      </c>
      <c r="C6801">
        <v>1178.98</v>
      </c>
    </row>
    <row r="6802" spans="1:3" x14ac:dyDescent="0.55000000000000004">
      <c r="A6802" s="1" t="s">
        <v>19</v>
      </c>
      <c r="B6802" s="2">
        <v>43602</v>
      </c>
      <c r="C6802">
        <v>1162.3</v>
      </c>
    </row>
    <row r="6803" spans="1:3" x14ac:dyDescent="0.55000000000000004">
      <c r="A6803" s="1" t="s">
        <v>19</v>
      </c>
      <c r="B6803" s="2">
        <v>43605</v>
      </c>
      <c r="C6803">
        <v>1138.8499999999999</v>
      </c>
    </row>
    <row r="6804" spans="1:3" x14ac:dyDescent="0.55000000000000004">
      <c r="A6804" s="1" t="s">
        <v>19</v>
      </c>
      <c r="B6804" s="2">
        <v>43606</v>
      </c>
      <c r="C6804">
        <v>1149.6300000000001</v>
      </c>
    </row>
    <row r="6805" spans="1:3" x14ac:dyDescent="0.55000000000000004">
      <c r="A6805" s="1" t="s">
        <v>19</v>
      </c>
      <c r="B6805" s="2">
        <v>43607</v>
      </c>
      <c r="C6805">
        <v>1151.42</v>
      </c>
    </row>
    <row r="6806" spans="1:3" x14ac:dyDescent="0.55000000000000004">
      <c r="A6806" s="1" t="s">
        <v>19</v>
      </c>
      <c r="B6806" s="2">
        <v>43608</v>
      </c>
      <c r="C6806">
        <v>1140.77</v>
      </c>
    </row>
    <row r="6807" spans="1:3" x14ac:dyDescent="0.55000000000000004">
      <c r="A6807" s="1" t="s">
        <v>19</v>
      </c>
      <c r="B6807" s="2">
        <v>43609</v>
      </c>
      <c r="C6807">
        <v>1133.47</v>
      </c>
    </row>
    <row r="6808" spans="1:3" x14ac:dyDescent="0.55000000000000004">
      <c r="A6808" s="1" t="s">
        <v>19</v>
      </c>
      <c r="B6808" s="2">
        <v>43613</v>
      </c>
      <c r="C6808">
        <v>1134.1500000000001</v>
      </c>
    </row>
    <row r="6809" spans="1:3" x14ac:dyDescent="0.55000000000000004">
      <c r="A6809" s="1" t="s">
        <v>19</v>
      </c>
      <c r="B6809" s="2">
        <v>43614</v>
      </c>
      <c r="C6809">
        <v>1116.46</v>
      </c>
    </row>
    <row r="6810" spans="1:3" x14ac:dyDescent="0.55000000000000004">
      <c r="A6810" s="1" t="s">
        <v>19</v>
      </c>
      <c r="B6810" s="2">
        <v>43615</v>
      </c>
      <c r="C6810">
        <v>1117.95</v>
      </c>
    </row>
    <row r="6811" spans="1:3" x14ac:dyDescent="0.55000000000000004">
      <c r="A6811" s="1" t="s">
        <v>19</v>
      </c>
      <c r="B6811" s="2">
        <v>43616</v>
      </c>
      <c r="C6811">
        <v>1103.6300000000001</v>
      </c>
    </row>
    <row r="6812" spans="1:3" x14ac:dyDescent="0.55000000000000004">
      <c r="A6812" s="1" t="s">
        <v>19</v>
      </c>
      <c r="B6812" s="2">
        <v>43619</v>
      </c>
      <c r="C6812">
        <v>1036.23</v>
      </c>
    </row>
    <row r="6813" spans="1:3" x14ac:dyDescent="0.55000000000000004">
      <c r="A6813" s="1" t="s">
        <v>19</v>
      </c>
      <c r="B6813" s="2">
        <v>43620</v>
      </c>
      <c r="C6813">
        <v>1053.05</v>
      </c>
    </row>
    <row r="6814" spans="1:3" x14ac:dyDescent="0.55000000000000004">
      <c r="A6814" s="1" t="s">
        <v>19</v>
      </c>
      <c r="B6814" s="2">
        <v>43621</v>
      </c>
      <c r="C6814">
        <v>1042.22</v>
      </c>
    </row>
    <row r="6815" spans="1:3" x14ac:dyDescent="0.55000000000000004">
      <c r="A6815" s="1" t="s">
        <v>19</v>
      </c>
      <c r="B6815" s="2">
        <v>43622</v>
      </c>
      <c r="C6815">
        <v>1044.3399999999999</v>
      </c>
    </row>
    <row r="6816" spans="1:3" x14ac:dyDescent="0.55000000000000004">
      <c r="A6816" s="1" t="s">
        <v>19</v>
      </c>
      <c r="B6816" s="2">
        <v>43623</v>
      </c>
      <c r="C6816">
        <v>1066.04</v>
      </c>
    </row>
    <row r="6817" spans="1:3" x14ac:dyDescent="0.55000000000000004">
      <c r="A6817" s="1" t="s">
        <v>19</v>
      </c>
      <c r="B6817" s="2">
        <v>43626</v>
      </c>
      <c r="C6817">
        <v>1080.3800000000001</v>
      </c>
    </row>
    <row r="6818" spans="1:3" x14ac:dyDescent="0.55000000000000004">
      <c r="A6818" s="1" t="s">
        <v>19</v>
      </c>
      <c r="B6818" s="2">
        <v>43627</v>
      </c>
      <c r="C6818">
        <v>1078.72</v>
      </c>
    </row>
    <row r="6819" spans="1:3" x14ac:dyDescent="0.55000000000000004">
      <c r="A6819" s="1" t="s">
        <v>19</v>
      </c>
      <c r="B6819" s="2">
        <v>43628</v>
      </c>
      <c r="C6819">
        <v>1077.03</v>
      </c>
    </row>
    <row r="6820" spans="1:3" x14ac:dyDescent="0.55000000000000004">
      <c r="A6820" s="1" t="s">
        <v>19</v>
      </c>
      <c r="B6820" s="2">
        <v>43629</v>
      </c>
      <c r="C6820">
        <v>1088.77</v>
      </c>
    </row>
    <row r="6821" spans="1:3" x14ac:dyDescent="0.55000000000000004">
      <c r="A6821" s="1" t="s">
        <v>19</v>
      </c>
      <c r="B6821" s="2">
        <v>43630</v>
      </c>
      <c r="C6821">
        <v>1085.3499999999999</v>
      </c>
    </row>
    <row r="6822" spans="1:3" x14ac:dyDescent="0.55000000000000004">
      <c r="A6822" s="1" t="s">
        <v>19</v>
      </c>
      <c r="B6822" s="2">
        <v>43633</v>
      </c>
      <c r="C6822">
        <v>1092.5</v>
      </c>
    </row>
    <row r="6823" spans="1:3" x14ac:dyDescent="0.55000000000000004">
      <c r="A6823" s="1" t="s">
        <v>19</v>
      </c>
      <c r="B6823" s="2">
        <v>43634</v>
      </c>
      <c r="C6823">
        <v>1103.5999999999999</v>
      </c>
    </row>
    <row r="6824" spans="1:3" x14ac:dyDescent="0.55000000000000004">
      <c r="A6824" s="1" t="s">
        <v>19</v>
      </c>
      <c r="B6824" s="2">
        <v>43635</v>
      </c>
      <c r="C6824">
        <v>1102.33</v>
      </c>
    </row>
    <row r="6825" spans="1:3" x14ac:dyDescent="0.55000000000000004">
      <c r="A6825" s="1" t="s">
        <v>19</v>
      </c>
      <c r="B6825" s="2">
        <v>43636</v>
      </c>
      <c r="C6825">
        <v>1111.42</v>
      </c>
    </row>
    <row r="6826" spans="1:3" x14ac:dyDescent="0.55000000000000004">
      <c r="A6826" s="1" t="s">
        <v>19</v>
      </c>
      <c r="B6826" s="2">
        <v>43637</v>
      </c>
      <c r="C6826">
        <v>1121.8800000000001</v>
      </c>
    </row>
    <row r="6827" spans="1:3" x14ac:dyDescent="0.55000000000000004">
      <c r="A6827" s="1" t="s">
        <v>19</v>
      </c>
      <c r="B6827" s="2">
        <v>43640</v>
      </c>
      <c r="C6827">
        <v>1115.52</v>
      </c>
    </row>
    <row r="6828" spans="1:3" x14ac:dyDescent="0.55000000000000004">
      <c r="A6828" s="1" t="s">
        <v>19</v>
      </c>
      <c r="B6828" s="2">
        <v>43641</v>
      </c>
      <c r="C6828">
        <v>1086.3499999999999</v>
      </c>
    </row>
    <row r="6829" spans="1:3" x14ac:dyDescent="0.55000000000000004">
      <c r="A6829" s="1" t="s">
        <v>19</v>
      </c>
      <c r="B6829" s="2">
        <v>43642</v>
      </c>
      <c r="C6829">
        <v>1079.8</v>
      </c>
    </row>
    <row r="6830" spans="1:3" x14ac:dyDescent="0.55000000000000004">
      <c r="A6830" s="1" t="s">
        <v>19</v>
      </c>
      <c r="B6830" s="2">
        <v>43643</v>
      </c>
      <c r="C6830">
        <v>1076.01</v>
      </c>
    </row>
    <row r="6831" spans="1:3" x14ac:dyDescent="0.55000000000000004">
      <c r="A6831" s="1" t="s">
        <v>19</v>
      </c>
      <c r="B6831" s="2">
        <v>43644</v>
      </c>
      <c r="C6831">
        <v>1080.9100000000001</v>
      </c>
    </row>
    <row r="6832" spans="1:3" x14ac:dyDescent="0.55000000000000004">
      <c r="A6832" s="1" t="s">
        <v>19</v>
      </c>
      <c r="B6832" s="2">
        <v>43647</v>
      </c>
      <c r="C6832">
        <v>1097.95</v>
      </c>
    </row>
    <row r="6833" spans="1:3" x14ac:dyDescent="0.55000000000000004">
      <c r="A6833" s="1" t="s">
        <v>19</v>
      </c>
      <c r="B6833" s="2">
        <v>43648</v>
      </c>
      <c r="C6833">
        <v>1111.25</v>
      </c>
    </row>
    <row r="6834" spans="1:3" x14ac:dyDescent="0.55000000000000004">
      <c r="A6834" s="1" t="s">
        <v>19</v>
      </c>
      <c r="B6834" s="2">
        <v>43649</v>
      </c>
      <c r="C6834">
        <v>1121.58</v>
      </c>
    </row>
    <row r="6835" spans="1:3" x14ac:dyDescent="0.55000000000000004">
      <c r="A6835" s="1" t="s">
        <v>19</v>
      </c>
      <c r="B6835" s="2">
        <v>43651</v>
      </c>
      <c r="C6835">
        <v>1131.5899999999999</v>
      </c>
    </row>
    <row r="6836" spans="1:3" x14ac:dyDescent="0.55000000000000004">
      <c r="A6836" s="1" t="s">
        <v>19</v>
      </c>
      <c r="B6836" s="2">
        <v>43654</v>
      </c>
      <c r="C6836">
        <v>1116.3499999999999</v>
      </c>
    </row>
    <row r="6837" spans="1:3" x14ac:dyDescent="0.55000000000000004">
      <c r="A6837" s="1" t="s">
        <v>19</v>
      </c>
      <c r="B6837" s="2">
        <v>43655</v>
      </c>
      <c r="C6837">
        <v>1124.83</v>
      </c>
    </row>
    <row r="6838" spans="1:3" x14ac:dyDescent="0.55000000000000004">
      <c r="A6838" s="1" t="s">
        <v>19</v>
      </c>
      <c r="B6838" s="2">
        <v>43656</v>
      </c>
      <c r="C6838">
        <v>1140.48</v>
      </c>
    </row>
    <row r="6839" spans="1:3" x14ac:dyDescent="0.55000000000000004">
      <c r="A6839" s="1" t="s">
        <v>19</v>
      </c>
      <c r="B6839" s="2">
        <v>43657</v>
      </c>
      <c r="C6839">
        <v>1144.21</v>
      </c>
    </row>
    <row r="6840" spans="1:3" x14ac:dyDescent="0.55000000000000004">
      <c r="A6840" s="1" t="s">
        <v>19</v>
      </c>
      <c r="B6840" s="2">
        <v>43658</v>
      </c>
      <c r="C6840">
        <v>1144.9000000000001</v>
      </c>
    </row>
    <row r="6841" spans="1:3" x14ac:dyDescent="0.55000000000000004">
      <c r="A6841" s="1" t="s">
        <v>19</v>
      </c>
      <c r="B6841" s="2">
        <v>43661</v>
      </c>
      <c r="C6841">
        <v>1150.3399999999999</v>
      </c>
    </row>
    <row r="6842" spans="1:3" x14ac:dyDescent="0.55000000000000004">
      <c r="A6842" s="1" t="s">
        <v>19</v>
      </c>
      <c r="B6842" s="2">
        <v>43662</v>
      </c>
      <c r="C6842">
        <v>1153.58</v>
      </c>
    </row>
    <row r="6843" spans="1:3" x14ac:dyDescent="0.55000000000000004">
      <c r="A6843" s="1" t="s">
        <v>19</v>
      </c>
      <c r="B6843" s="2">
        <v>43663</v>
      </c>
      <c r="C6843">
        <v>1146.3499999999999</v>
      </c>
    </row>
    <row r="6844" spans="1:3" x14ac:dyDescent="0.55000000000000004">
      <c r="A6844" s="1" t="s">
        <v>19</v>
      </c>
      <c r="B6844" s="2">
        <v>43664</v>
      </c>
      <c r="C6844">
        <v>1146.33</v>
      </c>
    </row>
    <row r="6845" spans="1:3" x14ac:dyDescent="0.55000000000000004">
      <c r="A6845" s="1" t="s">
        <v>19</v>
      </c>
      <c r="B6845" s="2">
        <v>43665</v>
      </c>
      <c r="C6845">
        <v>1130.0999999999999</v>
      </c>
    </row>
    <row r="6846" spans="1:3" x14ac:dyDescent="0.55000000000000004">
      <c r="A6846" s="1" t="s">
        <v>19</v>
      </c>
      <c r="B6846" s="2">
        <v>43668</v>
      </c>
      <c r="C6846">
        <v>1138.0699</v>
      </c>
    </row>
    <row r="6847" spans="1:3" x14ac:dyDescent="0.55000000000000004">
      <c r="A6847" s="1" t="s">
        <v>19</v>
      </c>
      <c r="B6847" s="2">
        <v>43669</v>
      </c>
      <c r="C6847">
        <v>1146.21</v>
      </c>
    </row>
    <row r="6848" spans="1:3" x14ac:dyDescent="0.55000000000000004">
      <c r="A6848" s="1" t="s">
        <v>19</v>
      </c>
      <c r="B6848" s="2">
        <v>43670</v>
      </c>
      <c r="C6848">
        <v>1137.8100999999999</v>
      </c>
    </row>
    <row r="6849" spans="1:3" x14ac:dyDescent="0.55000000000000004">
      <c r="A6849" s="1" t="s">
        <v>19</v>
      </c>
      <c r="B6849" s="2">
        <v>43671</v>
      </c>
      <c r="C6849">
        <v>1132.1199999999999</v>
      </c>
    </row>
    <row r="6850" spans="1:3" x14ac:dyDescent="0.55000000000000004">
      <c r="A6850" s="1" t="s">
        <v>19</v>
      </c>
      <c r="B6850" s="2">
        <v>43672</v>
      </c>
      <c r="C6850">
        <v>1250.4100000000001</v>
      </c>
    </row>
    <row r="6851" spans="1:3" x14ac:dyDescent="0.55000000000000004">
      <c r="A6851" s="1" t="s">
        <v>19</v>
      </c>
      <c r="B6851" s="2">
        <v>43675</v>
      </c>
      <c r="C6851">
        <v>1239.4100000000001</v>
      </c>
    </row>
    <row r="6852" spans="1:3" x14ac:dyDescent="0.55000000000000004">
      <c r="A6852" s="1" t="s">
        <v>19</v>
      </c>
      <c r="B6852" s="2">
        <v>43676</v>
      </c>
      <c r="C6852">
        <v>1225.1400000000001</v>
      </c>
    </row>
    <row r="6853" spans="1:3" x14ac:dyDescent="0.55000000000000004">
      <c r="A6853" s="1" t="s">
        <v>19</v>
      </c>
      <c r="B6853" s="2">
        <v>43677</v>
      </c>
      <c r="C6853">
        <v>1216.6801</v>
      </c>
    </row>
    <row r="6854" spans="1:3" x14ac:dyDescent="0.55000000000000004">
      <c r="A6854" s="1" t="s">
        <v>19</v>
      </c>
      <c r="B6854" s="2">
        <v>43678</v>
      </c>
      <c r="C6854">
        <v>1209.01</v>
      </c>
    </row>
    <row r="6855" spans="1:3" x14ac:dyDescent="0.55000000000000004">
      <c r="A6855" s="1" t="s">
        <v>19</v>
      </c>
      <c r="B6855" s="2">
        <v>43679</v>
      </c>
      <c r="C6855">
        <v>1193.99</v>
      </c>
    </row>
    <row r="6856" spans="1:3" x14ac:dyDescent="0.55000000000000004">
      <c r="A6856" s="1" t="s">
        <v>19</v>
      </c>
      <c r="B6856" s="2">
        <v>43682</v>
      </c>
      <c r="C6856">
        <v>1152.3199</v>
      </c>
    </row>
    <row r="6857" spans="1:3" x14ac:dyDescent="0.55000000000000004">
      <c r="A6857" s="1" t="s">
        <v>19</v>
      </c>
      <c r="B6857" s="2">
        <v>43683</v>
      </c>
      <c r="C6857">
        <v>1169.95</v>
      </c>
    </row>
    <row r="6858" spans="1:3" x14ac:dyDescent="0.55000000000000004">
      <c r="A6858" s="1" t="s">
        <v>19</v>
      </c>
      <c r="B6858" s="2">
        <v>43684</v>
      </c>
      <c r="C6858">
        <v>1173.99</v>
      </c>
    </row>
    <row r="6859" spans="1:3" x14ac:dyDescent="0.55000000000000004">
      <c r="A6859" s="1" t="s">
        <v>19</v>
      </c>
      <c r="B6859" s="2">
        <v>43685</v>
      </c>
      <c r="C6859">
        <v>1204.8</v>
      </c>
    </row>
    <row r="6860" spans="1:3" x14ac:dyDescent="0.55000000000000004">
      <c r="A6860" s="1" t="s">
        <v>19</v>
      </c>
      <c r="B6860" s="2">
        <v>43686</v>
      </c>
      <c r="C6860">
        <v>1188.01</v>
      </c>
    </row>
    <row r="6861" spans="1:3" x14ac:dyDescent="0.55000000000000004">
      <c r="A6861" s="1" t="s">
        <v>19</v>
      </c>
      <c r="B6861" s="2">
        <v>43689</v>
      </c>
      <c r="C6861">
        <v>1174.71</v>
      </c>
    </row>
    <row r="6862" spans="1:3" x14ac:dyDescent="0.55000000000000004">
      <c r="A6862" s="1" t="s">
        <v>19</v>
      </c>
      <c r="B6862" s="2">
        <v>43690</v>
      </c>
      <c r="C6862">
        <v>1197.27</v>
      </c>
    </row>
    <row r="6863" spans="1:3" x14ac:dyDescent="0.55000000000000004">
      <c r="A6863" s="1" t="s">
        <v>19</v>
      </c>
      <c r="B6863" s="2">
        <v>43691</v>
      </c>
      <c r="C6863">
        <v>1164.29</v>
      </c>
    </row>
    <row r="6864" spans="1:3" x14ac:dyDescent="0.55000000000000004">
      <c r="A6864" s="1" t="s">
        <v>19</v>
      </c>
      <c r="B6864" s="2">
        <v>43692</v>
      </c>
      <c r="C6864">
        <v>1167.26</v>
      </c>
    </row>
    <row r="6865" spans="1:3" x14ac:dyDescent="0.55000000000000004">
      <c r="A6865" s="1" t="s">
        <v>19</v>
      </c>
      <c r="B6865" s="2">
        <v>43693</v>
      </c>
      <c r="C6865">
        <v>1177.5999999999999</v>
      </c>
    </row>
    <row r="6866" spans="1:3" x14ac:dyDescent="0.55000000000000004">
      <c r="A6866" s="1" t="s">
        <v>19</v>
      </c>
      <c r="B6866" s="2">
        <v>43696</v>
      </c>
      <c r="C6866">
        <v>1198.45</v>
      </c>
    </row>
    <row r="6867" spans="1:3" x14ac:dyDescent="0.55000000000000004">
      <c r="A6867" s="1" t="s">
        <v>19</v>
      </c>
      <c r="B6867" s="2">
        <v>43697</v>
      </c>
      <c r="C6867">
        <v>1182.6899000000001</v>
      </c>
    </row>
    <row r="6868" spans="1:3" x14ac:dyDescent="0.55000000000000004">
      <c r="A6868" s="1" t="s">
        <v>19</v>
      </c>
      <c r="B6868" s="2">
        <v>43698</v>
      </c>
      <c r="C6868">
        <v>1191.25</v>
      </c>
    </row>
    <row r="6869" spans="1:3" x14ac:dyDescent="0.55000000000000004">
      <c r="A6869" s="1" t="s">
        <v>19</v>
      </c>
      <c r="B6869" s="2">
        <v>43699</v>
      </c>
      <c r="C6869">
        <v>1189.53</v>
      </c>
    </row>
    <row r="6870" spans="1:3" x14ac:dyDescent="0.55000000000000004">
      <c r="A6870" s="1" t="s">
        <v>19</v>
      </c>
      <c r="B6870" s="2">
        <v>43700</v>
      </c>
      <c r="C6870">
        <v>1151.29</v>
      </c>
    </row>
    <row r="6871" spans="1:3" x14ac:dyDescent="0.55000000000000004">
      <c r="A6871" s="1" t="s">
        <v>19</v>
      </c>
      <c r="B6871" s="2">
        <v>43703</v>
      </c>
      <c r="C6871">
        <v>1168.8900000000001</v>
      </c>
    </row>
    <row r="6872" spans="1:3" x14ac:dyDescent="0.55000000000000004">
      <c r="A6872" s="1" t="s">
        <v>19</v>
      </c>
      <c r="B6872" s="2">
        <v>43704</v>
      </c>
      <c r="C6872">
        <v>1167.8399999999999</v>
      </c>
    </row>
    <row r="6873" spans="1:3" x14ac:dyDescent="0.55000000000000004">
      <c r="A6873" s="1" t="s">
        <v>19</v>
      </c>
      <c r="B6873" s="2">
        <v>43705</v>
      </c>
      <c r="C6873">
        <v>1171.02</v>
      </c>
    </row>
    <row r="6874" spans="1:3" x14ac:dyDescent="0.55000000000000004">
      <c r="A6874" s="1" t="s">
        <v>19</v>
      </c>
      <c r="B6874" s="2">
        <v>43706</v>
      </c>
      <c r="C6874">
        <v>1192.8499999999999</v>
      </c>
    </row>
    <row r="6875" spans="1:3" x14ac:dyDescent="0.55000000000000004">
      <c r="A6875" s="1" t="s">
        <v>19</v>
      </c>
      <c r="B6875" s="2">
        <v>43707</v>
      </c>
      <c r="C6875">
        <v>1188.0999999999999</v>
      </c>
    </row>
    <row r="6876" spans="1:3" x14ac:dyDescent="0.55000000000000004">
      <c r="A6876" s="1" t="s">
        <v>19</v>
      </c>
      <c r="B6876" s="2">
        <v>43711</v>
      </c>
      <c r="C6876">
        <v>1168.3900000000001</v>
      </c>
    </row>
    <row r="6877" spans="1:3" x14ac:dyDescent="0.55000000000000004">
      <c r="A6877" s="1" t="s">
        <v>19</v>
      </c>
      <c r="B6877" s="2">
        <v>43712</v>
      </c>
      <c r="C6877">
        <v>1181.4100000000001</v>
      </c>
    </row>
    <row r="6878" spans="1:3" x14ac:dyDescent="0.55000000000000004">
      <c r="A6878" s="1" t="s">
        <v>19</v>
      </c>
      <c r="B6878" s="2">
        <v>43713</v>
      </c>
      <c r="C6878">
        <v>1211.3800000000001</v>
      </c>
    </row>
    <row r="6879" spans="1:3" x14ac:dyDescent="0.55000000000000004">
      <c r="A6879" s="1" t="s">
        <v>19</v>
      </c>
      <c r="B6879" s="2">
        <v>43714</v>
      </c>
      <c r="C6879">
        <v>1204.9301</v>
      </c>
    </row>
    <row r="6880" spans="1:3" x14ac:dyDescent="0.55000000000000004">
      <c r="A6880" s="1" t="s">
        <v>19</v>
      </c>
      <c r="B6880" s="2">
        <v>43717</v>
      </c>
      <c r="C6880">
        <v>1204.4100000000001</v>
      </c>
    </row>
    <row r="6881" spans="1:3" x14ac:dyDescent="0.55000000000000004">
      <c r="A6881" s="1" t="s">
        <v>19</v>
      </c>
      <c r="B6881" s="2">
        <v>43718</v>
      </c>
      <c r="C6881">
        <v>1206</v>
      </c>
    </row>
    <row r="6882" spans="1:3" x14ac:dyDescent="0.55000000000000004">
      <c r="A6882" s="1" t="s">
        <v>19</v>
      </c>
      <c r="B6882" s="2">
        <v>43719</v>
      </c>
      <c r="C6882">
        <v>1220.17</v>
      </c>
    </row>
    <row r="6883" spans="1:3" x14ac:dyDescent="0.55000000000000004">
      <c r="A6883" s="1" t="s">
        <v>19</v>
      </c>
      <c r="B6883" s="2">
        <v>43720</v>
      </c>
      <c r="C6883">
        <v>1234.25</v>
      </c>
    </row>
    <row r="6884" spans="1:3" x14ac:dyDescent="0.55000000000000004">
      <c r="A6884" s="1" t="s">
        <v>19</v>
      </c>
      <c r="B6884" s="2">
        <v>43721</v>
      </c>
      <c r="C6884">
        <v>1239.5600999999999</v>
      </c>
    </row>
    <row r="6885" spans="1:3" x14ac:dyDescent="0.55000000000000004">
      <c r="A6885" s="1" t="s">
        <v>19</v>
      </c>
      <c r="B6885" s="2">
        <v>43724</v>
      </c>
      <c r="C6885">
        <v>1231.3</v>
      </c>
    </row>
    <row r="6886" spans="1:3" x14ac:dyDescent="0.55000000000000004">
      <c r="A6886" s="1" t="s">
        <v>19</v>
      </c>
      <c r="B6886" s="2">
        <v>43725</v>
      </c>
      <c r="C6886">
        <v>1229.1500000000001</v>
      </c>
    </row>
    <row r="6887" spans="1:3" x14ac:dyDescent="0.55000000000000004">
      <c r="A6887" s="1" t="s">
        <v>19</v>
      </c>
      <c r="B6887" s="2">
        <v>43726</v>
      </c>
      <c r="C6887">
        <v>1232.4100000000001</v>
      </c>
    </row>
    <row r="6888" spans="1:3" x14ac:dyDescent="0.55000000000000004">
      <c r="A6888" s="1" t="s">
        <v>19</v>
      </c>
      <c r="B6888" s="2">
        <v>43727</v>
      </c>
      <c r="C6888">
        <v>1238.71</v>
      </c>
    </row>
    <row r="6889" spans="1:3" x14ac:dyDescent="0.55000000000000004">
      <c r="A6889" s="1" t="s">
        <v>19</v>
      </c>
      <c r="B6889" s="2">
        <v>43728</v>
      </c>
      <c r="C6889">
        <v>1229.9301</v>
      </c>
    </row>
    <row r="6890" spans="1:3" x14ac:dyDescent="0.55000000000000004">
      <c r="A6890" s="1" t="s">
        <v>19</v>
      </c>
      <c r="B6890" s="2">
        <v>43731</v>
      </c>
      <c r="C6890">
        <v>1234.03</v>
      </c>
    </row>
    <row r="6891" spans="1:3" x14ac:dyDescent="0.55000000000000004">
      <c r="A6891" s="1" t="s">
        <v>19</v>
      </c>
      <c r="B6891" s="2">
        <v>43732</v>
      </c>
      <c r="C6891">
        <v>1218.76</v>
      </c>
    </row>
    <row r="6892" spans="1:3" x14ac:dyDescent="0.55000000000000004">
      <c r="A6892" s="1" t="s">
        <v>19</v>
      </c>
      <c r="B6892" s="2">
        <v>43733</v>
      </c>
      <c r="C6892">
        <v>1246.52</v>
      </c>
    </row>
    <row r="6893" spans="1:3" x14ac:dyDescent="0.55000000000000004">
      <c r="A6893" s="1" t="s">
        <v>19</v>
      </c>
      <c r="B6893" s="2">
        <v>43734</v>
      </c>
      <c r="C6893">
        <v>1241.3900000000001</v>
      </c>
    </row>
    <row r="6894" spans="1:3" x14ac:dyDescent="0.55000000000000004">
      <c r="A6894" s="1" t="s">
        <v>19</v>
      </c>
      <c r="B6894" s="2">
        <v>43735</v>
      </c>
      <c r="C6894">
        <v>1225.0899999999999</v>
      </c>
    </row>
    <row r="6895" spans="1:3" x14ac:dyDescent="0.55000000000000004">
      <c r="A6895" s="1" t="s">
        <v>19</v>
      </c>
      <c r="B6895" s="2">
        <v>43738</v>
      </c>
      <c r="C6895">
        <v>1219</v>
      </c>
    </row>
    <row r="6896" spans="1:3" x14ac:dyDescent="0.55000000000000004">
      <c r="A6896" s="1" t="s">
        <v>19</v>
      </c>
      <c r="B6896" s="2">
        <v>43739</v>
      </c>
      <c r="C6896">
        <v>1205.0999999999999</v>
      </c>
    </row>
    <row r="6897" spans="1:3" x14ac:dyDescent="0.55000000000000004">
      <c r="A6897" s="1" t="s">
        <v>19</v>
      </c>
      <c r="B6897" s="2">
        <v>43740</v>
      </c>
      <c r="C6897">
        <v>1176.6300000000001</v>
      </c>
    </row>
    <row r="6898" spans="1:3" x14ac:dyDescent="0.55000000000000004">
      <c r="A6898" s="1" t="s">
        <v>19</v>
      </c>
      <c r="B6898" s="2">
        <v>43741</v>
      </c>
      <c r="C6898">
        <v>1187.83</v>
      </c>
    </row>
    <row r="6899" spans="1:3" x14ac:dyDescent="0.55000000000000004">
      <c r="A6899" s="1" t="s">
        <v>19</v>
      </c>
      <c r="B6899" s="2">
        <v>43742</v>
      </c>
      <c r="C6899">
        <v>1209</v>
      </c>
    </row>
    <row r="6900" spans="1:3" x14ac:dyDescent="0.55000000000000004">
      <c r="A6900" s="1" t="s">
        <v>19</v>
      </c>
      <c r="B6900" s="2">
        <v>43745</v>
      </c>
      <c r="C6900">
        <v>1207.6801</v>
      </c>
    </row>
    <row r="6901" spans="1:3" x14ac:dyDescent="0.55000000000000004">
      <c r="A6901" s="1" t="s">
        <v>19</v>
      </c>
      <c r="B6901" s="2">
        <v>43746</v>
      </c>
      <c r="C6901">
        <v>1189.1300000000001</v>
      </c>
    </row>
    <row r="6902" spans="1:3" x14ac:dyDescent="0.55000000000000004">
      <c r="A6902" s="1" t="s">
        <v>19</v>
      </c>
      <c r="B6902" s="2">
        <v>43747</v>
      </c>
      <c r="C6902">
        <v>1202.3100999999999</v>
      </c>
    </row>
    <row r="6903" spans="1:3" x14ac:dyDescent="0.55000000000000004">
      <c r="A6903" s="1" t="s">
        <v>19</v>
      </c>
      <c r="B6903" s="2">
        <v>43748</v>
      </c>
      <c r="C6903">
        <v>1208.67</v>
      </c>
    </row>
    <row r="6904" spans="1:3" x14ac:dyDescent="0.55000000000000004">
      <c r="A6904" s="1" t="s">
        <v>19</v>
      </c>
      <c r="B6904" s="2">
        <v>43749</v>
      </c>
      <c r="C6904">
        <v>1215.45</v>
      </c>
    </row>
    <row r="6905" spans="1:3" x14ac:dyDescent="0.55000000000000004">
      <c r="A6905" s="1" t="s">
        <v>19</v>
      </c>
      <c r="B6905" s="2">
        <v>43752</v>
      </c>
      <c r="C6905">
        <v>1217.1400000000001</v>
      </c>
    </row>
    <row r="6906" spans="1:3" x14ac:dyDescent="0.55000000000000004">
      <c r="A6906" s="1" t="s">
        <v>19</v>
      </c>
      <c r="B6906" s="2">
        <v>43753</v>
      </c>
      <c r="C6906">
        <v>1243.01</v>
      </c>
    </row>
    <row r="6907" spans="1:3" x14ac:dyDescent="0.55000000000000004">
      <c r="A6907" s="1" t="s">
        <v>19</v>
      </c>
      <c r="B6907" s="2">
        <v>43754</v>
      </c>
      <c r="C6907">
        <v>1243.6400000000001</v>
      </c>
    </row>
    <row r="6908" spans="1:3" x14ac:dyDescent="0.55000000000000004">
      <c r="A6908" s="1" t="s">
        <v>19</v>
      </c>
      <c r="B6908" s="2">
        <v>43755</v>
      </c>
      <c r="C6908">
        <v>1253.0699</v>
      </c>
    </row>
    <row r="6909" spans="1:3" x14ac:dyDescent="0.55000000000000004">
      <c r="A6909" s="1" t="s">
        <v>19</v>
      </c>
      <c r="B6909" s="2">
        <v>43756</v>
      </c>
      <c r="C6909">
        <v>1245.49</v>
      </c>
    </row>
    <row r="6910" spans="1:3" x14ac:dyDescent="0.55000000000000004">
      <c r="A6910" s="1" t="s">
        <v>19</v>
      </c>
      <c r="B6910" s="2">
        <v>43759</v>
      </c>
      <c r="C6910">
        <v>1246.1500000000001</v>
      </c>
    </row>
    <row r="6911" spans="1:3" x14ac:dyDescent="0.55000000000000004">
      <c r="A6911" s="1" t="s">
        <v>19</v>
      </c>
      <c r="B6911" s="2">
        <v>43760</v>
      </c>
      <c r="C6911">
        <v>1242.8</v>
      </c>
    </row>
    <row r="6912" spans="1:3" x14ac:dyDescent="0.55000000000000004">
      <c r="A6912" s="1" t="s">
        <v>19</v>
      </c>
      <c r="B6912" s="2">
        <v>43761</v>
      </c>
      <c r="C6912">
        <v>1259.1300000000001</v>
      </c>
    </row>
    <row r="6913" spans="1:3" x14ac:dyDescent="0.55000000000000004">
      <c r="A6913" s="1" t="s">
        <v>19</v>
      </c>
      <c r="B6913" s="2">
        <v>43762</v>
      </c>
      <c r="C6913">
        <v>1260.99</v>
      </c>
    </row>
    <row r="6914" spans="1:3" x14ac:dyDescent="0.55000000000000004">
      <c r="A6914" s="1" t="s">
        <v>19</v>
      </c>
      <c r="B6914" s="2">
        <v>43763</v>
      </c>
      <c r="C6914">
        <v>1265.1300000000001</v>
      </c>
    </row>
    <row r="6915" spans="1:3" x14ac:dyDescent="0.55000000000000004">
      <c r="A6915" s="1" t="s">
        <v>19</v>
      </c>
      <c r="B6915" s="2">
        <v>43766</v>
      </c>
      <c r="C6915">
        <v>1290</v>
      </c>
    </row>
    <row r="6916" spans="1:3" x14ac:dyDescent="0.55000000000000004">
      <c r="A6916" s="1" t="s">
        <v>19</v>
      </c>
      <c r="B6916" s="2">
        <v>43767</v>
      </c>
      <c r="C6916">
        <v>1262.6199999999999</v>
      </c>
    </row>
    <row r="6917" spans="1:3" x14ac:dyDescent="0.55000000000000004">
      <c r="A6917" s="1" t="s">
        <v>19</v>
      </c>
      <c r="B6917" s="2">
        <v>43768</v>
      </c>
      <c r="C6917">
        <v>1261.29</v>
      </c>
    </row>
    <row r="6918" spans="1:3" x14ac:dyDescent="0.55000000000000004">
      <c r="A6918" s="1" t="s">
        <v>19</v>
      </c>
      <c r="B6918" s="2">
        <v>43769</v>
      </c>
      <c r="C6918">
        <v>1260.1099999999999</v>
      </c>
    </row>
    <row r="6919" spans="1:3" x14ac:dyDescent="0.55000000000000004">
      <c r="A6919" s="1" t="s">
        <v>19</v>
      </c>
      <c r="B6919" s="2">
        <v>43770</v>
      </c>
      <c r="C6919">
        <v>1273.74</v>
      </c>
    </row>
    <row r="6920" spans="1:3" x14ac:dyDescent="0.55000000000000004">
      <c r="A6920" s="1" t="s">
        <v>19</v>
      </c>
      <c r="B6920" s="2">
        <v>43773</v>
      </c>
      <c r="C6920">
        <v>1291.3699999999999</v>
      </c>
    </row>
    <row r="6921" spans="1:3" x14ac:dyDescent="0.55000000000000004">
      <c r="A6921" s="1" t="s">
        <v>19</v>
      </c>
      <c r="B6921" s="2">
        <v>43774</v>
      </c>
      <c r="C6921">
        <v>1292.03</v>
      </c>
    </row>
    <row r="6922" spans="1:3" x14ac:dyDescent="0.55000000000000004">
      <c r="A6922" s="1" t="s">
        <v>19</v>
      </c>
      <c r="B6922" s="2">
        <v>43775</v>
      </c>
      <c r="C6922">
        <v>1291.8</v>
      </c>
    </row>
    <row r="6923" spans="1:3" x14ac:dyDescent="0.55000000000000004">
      <c r="A6923" s="1" t="s">
        <v>19</v>
      </c>
      <c r="B6923" s="2">
        <v>43776</v>
      </c>
      <c r="C6923">
        <v>1308.8599999999999</v>
      </c>
    </row>
    <row r="6924" spans="1:3" x14ac:dyDescent="0.55000000000000004">
      <c r="A6924" s="1" t="s">
        <v>19</v>
      </c>
      <c r="B6924" s="2">
        <v>43777</v>
      </c>
      <c r="C6924">
        <v>1311.37</v>
      </c>
    </row>
    <row r="6925" spans="1:3" x14ac:dyDescent="0.55000000000000004">
      <c r="A6925" s="1" t="s">
        <v>19</v>
      </c>
      <c r="B6925" s="2">
        <v>43780</v>
      </c>
      <c r="C6925">
        <v>1299.1899000000001</v>
      </c>
    </row>
    <row r="6926" spans="1:3" x14ac:dyDescent="0.55000000000000004">
      <c r="A6926" s="1" t="s">
        <v>19</v>
      </c>
      <c r="B6926" s="2">
        <v>43781</v>
      </c>
      <c r="C6926">
        <v>1298.8</v>
      </c>
    </row>
    <row r="6927" spans="1:3" x14ac:dyDescent="0.55000000000000004">
      <c r="A6927" s="1" t="s">
        <v>19</v>
      </c>
      <c r="B6927" s="2">
        <v>43782</v>
      </c>
      <c r="C6927">
        <v>1298</v>
      </c>
    </row>
    <row r="6928" spans="1:3" x14ac:dyDescent="0.55000000000000004">
      <c r="A6928" s="1" t="s">
        <v>19</v>
      </c>
      <c r="B6928" s="2">
        <v>43783</v>
      </c>
      <c r="C6928">
        <v>1311.46</v>
      </c>
    </row>
    <row r="6929" spans="1:3" x14ac:dyDescent="0.55000000000000004">
      <c r="A6929" s="1" t="s">
        <v>19</v>
      </c>
      <c r="B6929" s="2">
        <v>43784</v>
      </c>
      <c r="C6929">
        <v>1334.87</v>
      </c>
    </row>
    <row r="6930" spans="1:3" x14ac:dyDescent="0.55000000000000004">
      <c r="A6930" s="1" t="s">
        <v>19</v>
      </c>
      <c r="B6930" s="2">
        <v>43787</v>
      </c>
      <c r="C6930">
        <v>1320.7</v>
      </c>
    </row>
    <row r="6931" spans="1:3" x14ac:dyDescent="0.55000000000000004">
      <c r="A6931" s="1" t="s">
        <v>19</v>
      </c>
      <c r="B6931" s="2">
        <v>43788</v>
      </c>
      <c r="C6931">
        <v>1315.46</v>
      </c>
    </row>
    <row r="6932" spans="1:3" x14ac:dyDescent="0.55000000000000004">
      <c r="A6932" s="1" t="s">
        <v>19</v>
      </c>
      <c r="B6932" s="2">
        <v>43789</v>
      </c>
      <c r="C6932">
        <v>1303.05</v>
      </c>
    </row>
    <row r="6933" spans="1:3" x14ac:dyDescent="0.55000000000000004">
      <c r="A6933" s="1" t="s">
        <v>19</v>
      </c>
      <c r="B6933" s="2">
        <v>43790</v>
      </c>
      <c r="C6933">
        <v>1301.3499999999999</v>
      </c>
    </row>
    <row r="6934" spans="1:3" x14ac:dyDescent="0.55000000000000004">
      <c r="A6934" s="1" t="s">
        <v>19</v>
      </c>
      <c r="B6934" s="2">
        <v>43791</v>
      </c>
      <c r="C6934">
        <v>1295.3399999999999</v>
      </c>
    </row>
    <row r="6935" spans="1:3" x14ac:dyDescent="0.55000000000000004">
      <c r="A6935" s="1" t="s">
        <v>19</v>
      </c>
      <c r="B6935" s="2">
        <v>43794</v>
      </c>
      <c r="C6935">
        <v>1306.6899000000001</v>
      </c>
    </row>
    <row r="6936" spans="1:3" x14ac:dyDescent="0.55000000000000004">
      <c r="A6936" s="1" t="s">
        <v>19</v>
      </c>
      <c r="B6936" s="2">
        <v>43795</v>
      </c>
      <c r="C6936">
        <v>1313.55</v>
      </c>
    </row>
    <row r="6937" spans="1:3" x14ac:dyDescent="0.55000000000000004">
      <c r="A6937" s="1" t="s">
        <v>19</v>
      </c>
      <c r="B6937" s="2">
        <v>43796</v>
      </c>
      <c r="C6937">
        <v>1312.99</v>
      </c>
    </row>
    <row r="6938" spans="1:3" x14ac:dyDescent="0.55000000000000004">
      <c r="A6938" s="1" t="s">
        <v>19</v>
      </c>
      <c r="B6938" s="2">
        <v>43798</v>
      </c>
      <c r="C6938">
        <v>1304.96</v>
      </c>
    </row>
    <row r="6939" spans="1:3" x14ac:dyDescent="0.55000000000000004">
      <c r="A6939" s="1" t="s">
        <v>19</v>
      </c>
      <c r="B6939" s="2">
        <v>43801</v>
      </c>
      <c r="C6939">
        <v>1289.92</v>
      </c>
    </row>
    <row r="6940" spans="1:3" x14ac:dyDescent="0.55000000000000004">
      <c r="A6940" s="1" t="s">
        <v>19</v>
      </c>
      <c r="B6940" s="2">
        <v>43802</v>
      </c>
      <c r="C6940">
        <v>1295.28</v>
      </c>
    </row>
    <row r="6941" spans="1:3" x14ac:dyDescent="0.55000000000000004">
      <c r="A6941" s="1" t="s">
        <v>19</v>
      </c>
      <c r="B6941" s="2">
        <v>43803</v>
      </c>
      <c r="C6941">
        <v>1320.54</v>
      </c>
    </row>
    <row r="6942" spans="1:3" x14ac:dyDescent="0.55000000000000004">
      <c r="A6942" s="1" t="s">
        <v>19</v>
      </c>
      <c r="B6942" s="2">
        <v>43804</v>
      </c>
      <c r="C6942">
        <v>1328.13</v>
      </c>
    </row>
    <row r="6943" spans="1:3" x14ac:dyDescent="0.55000000000000004">
      <c r="A6943" s="1" t="s">
        <v>19</v>
      </c>
      <c r="B6943" s="2">
        <v>43805</v>
      </c>
      <c r="C6943">
        <v>1340.62</v>
      </c>
    </row>
    <row r="6944" spans="1:3" x14ac:dyDescent="0.55000000000000004">
      <c r="A6944" s="1" t="s">
        <v>19</v>
      </c>
      <c r="B6944" s="2">
        <v>43808</v>
      </c>
      <c r="C6944">
        <v>1343.5600999999999</v>
      </c>
    </row>
    <row r="6945" spans="1:3" x14ac:dyDescent="0.55000000000000004">
      <c r="A6945" s="1" t="s">
        <v>19</v>
      </c>
      <c r="B6945" s="2">
        <v>43809</v>
      </c>
      <c r="C6945">
        <v>1344.66</v>
      </c>
    </row>
    <row r="6946" spans="1:3" x14ac:dyDescent="0.55000000000000004">
      <c r="A6946" s="1" t="s">
        <v>19</v>
      </c>
      <c r="B6946" s="2">
        <v>43810</v>
      </c>
      <c r="C6946">
        <v>1345.02</v>
      </c>
    </row>
    <row r="6947" spans="1:3" x14ac:dyDescent="0.55000000000000004">
      <c r="A6947" s="1" t="s">
        <v>19</v>
      </c>
      <c r="B6947" s="2">
        <v>43811</v>
      </c>
      <c r="C6947">
        <v>1350.27</v>
      </c>
    </row>
    <row r="6948" spans="1:3" x14ac:dyDescent="0.55000000000000004">
      <c r="A6948" s="1" t="s">
        <v>19</v>
      </c>
      <c r="B6948" s="2">
        <v>43812</v>
      </c>
      <c r="C6948">
        <v>1347.83</v>
      </c>
    </row>
    <row r="6949" spans="1:3" x14ac:dyDescent="0.55000000000000004">
      <c r="A6949" s="1" t="s">
        <v>19</v>
      </c>
      <c r="B6949" s="2">
        <v>43815</v>
      </c>
      <c r="C6949">
        <v>1361.17</v>
      </c>
    </row>
    <row r="6950" spans="1:3" x14ac:dyDescent="0.55000000000000004">
      <c r="A6950" s="1" t="s">
        <v>19</v>
      </c>
      <c r="B6950" s="2">
        <v>43816</v>
      </c>
      <c r="C6950">
        <v>1355.12</v>
      </c>
    </row>
    <row r="6951" spans="1:3" x14ac:dyDescent="0.55000000000000004">
      <c r="A6951" s="1" t="s">
        <v>19</v>
      </c>
      <c r="B6951" s="2">
        <v>43817</v>
      </c>
      <c r="C6951">
        <v>1352.62</v>
      </c>
    </row>
    <row r="6952" spans="1:3" x14ac:dyDescent="0.55000000000000004">
      <c r="A6952" s="1" t="s">
        <v>19</v>
      </c>
      <c r="B6952" s="2">
        <v>43818</v>
      </c>
      <c r="C6952">
        <v>1356.04</v>
      </c>
    </row>
    <row r="6953" spans="1:3" x14ac:dyDescent="0.55000000000000004">
      <c r="A6953" s="1" t="s">
        <v>19</v>
      </c>
      <c r="B6953" s="2">
        <v>43819</v>
      </c>
      <c r="C6953">
        <v>1349.59</v>
      </c>
    </row>
    <row r="6954" spans="1:3" x14ac:dyDescent="0.55000000000000004">
      <c r="A6954" s="1" t="s">
        <v>19</v>
      </c>
      <c r="B6954" s="2">
        <v>43822</v>
      </c>
      <c r="C6954">
        <v>1348.84</v>
      </c>
    </row>
    <row r="6955" spans="1:3" x14ac:dyDescent="0.55000000000000004">
      <c r="A6955" s="1" t="s">
        <v>19</v>
      </c>
      <c r="B6955" s="2">
        <v>43823</v>
      </c>
      <c r="C6955">
        <v>1343.5600999999999</v>
      </c>
    </row>
    <row r="6956" spans="1:3" x14ac:dyDescent="0.55000000000000004">
      <c r="A6956" s="1" t="s">
        <v>19</v>
      </c>
      <c r="B6956" s="2">
        <v>43825</v>
      </c>
      <c r="C6956">
        <v>1360.4</v>
      </c>
    </row>
    <row r="6957" spans="1:3" x14ac:dyDescent="0.55000000000000004">
      <c r="A6957" s="1" t="s">
        <v>19</v>
      </c>
      <c r="B6957" s="2">
        <v>43826</v>
      </c>
      <c r="C6957">
        <v>1351.89</v>
      </c>
    </row>
    <row r="6958" spans="1:3" x14ac:dyDescent="0.55000000000000004">
      <c r="A6958" s="1" t="s">
        <v>19</v>
      </c>
      <c r="B6958" s="2">
        <v>43829</v>
      </c>
      <c r="C6958">
        <v>1336.14</v>
      </c>
    </row>
    <row r="6959" spans="1:3" x14ac:dyDescent="0.55000000000000004">
      <c r="A6959" s="1" t="s">
        <v>19</v>
      </c>
      <c r="B6959" s="2">
        <v>43830</v>
      </c>
      <c r="C6959">
        <v>1337.02</v>
      </c>
    </row>
    <row r="6960" spans="1:3" x14ac:dyDescent="0.55000000000000004">
      <c r="A6960" s="1" t="s">
        <v>19</v>
      </c>
      <c r="B6960" s="2">
        <v>43832</v>
      </c>
      <c r="C6960">
        <v>1367.37</v>
      </c>
    </row>
    <row r="6961" spans="1:3" x14ac:dyDescent="0.55000000000000004">
      <c r="A6961" s="1" t="s">
        <v>19</v>
      </c>
      <c r="B6961" s="2">
        <v>43833</v>
      </c>
      <c r="C6961">
        <v>1360.66</v>
      </c>
    </row>
    <row r="6962" spans="1:3" x14ac:dyDescent="0.55000000000000004">
      <c r="A6962" s="1" t="s">
        <v>19</v>
      </c>
      <c r="B6962" s="2">
        <v>43836</v>
      </c>
      <c r="C6962">
        <v>1394.21</v>
      </c>
    </row>
    <row r="6963" spans="1:3" x14ac:dyDescent="0.55000000000000004">
      <c r="A6963" s="1" t="s">
        <v>19</v>
      </c>
      <c r="B6963" s="2">
        <v>43837</v>
      </c>
      <c r="C6963">
        <v>1393.34</v>
      </c>
    </row>
    <row r="6964" spans="1:3" x14ac:dyDescent="0.55000000000000004">
      <c r="A6964" s="1" t="s">
        <v>19</v>
      </c>
      <c r="B6964" s="2">
        <v>43838</v>
      </c>
      <c r="C6964">
        <v>1404.3199</v>
      </c>
    </row>
    <row r="6965" spans="1:3" x14ac:dyDescent="0.55000000000000004">
      <c r="A6965" s="1" t="s">
        <v>19</v>
      </c>
      <c r="B6965" s="2">
        <v>43839</v>
      </c>
      <c r="C6965">
        <v>1419.83</v>
      </c>
    </row>
    <row r="6966" spans="1:3" x14ac:dyDescent="0.55000000000000004">
      <c r="A6966" s="1" t="s">
        <v>19</v>
      </c>
      <c r="B6966" s="2">
        <v>43840</v>
      </c>
      <c r="C6966">
        <v>1429.73</v>
      </c>
    </row>
    <row r="6967" spans="1:3" x14ac:dyDescent="0.55000000000000004">
      <c r="A6967" s="1" t="s">
        <v>19</v>
      </c>
      <c r="B6967" s="2">
        <v>43843</v>
      </c>
      <c r="C6967">
        <v>1439.23</v>
      </c>
    </row>
    <row r="6968" spans="1:3" x14ac:dyDescent="0.55000000000000004">
      <c r="A6968" s="1" t="s">
        <v>19</v>
      </c>
      <c r="B6968" s="2">
        <v>43844</v>
      </c>
      <c r="C6968">
        <v>1430.88</v>
      </c>
    </row>
    <row r="6969" spans="1:3" x14ac:dyDescent="0.55000000000000004">
      <c r="A6969" s="1" t="s">
        <v>19</v>
      </c>
      <c r="B6969" s="2">
        <v>43845</v>
      </c>
      <c r="C6969">
        <v>1439.2</v>
      </c>
    </row>
    <row r="6970" spans="1:3" x14ac:dyDescent="0.55000000000000004">
      <c r="A6970" s="1" t="s">
        <v>19</v>
      </c>
      <c r="B6970" s="2">
        <v>43846</v>
      </c>
      <c r="C6970">
        <v>1451.7</v>
      </c>
    </row>
    <row r="6971" spans="1:3" x14ac:dyDescent="0.55000000000000004">
      <c r="A6971" s="1" t="s">
        <v>19</v>
      </c>
      <c r="B6971" s="2">
        <v>43847</v>
      </c>
      <c r="C6971">
        <v>1480.39</v>
      </c>
    </row>
    <row r="6972" spans="1:3" x14ac:dyDescent="0.55000000000000004">
      <c r="A6972" s="1" t="s">
        <v>19</v>
      </c>
      <c r="B6972" s="2">
        <v>43851</v>
      </c>
      <c r="C6972">
        <v>1484.4</v>
      </c>
    </row>
    <row r="6973" spans="1:3" x14ac:dyDescent="0.55000000000000004">
      <c r="A6973" s="1" t="s">
        <v>19</v>
      </c>
      <c r="B6973" s="2">
        <v>43852</v>
      </c>
      <c r="C6973">
        <v>1485.95</v>
      </c>
    </row>
    <row r="6974" spans="1:3" x14ac:dyDescent="0.55000000000000004">
      <c r="A6974" s="1" t="s">
        <v>19</v>
      </c>
      <c r="B6974" s="2">
        <v>43853</v>
      </c>
      <c r="C6974">
        <v>1486.65</v>
      </c>
    </row>
    <row r="6975" spans="1:3" x14ac:dyDescent="0.55000000000000004">
      <c r="A6975" s="1" t="s">
        <v>19</v>
      </c>
      <c r="B6975" s="2">
        <v>43854</v>
      </c>
      <c r="C6975">
        <v>1466.71</v>
      </c>
    </row>
    <row r="6976" spans="1:3" x14ac:dyDescent="0.55000000000000004">
      <c r="A6976" s="1" t="s">
        <v>19</v>
      </c>
      <c r="B6976" s="2">
        <v>43857</v>
      </c>
      <c r="C6976">
        <v>1433.9</v>
      </c>
    </row>
    <row r="6977" spans="1:3" x14ac:dyDescent="0.55000000000000004">
      <c r="A6977" s="1" t="s">
        <v>19</v>
      </c>
      <c r="B6977" s="2">
        <v>43858</v>
      </c>
      <c r="C6977">
        <v>1452.5600999999999</v>
      </c>
    </row>
    <row r="6978" spans="1:3" x14ac:dyDescent="0.55000000000000004">
      <c r="A6978" s="1" t="s">
        <v>19</v>
      </c>
      <c r="B6978" s="2">
        <v>43859</v>
      </c>
      <c r="C6978">
        <v>1458.63</v>
      </c>
    </row>
    <row r="6979" spans="1:3" x14ac:dyDescent="0.55000000000000004">
      <c r="A6979" s="1" t="s">
        <v>19</v>
      </c>
      <c r="B6979" s="2">
        <v>43860</v>
      </c>
      <c r="C6979">
        <v>1455.84</v>
      </c>
    </row>
    <row r="6980" spans="1:3" x14ac:dyDescent="0.55000000000000004">
      <c r="A6980" s="1" t="s">
        <v>19</v>
      </c>
      <c r="B6980" s="2">
        <v>43861</v>
      </c>
      <c r="C6980">
        <v>1434.23</v>
      </c>
    </row>
    <row r="6981" spans="1:3" x14ac:dyDescent="0.55000000000000004">
      <c r="A6981" s="1" t="s">
        <v>19</v>
      </c>
      <c r="B6981" s="2">
        <v>43864</v>
      </c>
      <c r="C6981">
        <v>1485.9399000000001</v>
      </c>
    </row>
    <row r="6982" spans="1:3" x14ac:dyDescent="0.55000000000000004">
      <c r="A6982" s="1" t="s">
        <v>19</v>
      </c>
      <c r="B6982" s="2">
        <v>43865</v>
      </c>
      <c r="C6982">
        <v>1447.0699</v>
      </c>
    </row>
    <row r="6983" spans="1:3" x14ac:dyDescent="0.55000000000000004">
      <c r="A6983" s="1" t="s">
        <v>19</v>
      </c>
      <c r="B6983" s="2">
        <v>43866</v>
      </c>
      <c r="C6983">
        <v>1448.23</v>
      </c>
    </row>
    <row r="6984" spans="1:3" x14ac:dyDescent="0.55000000000000004">
      <c r="A6984" s="1" t="s">
        <v>19</v>
      </c>
      <c r="B6984" s="2">
        <v>43867</v>
      </c>
      <c r="C6984">
        <v>1476.23</v>
      </c>
    </row>
    <row r="6985" spans="1:3" x14ac:dyDescent="0.55000000000000004">
      <c r="A6985" s="1" t="s">
        <v>19</v>
      </c>
      <c r="B6985" s="2">
        <v>43868</v>
      </c>
      <c r="C6985">
        <v>1479.23</v>
      </c>
    </row>
    <row r="6986" spans="1:3" x14ac:dyDescent="0.55000000000000004">
      <c r="A6986" s="1" t="s">
        <v>19</v>
      </c>
      <c r="B6986" s="2">
        <v>43871</v>
      </c>
      <c r="C6986">
        <v>1508.6801</v>
      </c>
    </row>
    <row r="6987" spans="1:3" x14ac:dyDescent="0.55000000000000004">
      <c r="A6987" s="1" t="s">
        <v>19</v>
      </c>
      <c r="B6987" s="2">
        <v>43872</v>
      </c>
      <c r="C6987">
        <v>1508.79</v>
      </c>
    </row>
    <row r="6988" spans="1:3" x14ac:dyDescent="0.55000000000000004">
      <c r="A6988" s="1" t="s">
        <v>19</v>
      </c>
      <c r="B6988" s="2">
        <v>43873</v>
      </c>
      <c r="C6988">
        <v>1518.27</v>
      </c>
    </row>
    <row r="6989" spans="1:3" x14ac:dyDescent="0.55000000000000004">
      <c r="A6989" s="1" t="s">
        <v>19</v>
      </c>
      <c r="B6989" s="2">
        <v>43874</v>
      </c>
      <c r="C6989">
        <v>1514.66</v>
      </c>
    </row>
    <row r="6990" spans="1:3" x14ac:dyDescent="0.55000000000000004">
      <c r="A6990" s="1" t="s">
        <v>19</v>
      </c>
      <c r="B6990" s="2">
        <v>43875</v>
      </c>
      <c r="C6990">
        <v>1520.74</v>
      </c>
    </row>
    <row r="6991" spans="1:3" x14ac:dyDescent="0.55000000000000004">
      <c r="A6991" s="1" t="s">
        <v>19</v>
      </c>
      <c r="B6991" s="2">
        <v>43879</v>
      </c>
      <c r="C6991">
        <v>1519.67</v>
      </c>
    </row>
    <row r="6992" spans="1:3" x14ac:dyDescent="0.55000000000000004">
      <c r="A6992" s="1" t="s">
        <v>19</v>
      </c>
      <c r="B6992" s="2">
        <v>43880</v>
      </c>
      <c r="C6992">
        <v>1526.6899000000001</v>
      </c>
    </row>
    <row r="6993" spans="1:3" x14ac:dyDescent="0.55000000000000004">
      <c r="A6993" s="1" t="s">
        <v>19</v>
      </c>
      <c r="B6993" s="2">
        <v>43881</v>
      </c>
      <c r="C6993">
        <v>1518.15</v>
      </c>
    </row>
    <row r="6994" spans="1:3" x14ac:dyDescent="0.55000000000000004">
      <c r="A6994" s="1" t="s">
        <v>19</v>
      </c>
      <c r="B6994" s="2">
        <v>43882</v>
      </c>
      <c r="C6994">
        <v>1485.11</v>
      </c>
    </row>
    <row r="6995" spans="1:3" x14ac:dyDescent="0.55000000000000004">
      <c r="A6995" s="1" t="s">
        <v>19</v>
      </c>
      <c r="B6995" s="2">
        <v>43885</v>
      </c>
      <c r="C6995">
        <v>1421.59</v>
      </c>
    </row>
    <row r="6996" spans="1:3" x14ac:dyDescent="0.55000000000000004">
      <c r="A6996" s="1" t="s">
        <v>19</v>
      </c>
      <c r="B6996" s="2">
        <v>43886</v>
      </c>
      <c r="C6996">
        <v>1388.45</v>
      </c>
    </row>
    <row r="6997" spans="1:3" x14ac:dyDescent="0.55000000000000004">
      <c r="A6997" s="1" t="s">
        <v>19</v>
      </c>
      <c r="B6997" s="2">
        <v>43887</v>
      </c>
      <c r="C6997">
        <v>1393.1801</v>
      </c>
    </row>
    <row r="6998" spans="1:3" x14ac:dyDescent="0.55000000000000004">
      <c r="A6998" s="1" t="s">
        <v>19</v>
      </c>
      <c r="B6998" s="2">
        <v>43888</v>
      </c>
      <c r="C6998">
        <v>1318.09</v>
      </c>
    </row>
    <row r="6999" spans="1:3" x14ac:dyDescent="0.55000000000000004">
      <c r="A6999" s="1" t="s">
        <v>19</v>
      </c>
      <c r="B6999" s="2">
        <v>43889</v>
      </c>
      <c r="C6999">
        <v>1339.33</v>
      </c>
    </row>
    <row r="7000" spans="1:3" x14ac:dyDescent="0.55000000000000004">
      <c r="A7000" s="1" t="s">
        <v>19</v>
      </c>
      <c r="B7000" s="2">
        <v>43892</v>
      </c>
      <c r="C7000">
        <v>1389.11</v>
      </c>
    </row>
    <row r="7001" spans="1:3" x14ac:dyDescent="0.55000000000000004">
      <c r="A7001" s="1" t="s">
        <v>19</v>
      </c>
      <c r="B7001" s="2">
        <v>43893</v>
      </c>
      <c r="C7001">
        <v>1341.39</v>
      </c>
    </row>
    <row r="7002" spans="1:3" x14ac:dyDescent="0.55000000000000004">
      <c r="A7002" s="1" t="s">
        <v>19</v>
      </c>
      <c r="B7002" s="2">
        <v>43894</v>
      </c>
      <c r="C7002">
        <v>1386.52</v>
      </c>
    </row>
    <row r="7003" spans="1:3" x14ac:dyDescent="0.55000000000000004">
      <c r="A7003" s="1" t="s">
        <v>19</v>
      </c>
      <c r="B7003" s="2">
        <v>43895</v>
      </c>
      <c r="C7003">
        <v>1319.04</v>
      </c>
    </row>
    <row r="7004" spans="1:3" x14ac:dyDescent="0.55000000000000004">
      <c r="A7004" s="1" t="s">
        <v>19</v>
      </c>
      <c r="B7004" s="2">
        <v>43896</v>
      </c>
      <c r="C7004">
        <v>1298.4100000000001</v>
      </c>
    </row>
    <row r="7005" spans="1:3" x14ac:dyDescent="0.55000000000000004">
      <c r="A7005" s="1" t="s">
        <v>19</v>
      </c>
      <c r="B7005" s="2">
        <v>43899</v>
      </c>
      <c r="C7005">
        <v>1215.5600999999999</v>
      </c>
    </row>
    <row r="7006" spans="1:3" x14ac:dyDescent="0.55000000000000004">
      <c r="A7006" s="1" t="s">
        <v>19</v>
      </c>
      <c r="B7006" s="2">
        <v>43900</v>
      </c>
      <c r="C7006">
        <v>1280.3900000000001</v>
      </c>
    </row>
    <row r="7007" spans="1:3" x14ac:dyDescent="0.55000000000000004">
      <c r="A7007" s="1" t="s">
        <v>19</v>
      </c>
      <c r="B7007" s="2">
        <v>43901</v>
      </c>
      <c r="C7007">
        <v>1215.4100000000001</v>
      </c>
    </row>
    <row r="7008" spans="1:3" x14ac:dyDescent="0.55000000000000004">
      <c r="A7008" s="1" t="s">
        <v>19</v>
      </c>
      <c r="B7008" s="2">
        <v>43902</v>
      </c>
      <c r="C7008">
        <v>1114.9100000000001</v>
      </c>
    </row>
    <row r="7009" spans="1:3" x14ac:dyDescent="0.55000000000000004">
      <c r="A7009" s="1" t="s">
        <v>19</v>
      </c>
      <c r="B7009" s="2">
        <v>43903</v>
      </c>
      <c r="C7009">
        <v>1219.73</v>
      </c>
    </row>
    <row r="7010" spans="1:3" x14ac:dyDescent="0.55000000000000004">
      <c r="A7010" s="1" t="s">
        <v>19</v>
      </c>
      <c r="B7010" s="2">
        <v>43906</v>
      </c>
      <c r="C7010">
        <v>1084.33</v>
      </c>
    </row>
    <row r="7011" spans="1:3" x14ac:dyDescent="0.55000000000000004">
      <c r="A7011" s="1" t="s">
        <v>19</v>
      </c>
      <c r="B7011" s="2">
        <v>43907</v>
      </c>
      <c r="C7011">
        <v>1119.8</v>
      </c>
    </row>
    <row r="7012" spans="1:3" x14ac:dyDescent="0.55000000000000004">
      <c r="A7012" s="1" t="s">
        <v>19</v>
      </c>
      <c r="B7012" s="2">
        <v>43908</v>
      </c>
      <c r="C7012">
        <v>1096.8</v>
      </c>
    </row>
    <row r="7013" spans="1:3" x14ac:dyDescent="0.55000000000000004">
      <c r="A7013" s="1" t="s">
        <v>19</v>
      </c>
      <c r="B7013" s="2">
        <v>43909</v>
      </c>
      <c r="C7013">
        <v>1115.29</v>
      </c>
    </row>
    <row r="7014" spans="1:3" x14ac:dyDescent="0.55000000000000004">
      <c r="A7014" s="1" t="s">
        <v>19</v>
      </c>
      <c r="B7014" s="2">
        <v>43910</v>
      </c>
      <c r="C7014">
        <v>1072.3199</v>
      </c>
    </row>
    <row r="7015" spans="1:3" x14ac:dyDescent="0.55000000000000004">
      <c r="A7015" s="1" t="s">
        <v>19</v>
      </c>
      <c r="B7015" s="2">
        <v>43913</v>
      </c>
      <c r="C7015">
        <v>1056.6199999999999</v>
      </c>
    </row>
    <row r="7016" spans="1:3" x14ac:dyDescent="0.55000000000000004">
      <c r="A7016" s="1" t="s">
        <v>19</v>
      </c>
      <c r="B7016" s="2">
        <v>43914</v>
      </c>
      <c r="C7016">
        <v>1134.46</v>
      </c>
    </row>
    <row r="7017" spans="1:3" x14ac:dyDescent="0.55000000000000004">
      <c r="A7017" s="1" t="s">
        <v>19</v>
      </c>
      <c r="B7017" s="2">
        <v>43915</v>
      </c>
      <c r="C7017">
        <v>1102.49</v>
      </c>
    </row>
    <row r="7018" spans="1:3" x14ac:dyDescent="0.55000000000000004">
      <c r="A7018" s="1" t="s">
        <v>19</v>
      </c>
      <c r="B7018" s="2">
        <v>43916</v>
      </c>
      <c r="C7018">
        <v>1161.75</v>
      </c>
    </row>
    <row r="7019" spans="1:3" x14ac:dyDescent="0.55000000000000004">
      <c r="A7019" s="1" t="s">
        <v>19</v>
      </c>
      <c r="B7019" s="2">
        <v>43917</v>
      </c>
      <c r="C7019">
        <v>1110.71</v>
      </c>
    </row>
    <row r="7020" spans="1:3" x14ac:dyDescent="0.55000000000000004">
      <c r="A7020" s="1" t="s">
        <v>19</v>
      </c>
      <c r="B7020" s="2">
        <v>43920</v>
      </c>
      <c r="C7020">
        <v>1146.8199</v>
      </c>
    </row>
    <row r="7021" spans="1:3" x14ac:dyDescent="0.55000000000000004">
      <c r="A7021" s="1" t="s">
        <v>19</v>
      </c>
      <c r="B7021" s="2">
        <v>43921</v>
      </c>
      <c r="C7021">
        <v>1162.8100999999999</v>
      </c>
    </row>
    <row r="7022" spans="1:3" x14ac:dyDescent="0.55000000000000004">
      <c r="A7022" s="1" t="s">
        <v>19</v>
      </c>
      <c r="B7022" s="2">
        <v>43922</v>
      </c>
      <c r="C7022">
        <v>1105.6199999999999</v>
      </c>
    </row>
    <row r="7023" spans="1:3" x14ac:dyDescent="0.55000000000000004">
      <c r="A7023" s="1" t="s">
        <v>19</v>
      </c>
      <c r="B7023" s="2">
        <v>43923</v>
      </c>
      <c r="C7023">
        <v>1120.8399999999999</v>
      </c>
    </row>
    <row r="7024" spans="1:3" x14ac:dyDescent="0.55000000000000004">
      <c r="A7024" s="1" t="s">
        <v>19</v>
      </c>
      <c r="B7024" s="2">
        <v>43924</v>
      </c>
      <c r="C7024">
        <v>1097.8800000000001</v>
      </c>
    </row>
    <row r="7025" spans="1:3" x14ac:dyDescent="0.55000000000000004">
      <c r="A7025" s="1" t="s">
        <v>19</v>
      </c>
      <c r="B7025" s="2">
        <v>43927</v>
      </c>
      <c r="C7025">
        <v>1186.92</v>
      </c>
    </row>
    <row r="7026" spans="1:3" x14ac:dyDescent="0.55000000000000004">
      <c r="A7026" s="1" t="s">
        <v>19</v>
      </c>
      <c r="B7026" s="2">
        <v>43928</v>
      </c>
      <c r="C7026">
        <v>1186.51</v>
      </c>
    </row>
    <row r="7027" spans="1:3" x14ac:dyDescent="0.55000000000000004">
      <c r="A7027" s="1" t="s">
        <v>19</v>
      </c>
      <c r="B7027" s="2">
        <v>43929</v>
      </c>
      <c r="C7027">
        <v>1210.28</v>
      </c>
    </row>
    <row r="7028" spans="1:3" x14ac:dyDescent="0.55000000000000004">
      <c r="A7028" s="1" t="s">
        <v>19</v>
      </c>
      <c r="B7028" s="2">
        <v>43930</v>
      </c>
      <c r="C7028">
        <v>1211.45</v>
      </c>
    </row>
    <row r="7029" spans="1:3" x14ac:dyDescent="0.55000000000000004">
      <c r="A7029" s="1" t="s">
        <v>19</v>
      </c>
      <c r="B7029" s="2">
        <v>43934</v>
      </c>
      <c r="C7029">
        <v>1217.5600999999999</v>
      </c>
    </row>
    <row r="7030" spans="1:3" x14ac:dyDescent="0.55000000000000004">
      <c r="A7030" s="1" t="s">
        <v>19</v>
      </c>
      <c r="B7030" s="2">
        <v>43935</v>
      </c>
      <c r="C7030">
        <v>1269.23</v>
      </c>
    </row>
    <row r="7031" spans="1:3" x14ac:dyDescent="0.55000000000000004">
      <c r="A7031" s="1" t="s">
        <v>19</v>
      </c>
      <c r="B7031" s="2">
        <v>43936</v>
      </c>
      <c r="C7031">
        <v>1262.47</v>
      </c>
    </row>
    <row r="7032" spans="1:3" x14ac:dyDescent="0.55000000000000004">
      <c r="A7032" s="1" t="s">
        <v>19</v>
      </c>
      <c r="B7032" s="2">
        <v>43937</v>
      </c>
      <c r="C7032">
        <v>1263.47</v>
      </c>
    </row>
    <row r="7033" spans="1:3" x14ac:dyDescent="0.55000000000000004">
      <c r="A7033" s="1" t="s">
        <v>19</v>
      </c>
      <c r="B7033" s="2">
        <v>43938</v>
      </c>
      <c r="C7033">
        <v>1283.25</v>
      </c>
    </row>
    <row r="7034" spans="1:3" x14ac:dyDescent="0.55000000000000004">
      <c r="A7034" s="1" t="s">
        <v>19</v>
      </c>
      <c r="B7034" s="2">
        <v>43941</v>
      </c>
      <c r="C7034">
        <v>1266.6099999999999</v>
      </c>
    </row>
    <row r="7035" spans="1:3" x14ac:dyDescent="0.55000000000000004">
      <c r="A7035" s="1" t="s">
        <v>19</v>
      </c>
      <c r="B7035" s="2">
        <v>43942</v>
      </c>
      <c r="C7035">
        <v>1216.3399999999999</v>
      </c>
    </row>
    <row r="7036" spans="1:3" x14ac:dyDescent="0.55000000000000004">
      <c r="A7036" s="1" t="s">
        <v>19</v>
      </c>
      <c r="B7036" s="2">
        <v>43943</v>
      </c>
      <c r="C7036">
        <v>1263.21</v>
      </c>
    </row>
    <row r="7037" spans="1:3" x14ac:dyDescent="0.55000000000000004">
      <c r="A7037" s="1" t="s">
        <v>19</v>
      </c>
      <c r="B7037" s="2">
        <v>43944</v>
      </c>
      <c r="C7037">
        <v>1276.3100999999999</v>
      </c>
    </row>
    <row r="7038" spans="1:3" x14ac:dyDescent="0.55000000000000004">
      <c r="A7038" s="1" t="s">
        <v>19</v>
      </c>
      <c r="B7038" s="2">
        <v>43945</v>
      </c>
      <c r="C7038">
        <v>1279.3100999999999</v>
      </c>
    </row>
    <row r="7039" spans="1:3" x14ac:dyDescent="0.55000000000000004">
      <c r="A7039" s="1" t="s">
        <v>19</v>
      </c>
      <c r="B7039" s="2">
        <v>43948</v>
      </c>
      <c r="C7039">
        <v>1275.8800000000001</v>
      </c>
    </row>
    <row r="7040" spans="1:3" x14ac:dyDescent="0.55000000000000004">
      <c r="A7040" s="1" t="s">
        <v>19</v>
      </c>
      <c r="B7040" s="2">
        <v>43949</v>
      </c>
      <c r="C7040">
        <v>1233.67</v>
      </c>
    </row>
    <row r="7041" spans="1:3" x14ac:dyDescent="0.55000000000000004">
      <c r="A7041" s="1" t="s">
        <v>19</v>
      </c>
      <c r="B7041" s="2">
        <v>43950</v>
      </c>
      <c r="C7041">
        <v>1341.48</v>
      </c>
    </row>
    <row r="7042" spans="1:3" x14ac:dyDescent="0.55000000000000004">
      <c r="A7042" s="1" t="s">
        <v>19</v>
      </c>
      <c r="B7042" s="2">
        <v>43951</v>
      </c>
      <c r="C7042">
        <v>1348.66</v>
      </c>
    </row>
    <row r="7043" spans="1:3" x14ac:dyDescent="0.55000000000000004">
      <c r="A7043" s="1" t="s">
        <v>19</v>
      </c>
      <c r="B7043" s="2">
        <v>43952</v>
      </c>
      <c r="C7043">
        <v>1320.61</v>
      </c>
    </row>
    <row r="7044" spans="1:3" x14ac:dyDescent="0.55000000000000004">
      <c r="A7044" s="1" t="s">
        <v>19</v>
      </c>
      <c r="B7044" s="2">
        <v>43955</v>
      </c>
      <c r="C7044">
        <v>1326.8</v>
      </c>
    </row>
    <row r="7045" spans="1:3" x14ac:dyDescent="0.55000000000000004">
      <c r="A7045" s="1" t="s">
        <v>19</v>
      </c>
      <c r="B7045" s="2">
        <v>43956</v>
      </c>
      <c r="C7045">
        <v>1351.11</v>
      </c>
    </row>
    <row r="7046" spans="1:3" x14ac:dyDescent="0.55000000000000004">
      <c r="A7046" s="1" t="s">
        <v>19</v>
      </c>
      <c r="B7046" s="2">
        <v>43957</v>
      </c>
      <c r="C7046">
        <v>1347.3</v>
      </c>
    </row>
    <row r="7047" spans="1:3" x14ac:dyDescent="0.55000000000000004">
      <c r="A7047" s="1" t="s">
        <v>19</v>
      </c>
      <c r="B7047" s="2">
        <v>43958</v>
      </c>
      <c r="C7047">
        <v>1372.5600999999999</v>
      </c>
    </row>
    <row r="7048" spans="1:3" x14ac:dyDescent="0.55000000000000004">
      <c r="A7048" s="1" t="s">
        <v>19</v>
      </c>
      <c r="B7048" s="2">
        <v>43959</v>
      </c>
      <c r="C7048">
        <v>1388.37</v>
      </c>
    </row>
    <row r="7049" spans="1:3" x14ac:dyDescent="0.55000000000000004">
      <c r="A7049" s="1" t="s">
        <v>19</v>
      </c>
      <c r="B7049" s="2">
        <v>43962</v>
      </c>
      <c r="C7049">
        <v>1403.26</v>
      </c>
    </row>
    <row r="7050" spans="1:3" x14ac:dyDescent="0.55000000000000004">
      <c r="A7050" s="1" t="s">
        <v>19</v>
      </c>
      <c r="B7050" s="2">
        <v>43963</v>
      </c>
      <c r="C7050">
        <v>1375.74</v>
      </c>
    </row>
    <row r="7051" spans="1:3" x14ac:dyDescent="0.55000000000000004">
      <c r="A7051" s="1" t="s">
        <v>19</v>
      </c>
      <c r="B7051" s="2">
        <v>43964</v>
      </c>
      <c r="C7051">
        <v>1349.33</v>
      </c>
    </row>
    <row r="7052" spans="1:3" x14ac:dyDescent="0.55000000000000004">
      <c r="A7052" s="1" t="s">
        <v>19</v>
      </c>
      <c r="B7052" s="2">
        <v>43965</v>
      </c>
      <c r="C7052">
        <v>1356.13</v>
      </c>
    </row>
    <row r="7053" spans="1:3" x14ac:dyDescent="0.55000000000000004">
      <c r="A7053" s="1" t="s">
        <v>19</v>
      </c>
      <c r="B7053" s="2">
        <v>43966</v>
      </c>
      <c r="C7053">
        <v>1373.1899000000001</v>
      </c>
    </row>
    <row r="7054" spans="1:3" x14ac:dyDescent="0.55000000000000004">
      <c r="A7054" s="1" t="s">
        <v>19</v>
      </c>
      <c r="B7054" s="2">
        <v>43969</v>
      </c>
      <c r="C7054">
        <v>1383.9399000000001</v>
      </c>
    </row>
    <row r="7055" spans="1:3" x14ac:dyDescent="0.55000000000000004">
      <c r="A7055" s="1" t="s">
        <v>19</v>
      </c>
      <c r="B7055" s="2">
        <v>43970</v>
      </c>
      <c r="C7055">
        <v>1373.4849999999999</v>
      </c>
    </row>
    <row r="7056" spans="1:3" x14ac:dyDescent="0.55000000000000004">
      <c r="A7056" s="1" t="s">
        <v>19</v>
      </c>
      <c r="B7056" s="2">
        <v>43971</v>
      </c>
      <c r="C7056">
        <v>1406.72</v>
      </c>
    </row>
    <row r="7057" spans="1:3" x14ac:dyDescent="0.55000000000000004">
      <c r="A7057" s="1" t="s">
        <v>19</v>
      </c>
      <c r="B7057" s="2">
        <v>43972</v>
      </c>
      <c r="C7057">
        <v>1402.8</v>
      </c>
    </row>
    <row r="7058" spans="1:3" x14ac:dyDescent="0.55000000000000004">
      <c r="A7058" s="1" t="s">
        <v>19</v>
      </c>
      <c r="B7058" s="2">
        <v>43973</v>
      </c>
      <c r="C7058">
        <v>1410.42</v>
      </c>
    </row>
    <row r="7059" spans="1:3" x14ac:dyDescent="0.55000000000000004">
      <c r="A7059" s="1" t="s">
        <v>19</v>
      </c>
      <c r="B7059" s="2">
        <v>43977</v>
      </c>
      <c r="C7059">
        <v>1417.02</v>
      </c>
    </row>
    <row r="7060" spans="1:3" x14ac:dyDescent="0.55000000000000004">
      <c r="A7060" s="1" t="s">
        <v>19</v>
      </c>
      <c r="B7060" s="2">
        <v>43978</v>
      </c>
      <c r="C7060">
        <v>1417.84</v>
      </c>
    </row>
    <row r="7061" spans="1:3" x14ac:dyDescent="0.55000000000000004">
      <c r="A7061" s="1" t="s">
        <v>19</v>
      </c>
      <c r="B7061" s="2">
        <v>43979</v>
      </c>
      <c r="C7061">
        <v>1416.73</v>
      </c>
    </row>
    <row r="7062" spans="1:3" x14ac:dyDescent="0.55000000000000004">
      <c r="A7062" s="1" t="s">
        <v>19</v>
      </c>
      <c r="B7062" s="2">
        <v>43980</v>
      </c>
      <c r="C7062">
        <v>1428.92</v>
      </c>
    </row>
    <row r="7063" spans="1:3" x14ac:dyDescent="0.55000000000000004">
      <c r="A7063" s="1" t="s">
        <v>19</v>
      </c>
      <c r="B7063" s="2">
        <v>43983</v>
      </c>
      <c r="C7063">
        <v>1431.8199</v>
      </c>
    </row>
    <row r="7064" spans="1:3" x14ac:dyDescent="0.55000000000000004">
      <c r="A7064" s="1" t="s">
        <v>19</v>
      </c>
      <c r="B7064" s="2">
        <v>43984</v>
      </c>
      <c r="C7064">
        <v>1439.22</v>
      </c>
    </row>
    <row r="7065" spans="1:3" x14ac:dyDescent="0.55000000000000004">
      <c r="A7065" s="1" t="s">
        <v>19</v>
      </c>
      <c r="B7065" s="2">
        <v>43985</v>
      </c>
      <c r="C7065">
        <v>1436.38</v>
      </c>
    </row>
    <row r="7066" spans="1:3" x14ac:dyDescent="0.55000000000000004">
      <c r="A7066" s="1" t="s">
        <v>19</v>
      </c>
      <c r="B7066" s="2">
        <v>43986</v>
      </c>
      <c r="C7066">
        <v>1412.1801</v>
      </c>
    </row>
    <row r="7067" spans="1:3" x14ac:dyDescent="0.55000000000000004">
      <c r="A7067" s="1" t="s">
        <v>19</v>
      </c>
      <c r="B7067" s="2">
        <v>43987</v>
      </c>
      <c r="C7067">
        <v>1438.39</v>
      </c>
    </row>
    <row r="7068" spans="1:3" x14ac:dyDescent="0.55000000000000004">
      <c r="A7068" s="1" t="s">
        <v>19</v>
      </c>
      <c r="B7068" s="2">
        <v>43990</v>
      </c>
      <c r="C7068">
        <v>1446.61</v>
      </c>
    </row>
    <row r="7069" spans="1:3" x14ac:dyDescent="0.55000000000000004">
      <c r="A7069" s="1" t="s">
        <v>19</v>
      </c>
      <c r="B7069" s="2">
        <v>43991</v>
      </c>
      <c r="C7069">
        <v>1456.16</v>
      </c>
    </row>
    <row r="7070" spans="1:3" x14ac:dyDescent="0.55000000000000004">
      <c r="A7070" s="1" t="s">
        <v>19</v>
      </c>
      <c r="B7070" s="2">
        <v>43992</v>
      </c>
      <c r="C7070">
        <v>1465.85</v>
      </c>
    </row>
    <row r="7071" spans="1:3" x14ac:dyDescent="0.55000000000000004">
      <c r="A7071" s="1" t="s">
        <v>19</v>
      </c>
      <c r="B7071" s="2">
        <v>43993</v>
      </c>
      <c r="C7071">
        <v>1403.84</v>
      </c>
    </row>
    <row r="7072" spans="1:3" x14ac:dyDescent="0.55000000000000004">
      <c r="A7072" s="1" t="s">
        <v>19</v>
      </c>
      <c r="B7072" s="2">
        <v>43994</v>
      </c>
      <c r="C7072">
        <v>1413.1801</v>
      </c>
    </row>
    <row r="7073" spans="1:3" x14ac:dyDescent="0.55000000000000004">
      <c r="A7073" s="1" t="s">
        <v>19</v>
      </c>
      <c r="B7073" s="2">
        <v>43997</v>
      </c>
      <c r="C7073">
        <v>1419.85</v>
      </c>
    </row>
    <row r="7074" spans="1:3" x14ac:dyDescent="0.55000000000000004">
      <c r="A7074" s="1" t="s">
        <v>19</v>
      </c>
      <c r="B7074" s="2">
        <v>43998</v>
      </c>
      <c r="C7074">
        <v>1442.72</v>
      </c>
    </row>
    <row r="7075" spans="1:3" x14ac:dyDescent="0.55000000000000004">
      <c r="A7075" s="1" t="s">
        <v>19</v>
      </c>
      <c r="B7075" s="2">
        <v>43999</v>
      </c>
      <c r="C7075">
        <v>1451.12</v>
      </c>
    </row>
    <row r="7076" spans="1:3" x14ac:dyDescent="0.55000000000000004">
      <c r="A7076" s="1" t="s">
        <v>19</v>
      </c>
      <c r="B7076" s="2">
        <v>44000</v>
      </c>
      <c r="C7076">
        <v>1435.96</v>
      </c>
    </row>
    <row r="7077" spans="1:3" x14ac:dyDescent="0.55000000000000004">
      <c r="A7077" s="1" t="s">
        <v>19</v>
      </c>
      <c r="B7077" s="2">
        <v>44001</v>
      </c>
      <c r="C7077">
        <v>1431.72</v>
      </c>
    </row>
    <row r="7078" spans="1:3" x14ac:dyDescent="0.55000000000000004">
      <c r="A7078" s="1" t="s">
        <v>19</v>
      </c>
      <c r="B7078" s="2">
        <v>44004</v>
      </c>
      <c r="C7078">
        <v>1451.86</v>
      </c>
    </row>
    <row r="7079" spans="1:3" x14ac:dyDescent="0.55000000000000004">
      <c r="A7079" s="1" t="s">
        <v>19</v>
      </c>
      <c r="B7079" s="2">
        <v>44005</v>
      </c>
      <c r="C7079">
        <v>1464.41</v>
      </c>
    </row>
    <row r="7080" spans="1:3" x14ac:dyDescent="0.55000000000000004">
      <c r="A7080" s="1" t="s">
        <v>19</v>
      </c>
      <c r="B7080" s="2">
        <v>44006</v>
      </c>
      <c r="C7080">
        <v>1431.97</v>
      </c>
    </row>
    <row r="7081" spans="1:3" x14ac:dyDescent="0.55000000000000004">
      <c r="A7081" s="1" t="s">
        <v>19</v>
      </c>
      <c r="B7081" s="2">
        <v>44007</v>
      </c>
      <c r="C7081">
        <v>1441.33</v>
      </c>
    </row>
    <row r="7082" spans="1:3" x14ac:dyDescent="0.55000000000000004">
      <c r="A7082" s="1" t="s">
        <v>19</v>
      </c>
      <c r="B7082" s="2">
        <v>44008</v>
      </c>
      <c r="C7082">
        <v>1359.9</v>
      </c>
    </row>
    <row r="7083" spans="1:3" x14ac:dyDescent="0.55000000000000004">
      <c r="A7083" s="1" t="s">
        <v>19</v>
      </c>
      <c r="B7083" s="2">
        <v>44011</v>
      </c>
      <c r="C7083">
        <v>1394.97</v>
      </c>
    </row>
    <row r="7084" spans="1:3" x14ac:dyDescent="0.55000000000000004">
      <c r="A7084" s="1" t="s">
        <v>19</v>
      </c>
      <c r="B7084" s="2">
        <v>44012</v>
      </c>
      <c r="C7084">
        <v>1413.61</v>
      </c>
    </row>
    <row r="7085" spans="1:3" x14ac:dyDescent="0.55000000000000004">
      <c r="A7085" s="1" t="s">
        <v>19</v>
      </c>
      <c r="B7085" s="2">
        <v>44013</v>
      </c>
      <c r="C7085">
        <v>1438.04</v>
      </c>
    </row>
    <row r="7086" spans="1:3" x14ac:dyDescent="0.55000000000000004">
      <c r="A7086" s="1" t="s">
        <v>19</v>
      </c>
      <c r="B7086" s="2">
        <v>44014</v>
      </c>
      <c r="C7086">
        <v>1464.7</v>
      </c>
    </row>
    <row r="7087" spans="1:3" x14ac:dyDescent="0.55000000000000004">
      <c r="A7087" s="1" t="s">
        <v>19</v>
      </c>
      <c r="B7087" s="2">
        <v>44018</v>
      </c>
      <c r="C7087">
        <v>1495.7</v>
      </c>
    </row>
    <row r="7088" spans="1:3" x14ac:dyDescent="0.55000000000000004">
      <c r="A7088" s="1" t="s">
        <v>19</v>
      </c>
      <c r="B7088" s="2">
        <v>44019</v>
      </c>
      <c r="C7088">
        <v>1485.1801</v>
      </c>
    </row>
    <row r="7089" spans="1:3" x14ac:dyDescent="0.55000000000000004">
      <c r="A7089" s="1" t="s">
        <v>19</v>
      </c>
      <c r="B7089" s="2">
        <v>44020</v>
      </c>
      <c r="C7089">
        <v>1496</v>
      </c>
    </row>
    <row r="7090" spans="1:3" x14ac:dyDescent="0.55000000000000004">
      <c r="A7090" s="1" t="s">
        <v>19</v>
      </c>
      <c r="B7090" s="2">
        <v>44021</v>
      </c>
      <c r="C7090">
        <v>1510.99</v>
      </c>
    </row>
    <row r="7091" spans="1:3" x14ac:dyDescent="0.55000000000000004">
      <c r="A7091" s="1" t="s">
        <v>19</v>
      </c>
      <c r="B7091" s="2">
        <v>44022</v>
      </c>
      <c r="C7091">
        <v>1541.74</v>
      </c>
    </row>
    <row r="7092" spans="1:3" x14ac:dyDescent="0.55000000000000004">
      <c r="A7092" s="1" t="s">
        <v>19</v>
      </c>
      <c r="B7092" s="2">
        <v>44025</v>
      </c>
      <c r="C7092">
        <v>1511.34</v>
      </c>
    </row>
    <row r="7093" spans="1:3" x14ac:dyDescent="0.55000000000000004">
      <c r="A7093" s="1" t="s">
        <v>19</v>
      </c>
      <c r="B7093" s="2">
        <v>44026</v>
      </c>
      <c r="C7093">
        <v>1520.58</v>
      </c>
    </row>
    <row r="7094" spans="1:3" x14ac:dyDescent="0.55000000000000004">
      <c r="A7094" s="1" t="s">
        <v>19</v>
      </c>
      <c r="B7094" s="2">
        <v>44027</v>
      </c>
      <c r="C7094">
        <v>1513.64</v>
      </c>
    </row>
    <row r="7095" spans="1:3" x14ac:dyDescent="0.55000000000000004">
      <c r="A7095" s="1" t="s">
        <v>19</v>
      </c>
      <c r="B7095" s="2">
        <v>44028</v>
      </c>
      <c r="C7095">
        <v>1518</v>
      </c>
    </row>
    <row r="7096" spans="1:3" x14ac:dyDescent="0.55000000000000004">
      <c r="A7096" s="1" t="s">
        <v>19</v>
      </c>
      <c r="B7096" s="2">
        <v>44029</v>
      </c>
      <c r="C7096">
        <v>1515.55</v>
      </c>
    </row>
    <row r="7097" spans="1:3" x14ac:dyDescent="0.55000000000000004">
      <c r="A7097" s="1" t="s">
        <v>19</v>
      </c>
      <c r="B7097" s="2">
        <v>44032</v>
      </c>
      <c r="C7097">
        <v>1565.72</v>
      </c>
    </row>
    <row r="7098" spans="1:3" x14ac:dyDescent="0.55000000000000004">
      <c r="A7098" s="1" t="s">
        <v>19</v>
      </c>
      <c r="B7098" s="2">
        <v>44033</v>
      </c>
      <c r="C7098">
        <v>1558.42</v>
      </c>
    </row>
    <row r="7099" spans="1:3" x14ac:dyDescent="0.55000000000000004">
      <c r="A7099" s="1" t="s">
        <v>19</v>
      </c>
      <c r="B7099" s="2">
        <v>44034</v>
      </c>
      <c r="C7099">
        <v>1568.49</v>
      </c>
    </row>
    <row r="7100" spans="1:3" x14ac:dyDescent="0.55000000000000004">
      <c r="A7100" s="1" t="s">
        <v>19</v>
      </c>
      <c r="B7100" s="2">
        <v>44035</v>
      </c>
      <c r="C7100">
        <v>1515.6801</v>
      </c>
    </row>
    <row r="7101" spans="1:3" x14ac:dyDescent="0.55000000000000004">
      <c r="A7101" s="1" t="s">
        <v>19</v>
      </c>
      <c r="B7101" s="2">
        <v>44036</v>
      </c>
      <c r="C7101">
        <v>1511.87</v>
      </c>
    </row>
    <row r="7102" spans="1:3" x14ac:dyDescent="0.55000000000000004">
      <c r="A7102" s="1" t="s">
        <v>19</v>
      </c>
      <c r="B7102" s="2">
        <v>44039</v>
      </c>
      <c r="C7102">
        <v>1530.2</v>
      </c>
    </row>
    <row r="7103" spans="1:3" x14ac:dyDescent="0.55000000000000004">
      <c r="A7103" s="1" t="s">
        <v>19</v>
      </c>
      <c r="B7103" s="2">
        <v>44040</v>
      </c>
      <c r="C7103">
        <v>1500.34</v>
      </c>
    </row>
    <row r="7104" spans="1:3" x14ac:dyDescent="0.55000000000000004">
      <c r="A7104" s="1" t="s">
        <v>19</v>
      </c>
      <c r="B7104" s="2">
        <v>44041</v>
      </c>
      <c r="C7104">
        <v>1522.02</v>
      </c>
    </row>
    <row r="7105" spans="1:3" x14ac:dyDescent="0.55000000000000004">
      <c r="A7105" s="1" t="s">
        <v>19</v>
      </c>
      <c r="B7105" s="2">
        <v>44042</v>
      </c>
      <c r="C7105">
        <v>1531.45</v>
      </c>
    </row>
    <row r="7106" spans="1:3" x14ac:dyDescent="0.55000000000000004">
      <c r="A7106" s="1" t="s">
        <v>19</v>
      </c>
      <c r="B7106" s="2">
        <v>44043</v>
      </c>
      <c r="C7106">
        <v>1482.96</v>
      </c>
    </row>
    <row r="7107" spans="1:3" x14ac:dyDescent="0.55000000000000004">
      <c r="A7107" s="1" t="s">
        <v>19</v>
      </c>
      <c r="B7107" s="2">
        <v>44046</v>
      </c>
      <c r="C7107">
        <v>1474.45</v>
      </c>
    </row>
    <row r="7108" spans="1:3" x14ac:dyDescent="0.55000000000000004">
      <c r="A7108" s="1" t="s">
        <v>19</v>
      </c>
      <c r="B7108" s="2">
        <v>44047</v>
      </c>
      <c r="C7108">
        <v>1464.97</v>
      </c>
    </row>
    <row r="7109" spans="1:3" x14ac:dyDescent="0.55000000000000004">
      <c r="A7109" s="1" t="s">
        <v>19</v>
      </c>
      <c r="B7109" s="2">
        <v>44048</v>
      </c>
      <c r="C7109">
        <v>1473.61</v>
      </c>
    </row>
    <row r="7110" spans="1:3" x14ac:dyDescent="0.55000000000000004">
      <c r="A7110" s="1" t="s">
        <v>19</v>
      </c>
      <c r="B7110" s="2">
        <v>44049</v>
      </c>
      <c r="C7110">
        <v>1500.1</v>
      </c>
    </row>
    <row r="7111" spans="1:3" x14ac:dyDescent="0.55000000000000004">
      <c r="A7111" s="1" t="s">
        <v>19</v>
      </c>
      <c r="B7111" s="2">
        <v>44050</v>
      </c>
      <c r="C7111">
        <v>1494.49</v>
      </c>
    </row>
    <row r="7112" spans="1:3" x14ac:dyDescent="0.55000000000000004">
      <c r="A7112" s="1" t="s">
        <v>19</v>
      </c>
      <c r="B7112" s="2">
        <v>44053</v>
      </c>
      <c r="C7112">
        <v>1496.1</v>
      </c>
    </row>
    <row r="7113" spans="1:3" x14ac:dyDescent="0.55000000000000004">
      <c r="A7113" s="1" t="s">
        <v>19</v>
      </c>
      <c r="B7113" s="2">
        <v>44054</v>
      </c>
      <c r="C7113">
        <v>1480.3199</v>
      </c>
    </row>
    <row r="7114" spans="1:3" x14ac:dyDescent="0.55000000000000004">
      <c r="A7114" s="1" t="s">
        <v>19</v>
      </c>
      <c r="B7114" s="2">
        <v>44055</v>
      </c>
      <c r="C7114">
        <v>1506.62</v>
      </c>
    </row>
    <row r="7115" spans="1:3" x14ac:dyDescent="0.55000000000000004">
      <c r="A7115" s="1" t="s">
        <v>19</v>
      </c>
      <c r="B7115" s="2">
        <v>44056</v>
      </c>
      <c r="C7115">
        <v>1518.45</v>
      </c>
    </row>
    <row r="7116" spans="1:3" x14ac:dyDescent="0.55000000000000004">
      <c r="A7116" s="1" t="s">
        <v>19</v>
      </c>
      <c r="B7116" s="2">
        <v>44057</v>
      </c>
      <c r="C7116">
        <v>1507.73</v>
      </c>
    </row>
    <row r="7117" spans="1:3" x14ac:dyDescent="0.55000000000000004">
      <c r="A7117" s="1" t="s">
        <v>19</v>
      </c>
      <c r="B7117" s="2">
        <v>44060</v>
      </c>
      <c r="C7117">
        <v>1517.98</v>
      </c>
    </row>
    <row r="7118" spans="1:3" x14ac:dyDescent="0.55000000000000004">
      <c r="A7118" s="1" t="s">
        <v>19</v>
      </c>
      <c r="B7118" s="2">
        <v>44061</v>
      </c>
      <c r="C7118">
        <v>1558.6</v>
      </c>
    </row>
    <row r="7119" spans="1:3" x14ac:dyDescent="0.55000000000000004">
      <c r="A7119" s="1" t="s">
        <v>19</v>
      </c>
      <c r="B7119" s="2">
        <v>44062</v>
      </c>
      <c r="C7119">
        <v>1547.53</v>
      </c>
    </row>
    <row r="7120" spans="1:3" x14ac:dyDescent="0.55000000000000004">
      <c r="A7120" s="1" t="s">
        <v>19</v>
      </c>
      <c r="B7120" s="2">
        <v>44063</v>
      </c>
      <c r="C7120">
        <v>1581.75</v>
      </c>
    </row>
    <row r="7121" spans="1:3" x14ac:dyDescent="0.55000000000000004">
      <c r="A7121" s="1" t="s">
        <v>19</v>
      </c>
      <c r="B7121" s="2">
        <v>44064</v>
      </c>
      <c r="C7121">
        <v>1580.42</v>
      </c>
    </row>
    <row r="7122" spans="1:3" x14ac:dyDescent="0.55000000000000004">
      <c r="A7122" s="1" t="s">
        <v>19</v>
      </c>
      <c r="B7122" s="2">
        <v>44067</v>
      </c>
      <c r="C7122">
        <v>1588.2</v>
      </c>
    </row>
    <row r="7123" spans="1:3" x14ac:dyDescent="0.55000000000000004">
      <c r="A7123" s="1" t="s">
        <v>19</v>
      </c>
      <c r="B7123" s="2">
        <v>44068</v>
      </c>
      <c r="C7123">
        <v>1608.22</v>
      </c>
    </row>
    <row r="7124" spans="1:3" x14ac:dyDescent="0.55000000000000004">
      <c r="A7124" s="1" t="s">
        <v>19</v>
      </c>
      <c r="B7124" s="2">
        <v>44069</v>
      </c>
      <c r="C7124">
        <v>1652.38</v>
      </c>
    </row>
    <row r="7125" spans="1:3" x14ac:dyDescent="0.55000000000000004">
      <c r="A7125" s="1" t="s">
        <v>19</v>
      </c>
      <c r="B7125" s="2">
        <v>44070</v>
      </c>
      <c r="C7125">
        <v>1634.33</v>
      </c>
    </row>
    <row r="7126" spans="1:3" x14ac:dyDescent="0.55000000000000004">
      <c r="A7126" s="1" t="s">
        <v>19</v>
      </c>
      <c r="B7126" s="2">
        <v>44071</v>
      </c>
      <c r="C7126">
        <v>1644.41</v>
      </c>
    </row>
    <row r="7127" spans="1:3" x14ac:dyDescent="0.55000000000000004">
      <c r="A7127" s="1" t="s">
        <v>19</v>
      </c>
      <c r="B7127" s="2">
        <v>44074</v>
      </c>
      <c r="C7127">
        <v>1634.1801</v>
      </c>
    </row>
    <row r="7128" spans="1:3" x14ac:dyDescent="0.55000000000000004">
      <c r="A7128" s="1" t="s">
        <v>19</v>
      </c>
      <c r="B7128" s="2">
        <v>44075</v>
      </c>
      <c r="C7128">
        <v>1660.71</v>
      </c>
    </row>
    <row r="7129" spans="1:3" x14ac:dyDescent="0.55000000000000004">
      <c r="A7129" s="1" t="s">
        <v>19</v>
      </c>
      <c r="B7129" s="2">
        <v>44076</v>
      </c>
      <c r="C7129">
        <v>1728.28</v>
      </c>
    </row>
    <row r="7130" spans="1:3" x14ac:dyDescent="0.55000000000000004">
      <c r="A7130" s="1" t="s">
        <v>19</v>
      </c>
      <c r="B7130" s="2">
        <v>44077</v>
      </c>
      <c r="C7130">
        <v>1641.84</v>
      </c>
    </row>
    <row r="7131" spans="1:3" x14ac:dyDescent="0.55000000000000004">
      <c r="A7131" s="1" t="s">
        <v>19</v>
      </c>
      <c r="B7131" s="2">
        <v>44078</v>
      </c>
      <c r="C7131">
        <v>1591.04</v>
      </c>
    </row>
    <row r="7132" spans="1:3" x14ac:dyDescent="0.55000000000000004">
      <c r="A7132" s="1" t="s">
        <v>19</v>
      </c>
      <c r="B7132" s="2">
        <v>44082</v>
      </c>
      <c r="C7132">
        <v>1532.39</v>
      </c>
    </row>
    <row r="7133" spans="1:3" x14ac:dyDescent="0.55000000000000004">
      <c r="A7133" s="1" t="s">
        <v>19</v>
      </c>
      <c r="B7133" s="2">
        <v>44083</v>
      </c>
      <c r="C7133">
        <v>1556.96</v>
      </c>
    </row>
    <row r="7134" spans="1:3" x14ac:dyDescent="0.55000000000000004">
      <c r="A7134" s="1" t="s">
        <v>19</v>
      </c>
      <c r="B7134" s="2">
        <v>44084</v>
      </c>
      <c r="C7134">
        <v>1532.02</v>
      </c>
    </row>
    <row r="7135" spans="1:3" x14ac:dyDescent="0.55000000000000004">
      <c r="A7135" s="1" t="s">
        <v>19</v>
      </c>
      <c r="B7135" s="2">
        <v>44085</v>
      </c>
      <c r="C7135">
        <v>1520.72</v>
      </c>
    </row>
    <row r="7136" spans="1:3" x14ac:dyDescent="0.55000000000000004">
      <c r="A7136" s="1" t="s">
        <v>19</v>
      </c>
      <c r="B7136" s="2">
        <v>44088</v>
      </c>
      <c r="C7136">
        <v>1519.28</v>
      </c>
    </row>
    <row r="7137" spans="1:3" x14ac:dyDescent="0.55000000000000004">
      <c r="A7137" s="1" t="s">
        <v>19</v>
      </c>
      <c r="B7137" s="2">
        <v>44089</v>
      </c>
      <c r="C7137">
        <v>1541.4399000000001</v>
      </c>
    </row>
    <row r="7138" spans="1:3" x14ac:dyDescent="0.55000000000000004">
      <c r="A7138" s="1" t="s">
        <v>19</v>
      </c>
      <c r="B7138" s="2">
        <v>44090</v>
      </c>
      <c r="C7138">
        <v>1520.9</v>
      </c>
    </row>
    <row r="7139" spans="1:3" x14ac:dyDescent="0.55000000000000004">
      <c r="A7139" s="1" t="s">
        <v>19</v>
      </c>
      <c r="B7139" s="2">
        <v>44091</v>
      </c>
      <c r="C7139">
        <v>1495.53</v>
      </c>
    </row>
    <row r="7140" spans="1:3" x14ac:dyDescent="0.55000000000000004">
      <c r="A7140" s="1" t="s">
        <v>19</v>
      </c>
      <c r="B7140" s="2">
        <v>44092</v>
      </c>
      <c r="C7140">
        <v>1459.99</v>
      </c>
    </row>
    <row r="7141" spans="1:3" x14ac:dyDescent="0.55000000000000004">
      <c r="A7141" s="1" t="s">
        <v>19</v>
      </c>
      <c r="B7141" s="2">
        <v>44095</v>
      </c>
      <c r="C7141">
        <v>1431.16</v>
      </c>
    </row>
    <row r="7142" spans="1:3" x14ac:dyDescent="0.55000000000000004">
      <c r="A7142" s="1" t="s">
        <v>19</v>
      </c>
      <c r="B7142" s="2">
        <v>44096</v>
      </c>
      <c r="C7142">
        <v>1465.46</v>
      </c>
    </row>
    <row r="7143" spans="1:3" x14ac:dyDescent="0.55000000000000004">
      <c r="A7143" s="1" t="s">
        <v>19</v>
      </c>
      <c r="B7143" s="2">
        <v>44097</v>
      </c>
      <c r="C7143">
        <v>1415.21</v>
      </c>
    </row>
    <row r="7144" spans="1:3" x14ac:dyDescent="0.55000000000000004">
      <c r="A7144" s="1" t="s">
        <v>19</v>
      </c>
      <c r="B7144" s="2">
        <v>44098</v>
      </c>
      <c r="C7144">
        <v>1428.29</v>
      </c>
    </row>
    <row r="7145" spans="1:3" x14ac:dyDescent="0.55000000000000004">
      <c r="A7145" s="1" t="s">
        <v>19</v>
      </c>
      <c r="B7145" s="2">
        <v>44099</v>
      </c>
      <c r="C7145">
        <v>1444.96</v>
      </c>
    </row>
    <row r="7146" spans="1:3" x14ac:dyDescent="0.55000000000000004">
      <c r="A7146" s="1" t="s">
        <v>19</v>
      </c>
      <c r="B7146" s="2">
        <v>44102</v>
      </c>
      <c r="C7146">
        <v>1464.52</v>
      </c>
    </row>
    <row r="7147" spans="1:3" x14ac:dyDescent="0.55000000000000004">
      <c r="A7147" s="1" t="s">
        <v>19</v>
      </c>
      <c r="B7147" s="2">
        <v>44103</v>
      </c>
      <c r="C7147">
        <v>1469.33</v>
      </c>
    </row>
    <row r="7148" spans="1:3" x14ac:dyDescent="0.55000000000000004">
      <c r="A7148" s="1" t="s">
        <v>19</v>
      </c>
      <c r="B7148" s="2">
        <v>44104</v>
      </c>
      <c r="C7148">
        <v>1469.6</v>
      </c>
    </row>
    <row r="7149" spans="1:3" x14ac:dyDescent="0.55000000000000004">
      <c r="A7149" s="1" t="s">
        <v>19</v>
      </c>
      <c r="B7149" s="2">
        <v>44105</v>
      </c>
      <c r="C7149">
        <v>1490.09</v>
      </c>
    </row>
    <row r="7150" spans="1:3" x14ac:dyDescent="0.55000000000000004">
      <c r="A7150" s="1" t="s">
        <v>19</v>
      </c>
      <c r="B7150" s="2">
        <v>44106</v>
      </c>
      <c r="C7150">
        <v>1458.42</v>
      </c>
    </row>
    <row r="7151" spans="1:3" x14ac:dyDescent="0.55000000000000004">
      <c r="A7151" s="1" t="s">
        <v>19</v>
      </c>
      <c r="B7151" s="2">
        <v>44109</v>
      </c>
      <c r="C7151">
        <v>1486.02</v>
      </c>
    </row>
    <row r="7152" spans="1:3" x14ac:dyDescent="0.55000000000000004">
      <c r="A7152" s="1" t="s">
        <v>19</v>
      </c>
      <c r="B7152" s="2">
        <v>44110</v>
      </c>
      <c r="C7152">
        <v>1453.4399000000001</v>
      </c>
    </row>
    <row r="7153" spans="1:3" x14ac:dyDescent="0.55000000000000004">
      <c r="A7153" s="1" t="s">
        <v>19</v>
      </c>
      <c r="B7153" s="2">
        <v>44111</v>
      </c>
      <c r="C7153">
        <v>1460.29</v>
      </c>
    </row>
    <row r="7154" spans="1:3" x14ac:dyDescent="0.55000000000000004">
      <c r="A7154" s="1" t="s">
        <v>19</v>
      </c>
      <c r="B7154" s="2">
        <v>44112</v>
      </c>
      <c r="C7154">
        <v>1485.9301</v>
      </c>
    </row>
    <row r="7155" spans="1:3" x14ac:dyDescent="0.55000000000000004">
      <c r="A7155" s="1" t="s">
        <v>19</v>
      </c>
      <c r="B7155" s="2">
        <v>44113</v>
      </c>
      <c r="C7155">
        <v>1515.22</v>
      </c>
    </row>
    <row r="7156" spans="1:3" x14ac:dyDescent="0.55000000000000004">
      <c r="A7156" s="1" t="s">
        <v>19</v>
      </c>
      <c r="B7156" s="2">
        <v>44116</v>
      </c>
      <c r="C7156">
        <v>1569.15</v>
      </c>
    </row>
    <row r="7157" spans="1:3" x14ac:dyDescent="0.55000000000000004">
      <c r="A7157" s="1" t="s">
        <v>19</v>
      </c>
      <c r="B7157" s="2">
        <v>44117</v>
      </c>
      <c r="C7157">
        <v>1571.6801</v>
      </c>
    </row>
    <row r="7158" spans="1:3" x14ac:dyDescent="0.55000000000000004">
      <c r="A7158" s="1" t="s">
        <v>19</v>
      </c>
      <c r="B7158" s="2">
        <v>44118</v>
      </c>
      <c r="C7158">
        <v>1568.08</v>
      </c>
    </row>
    <row r="7159" spans="1:3" x14ac:dyDescent="0.55000000000000004">
      <c r="A7159" s="1" t="s">
        <v>19</v>
      </c>
      <c r="B7159" s="2">
        <v>44119</v>
      </c>
      <c r="C7159">
        <v>1559.13</v>
      </c>
    </row>
    <row r="7160" spans="1:3" x14ac:dyDescent="0.55000000000000004">
      <c r="A7160" s="1" t="s">
        <v>19</v>
      </c>
      <c r="B7160" s="2">
        <v>44120</v>
      </c>
      <c r="C7160">
        <v>1573.01</v>
      </c>
    </row>
    <row r="7161" spans="1:3" x14ac:dyDescent="0.55000000000000004">
      <c r="A7161" s="1" t="s">
        <v>19</v>
      </c>
      <c r="B7161" s="2">
        <v>44123</v>
      </c>
      <c r="C7161">
        <v>1534.61</v>
      </c>
    </row>
    <row r="7162" spans="1:3" x14ac:dyDescent="0.55000000000000004">
      <c r="A7162" s="1" t="s">
        <v>19</v>
      </c>
      <c r="B7162" s="2">
        <v>44124</v>
      </c>
      <c r="C7162">
        <v>1555.9301</v>
      </c>
    </row>
    <row r="7163" spans="1:3" x14ac:dyDescent="0.55000000000000004">
      <c r="A7163" s="1" t="s">
        <v>19</v>
      </c>
      <c r="B7163" s="2">
        <v>44125</v>
      </c>
      <c r="C7163">
        <v>1593.3100999999999</v>
      </c>
    </row>
    <row r="7164" spans="1:3" x14ac:dyDescent="0.55000000000000004">
      <c r="A7164" s="1" t="s">
        <v>19</v>
      </c>
      <c r="B7164" s="2">
        <v>44126</v>
      </c>
      <c r="C7164">
        <v>1615.33</v>
      </c>
    </row>
    <row r="7165" spans="1:3" x14ac:dyDescent="0.55000000000000004">
      <c r="A7165" s="1" t="s">
        <v>19</v>
      </c>
      <c r="B7165" s="2">
        <v>44127</v>
      </c>
      <c r="C7165">
        <v>1641</v>
      </c>
    </row>
    <row r="7166" spans="1:3" x14ac:dyDescent="0.55000000000000004">
      <c r="A7166" s="1" t="s">
        <v>19</v>
      </c>
      <c r="B7166" s="2">
        <v>44130</v>
      </c>
      <c r="C7166">
        <v>1590.45</v>
      </c>
    </row>
    <row r="7167" spans="1:3" x14ac:dyDescent="0.55000000000000004">
      <c r="A7167" s="1" t="s">
        <v>19</v>
      </c>
      <c r="B7167" s="2">
        <v>44131</v>
      </c>
      <c r="C7167">
        <v>1604.26</v>
      </c>
    </row>
    <row r="7168" spans="1:3" x14ac:dyDescent="0.55000000000000004">
      <c r="A7168" s="1" t="s">
        <v>19</v>
      </c>
      <c r="B7168" s="2">
        <v>44132</v>
      </c>
      <c r="C7168">
        <v>1516.62</v>
      </c>
    </row>
    <row r="7169" spans="1:3" x14ac:dyDescent="0.55000000000000004">
      <c r="A7169" s="1" t="s">
        <v>19</v>
      </c>
      <c r="B7169" s="2">
        <v>44133</v>
      </c>
      <c r="C7169">
        <v>1567.24</v>
      </c>
    </row>
    <row r="7170" spans="1:3" x14ac:dyDescent="0.55000000000000004">
      <c r="A7170" s="1" t="s">
        <v>19</v>
      </c>
      <c r="B7170" s="2">
        <v>44134</v>
      </c>
      <c r="C7170">
        <v>1621.01</v>
      </c>
    </row>
    <row r="7171" spans="1:3" x14ac:dyDescent="0.55000000000000004">
      <c r="A7171" s="1" t="s">
        <v>19</v>
      </c>
      <c r="B7171" s="2">
        <v>44137</v>
      </c>
      <c r="C7171">
        <v>1626.03</v>
      </c>
    </row>
    <row r="7172" spans="1:3" x14ac:dyDescent="0.55000000000000004">
      <c r="A7172" s="1" t="s">
        <v>19</v>
      </c>
      <c r="B7172" s="2">
        <v>44138</v>
      </c>
      <c r="C7172">
        <v>1650.21</v>
      </c>
    </row>
    <row r="7173" spans="1:3" x14ac:dyDescent="0.55000000000000004">
      <c r="A7173" s="1" t="s">
        <v>19</v>
      </c>
      <c r="B7173" s="2">
        <v>44139</v>
      </c>
      <c r="C7173">
        <v>1749.13</v>
      </c>
    </row>
    <row r="7174" spans="1:3" x14ac:dyDescent="0.55000000000000004">
      <c r="A7174" s="1" t="s">
        <v>19</v>
      </c>
      <c r="B7174" s="2">
        <v>44140</v>
      </c>
      <c r="C7174">
        <v>1763.37</v>
      </c>
    </row>
    <row r="7175" spans="1:3" x14ac:dyDescent="0.55000000000000004">
      <c r="A7175" s="1" t="s">
        <v>19</v>
      </c>
      <c r="B7175" s="2">
        <v>44141</v>
      </c>
      <c r="C7175">
        <v>1761.75</v>
      </c>
    </row>
    <row r="7176" spans="1:3" x14ac:dyDescent="0.55000000000000004">
      <c r="A7176" s="1" t="s">
        <v>19</v>
      </c>
      <c r="B7176" s="2">
        <v>44144</v>
      </c>
      <c r="C7176">
        <v>1763</v>
      </c>
    </row>
    <row r="7177" spans="1:3" x14ac:dyDescent="0.55000000000000004">
      <c r="A7177" s="1" t="s">
        <v>19</v>
      </c>
      <c r="B7177" s="2">
        <v>44145</v>
      </c>
      <c r="C7177">
        <v>1740.39</v>
      </c>
    </row>
    <row r="7178" spans="1:3" x14ac:dyDescent="0.55000000000000004">
      <c r="A7178" s="1" t="s">
        <v>19</v>
      </c>
      <c r="B7178" s="2">
        <v>44146</v>
      </c>
      <c r="C7178">
        <v>1752.71</v>
      </c>
    </row>
    <row r="7179" spans="1:3" x14ac:dyDescent="0.55000000000000004">
      <c r="A7179" s="1" t="s">
        <v>19</v>
      </c>
      <c r="B7179" s="2">
        <v>44147</v>
      </c>
      <c r="C7179">
        <v>1749.84</v>
      </c>
    </row>
    <row r="7180" spans="1:3" x14ac:dyDescent="0.55000000000000004">
      <c r="A7180" s="1" t="s">
        <v>19</v>
      </c>
      <c r="B7180" s="2">
        <v>44148</v>
      </c>
      <c r="C7180">
        <v>1777.02</v>
      </c>
    </row>
    <row r="7181" spans="1:3" x14ac:dyDescent="0.55000000000000004">
      <c r="A7181" s="1" t="s">
        <v>19</v>
      </c>
      <c r="B7181" s="2">
        <v>44151</v>
      </c>
      <c r="C7181">
        <v>1781.38</v>
      </c>
    </row>
    <row r="7182" spans="1:3" x14ac:dyDescent="0.55000000000000004">
      <c r="A7182" s="1" t="s">
        <v>19</v>
      </c>
      <c r="B7182" s="2">
        <v>44152</v>
      </c>
      <c r="C7182">
        <v>1770.15</v>
      </c>
    </row>
    <row r="7183" spans="1:3" x14ac:dyDescent="0.55000000000000004">
      <c r="A7183" s="1" t="s">
        <v>19</v>
      </c>
      <c r="B7183" s="2">
        <v>44153</v>
      </c>
      <c r="C7183">
        <v>1746.78</v>
      </c>
    </row>
    <row r="7184" spans="1:3" x14ac:dyDescent="0.55000000000000004">
      <c r="A7184" s="1" t="s">
        <v>19</v>
      </c>
      <c r="B7184" s="2">
        <v>44154</v>
      </c>
      <c r="C7184">
        <v>1763.92</v>
      </c>
    </row>
    <row r="7185" spans="1:3" x14ac:dyDescent="0.55000000000000004">
      <c r="A7185" s="1" t="s">
        <v>19</v>
      </c>
      <c r="B7185" s="2">
        <v>44155</v>
      </c>
      <c r="C7185">
        <v>1742.1899000000001</v>
      </c>
    </row>
    <row r="7186" spans="1:3" x14ac:dyDescent="0.55000000000000004">
      <c r="A7186" s="1" t="s">
        <v>19</v>
      </c>
      <c r="B7186" s="2">
        <v>44158</v>
      </c>
      <c r="C7186">
        <v>1734.86</v>
      </c>
    </row>
    <row r="7187" spans="1:3" x14ac:dyDescent="0.55000000000000004">
      <c r="A7187" s="1" t="s">
        <v>19</v>
      </c>
      <c r="B7187" s="2">
        <v>44159</v>
      </c>
      <c r="C7187">
        <v>1768.88</v>
      </c>
    </row>
    <row r="7188" spans="1:3" x14ac:dyDescent="0.55000000000000004">
      <c r="A7188" s="1" t="s">
        <v>19</v>
      </c>
      <c r="B7188" s="2">
        <v>44160</v>
      </c>
      <c r="C7188">
        <v>1771.4301</v>
      </c>
    </row>
    <row r="7189" spans="1:3" x14ac:dyDescent="0.55000000000000004">
      <c r="A7189" s="1" t="s">
        <v>19</v>
      </c>
      <c r="B7189" s="2">
        <v>44162</v>
      </c>
      <c r="C7189">
        <v>1793.1899000000001</v>
      </c>
    </row>
    <row r="7190" spans="1:3" x14ac:dyDescent="0.55000000000000004">
      <c r="A7190" s="1" t="s">
        <v>19</v>
      </c>
      <c r="B7190" s="2">
        <v>44165</v>
      </c>
      <c r="C7190">
        <v>1760.74</v>
      </c>
    </row>
    <row r="7191" spans="1:3" x14ac:dyDescent="0.55000000000000004">
      <c r="A7191" s="1" t="s">
        <v>19</v>
      </c>
      <c r="B7191" s="2">
        <v>44166</v>
      </c>
      <c r="C7191">
        <v>1798.1</v>
      </c>
    </row>
    <row r="7192" spans="1:3" x14ac:dyDescent="0.55000000000000004">
      <c r="A7192" s="1" t="s">
        <v>19</v>
      </c>
      <c r="B7192" s="2">
        <v>44167</v>
      </c>
      <c r="C7192">
        <v>1827.95</v>
      </c>
    </row>
    <row r="7193" spans="1:3" x14ac:dyDescent="0.55000000000000004">
      <c r="A7193" s="1" t="s">
        <v>19</v>
      </c>
      <c r="B7193" s="2">
        <v>44168</v>
      </c>
      <c r="C7193">
        <v>1826.77</v>
      </c>
    </row>
    <row r="7194" spans="1:3" x14ac:dyDescent="0.55000000000000004">
      <c r="A7194" s="1" t="s">
        <v>19</v>
      </c>
      <c r="B7194" s="2">
        <v>44169</v>
      </c>
      <c r="C7194">
        <v>1827.99</v>
      </c>
    </row>
    <row r="7195" spans="1:3" x14ac:dyDescent="0.55000000000000004">
      <c r="A7195" s="1" t="s">
        <v>19</v>
      </c>
      <c r="B7195" s="2">
        <v>44172</v>
      </c>
      <c r="C7195">
        <v>1819.48</v>
      </c>
    </row>
    <row r="7196" spans="1:3" x14ac:dyDescent="0.55000000000000004">
      <c r="A7196" s="1" t="s">
        <v>19</v>
      </c>
      <c r="B7196" s="2">
        <v>44173</v>
      </c>
      <c r="C7196">
        <v>1818.55</v>
      </c>
    </row>
    <row r="7197" spans="1:3" x14ac:dyDescent="0.55000000000000004">
      <c r="A7197" s="1" t="s">
        <v>19</v>
      </c>
      <c r="B7197" s="2">
        <v>44174</v>
      </c>
      <c r="C7197">
        <v>1784.13</v>
      </c>
    </row>
    <row r="7198" spans="1:3" x14ac:dyDescent="0.55000000000000004">
      <c r="A7198" s="1" t="s">
        <v>19</v>
      </c>
      <c r="B7198" s="2">
        <v>44175</v>
      </c>
      <c r="C7198">
        <v>1775.33</v>
      </c>
    </row>
    <row r="7199" spans="1:3" x14ac:dyDescent="0.55000000000000004">
      <c r="A7199" s="1" t="s">
        <v>19</v>
      </c>
      <c r="B7199" s="2">
        <v>44176</v>
      </c>
      <c r="C7199">
        <v>1781.77</v>
      </c>
    </row>
    <row r="7200" spans="1:3" x14ac:dyDescent="0.55000000000000004">
      <c r="A7200" s="1" t="s">
        <v>19</v>
      </c>
      <c r="B7200" s="2">
        <v>44179</v>
      </c>
      <c r="C7200">
        <v>1760.0600999999999</v>
      </c>
    </row>
    <row r="7201" spans="1:3" x14ac:dyDescent="0.55000000000000004">
      <c r="A7201" s="1" t="s">
        <v>19</v>
      </c>
      <c r="B7201" s="2">
        <v>44180</v>
      </c>
      <c r="C7201">
        <v>1767.77</v>
      </c>
    </row>
    <row r="7202" spans="1:3" x14ac:dyDescent="0.55000000000000004">
      <c r="A7202" s="1" t="s">
        <v>19</v>
      </c>
      <c r="B7202" s="2">
        <v>44181</v>
      </c>
      <c r="C7202">
        <v>1763</v>
      </c>
    </row>
    <row r="7203" spans="1:3" x14ac:dyDescent="0.55000000000000004">
      <c r="A7203" s="1" t="s">
        <v>19</v>
      </c>
      <c r="B7203" s="2">
        <v>44182</v>
      </c>
      <c r="C7203">
        <v>1747.9</v>
      </c>
    </row>
    <row r="7204" spans="1:3" x14ac:dyDescent="0.55000000000000004">
      <c r="A7204" s="1" t="s">
        <v>19</v>
      </c>
      <c r="B7204" s="2">
        <v>44183</v>
      </c>
      <c r="C7204">
        <v>1731.01</v>
      </c>
    </row>
    <row r="7205" spans="1:3" x14ac:dyDescent="0.55000000000000004">
      <c r="A7205" s="1" t="s">
        <v>19</v>
      </c>
      <c r="B7205" s="2">
        <v>44186</v>
      </c>
      <c r="C7205">
        <v>1739.37</v>
      </c>
    </row>
    <row r="7206" spans="1:3" x14ac:dyDescent="0.55000000000000004">
      <c r="A7206" s="1" t="s">
        <v>19</v>
      </c>
      <c r="B7206" s="2">
        <v>44187</v>
      </c>
      <c r="C7206">
        <v>1723.5</v>
      </c>
    </row>
    <row r="7207" spans="1:3" x14ac:dyDescent="0.55000000000000004">
      <c r="A7207" s="1" t="s">
        <v>19</v>
      </c>
      <c r="B7207" s="2">
        <v>44188</v>
      </c>
      <c r="C7207">
        <v>1732.38</v>
      </c>
    </row>
    <row r="7208" spans="1:3" x14ac:dyDescent="0.55000000000000004">
      <c r="A7208" s="1" t="s">
        <v>19</v>
      </c>
      <c r="B7208" s="2">
        <v>44189</v>
      </c>
      <c r="C7208">
        <v>1738.85</v>
      </c>
    </row>
    <row r="7209" spans="1:3" x14ac:dyDescent="0.55000000000000004">
      <c r="A7209" s="1" t="s">
        <v>19</v>
      </c>
      <c r="B7209" s="2">
        <v>44193</v>
      </c>
      <c r="C7209">
        <v>1776.09</v>
      </c>
    </row>
    <row r="7210" spans="1:3" x14ac:dyDescent="0.55000000000000004">
      <c r="A7210" s="1" t="s">
        <v>19</v>
      </c>
      <c r="B7210" s="2">
        <v>44194</v>
      </c>
      <c r="C7210">
        <v>1758.72</v>
      </c>
    </row>
    <row r="7211" spans="1:3" x14ac:dyDescent="0.55000000000000004">
      <c r="A7211" s="1" t="s">
        <v>19</v>
      </c>
      <c r="B7211" s="2">
        <v>44195</v>
      </c>
      <c r="C7211">
        <v>1739.52</v>
      </c>
    </row>
    <row r="7212" spans="1:3" x14ac:dyDescent="0.55000000000000004">
      <c r="A7212" s="1" t="s">
        <v>19</v>
      </c>
      <c r="B7212" s="2">
        <v>44196</v>
      </c>
      <c r="C7212">
        <v>1751.88</v>
      </c>
    </row>
    <row r="7213" spans="1:3" x14ac:dyDescent="0.55000000000000004">
      <c r="A7213" s="1" t="s">
        <v>19</v>
      </c>
      <c r="B7213" s="2">
        <v>44200</v>
      </c>
      <c r="C7213">
        <v>1728.24</v>
      </c>
    </row>
    <row r="7214" spans="1:3" x14ac:dyDescent="0.55000000000000004">
      <c r="A7214" s="1" t="s">
        <v>19</v>
      </c>
      <c r="B7214" s="2">
        <v>44201</v>
      </c>
      <c r="C7214">
        <v>1740.92</v>
      </c>
    </row>
    <row r="7215" spans="1:3" x14ac:dyDescent="0.55000000000000004">
      <c r="A7215" s="1" t="s">
        <v>19</v>
      </c>
      <c r="B7215" s="2">
        <v>44202</v>
      </c>
      <c r="C7215">
        <v>1735.29</v>
      </c>
    </row>
    <row r="7216" spans="1:3" x14ac:dyDescent="0.55000000000000004">
      <c r="A7216" s="1" t="s">
        <v>19</v>
      </c>
      <c r="B7216" s="2">
        <v>44203</v>
      </c>
      <c r="C7216">
        <v>1787.25</v>
      </c>
    </row>
    <row r="7217" spans="1:3" x14ac:dyDescent="0.55000000000000004">
      <c r="A7217" s="1" t="s">
        <v>19</v>
      </c>
      <c r="B7217" s="2">
        <v>44204</v>
      </c>
      <c r="C7217">
        <v>1807.21</v>
      </c>
    </row>
    <row r="7218" spans="1:3" x14ac:dyDescent="0.55000000000000004">
      <c r="A7218" s="1" t="s">
        <v>19</v>
      </c>
      <c r="B7218" s="2">
        <v>44207</v>
      </c>
      <c r="C7218">
        <v>1766.72</v>
      </c>
    </row>
    <row r="7219" spans="1:3" x14ac:dyDescent="0.55000000000000004">
      <c r="A7219" s="1" t="s">
        <v>19</v>
      </c>
      <c r="B7219" s="2">
        <v>44208</v>
      </c>
      <c r="C7219">
        <v>1746.55</v>
      </c>
    </row>
    <row r="7220" spans="1:3" x14ac:dyDescent="0.55000000000000004">
      <c r="A7220" s="1" t="s">
        <v>19</v>
      </c>
      <c r="B7220" s="2">
        <v>44209</v>
      </c>
      <c r="C7220">
        <v>1754.4</v>
      </c>
    </row>
    <row r="7221" spans="1:3" x14ac:dyDescent="0.55000000000000004">
      <c r="A7221" s="1" t="s">
        <v>19</v>
      </c>
      <c r="B7221" s="2">
        <v>44210</v>
      </c>
      <c r="C7221">
        <v>1740.1801</v>
      </c>
    </row>
    <row r="7222" spans="1:3" x14ac:dyDescent="0.55000000000000004">
      <c r="A7222" s="1" t="s">
        <v>19</v>
      </c>
      <c r="B7222" s="2">
        <v>44211</v>
      </c>
      <c r="C7222">
        <v>1736.1899000000001</v>
      </c>
    </row>
    <row r="7223" spans="1:3" x14ac:dyDescent="0.55000000000000004">
      <c r="A7223" s="1" t="s">
        <v>19</v>
      </c>
      <c r="B7223" s="2">
        <v>44215</v>
      </c>
      <c r="C7223">
        <v>1790.86</v>
      </c>
    </row>
    <row r="7224" spans="1:3" x14ac:dyDescent="0.55000000000000004">
      <c r="A7224" s="1" t="s">
        <v>19</v>
      </c>
      <c r="B7224" s="2">
        <v>44216</v>
      </c>
      <c r="C7224">
        <v>1886.9</v>
      </c>
    </row>
    <row r="7225" spans="1:3" x14ac:dyDescent="0.55000000000000004">
      <c r="A7225" s="1" t="s">
        <v>19</v>
      </c>
      <c r="B7225" s="2">
        <v>44217</v>
      </c>
      <c r="C7225">
        <v>1891.25</v>
      </c>
    </row>
    <row r="7226" spans="1:3" x14ac:dyDescent="0.55000000000000004">
      <c r="A7226" s="1" t="s">
        <v>19</v>
      </c>
      <c r="B7226" s="2">
        <v>44218</v>
      </c>
      <c r="C7226">
        <v>1901.05</v>
      </c>
    </row>
    <row r="7227" spans="1:3" x14ac:dyDescent="0.55000000000000004">
      <c r="A7227" s="1" t="s">
        <v>19</v>
      </c>
      <c r="B7227" s="2">
        <v>44221</v>
      </c>
      <c r="C7227">
        <v>1899.4</v>
      </c>
    </row>
    <row r="7228" spans="1:3" x14ac:dyDescent="0.55000000000000004">
      <c r="A7228" s="1" t="s">
        <v>19</v>
      </c>
      <c r="B7228" s="2">
        <v>44222</v>
      </c>
      <c r="C7228">
        <v>1917.24</v>
      </c>
    </row>
    <row r="7229" spans="1:3" x14ac:dyDescent="0.55000000000000004">
      <c r="A7229" s="1" t="s">
        <v>19</v>
      </c>
      <c r="B7229" s="2">
        <v>44223</v>
      </c>
      <c r="C7229">
        <v>1830.79</v>
      </c>
    </row>
    <row r="7230" spans="1:3" x14ac:dyDescent="0.55000000000000004">
      <c r="A7230" s="1" t="s">
        <v>19</v>
      </c>
      <c r="B7230" s="2">
        <v>44224</v>
      </c>
      <c r="C7230">
        <v>1863.11</v>
      </c>
    </row>
    <row r="7231" spans="1:3" x14ac:dyDescent="0.55000000000000004">
      <c r="A7231" s="1" t="s">
        <v>19</v>
      </c>
      <c r="B7231" s="2">
        <v>44225</v>
      </c>
      <c r="C7231">
        <v>1835.74</v>
      </c>
    </row>
    <row r="7232" spans="1:3" x14ac:dyDescent="0.55000000000000004">
      <c r="A7232" s="1" t="s">
        <v>19</v>
      </c>
      <c r="B7232" s="2">
        <v>44228</v>
      </c>
      <c r="C7232">
        <v>1901.35</v>
      </c>
    </row>
    <row r="7233" spans="1:3" x14ac:dyDescent="0.55000000000000004">
      <c r="A7233" s="1" t="s">
        <v>19</v>
      </c>
      <c r="B7233" s="2">
        <v>44229</v>
      </c>
      <c r="C7233">
        <v>1927.51</v>
      </c>
    </row>
    <row r="7234" spans="1:3" x14ac:dyDescent="0.55000000000000004">
      <c r="A7234" s="1" t="s">
        <v>19</v>
      </c>
      <c r="B7234" s="2">
        <v>44230</v>
      </c>
      <c r="C7234">
        <v>2070.0700999999999</v>
      </c>
    </row>
    <row r="7235" spans="1:3" x14ac:dyDescent="0.55000000000000004">
      <c r="A7235" s="1" t="s">
        <v>19</v>
      </c>
      <c r="B7235" s="2">
        <v>44231</v>
      </c>
      <c r="C7235">
        <v>2062.3701000000001</v>
      </c>
    </row>
    <row r="7236" spans="1:3" x14ac:dyDescent="0.55000000000000004">
      <c r="A7236" s="1" t="s">
        <v>19</v>
      </c>
      <c r="B7236" s="2">
        <v>44232</v>
      </c>
      <c r="C7236">
        <v>2098</v>
      </c>
    </row>
    <row r="7237" spans="1:3" x14ac:dyDescent="0.55000000000000004">
      <c r="A7237" s="1" t="s">
        <v>19</v>
      </c>
      <c r="B7237" s="2">
        <v>44235</v>
      </c>
      <c r="C7237">
        <v>2092.9099000000001</v>
      </c>
    </row>
    <row r="7238" spans="1:3" x14ac:dyDescent="0.55000000000000004">
      <c r="A7238" s="1" t="s">
        <v>19</v>
      </c>
      <c r="B7238" s="2">
        <v>44236</v>
      </c>
      <c r="C7238">
        <v>2083.5100000000002</v>
      </c>
    </row>
    <row r="7239" spans="1:3" x14ac:dyDescent="0.55000000000000004">
      <c r="A7239" s="1" t="s">
        <v>19</v>
      </c>
      <c r="B7239" s="2">
        <v>44237</v>
      </c>
      <c r="C7239">
        <v>2095.3798999999999</v>
      </c>
    </row>
    <row r="7240" spans="1:3" x14ac:dyDescent="0.55000000000000004">
      <c r="A7240" s="1" t="s">
        <v>19</v>
      </c>
      <c r="B7240" s="2">
        <v>44238</v>
      </c>
      <c r="C7240">
        <v>2095.8899000000001</v>
      </c>
    </row>
    <row r="7241" spans="1:3" x14ac:dyDescent="0.55000000000000004">
      <c r="A7241" s="1" t="s">
        <v>19</v>
      </c>
      <c r="B7241" s="2">
        <v>44239</v>
      </c>
      <c r="C7241">
        <v>2104.1100999999999</v>
      </c>
    </row>
    <row r="7242" spans="1:3" x14ac:dyDescent="0.55000000000000004">
      <c r="A7242" s="1" t="s">
        <v>19</v>
      </c>
      <c r="B7242" s="2">
        <v>44243</v>
      </c>
      <c r="C7242">
        <v>2121.8998999999999</v>
      </c>
    </row>
    <row r="7243" spans="1:3" x14ac:dyDescent="0.55000000000000004">
      <c r="A7243" s="1" t="s">
        <v>19</v>
      </c>
      <c r="B7243" s="2">
        <v>44244</v>
      </c>
      <c r="C7243">
        <v>2128.3101000000001</v>
      </c>
    </row>
    <row r="7244" spans="1:3" x14ac:dyDescent="0.55000000000000004">
      <c r="A7244" s="1" t="s">
        <v>19</v>
      </c>
      <c r="B7244" s="2">
        <v>44245</v>
      </c>
      <c r="C7244">
        <v>2117.1999999999998</v>
      </c>
    </row>
    <row r="7245" spans="1:3" x14ac:dyDescent="0.55000000000000004">
      <c r="A7245" s="1" t="s">
        <v>19</v>
      </c>
      <c r="B7245" s="2">
        <v>44246</v>
      </c>
      <c r="C7245">
        <v>2101.1399000000001</v>
      </c>
    </row>
    <row r="7246" spans="1:3" x14ac:dyDescent="0.55000000000000004">
      <c r="A7246" s="1" t="s">
        <v>19</v>
      </c>
      <c r="B7246" s="2">
        <v>44249</v>
      </c>
      <c r="C7246">
        <v>2064.8798999999999</v>
      </c>
    </row>
    <row r="7247" spans="1:3" x14ac:dyDescent="0.55000000000000004">
      <c r="A7247" s="1" t="s">
        <v>19</v>
      </c>
      <c r="B7247" s="2">
        <v>44250</v>
      </c>
      <c r="C7247">
        <v>2070.8600999999999</v>
      </c>
    </row>
    <row r="7248" spans="1:3" x14ac:dyDescent="0.55000000000000004">
      <c r="A7248" s="1" t="s">
        <v>19</v>
      </c>
      <c r="B7248" s="2">
        <v>44251</v>
      </c>
      <c r="C7248">
        <v>2095.1698999999999</v>
      </c>
    </row>
    <row r="7249" spans="1:3" x14ac:dyDescent="0.55000000000000004">
      <c r="A7249" s="1" t="s">
        <v>19</v>
      </c>
      <c r="B7249" s="2">
        <v>44252</v>
      </c>
      <c r="C7249">
        <v>2031.36</v>
      </c>
    </row>
    <row r="7250" spans="1:3" x14ac:dyDescent="0.55000000000000004">
      <c r="A7250" s="1" t="s">
        <v>19</v>
      </c>
      <c r="B7250" s="2">
        <v>44253</v>
      </c>
      <c r="C7250">
        <v>2036.86</v>
      </c>
    </row>
    <row r="7251" spans="1:3" x14ac:dyDescent="0.55000000000000004">
      <c r="A7251" s="1" t="s">
        <v>19</v>
      </c>
      <c r="B7251" s="2">
        <v>44256</v>
      </c>
      <c r="C7251">
        <v>2081.5100000000002</v>
      </c>
    </row>
    <row r="7252" spans="1:3" x14ac:dyDescent="0.55000000000000004">
      <c r="A7252" s="1" t="s">
        <v>19</v>
      </c>
      <c r="B7252" s="2">
        <v>44257</v>
      </c>
      <c r="C7252">
        <v>2075.8400999999999</v>
      </c>
    </row>
    <row r="7253" spans="1:3" x14ac:dyDescent="0.55000000000000004">
      <c r="A7253" s="1" t="s">
        <v>19</v>
      </c>
      <c r="B7253" s="2">
        <v>44258</v>
      </c>
      <c r="C7253">
        <v>2026.71</v>
      </c>
    </row>
    <row r="7254" spans="1:3" x14ac:dyDescent="0.55000000000000004">
      <c r="A7254" s="1" t="s">
        <v>19</v>
      </c>
      <c r="B7254" s="2">
        <v>44259</v>
      </c>
      <c r="C7254">
        <v>2049.0900999999999</v>
      </c>
    </row>
    <row r="7255" spans="1:3" x14ac:dyDescent="0.55000000000000004">
      <c r="A7255" s="1" t="s">
        <v>19</v>
      </c>
      <c r="B7255" s="2">
        <v>44260</v>
      </c>
      <c r="C7255">
        <v>2108.54</v>
      </c>
    </row>
    <row r="7256" spans="1:3" x14ac:dyDescent="0.55000000000000004">
      <c r="A7256" s="1" t="s">
        <v>19</v>
      </c>
      <c r="B7256" s="2">
        <v>44263</v>
      </c>
      <c r="C7256">
        <v>2024.17</v>
      </c>
    </row>
    <row r="7257" spans="1:3" x14ac:dyDescent="0.55000000000000004">
      <c r="A7257" s="1" t="s">
        <v>19</v>
      </c>
      <c r="B7257" s="2">
        <v>44264</v>
      </c>
      <c r="C7257">
        <v>2052.6999999999998</v>
      </c>
    </row>
    <row r="7258" spans="1:3" x14ac:dyDescent="0.55000000000000004">
      <c r="A7258" s="1" t="s">
        <v>19</v>
      </c>
      <c r="B7258" s="2">
        <v>44265</v>
      </c>
      <c r="C7258">
        <v>2055.0300000000002</v>
      </c>
    </row>
    <row r="7259" spans="1:3" x14ac:dyDescent="0.55000000000000004">
      <c r="A7259" s="1" t="s">
        <v>19</v>
      </c>
      <c r="B7259" s="2">
        <v>44266</v>
      </c>
      <c r="C7259">
        <v>2114.77</v>
      </c>
    </row>
    <row r="7260" spans="1:3" x14ac:dyDescent="0.55000000000000004">
      <c r="A7260" s="1" t="s">
        <v>19</v>
      </c>
      <c r="B7260" s="2">
        <v>44267</v>
      </c>
      <c r="C7260">
        <v>2061.9198999999999</v>
      </c>
    </row>
    <row r="7261" spans="1:3" x14ac:dyDescent="0.55000000000000004">
      <c r="A7261" s="1" t="s">
        <v>19</v>
      </c>
      <c r="B7261" s="2">
        <v>44270</v>
      </c>
      <c r="C7261">
        <v>2066.4899999999998</v>
      </c>
    </row>
    <row r="7262" spans="1:3" x14ac:dyDescent="0.55000000000000004">
      <c r="A7262" s="1" t="s">
        <v>19</v>
      </c>
      <c r="B7262" s="2">
        <v>44271</v>
      </c>
      <c r="C7262">
        <v>2092.52</v>
      </c>
    </row>
    <row r="7263" spans="1:3" x14ac:dyDescent="0.55000000000000004">
      <c r="A7263" s="1" t="s">
        <v>19</v>
      </c>
      <c r="B7263" s="2">
        <v>44272</v>
      </c>
      <c r="C7263">
        <v>2091.0801000000001</v>
      </c>
    </row>
    <row r="7264" spans="1:3" x14ac:dyDescent="0.55000000000000004">
      <c r="A7264" s="1" t="s">
        <v>19</v>
      </c>
      <c r="B7264" s="2">
        <v>44273</v>
      </c>
      <c r="C7264">
        <v>2036.22</v>
      </c>
    </row>
    <row r="7265" spans="1:3" x14ac:dyDescent="0.55000000000000004">
      <c r="A7265" s="1" t="s">
        <v>19</v>
      </c>
      <c r="B7265" s="2">
        <v>44274</v>
      </c>
      <c r="C7265">
        <v>2043.2</v>
      </c>
    </row>
    <row r="7266" spans="1:3" x14ac:dyDescent="0.55000000000000004">
      <c r="A7266" s="1" t="s">
        <v>19</v>
      </c>
      <c r="B7266" s="2">
        <v>44277</v>
      </c>
      <c r="C7266">
        <v>2038.59</v>
      </c>
    </row>
    <row r="7267" spans="1:3" x14ac:dyDescent="0.55000000000000004">
      <c r="A7267" s="1" t="s">
        <v>19</v>
      </c>
      <c r="B7267" s="2">
        <v>44278</v>
      </c>
      <c r="C7267">
        <v>2052.96</v>
      </c>
    </row>
    <row r="7268" spans="1:3" x14ac:dyDescent="0.55000000000000004">
      <c r="A7268" s="1" t="s">
        <v>19</v>
      </c>
      <c r="B7268" s="2">
        <v>44279</v>
      </c>
      <c r="C7268">
        <v>2045.0600999999999</v>
      </c>
    </row>
    <row r="7269" spans="1:3" x14ac:dyDescent="0.55000000000000004">
      <c r="A7269" s="1" t="s">
        <v>19</v>
      </c>
      <c r="B7269" s="2">
        <v>44280</v>
      </c>
      <c r="C7269">
        <v>2044.36</v>
      </c>
    </row>
    <row r="7270" spans="1:3" x14ac:dyDescent="0.55000000000000004">
      <c r="A7270" s="1" t="s">
        <v>19</v>
      </c>
      <c r="B7270" s="2">
        <v>44281</v>
      </c>
      <c r="C7270">
        <v>2035.55</v>
      </c>
    </row>
    <row r="7271" spans="1:3" x14ac:dyDescent="0.55000000000000004">
      <c r="A7271" s="1" t="s">
        <v>19</v>
      </c>
      <c r="B7271" s="2">
        <v>44284</v>
      </c>
      <c r="C7271">
        <v>2055.9499999999998</v>
      </c>
    </row>
    <row r="7272" spans="1:3" x14ac:dyDescent="0.55000000000000004">
      <c r="A7272" s="1" t="s">
        <v>19</v>
      </c>
      <c r="B7272" s="2">
        <v>44285</v>
      </c>
      <c r="C7272">
        <v>2055.54</v>
      </c>
    </row>
    <row r="7273" spans="1:3" x14ac:dyDescent="0.55000000000000004">
      <c r="A7273" s="1" t="s">
        <v>19</v>
      </c>
      <c r="B7273" s="2">
        <v>44286</v>
      </c>
      <c r="C7273">
        <v>2068.6298999999999</v>
      </c>
    </row>
    <row r="7274" spans="1:3" x14ac:dyDescent="0.55000000000000004">
      <c r="A7274" s="1" t="s">
        <v>19</v>
      </c>
      <c r="B7274" s="2">
        <v>44287</v>
      </c>
      <c r="C7274">
        <v>2137.75</v>
      </c>
    </row>
    <row r="7275" spans="1:3" x14ac:dyDescent="0.55000000000000004">
      <c r="A7275" s="1" t="s">
        <v>19</v>
      </c>
      <c r="B7275" s="2">
        <v>44291</v>
      </c>
      <c r="C7275">
        <v>2225.5500000000002</v>
      </c>
    </row>
    <row r="7276" spans="1:3" x14ac:dyDescent="0.55000000000000004">
      <c r="A7276" s="1" t="s">
        <v>19</v>
      </c>
      <c r="B7276" s="2">
        <v>44292</v>
      </c>
      <c r="C7276">
        <v>2224.75</v>
      </c>
    </row>
    <row r="7277" spans="1:3" x14ac:dyDescent="0.55000000000000004">
      <c r="A7277" s="1" t="s">
        <v>19</v>
      </c>
      <c r="B7277" s="2">
        <v>44293</v>
      </c>
      <c r="C7277">
        <v>2249.6799000000001</v>
      </c>
    </row>
    <row r="7278" spans="1:3" x14ac:dyDescent="0.55000000000000004">
      <c r="A7278" s="1" t="s">
        <v>19</v>
      </c>
      <c r="B7278" s="2">
        <v>44294</v>
      </c>
      <c r="C7278">
        <v>2265.4398999999999</v>
      </c>
    </row>
    <row r="7279" spans="1:3" x14ac:dyDescent="0.55000000000000004">
      <c r="A7279" s="1" t="s">
        <v>19</v>
      </c>
      <c r="B7279" s="2">
        <v>44295</v>
      </c>
      <c r="C7279">
        <v>2285.8798999999999</v>
      </c>
    </row>
    <row r="7280" spans="1:3" x14ac:dyDescent="0.55000000000000004">
      <c r="A7280" s="1" t="s">
        <v>19</v>
      </c>
      <c r="B7280" s="2">
        <v>44298</v>
      </c>
      <c r="C7280">
        <v>2254.79</v>
      </c>
    </row>
    <row r="7281" spans="1:3" x14ac:dyDescent="0.55000000000000004">
      <c r="A7281" s="1" t="s">
        <v>19</v>
      </c>
      <c r="B7281" s="2">
        <v>44299</v>
      </c>
      <c r="C7281">
        <v>2267.27</v>
      </c>
    </row>
    <row r="7282" spans="1:3" x14ac:dyDescent="0.55000000000000004">
      <c r="A7282" s="1" t="s">
        <v>19</v>
      </c>
      <c r="B7282" s="2">
        <v>44300</v>
      </c>
      <c r="C7282">
        <v>2254.8400999999999</v>
      </c>
    </row>
    <row r="7283" spans="1:3" x14ac:dyDescent="0.55000000000000004">
      <c r="A7283" s="1" t="s">
        <v>19</v>
      </c>
      <c r="B7283" s="2">
        <v>44301</v>
      </c>
      <c r="C7283">
        <v>2296.6599000000001</v>
      </c>
    </row>
    <row r="7284" spans="1:3" x14ac:dyDescent="0.55000000000000004">
      <c r="A7284" s="1" t="s">
        <v>19</v>
      </c>
      <c r="B7284" s="2">
        <v>44302</v>
      </c>
      <c r="C7284">
        <v>2297.7600000000002</v>
      </c>
    </row>
    <row r="7285" spans="1:3" x14ac:dyDescent="0.55000000000000004">
      <c r="A7285" s="1" t="s">
        <v>19</v>
      </c>
      <c r="B7285" s="2">
        <v>44305</v>
      </c>
      <c r="C7285">
        <v>2302.3998999999999</v>
      </c>
    </row>
    <row r="7286" spans="1:3" x14ac:dyDescent="0.55000000000000004">
      <c r="A7286" s="1" t="s">
        <v>19</v>
      </c>
      <c r="B7286" s="2">
        <v>44306</v>
      </c>
      <c r="C7286">
        <v>2293.6298999999999</v>
      </c>
    </row>
    <row r="7287" spans="1:3" x14ac:dyDescent="0.55000000000000004">
      <c r="A7287" s="1" t="s">
        <v>19</v>
      </c>
      <c r="B7287" s="2">
        <v>44307</v>
      </c>
      <c r="C7287">
        <v>2293.29</v>
      </c>
    </row>
    <row r="7288" spans="1:3" x14ac:dyDescent="0.55000000000000004">
      <c r="A7288" s="1" t="s">
        <v>19</v>
      </c>
      <c r="B7288" s="2">
        <v>44308</v>
      </c>
      <c r="C7288">
        <v>2267.9198999999999</v>
      </c>
    </row>
    <row r="7289" spans="1:3" x14ac:dyDescent="0.55000000000000004">
      <c r="A7289" s="1" t="s">
        <v>19</v>
      </c>
      <c r="B7289" s="2">
        <v>44309</v>
      </c>
      <c r="C7289">
        <v>2315.3000000000002</v>
      </c>
    </row>
    <row r="7290" spans="1:3" x14ac:dyDescent="0.55000000000000004">
      <c r="A7290" s="1" t="s">
        <v>19</v>
      </c>
      <c r="B7290" s="2">
        <v>44312</v>
      </c>
      <c r="C7290">
        <v>2326.7399999999998</v>
      </c>
    </row>
    <row r="7291" spans="1:3" x14ac:dyDescent="0.55000000000000004">
      <c r="A7291" s="1" t="s">
        <v>19</v>
      </c>
      <c r="B7291" s="2">
        <v>44313</v>
      </c>
      <c r="C7291">
        <v>2307.1201000000001</v>
      </c>
    </row>
    <row r="7292" spans="1:3" x14ac:dyDescent="0.55000000000000004">
      <c r="A7292" s="1" t="s">
        <v>19</v>
      </c>
      <c r="B7292" s="2">
        <v>44314</v>
      </c>
      <c r="C7292">
        <v>2379.9099000000001</v>
      </c>
    </row>
    <row r="7293" spans="1:3" x14ac:dyDescent="0.55000000000000004">
      <c r="A7293" s="1" t="s">
        <v>19</v>
      </c>
      <c r="B7293" s="2">
        <v>44315</v>
      </c>
      <c r="C7293">
        <v>2429.8899000000001</v>
      </c>
    </row>
    <row r="7294" spans="1:3" x14ac:dyDescent="0.55000000000000004">
      <c r="A7294" s="1" t="s">
        <v>19</v>
      </c>
      <c r="B7294" s="2">
        <v>44316</v>
      </c>
      <c r="C7294">
        <v>2410.1201000000001</v>
      </c>
    </row>
    <row r="7295" spans="1:3" x14ac:dyDescent="0.55000000000000004">
      <c r="A7295" s="1" t="s">
        <v>19</v>
      </c>
      <c r="B7295" s="2">
        <v>44319</v>
      </c>
      <c r="C7295">
        <v>2395.1698999999999</v>
      </c>
    </row>
    <row r="7296" spans="1:3" x14ac:dyDescent="0.55000000000000004">
      <c r="A7296" s="1" t="s">
        <v>19</v>
      </c>
      <c r="B7296" s="2">
        <v>44320</v>
      </c>
      <c r="C7296">
        <v>2354.25</v>
      </c>
    </row>
    <row r="7297" spans="1:3" x14ac:dyDescent="0.55000000000000004">
      <c r="A7297" s="1" t="s">
        <v>19</v>
      </c>
      <c r="B7297" s="2">
        <v>44321</v>
      </c>
      <c r="C7297">
        <v>2356.7399999999998</v>
      </c>
    </row>
    <row r="7298" spans="1:3" x14ac:dyDescent="0.55000000000000004">
      <c r="A7298" s="1" t="s">
        <v>19</v>
      </c>
      <c r="B7298" s="2">
        <v>44322</v>
      </c>
      <c r="C7298">
        <v>2381.3501000000001</v>
      </c>
    </row>
    <row r="7299" spans="1:3" x14ac:dyDescent="0.55000000000000004">
      <c r="A7299" s="1" t="s">
        <v>19</v>
      </c>
      <c r="B7299" s="2">
        <v>44323</v>
      </c>
      <c r="C7299">
        <v>2398.6898999999999</v>
      </c>
    </row>
    <row r="7300" spans="1:3" x14ac:dyDescent="0.55000000000000004">
      <c r="A7300" s="1" t="s">
        <v>19</v>
      </c>
      <c r="B7300" s="2">
        <v>44326</v>
      </c>
      <c r="C7300">
        <v>2341.6599000000001</v>
      </c>
    </row>
    <row r="7301" spans="1:3" x14ac:dyDescent="0.55000000000000004">
      <c r="A7301" s="1" t="s">
        <v>19</v>
      </c>
      <c r="B7301" s="2">
        <v>44327</v>
      </c>
      <c r="C7301">
        <v>2308.7600000000002</v>
      </c>
    </row>
    <row r="7302" spans="1:3" x14ac:dyDescent="0.55000000000000004">
      <c r="A7302" s="1" t="s">
        <v>19</v>
      </c>
      <c r="B7302" s="2">
        <v>44328</v>
      </c>
      <c r="C7302">
        <v>2239.0801000000001</v>
      </c>
    </row>
    <row r="7303" spans="1:3" x14ac:dyDescent="0.55000000000000004">
      <c r="A7303" s="1" t="s">
        <v>19</v>
      </c>
      <c r="B7303" s="2">
        <v>44329</v>
      </c>
      <c r="C7303">
        <v>2261.9699999999998</v>
      </c>
    </row>
    <row r="7304" spans="1:3" x14ac:dyDescent="0.55000000000000004">
      <c r="A7304" s="1" t="s">
        <v>19</v>
      </c>
      <c r="B7304" s="2">
        <v>44330</v>
      </c>
      <c r="C7304">
        <v>2316.1599000000001</v>
      </c>
    </row>
    <row r="7305" spans="1:3" x14ac:dyDescent="0.55000000000000004">
      <c r="A7305" s="1" t="s">
        <v>19</v>
      </c>
      <c r="B7305" s="2">
        <v>44333</v>
      </c>
      <c r="C7305">
        <v>2321.4099000000001</v>
      </c>
    </row>
    <row r="7306" spans="1:3" x14ac:dyDescent="0.55000000000000004">
      <c r="A7306" s="1" t="s">
        <v>19</v>
      </c>
      <c r="B7306" s="2">
        <v>44334</v>
      </c>
      <c r="C7306">
        <v>2303.4299000000001</v>
      </c>
    </row>
    <row r="7307" spans="1:3" x14ac:dyDescent="0.55000000000000004">
      <c r="A7307" s="1" t="s">
        <v>19</v>
      </c>
      <c r="B7307" s="2">
        <v>44335</v>
      </c>
      <c r="C7307">
        <v>2308.71</v>
      </c>
    </row>
    <row r="7308" spans="1:3" x14ac:dyDescent="0.55000000000000004">
      <c r="A7308" s="1" t="s">
        <v>19</v>
      </c>
      <c r="B7308" s="2">
        <v>44336</v>
      </c>
      <c r="C7308">
        <v>2356.0900999999999</v>
      </c>
    </row>
    <row r="7309" spans="1:3" x14ac:dyDescent="0.55000000000000004">
      <c r="A7309" s="1" t="s">
        <v>19</v>
      </c>
      <c r="B7309" s="2">
        <v>44337</v>
      </c>
      <c r="C7309">
        <v>2345.1001000000001</v>
      </c>
    </row>
    <row r="7310" spans="1:3" x14ac:dyDescent="0.55000000000000004">
      <c r="A7310" s="1" t="s">
        <v>19</v>
      </c>
      <c r="B7310" s="2">
        <v>44340</v>
      </c>
      <c r="C7310">
        <v>2406.6698999999999</v>
      </c>
    </row>
    <row r="7311" spans="1:3" x14ac:dyDescent="0.55000000000000004">
      <c r="A7311" s="1" t="s">
        <v>19</v>
      </c>
      <c r="B7311" s="2">
        <v>44341</v>
      </c>
      <c r="C7311">
        <v>2409.0700999999999</v>
      </c>
    </row>
    <row r="7312" spans="1:3" x14ac:dyDescent="0.55000000000000004">
      <c r="A7312" s="1" t="s">
        <v>19</v>
      </c>
      <c r="B7312" s="2">
        <v>44342</v>
      </c>
      <c r="C7312">
        <v>2433.5300000000002</v>
      </c>
    </row>
    <row r="7313" spans="1:3" x14ac:dyDescent="0.55000000000000004">
      <c r="A7313" s="1" t="s">
        <v>19</v>
      </c>
      <c r="B7313" s="2">
        <v>44343</v>
      </c>
      <c r="C7313">
        <v>2402.5100000000002</v>
      </c>
    </row>
    <row r="7314" spans="1:3" x14ac:dyDescent="0.55000000000000004">
      <c r="A7314" s="1" t="s">
        <v>19</v>
      </c>
      <c r="B7314" s="2">
        <v>44344</v>
      </c>
      <c r="C7314">
        <v>2411.5601000000001</v>
      </c>
    </row>
    <row r="7315" spans="1:3" x14ac:dyDescent="0.55000000000000004">
      <c r="A7315" s="1" t="s">
        <v>19</v>
      </c>
      <c r="B7315" s="2">
        <v>44348</v>
      </c>
      <c r="C7315">
        <v>2429.8101000000001</v>
      </c>
    </row>
    <row r="7316" spans="1:3" x14ac:dyDescent="0.55000000000000004">
      <c r="A7316" s="1" t="s">
        <v>19</v>
      </c>
      <c r="B7316" s="2">
        <v>44349</v>
      </c>
      <c r="C7316">
        <v>2421.2800000000002</v>
      </c>
    </row>
    <row r="7317" spans="1:3" x14ac:dyDescent="0.55000000000000004">
      <c r="A7317" s="1" t="s">
        <v>19</v>
      </c>
      <c r="B7317" s="2">
        <v>44350</v>
      </c>
      <c r="C7317">
        <v>2404.6100999999999</v>
      </c>
    </row>
    <row r="7318" spans="1:3" x14ac:dyDescent="0.55000000000000004">
      <c r="A7318" s="1" t="s">
        <v>19</v>
      </c>
      <c r="B7318" s="2">
        <v>44351</v>
      </c>
      <c r="C7318">
        <v>2451.7600000000002</v>
      </c>
    </row>
    <row r="7319" spans="1:3" x14ac:dyDescent="0.55000000000000004">
      <c r="A7319" s="1" t="s">
        <v>19</v>
      </c>
      <c r="B7319" s="2">
        <v>44354</v>
      </c>
      <c r="C7319">
        <v>2466.0900999999999</v>
      </c>
    </row>
    <row r="7320" spans="1:3" x14ac:dyDescent="0.55000000000000004">
      <c r="A7320" s="1" t="s">
        <v>19</v>
      </c>
      <c r="B7320" s="2">
        <v>44355</v>
      </c>
      <c r="C7320">
        <v>2482.8501000000001</v>
      </c>
    </row>
    <row r="7321" spans="1:3" x14ac:dyDescent="0.55000000000000004">
      <c r="A7321" s="1" t="s">
        <v>19</v>
      </c>
      <c r="B7321" s="2">
        <v>44356</v>
      </c>
      <c r="C7321">
        <v>2491.3998999999999</v>
      </c>
    </row>
    <row r="7322" spans="1:3" x14ac:dyDescent="0.55000000000000004">
      <c r="A7322" s="1" t="s">
        <v>19</v>
      </c>
      <c r="B7322" s="2">
        <v>44357</v>
      </c>
      <c r="C7322">
        <v>2521.6001000000001</v>
      </c>
    </row>
    <row r="7323" spans="1:3" x14ac:dyDescent="0.55000000000000004">
      <c r="A7323" s="1" t="s">
        <v>19</v>
      </c>
      <c r="B7323" s="2">
        <v>44358</v>
      </c>
      <c r="C7323">
        <v>2513.9299000000001</v>
      </c>
    </row>
    <row r="7324" spans="1:3" x14ac:dyDescent="0.55000000000000004">
      <c r="A7324" s="1" t="s">
        <v>19</v>
      </c>
      <c r="B7324" s="2">
        <v>44361</v>
      </c>
      <c r="C7324">
        <v>2527.04</v>
      </c>
    </row>
    <row r="7325" spans="1:3" x14ac:dyDescent="0.55000000000000004">
      <c r="A7325" s="1" t="s">
        <v>19</v>
      </c>
      <c r="B7325" s="2">
        <v>44362</v>
      </c>
      <c r="C7325">
        <v>2520.6599000000001</v>
      </c>
    </row>
    <row r="7326" spans="1:3" x14ac:dyDescent="0.55000000000000004">
      <c r="A7326" s="1" t="s">
        <v>19</v>
      </c>
      <c r="B7326" s="2">
        <v>44363</v>
      </c>
      <c r="C7326">
        <v>2513.9299000000001</v>
      </c>
    </row>
    <row r="7327" spans="1:3" x14ac:dyDescent="0.55000000000000004">
      <c r="A7327" s="1" t="s">
        <v>19</v>
      </c>
      <c r="B7327" s="2">
        <v>44364</v>
      </c>
      <c r="C7327">
        <v>2527.4198999999999</v>
      </c>
    </row>
    <row r="7328" spans="1:3" x14ac:dyDescent="0.55000000000000004">
      <c r="A7328" s="1" t="s">
        <v>19</v>
      </c>
      <c r="B7328" s="2">
        <v>44365</v>
      </c>
      <c r="C7328">
        <v>2511.3501000000001</v>
      </c>
    </row>
    <row r="7329" spans="1:3" x14ac:dyDescent="0.55000000000000004">
      <c r="A7329" s="1" t="s">
        <v>19</v>
      </c>
      <c r="B7329" s="2">
        <v>44368</v>
      </c>
      <c r="C7329">
        <v>2529.1001000000001</v>
      </c>
    </row>
    <row r="7330" spans="1:3" x14ac:dyDescent="0.55000000000000004">
      <c r="A7330" s="1" t="s">
        <v>19</v>
      </c>
      <c r="B7330" s="2">
        <v>44369</v>
      </c>
      <c r="C7330">
        <v>2539.9899999999998</v>
      </c>
    </row>
    <row r="7331" spans="1:3" x14ac:dyDescent="0.55000000000000004">
      <c r="A7331" s="1" t="s">
        <v>19</v>
      </c>
      <c r="B7331" s="2">
        <v>44370</v>
      </c>
      <c r="C7331">
        <v>2529.23</v>
      </c>
    </row>
    <row r="7332" spans="1:3" x14ac:dyDescent="0.55000000000000004">
      <c r="A7332" s="1" t="s">
        <v>19</v>
      </c>
      <c r="B7332" s="2">
        <v>44371</v>
      </c>
      <c r="C7332">
        <v>2545.6399000000001</v>
      </c>
    </row>
    <row r="7333" spans="1:3" x14ac:dyDescent="0.55000000000000004">
      <c r="A7333" s="1" t="s">
        <v>19</v>
      </c>
      <c r="B7333" s="2">
        <v>44372</v>
      </c>
      <c r="C7333">
        <v>2539.8998999999999</v>
      </c>
    </row>
    <row r="7334" spans="1:3" x14ac:dyDescent="0.55000000000000004">
      <c r="A7334" s="1" t="s">
        <v>19</v>
      </c>
      <c r="B7334" s="2">
        <v>44375</v>
      </c>
      <c r="C7334">
        <v>2536.3899000000001</v>
      </c>
    </row>
    <row r="7335" spans="1:3" x14ac:dyDescent="0.55000000000000004">
      <c r="A7335" s="1" t="s">
        <v>19</v>
      </c>
      <c r="B7335" s="2">
        <v>44376</v>
      </c>
      <c r="C7335">
        <v>2520.3701000000001</v>
      </c>
    </row>
    <row r="7336" spans="1:3" x14ac:dyDescent="0.55000000000000004">
      <c r="A7336" s="1" t="s">
        <v>19</v>
      </c>
      <c r="B7336" s="2">
        <v>44377</v>
      </c>
      <c r="C7336">
        <v>2506.3200999999999</v>
      </c>
    </row>
    <row r="7337" spans="1:3" x14ac:dyDescent="0.55000000000000004">
      <c r="A7337" s="1" t="s">
        <v>19</v>
      </c>
      <c r="B7337" s="2">
        <v>44378</v>
      </c>
      <c r="C7337">
        <v>2527.3701000000001</v>
      </c>
    </row>
    <row r="7338" spans="1:3" x14ac:dyDescent="0.55000000000000004">
      <c r="A7338" s="1" t="s">
        <v>19</v>
      </c>
      <c r="B7338" s="2">
        <v>44379</v>
      </c>
      <c r="C7338">
        <v>2574.3798999999999</v>
      </c>
    </row>
    <row r="7339" spans="1:3" x14ac:dyDescent="0.55000000000000004">
      <c r="A7339" s="1" t="s">
        <v>19</v>
      </c>
      <c r="B7339" s="2">
        <v>44383</v>
      </c>
      <c r="C7339">
        <v>2595.4198999999999</v>
      </c>
    </row>
    <row r="7340" spans="1:3" x14ac:dyDescent="0.55000000000000004">
      <c r="A7340" s="1" t="s">
        <v>19</v>
      </c>
      <c r="B7340" s="2">
        <v>44384</v>
      </c>
      <c r="C7340">
        <v>2601.5500000000002</v>
      </c>
    </row>
    <row r="7341" spans="1:3" x14ac:dyDescent="0.55000000000000004">
      <c r="A7341" s="1" t="s">
        <v>19</v>
      </c>
      <c r="B7341" s="2">
        <v>44385</v>
      </c>
      <c r="C7341">
        <v>2583.54</v>
      </c>
    </row>
    <row r="7342" spans="1:3" x14ac:dyDescent="0.55000000000000004">
      <c r="A7342" s="1" t="s">
        <v>19</v>
      </c>
      <c r="B7342" s="2">
        <v>44386</v>
      </c>
      <c r="C7342">
        <v>2591.4899999999998</v>
      </c>
    </row>
    <row r="7343" spans="1:3" x14ac:dyDescent="0.55000000000000004">
      <c r="A7343" s="1" t="s">
        <v>19</v>
      </c>
      <c r="B7343" s="2">
        <v>44389</v>
      </c>
      <c r="C7343">
        <v>2611.2800000000002</v>
      </c>
    </row>
    <row r="7344" spans="1:3" x14ac:dyDescent="0.55000000000000004">
      <c r="A7344" s="1" t="s">
        <v>19</v>
      </c>
      <c r="B7344" s="2">
        <v>44390</v>
      </c>
      <c r="C7344">
        <v>2619.8899000000001</v>
      </c>
    </row>
    <row r="7345" spans="1:3" x14ac:dyDescent="0.55000000000000004">
      <c r="A7345" s="1" t="s">
        <v>19</v>
      </c>
      <c r="B7345" s="2">
        <v>44391</v>
      </c>
      <c r="C7345">
        <v>2641.6498999999999</v>
      </c>
    </row>
    <row r="7346" spans="1:3" x14ac:dyDescent="0.55000000000000004">
      <c r="A7346" s="1" t="s">
        <v>19</v>
      </c>
      <c r="B7346" s="2">
        <v>44392</v>
      </c>
      <c r="C7346">
        <v>2625.3301000000001</v>
      </c>
    </row>
    <row r="7347" spans="1:3" x14ac:dyDescent="0.55000000000000004">
      <c r="A7347" s="1" t="s">
        <v>19</v>
      </c>
      <c r="B7347" s="2">
        <v>44393</v>
      </c>
      <c r="C7347">
        <v>2636.9099000000001</v>
      </c>
    </row>
    <row r="7348" spans="1:3" x14ac:dyDescent="0.55000000000000004">
      <c r="A7348" s="1" t="s">
        <v>19</v>
      </c>
      <c r="B7348" s="2">
        <v>44396</v>
      </c>
      <c r="C7348">
        <v>2585.0801000000001</v>
      </c>
    </row>
    <row r="7349" spans="1:3" x14ac:dyDescent="0.55000000000000004">
      <c r="A7349" s="1" t="s">
        <v>19</v>
      </c>
      <c r="B7349" s="2">
        <v>44397</v>
      </c>
      <c r="C7349">
        <v>2622.03</v>
      </c>
    </row>
    <row r="7350" spans="1:3" x14ac:dyDescent="0.55000000000000004">
      <c r="A7350" s="1" t="s">
        <v>19</v>
      </c>
      <c r="B7350" s="2">
        <v>44398</v>
      </c>
      <c r="C7350">
        <v>2652.01</v>
      </c>
    </row>
    <row r="7351" spans="1:3" x14ac:dyDescent="0.55000000000000004">
      <c r="A7351" s="1" t="s">
        <v>19</v>
      </c>
      <c r="B7351" s="2">
        <v>44399</v>
      </c>
      <c r="C7351">
        <v>2666.5700999999999</v>
      </c>
    </row>
    <row r="7352" spans="1:3" x14ac:dyDescent="0.55000000000000004">
      <c r="A7352" s="1" t="s">
        <v>19</v>
      </c>
      <c r="B7352" s="2">
        <v>44400</v>
      </c>
      <c r="C7352">
        <v>2756.3200999999999</v>
      </c>
    </row>
    <row r="7353" spans="1:3" x14ac:dyDescent="0.55000000000000004">
      <c r="A7353" s="1" t="s">
        <v>19</v>
      </c>
      <c r="B7353" s="2">
        <v>44403</v>
      </c>
      <c r="C7353">
        <v>2792.8899000000001</v>
      </c>
    </row>
    <row r="7354" spans="1:3" x14ac:dyDescent="0.55000000000000004">
      <c r="A7354" s="1" t="s">
        <v>19</v>
      </c>
      <c r="B7354" s="2">
        <v>44404</v>
      </c>
      <c r="C7354">
        <v>2735.9299000000001</v>
      </c>
    </row>
    <row r="7355" spans="1:3" x14ac:dyDescent="0.55000000000000004">
      <c r="A7355" s="1" t="s">
        <v>19</v>
      </c>
      <c r="B7355" s="2">
        <v>44405</v>
      </c>
      <c r="C7355">
        <v>2727.6298999999999</v>
      </c>
    </row>
    <row r="7356" spans="1:3" x14ac:dyDescent="0.55000000000000004">
      <c r="A7356" s="1" t="s">
        <v>19</v>
      </c>
      <c r="B7356" s="2">
        <v>44406</v>
      </c>
      <c r="C7356">
        <v>2730.8101000000001</v>
      </c>
    </row>
    <row r="7357" spans="1:3" x14ac:dyDescent="0.55000000000000004">
      <c r="A7357" s="1" t="s">
        <v>19</v>
      </c>
      <c r="B7357" s="2">
        <v>44407</v>
      </c>
      <c r="C7357">
        <v>2704.4198999999999</v>
      </c>
    </row>
    <row r="7358" spans="1:3" x14ac:dyDescent="0.55000000000000004">
      <c r="A7358" s="1" t="s">
        <v>19</v>
      </c>
      <c r="B7358" s="2">
        <v>44410</v>
      </c>
      <c r="C7358">
        <v>2719.79</v>
      </c>
    </row>
    <row r="7359" spans="1:3" x14ac:dyDescent="0.55000000000000004">
      <c r="A7359" s="1" t="s">
        <v>19</v>
      </c>
      <c r="B7359" s="2">
        <v>44411</v>
      </c>
      <c r="C7359">
        <v>2725.6001000000001</v>
      </c>
    </row>
    <row r="7360" spans="1:3" x14ac:dyDescent="0.55000000000000004">
      <c r="A7360" s="1" t="s">
        <v>19</v>
      </c>
      <c r="B7360" s="2">
        <v>44412</v>
      </c>
      <c r="C7360">
        <v>2720.5700999999999</v>
      </c>
    </row>
    <row r="7361" spans="1:3" x14ac:dyDescent="0.55000000000000004">
      <c r="A7361" s="1" t="s">
        <v>19</v>
      </c>
      <c r="B7361" s="2">
        <v>44413</v>
      </c>
      <c r="C7361">
        <v>2738.8</v>
      </c>
    </row>
    <row r="7362" spans="1:3" x14ac:dyDescent="0.55000000000000004">
      <c r="A7362" s="1" t="s">
        <v>19</v>
      </c>
      <c r="B7362" s="2">
        <v>44414</v>
      </c>
      <c r="C7362">
        <v>2740.72</v>
      </c>
    </row>
    <row r="7363" spans="1:3" x14ac:dyDescent="0.55000000000000004">
      <c r="A7363" s="1" t="s">
        <v>19</v>
      </c>
      <c r="B7363" s="2">
        <v>44417</v>
      </c>
      <c r="C7363">
        <v>2760.04</v>
      </c>
    </row>
    <row r="7364" spans="1:3" x14ac:dyDescent="0.55000000000000004">
      <c r="A7364" s="1" t="s">
        <v>19</v>
      </c>
      <c r="B7364" s="2">
        <v>44418</v>
      </c>
      <c r="C7364">
        <v>2761.9299000000001</v>
      </c>
    </row>
    <row r="7365" spans="1:3" x14ac:dyDescent="0.55000000000000004">
      <c r="A7365" s="1" t="s">
        <v>19</v>
      </c>
      <c r="B7365" s="2">
        <v>44419</v>
      </c>
      <c r="C7365">
        <v>2753.79</v>
      </c>
    </row>
    <row r="7366" spans="1:3" x14ac:dyDescent="0.55000000000000004">
      <c r="A7366" s="1" t="s">
        <v>19</v>
      </c>
      <c r="B7366" s="2">
        <v>44420</v>
      </c>
      <c r="C7366">
        <v>2767.79</v>
      </c>
    </row>
    <row r="7367" spans="1:3" x14ac:dyDescent="0.55000000000000004">
      <c r="A7367" s="1" t="s">
        <v>19</v>
      </c>
      <c r="B7367" s="2">
        <v>44421</v>
      </c>
      <c r="C7367">
        <v>2768.1201000000001</v>
      </c>
    </row>
    <row r="7368" spans="1:3" x14ac:dyDescent="0.55000000000000004">
      <c r="A7368" s="1" t="s">
        <v>19</v>
      </c>
      <c r="B7368" s="2">
        <v>44424</v>
      </c>
      <c r="C7368">
        <v>2778.3200999999999</v>
      </c>
    </row>
    <row r="7369" spans="1:3" x14ac:dyDescent="0.55000000000000004">
      <c r="A7369" s="1" t="s">
        <v>19</v>
      </c>
      <c r="B7369" s="2">
        <v>44425</v>
      </c>
      <c r="C7369">
        <v>2746.01</v>
      </c>
    </row>
    <row r="7370" spans="1:3" x14ac:dyDescent="0.55000000000000004">
      <c r="A7370" s="1" t="s">
        <v>19</v>
      </c>
      <c r="B7370" s="2">
        <v>44426</v>
      </c>
      <c r="C7370">
        <v>2731.3998999999999</v>
      </c>
    </row>
    <row r="7371" spans="1:3" x14ac:dyDescent="0.55000000000000004">
      <c r="A7371" s="1" t="s">
        <v>19</v>
      </c>
      <c r="B7371" s="2">
        <v>44427</v>
      </c>
      <c r="C7371">
        <v>2738.27</v>
      </c>
    </row>
    <row r="7372" spans="1:3" x14ac:dyDescent="0.55000000000000004">
      <c r="A7372" s="1" t="s">
        <v>19</v>
      </c>
      <c r="B7372" s="2">
        <v>44428</v>
      </c>
      <c r="C7372">
        <v>2768.74</v>
      </c>
    </row>
    <row r="7373" spans="1:3" x14ac:dyDescent="0.55000000000000004">
      <c r="A7373" s="1" t="s">
        <v>19</v>
      </c>
      <c r="B7373" s="2">
        <v>44431</v>
      </c>
      <c r="C7373">
        <v>2821.99</v>
      </c>
    </row>
    <row r="7374" spans="1:3" x14ac:dyDescent="0.55000000000000004">
      <c r="A7374" s="1" t="s">
        <v>19</v>
      </c>
      <c r="B7374" s="2">
        <v>44432</v>
      </c>
      <c r="C7374">
        <v>2847.97</v>
      </c>
    </row>
    <row r="7375" spans="1:3" x14ac:dyDescent="0.55000000000000004">
      <c r="A7375" s="1" t="s">
        <v>19</v>
      </c>
      <c r="B7375" s="2">
        <v>44433</v>
      </c>
      <c r="C7375">
        <v>2859</v>
      </c>
    </row>
    <row r="7376" spans="1:3" x14ac:dyDescent="0.55000000000000004">
      <c r="A7376" s="1" t="s">
        <v>19</v>
      </c>
      <c r="B7376" s="2">
        <v>44434</v>
      </c>
      <c r="C7376">
        <v>2842.46</v>
      </c>
    </row>
    <row r="7377" spans="1:3" x14ac:dyDescent="0.55000000000000004">
      <c r="A7377" s="1" t="s">
        <v>19</v>
      </c>
      <c r="B7377" s="2">
        <v>44435</v>
      </c>
      <c r="C7377">
        <v>2891.01</v>
      </c>
    </row>
    <row r="7378" spans="1:3" x14ac:dyDescent="0.55000000000000004">
      <c r="A7378" s="1" t="s">
        <v>19</v>
      </c>
      <c r="B7378" s="2">
        <v>44438</v>
      </c>
      <c r="C7378">
        <v>2909.3899000000001</v>
      </c>
    </row>
    <row r="7379" spans="1:3" x14ac:dyDescent="0.55000000000000004">
      <c r="A7379" s="1" t="s">
        <v>19</v>
      </c>
      <c r="B7379" s="2">
        <v>44439</v>
      </c>
      <c r="C7379">
        <v>2909.24</v>
      </c>
    </row>
    <row r="7380" spans="1:3" x14ac:dyDescent="0.55000000000000004">
      <c r="A7380" s="1" t="s">
        <v>19</v>
      </c>
      <c r="B7380" s="2">
        <v>44440</v>
      </c>
      <c r="C7380">
        <v>2916.8400999999999</v>
      </c>
    </row>
    <row r="7381" spans="1:3" x14ac:dyDescent="0.55000000000000004">
      <c r="A7381" s="1" t="s">
        <v>19</v>
      </c>
      <c r="B7381" s="2">
        <v>44441</v>
      </c>
      <c r="C7381">
        <v>2884.3798999999999</v>
      </c>
    </row>
    <row r="7382" spans="1:3" x14ac:dyDescent="0.55000000000000004">
      <c r="A7382" s="1" t="s">
        <v>19</v>
      </c>
      <c r="B7382" s="2">
        <v>44442</v>
      </c>
      <c r="C7382">
        <v>2895.5</v>
      </c>
    </row>
    <row r="7383" spans="1:3" x14ac:dyDescent="0.55000000000000004">
      <c r="A7383" s="1" t="s">
        <v>19</v>
      </c>
      <c r="B7383" s="2">
        <v>44446</v>
      </c>
      <c r="C7383">
        <v>2910.3798999999999</v>
      </c>
    </row>
    <row r="7384" spans="1:3" x14ac:dyDescent="0.55000000000000004">
      <c r="A7384" s="1" t="s">
        <v>19</v>
      </c>
      <c r="B7384" s="2">
        <v>44447</v>
      </c>
      <c r="C7384">
        <v>2897.6698999999999</v>
      </c>
    </row>
    <row r="7385" spans="1:3" x14ac:dyDescent="0.55000000000000004">
      <c r="A7385" s="1" t="s">
        <v>19</v>
      </c>
      <c r="B7385" s="2">
        <v>44448</v>
      </c>
      <c r="C7385">
        <v>2898.27</v>
      </c>
    </row>
    <row r="7386" spans="1:3" x14ac:dyDescent="0.55000000000000004">
      <c r="A7386" s="1" t="s">
        <v>19</v>
      </c>
      <c r="B7386" s="2">
        <v>44449</v>
      </c>
      <c r="C7386">
        <v>2838.4198999999999</v>
      </c>
    </row>
    <row r="7387" spans="1:3" x14ac:dyDescent="0.55000000000000004">
      <c r="A7387" s="1" t="s">
        <v>19</v>
      </c>
      <c r="B7387" s="2">
        <v>44452</v>
      </c>
      <c r="C7387">
        <v>2869.3</v>
      </c>
    </row>
    <row r="7388" spans="1:3" x14ac:dyDescent="0.55000000000000004">
      <c r="A7388" s="1" t="s">
        <v>19</v>
      </c>
      <c r="B7388" s="2">
        <v>44453</v>
      </c>
      <c r="C7388">
        <v>2868.1201000000001</v>
      </c>
    </row>
    <row r="7389" spans="1:3" x14ac:dyDescent="0.55000000000000004">
      <c r="A7389" s="1" t="s">
        <v>19</v>
      </c>
      <c r="B7389" s="2">
        <v>44454</v>
      </c>
      <c r="C7389">
        <v>2904.1201000000001</v>
      </c>
    </row>
    <row r="7390" spans="1:3" x14ac:dyDescent="0.55000000000000004">
      <c r="A7390" s="1" t="s">
        <v>19</v>
      </c>
      <c r="B7390" s="2">
        <v>44455</v>
      </c>
      <c r="C7390">
        <v>2887.47</v>
      </c>
    </row>
    <row r="7391" spans="1:3" x14ac:dyDescent="0.55000000000000004">
      <c r="A7391" s="1" t="s">
        <v>19</v>
      </c>
      <c r="B7391" s="2">
        <v>44456</v>
      </c>
      <c r="C7391">
        <v>2829.27</v>
      </c>
    </row>
    <row r="7392" spans="1:3" x14ac:dyDescent="0.55000000000000004">
      <c r="A7392" s="1" t="s">
        <v>19</v>
      </c>
      <c r="B7392" s="2">
        <v>44459</v>
      </c>
      <c r="C7392">
        <v>2780.3400999999999</v>
      </c>
    </row>
    <row r="7393" spans="1:3" x14ac:dyDescent="0.55000000000000004">
      <c r="A7393" s="1" t="s">
        <v>19</v>
      </c>
      <c r="B7393" s="2">
        <v>44460</v>
      </c>
      <c r="C7393">
        <v>2792.9299000000001</v>
      </c>
    </row>
    <row r="7394" spans="1:3" x14ac:dyDescent="0.55000000000000004">
      <c r="A7394" s="1" t="s">
        <v>19</v>
      </c>
      <c r="B7394" s="2">
        <v>44461</v>
      </c>
      <c r="C7394">
        <v>2818.77</v>
      </c>
    </row>
    <row r="7395" spans="1:3" x14ac:dyDescent="0.55000000000000004">
      <c r="A7395" s="1" t="s">
        <v>19</v>
      </c>
      <c r="B7395" s="2">
        <v>44462</v>
      </c>
      <c r="C7395">
        <v>2836.53</v>
      </c>
    </row>
    <row r="7396" spans="1:3" x14ac:dyDescent="0.55000000000000004">
      <c r="A7396" s="1" t="s">
        <v>19</v>
      </c>
      <c r="B7396" s="2">
        <v>44463</v>
      </c>
      <c r="C7396">
        <v>2852.6599000000001</v>
      </c>
    </row>
    <row r="7397" spans="1:3" x14ac:dyDescent="0.55000000000000004">
      <c r="A7397" s="1" t="s">
        <v>19</v>
      </c>
      <c r="B7397" s="2">
        <v>44466</v>
      </c>
      <c r="C7397">
        <v>2830.02</v>
      </c>
    </row>
    <row r="7398" spans="1:3" x14ac:dyDescent="0.55000000000000004">
      <c r="A7398" s="1" t="s">
        <v>19</v>
      </c>
      <c r="B7398" s="2">
        <v>44467</v>
      </c>
      <c r="C7398">
        <v>2723.6799000000001</v>
      </c>
    </row>
    <row r="7399" spans="1:3" x14ac:dyDescent="0.55000000000000004">
      <c r="A7399" s="1" t="s">
        <v>19</v>
      </c>
      <c r="B7399" s="2">
        <v>44468</v>
      </c>
      <c r="C7399">
        <v>2690.4198999999999</v>
      </c>
    </row>
    <row r="7400" spans="1:3" x14ac:dyDescent="0.55000000000000004">
      <c r="A7400" s="1" t="s">
        <v>19</v>
      </c>
      <c r="B7400" s="2">
        <v>44469</v>
      </c>
      <c r="C7400">
        <v>2665.3101000000001</v>
      </c>
    </row>
    <row r="7401" spans="1:3" x14ac:dyDescent="0.55000000000000004">
      <c r="A7401" s="1" t="s">
        <v>19</v>
      </c>
      <c r="B7401" s="2">
        <v>44470</v>
      </c>
      <c r="C7401">
        <v>2729.25</v>
      </c>
    </row>
    <row r="7402" spans="1:3" x14ac:dyDescent="0.55000000000000004">
      <c r="A7402" s="1" t="s">
        <v>19</v>
      </c>
      <c r="B7402" s="2">
        <v>44473</v>
      </c>
      <c r="C7402">
        <v>2675.3</v>
      </c>
    </row>
    <row r="7403" spans="1:3" x14ac:dyDescent="0.55000000000000004">
      <c r="A7403" s="1" t="s">
        <v>19</v>
      </c>
      <c r="B7403" s="2">
        <v>44474</v>
      </c>
      <c r="C7403">
        <v>2723.54</v>
      </c>
    </row>
    <row r="7404" spans="1:3" x14ac:dyDescent="0.55000000000000004">
      <c r="A7404" s="1" t="s">
        <v>19</v>
      </c>
      <c r="B7404" s="2">
        <v>44475</v>
      </c>
      <c r="C7404">
        <v>2747.0801000000001</v>
      </c>
    </row>
    <row r="7405" spans="1:3" x14ac:dyDescent="0.55000000000000004">
      <c r="A7405" s="1" t="s">
        <v>19</v>
      </c>
      <c r="B7405" s="2">
        <v>44476</v>
      </c>
      <c r="C7405">
        <v>2783.71</v>
      </c>
    </row>
    <row r="7406" spans="1:3" x14ac:dyDescent="0.55000000000000004">
      <c r="A7406" s="1" t="s">
        <v>19</v>
      </c>
      <c r="B7406" s="2">
        <v>44477</v>
      </c>
      <c r="C7406">
        <v>2801.1201000000001</v>
      </c>
    </row>
    <row r="7407" spans="1:3" x14ac:dyDescent="0.55000000000000004">
      <c r="A7407" s="1" t="s">
        <v>19</v>
      </c>
      <c r="B7407" s="2">
        <v>44480</v>
      </c>
      <c r="C7407">
        <v>2776.95</v>
      </c>
    </row>
    <row r="7408" spans="1:3" x14ac:dyDescent="0.55000000000000004">
      <c r="A7408" s="1" t="s">
        <v>19</v>
      </c>
      <c r="B7408" s="2">
        <v>44481</v>
      </c>
      <c r="C7408">
        <v>2734.26</v>
      </c>
    </row>
    <row r="7409" spans="1:3" x14ac:dyDescent="0.55000000000000004">
      <c r="A7409" s="1" t="s">
        <v>19</v>
      </c>
      <c r="B7409" s="2">
        <v>44482</v>
      </c>
      <c r="C7409">
        <v>2758</v>
      </c>
    </row>
    <row r="7410" spans="1:3" x14ac:dyDescent="0.55000000000000004">
      <c r="A7410" s="1" t="s">
        <v>19</v>
      </c>
      <c r="B7410" s="2">
        <v>44483</v>
      </c>
      <c r="C7410">
        <v>2828.24</v>
      </c>
    </row>
    <row r="7411" spans="1:3" x14ac:dyDescent="0.55000000000000004">
      <c r="A7411" s="1" t="s">
        <v>19</v>
      </c>
      <c r="B7411" s="2">
        <v>44484</v>
      </c>
      <c r="C7411">
        <v>2833.5</v>
      </c>
    </row>
    <row r="7412" spans="1:3" x14ac:dyDescent="0.55000000000000004">
      <c r="A7412" s="1" t="s">
        <v>19</v>
      </c>
      <c r="B7412" s="2">
        <v>44487</v>
      </c>
      <c r="C7412">
        <v>2859.21</v>
      </c>
    </row>
    <row r="7413" spans="1:3" x14ac:dyDescent="0.55000000000000004">
      <c r="A7413" s="1" t="s">
        <v>19</v>
      </c>
      <c r="B7413" s="2">
        <v>44488</v>
      </c>
      <c r="C7413">
        <v>2876.4398999999999</v>
      </c>
    </row>
    <row r="7414" spans="1:3" x14ac:dyDescent="0.55000000000000004">
      <c r="A7414" s="1" t="s">
        <v>19</v>
      </c>
      <c r="B7414" s="2">
        <v>44489</v>
      </c>
      <c r="C7414">
        <v>2848.3</v>
      </c>
    </row>
    <row r="7415" spans="1:3" x14ac:dyDescent="0.55000000000000004">
      <c r="A7415" s="1" t="s">
        <v>19</v>
      </c>
      <c r="B7415" s="2">
        <v>44490</v>
      </c>
      <c r="C7415">
        <v>2855.6100999999999</v>
      </c>
    </row>
    <row r="7416" spans="1:3" x14ac:dyDescent="0.55000000000000004">
      <c r="A7416" s="1" t="s">
        <v>19</v>
      </c>
      <c r="B7416" s="2">
        <v>44491</v>
      </c>
      <c r="C7416">
        <v>2772.5</v>
      </c>
    </row>
    <row r="7417" spans="1:3" x14ac:dyDescent="0.55000000000000004">
      <c r="A7417" s="1" t="s">
        <v>19</v>
      </c>
      <c r="B7417" s="2">
        <v>44494</v>
      </c>
      <c r="C7417">
        <v>2775.46</v>
      </c>
    </row>
    <row r="7418" spans="1:3" x14ac:dyDescent="0.55000000000000004">
      <c r="A7418" s="1" t="s">
        <v>19</v>
      </c>
      <c r="B7418" s="2">
        <v>44495</v>
      </c>
      <c r="C7418">
        <v>2793.4398999999999</v>
      </c>
    </row>
    <row r="7419" spans="1:3" x14ac:dyDescent="0.55000000000000004">
      <c r="A7419" s="1" t="s">
        <v>19</v>
      </c>
      <c r="B7419" s="2">
        <v>44496</v>
      </c>
      <c r="C7419">
        <v>2928.55</v>
      </c>
    </row>
    <row r="7420" spans="1:3" x14ac:dyDescent="0.55000000000000004">
      <c r="A7420" s="1" t="s">
        <v>19</v>
      </c>
      <c r="B7420" s="2">
        <v>44497</v>
      </c>
      <c r="C7420">
        <v>2922.5801000000001</v>
      </c>
    </row>
    <row r="7421" spans="1:3" x14ac:dyDescent="0.55000000000000004">
      <c r="A7421" s="1" t="s">
        <v>19</v>
      </c>
      <c r="B7421" s="2">
        <v>44498</v>
      </c>
      <c r="C7421">
        <v>2965.4099000000001</v>
      </c>
    </row>
    <row r="7422" spans="1:3" x14ac:dyDescent="0.55000000000000004">
      <c r="A7422" s="1" t="s">
        <v>19</v>
      </c>
      <c r="B7422" s="2">
        <v>44501</v>
      </c>
      <c r="C7422">
        <v>2875.48</v>
      </c>
    </row>
    <row r="7423" spans="1:3" x14ac:dyDescent="0.55000000000000004">
      <c r="A7423" s="1" t="s">
        <v>19</v>
      </c>
      <c r="B7423" s="2">
        <v>44502</v>
      </c>
      <c r="C7423">
        <v>2917.26</v>
      </c>
    </row>
    <row r="7424" spans="1:3" x14ac:dyDescent="0.55000000000000004">
      <c r="A7424" s="1" t="s">
        <v>19</v>
      </c>
      <c r="B7424" s="2">
        <v>44503</v>
      </c>
      <c r="C7424">
        <v>2935.8</v>
      </c>
    </row>
    <row r="7425" spans="1:3" x14ac:dyDescent="0.55000000000000004">
      <c r="A7425" s="1" t="s">
        <v>19</v>
      </c>
      <c r="B7425" s="2">
        <v>44504</v>
      </c>
      <c r="C7425">
        <v>2973.6599000000001</v>
      </c>
    </row>
    <row r="7426" spans="1:3" x14ac:dyDescent="0.55000000000000004">
      <c r="A7426" s="1" t="s">
        <v>19</v>
      </c>
      <c r="B7426" s="2">
        <v>44505</v>
      </c>
      <c r="C7426">
        <v>2984.8200999999999</v>
      </c>
    </row>
    <row r="7427" spans="1:3" x14ac:dyDescent="0.55000000000000004">
      <c r="A7427" s="1" t="s">
        <v>19</v>
      </c>
      <c r="B7427" s="2">
        <v>44508</v>
      </c>
      <c r="C7427">
        <v>2987.03</v>
      </c>
    </row>
    <row r="7428" spans="1:3" x14ac:dyDescent="0.55000000000000004">
      <c r="A7428" s="1" t="s">
        <v>19</v>
      </c>
      <c r="B7428" s="2">
        <v>44509</v>
      </c>
      <c r="C7428">
        <v>2984.97</v>
      </c>
    </row>
    <row r="7429" spans="1:3" x14ac:dyDescent="0.55000000000000004">
      <c r="A7429" s="1" t="s">
        <v>19</v>
      </c>
      <c r="B7429" s="2">
        <v>44510</v>
      </c>
      <c r="C7429">
        <v>2932.52</v>
      </c>
    </row>
    <row r="7430" spans="1:3" x14ac:dyDescent="0.55000000000000004">
      <c r="A7430" s="1" t="s">
        <v>19</v>
      </c>
      <c r="B7430" s="2">
        <v>44511</v>
      </c>
      <c r="C7430">
        <v>2934.96</v>
      </c>
    </row>
    <row r="7431" spans="1:3" x14ac:dyDescent="0.55000000000000004">
      <c r="A7431" s="1" t="s">
        <v>19</v>
      </c>
      <c r="B7431" s="2">
        <v>44512</v>
      </c>
      <c r="C7431">
        <v>2992.9099000000001</v>
      </c>
    </row>
    <row r="7432" spans="1:3" x14ac:dyDescent="0.55000000000000004">
      <c r="A7432" s="1" t="s">
        <v>19</v>
      </c>
      <c r="B7432" s="2">
        <v>44515</v>
      </c>
      <c r="C7432">
        <v>2987.76</v>
      </c>
    </row>
    <row r="7433" spans="1:3" x14ac:dyDescent="0.55000000000000004">
      <c r="A7433" s="1" t="s">
        <v>19</v>
      </c>
      <c r="B7433" s="2">
        <v>44516</v>
      </c>
      <c r="C7433">
        <v>2981.52</v>
      </c>
    </row>
    <row r="7434" spans="1:3" x14ac:dyDescent="0.55000000000000004">
      <c r="A7434" s="1" t="s">
        <v>19</v>
      </c>
      <c r="B7434" s="2">
        <v>44517</v>
      </c>
      <c r="C7434">
        <v>2981.24</v>
      </c>
    </row>
    <row r="7435" spans="1:3" x14ac:dyDescent="0.55000000000000004">
      <c r="A7435" s="1" t="s">
        <v>19</v>
      </c>
      <c r="B7435" s="2">
        <v>44518</v>
      </c>
      <c r="C7435">
        <v>3014.1799000000001</v>
      </c>
    </row>
    <row r="7436" spans="1:3" x14ac:dyDescent="0.55000000000000004">
      <c r="A7436" s="1" t="s">
        <v>19</v>
      </c>
      <c r="B7436" s="2">
        <v>44519</v>
      </c>
      <c r="C7436">
        <v>2999.05</v>
      </c>
    </row>
    <row r="7437" spans="1:3" x14ac:dyDescent="0.55000000000000004">
      <c r="A7437" s="1" t="s">
        <v>19</v>
      </c>
      <c r="B7437" s="2">
        <v>44522</v>
      </c>
      <c r="C7437">
        <v>2941.5700999999999</v>
      </c>
    </row>
    <row r="7438" spans="1:3" x14ac:dyDescent="0.55000000000000004">
      <c r="A7438" s="1" t="s">
        <v>19</v>
      </c>
      <c r="B7438" s="2">
        <v>44523</v>
      </c>
      <c r="C7438">
        <v>2935.1399000000001</v>
      </c>
    </row>
    <row r="7439" spans="1:3" x14ac:dyDescent="0.55000000000000004">
      <c r="A7439" s="1" t="s">
        <v>19</v>
      </c>
      <c r="B7439" s="2">
        <v>44524</v>
      </c>
      <c r="C7439">
        <v>2934.3501000000001</v>
      </c>
    </row>
    <row r="7440" spans="1:3" x14ac:dyDescent="0.55000000000000004">
      <c r="A7440" s="1" t="s">
        <v>19</v>
      </c>
      <c r="B7440" s="2">
        <v>44526</v>
      </c>
      <c r="C7440">
        <v>2856.1201000000001</v>
      </c>
    </row>
    <row r="7441" spans="1:3" x14ac:dyDescent="0.55000000000000004">
      <c r="A7441" s="1" t="s">
        <v>19</v>
      </c>
      <c r="B7441" s="2">
        <v>44529</v>
      </c>
      <c r="C7441">
        <v>2922.28</v>
      </c>
    </row>
    <row r="7442" spans="1:3" x14ac:dyDescent="0.55000000000000004">
      <c r="A7442" s="1" t="s">
        <v>19</v>
      </c>
      <c r="B7442" s="2">
        <v>44530</v>
      </c>
      <c r="C7442">
        <v>2849.04</v>
      </c>
    </row>
    <row r="7443" spans="1:3" x14ac:dyDescent="0.55000000000000004">
      <c r="A7443" s="1" t="s">
        <v>19</v>
      </c>
      <c r="B7443" s="2">
        <v>44531</v>
      </c>
      <c r="C7443">
        <v>2832.3600999999999</v>
      </c>
    </row>
    <row r="7444" spans="1:3" x14ac:dyDescent="0.55000000000000004">
      <c r="A7444" s="1" t="s">
        <v>19</v>
      </c>
      <c r="B7444" s="2">
        <v>44532</v>
      </c>
      <c r="C7444">
        <v>2875.53</v>
      </c>
    </row>
    <row r="7445" spans="1:3" x14ac:dyDescent="0.55000000000000004">
      <c r="A7445" s="1" t="s">
        <v>19</v>
      </c>
      <c r="B7445" s="2">
        <v>44533</v>
      </c>
      <c r="C7445">
        <v>2850.4099000000001</v>
      </c>
    </row>
    <row r="7446" spans="1:3" x14ac:dyDescent="0.55000000000000004">
      <c r="A7446" s="1" t="s">
        <v>19</v>
      </c>
      <c r="B7446" s="2">
        <v>44536</v>
      </c>
      <c r="C7446">
        <v>2875.9299000000001</v>
      </c>
    </row>
    <row r="7447" spans="1:3" x14ac:dyDescent="0.55000000000000004">
      <c r="A7447" s="1" t="s">
        <v>19</v>
      </c>
      <c r="B7447" s="2">
        <v>44537</v>
      </c>
      <c r="C7447">
        <v>2960.73</v>
      </c>
    </row>
    <row r="7448" spans="1:3" x14ac:dyDescent="0.55000000000000004">
      <c r="A7448" s="1" t="s">
        <v>19</v>
      </c>
      <c r="B7448" s="2">
        <v>44538</v>
      </c>
      <c r="C7448">
        <v>2974.4099000000001</v>
      </c>
    </row>
    <row r="7449" spans="1:3" x14ac:dyDescent="0.55000000000000004">
      <c r="A7449" s="1" t="s">
        <v>19</v>
      </c>
      <c r="B7449" s="2">
        <v>44539</v>
      </c>
      <c r="C7449">
        <v>2962.1201000000001</v>
      </c>
    </row>
    <row r="7450" spans="1:3" x14ac:dyDescent="0.55000000000000004">
      <c r="A7450" s="1" t="s">
        <v>19</v>
      </c>
      <c r="B7450" s="2">
        <v>44540</v>
      </c>
      <c r="C7450">
        <v>2973.5</v>
      </c>
    </row>
    <row r="7451" spans="1:3" x14ac:dyDescent="0.55000000000000004">
      <c r="A7451" s="1" t="s">
        <v>19</v>
      </c>
      <c r="B7451" s="2">
        <v>44543</v>
      </c>
      <c r="C7451">
        <v>2934.0900999999999</v>
      </c>
    </row>
    <row r="7452" spans="1:3" x14ac:dyDescent="0.55000000000000004">
      <c r="A7452" s="1" t="s">
        <v>19</v>
      </c>
      <c r="B7452" s="2">
        <v>44544</v>
      </c>
      <c r="C7452">
        <v>2899.4099000000001</v>
      </c>
    </row>
    <row r="7453" spans="1:3" x14ac:dyDescent="0.55000000000000004">
      <c r="A7453" s="1" t="s">
        <v>19</v>
      </c>
      <c r="B7453" s="2">
        <v>44545</v>
      </c>
      <c r="C7453">
        <v>2947.3701000000001</v>
      </c>
    </row>
    <row r="7454" spans="1:3" x14ac:dyDescent="0.55000000000000004">
      <c r="A7454" s="1" t="s">
        <v>19</v>
      </c>
      <c r="B7454" s="2">
        <v>44546</v>
      </c>
      <c r="C7454">
        <v>2896.77</v>
      </c>
    </row>
    <row r="7455" spans="1:3" x14ac:dyDescent="0.55000000000000004">
      <c r="A7455" s="1" t="s">
        <v>19</v>
      </c>
      <c r="B7455" s="2">
        <v>44547</v>
      </c>
      <c r="C7455">
        <v>2856.0601000000001</v>
      </c>
    </row>
    <row r="7456" spans="1:3" x14ac:dyDescent="0.55000000000000004">
      <c r="A7456" s="1" t="s">
        <v>19</v>
      </c>
      <c r="B7456" s="2">
        <v>44550</v>
      </c>
      <c r="C7456">
        <v>2848.03</v>
      </c>
    </row>
    <row r="7457" spans="1:3" x14ac:dyDescent="0.55000000000000004">
      <c r="A7457" s="1" t="s">
        <v>19</v>
      </c>
      <c r="B7457" s="2">
        <v>44551</v>
      </c>
      <c r="C7457">
        <v>2884.4099000000001</v>
      </c>
    </row>
    <row r="7458" spans="1:3" x14ac:dyDescent="0.55000000000000004">
      <c r="A7458" s="1" t="s">
        <v>19</v>
      </c>
      <c r="B7458" s="2">
        <v>44552</v>
      </c>
      <c r="C7458">
        <v>2938.98</v>
      </c>
    </row>
    <row r="7459" spans="1:3" x14ac:dyDescent="0.55000000000000004">
      <c r="A7459" s="1" t="s">
        <v>19</v>
      </c>
      <c r="B7459" s="2">
        <v>44553</v>
      </c>
      <c r="C7459">
        <v>2942.8501000000001</v>
      </c>
    </row>
    <row r="7460" spans="1:3" x14ac:dyDescent="0.55000000000000004">
      <c r="A7460" s="1" t="s">
        <v>19</v>
      </c>
      <c r="B7460" s="2">
        <v>44557</v>
      </c>
      <c r="C7460">
        <v>2961.28</v>
      </c>
    </row>
    <row r="7461" spans="1:3" x14ac:dyDescent="0.55000000000000004">
      <c r="A7461" s="1" t="s">
        <v>19</v>
      </c>
      <c r="B7461" s="2">
        <v>44558</v>
      </c>
      <c r="C7461">
        <v>2928.96</v>
      </c>
    </row>
    <row r="7462" spans="1:3" x14ac:dyDescent="0.55000000000000004">
      <c r="A7462" s="1" t="s">
        <v>19</v>
      </c>
      <c r="B7462" s="2">
        <v>44559</v>
      </c>
      <c r="C7462">
        <v>2930.0900999999999</v>
      </c>
    </row>
    <row r="7463" spans="1:3" x14ac:dyDescent="0.55000000000000004">
      <c r="A7463" s="1" t="s">
        <v>19</v>
      </c>
      <c r="B7463" s="2">
        <v>44560</v>
      </c>
      <c r="C7463">
        <v>2920.05</v>
      </c>
    </row>
    <row r="7464" spans="1:3" x14ac:dyDescent="0.55000000000000004">
      <c r="A7464" s="1" t="s">
        <v>19</v>
      </c>
      <c r="B7464" s="2">
        <v>44561</v>
      </c>
      <c r="C7464">
        <v>2893.5900999999999</v>
      </c>
    </row>
    <row r="7465" spans="1:3" x14ac:dyDescent="0.55000000000000004">
      <c r="A7465" s="1" t="s">
        <v>19</v>
      </c>
      <c r="B7465" s="2">
        <v>44564</v>
      </c>
      <c r="C7465">
        <v>2901.49</v>
      </c>
    </row>
    <row r="7466" spans="1:3" x14ac:dyDescent="0.55000000000000004">
      <c r="A7466" s="1" t="s">
        <v>19</v>
      </c>
      <c r="B7466" s="2">
        <v>44565</v>
      </c>
      <c r="C7466">
        <v>2888.3301000000001</v>
      </c>
    </row>
    <row r="7467" spans="1:3" x14ac:dyDescent="0.55000000000000004">
      <c r="A7467" s="1" t="s">
        <v>19</v>
      </c>
      <c r="B7467" s="2">
        <v>44566</v>
      </c>
      <c r="C7467">
        <v>2753.0700999999999</v>
      </c>
    </row>
    <row r="7468" spans="1:3" x14ac:dyDescent="0.55000000000000004">
      <c r="A7468" s="1" t="s">
        <v>19</v>
      </c>
      <c r="B7468" s="2">
        <v>44567</v>
      </c>
      <c r="C7468">
        <v>2751.02</v>
      </c>
    </row>
    <row r="7469" spans="1:3" x14ac:dyDescent="0.55000000000000004">
      <c r="A7469" s="1" t="s">
        <v>19</v>
      </c>
      <c r="B7469" s="2">
        <v>44568</v>
      </c>
      <c r="C7469">
        <v>2740.0900999999999</v>
      </c>
    </row>
    <row r="7470" spans="1:3" x14ac:dyDescent="0.55000000000000004">
      <c r="A7470" s="1" t="s">
        <v>19</v>
      </c>
      <c r="B7470" s="2">
        <v>44571</v>
      </c>
      <c r="C7470">
        <v>2771.48</v>
      </c>
    </row>
    <row r="7471" spans="1:3" x14ac:dyDescent="0.55000000000000004">
      <c r="A7471" s="1" t="s">
        <v>19</v>
      </c>
      <c r="B7471" s="2">
        <v>44572</v>
      </c>
      <c r="C7471">
        <v>2800.3501000000001</v>
      </c>
    </row>
    <row r="7472" spans="1:3" x14ac:dyDescent="0.55000000000000004">
      <c r="A7472" s="1" t="s">
        <v>19</v>
      </c>
      <c r="B7472" s="2">
        <v>44573</v>
      </c>
      <c r="C7472">
        <v>2832.96</v>
      </c>
    </row>
    <row r="7473" spans="1:3" x14ac:dyDescent="0.55000000000000004">
      <c r="A7473" s="1" t="s">
        <v>19</v>
      </c>
      <c r="B7473" s="2">
        <v>44574</v>
      </c>
      <c r="C7473">
        <v>2782.6201000000001</v>
      </c>
    </row>
    <row r="7474" spans="1:3" x14ac:dyDescent="0.55000000000000004">
      <c r="A7474" s="1" t="s">
        <v>19</v>
      </c>
      <c r="B7474" s="2">
        <v>44575</v>
      </c>
      <c r="C7474">
        <v>2795.73</v>
      </c>
    </row>
    <row r="7475" spans="1:3" x14ac:dyDescent="0.55000000000000004">
      <c r="A7475" s="1" t="s">
        <v>19</v>
      </c>
      <c r="B7475" s="2">
        <v>44579</v>
      </c>
      <c r="C7475">
        <v>2725.8101000000001</v>
      </c>
    </row>
    <row r="7476" spans="1:3" x14ac:dyDescent="0.55000000000000004">
      <c r="A7476" s="1" t="s">
        <v>19</v>
      </c>
      <c r="B7476" s="2">
        <v>44580</v>
      </c>
      <c r="C7476">
        <v>2713.04</v>
      </c>
    </row>
    <row r="7477" spans="1:3" x14ac:dyDescent="0.55000000000000004">
      <c r="A7477" s="1" t="s">
        <v>19</v>
      </c>
      <c r="B7477" s="2">
        <v>44581</v>
      </c>
      <c r="C7477">
        <v>2670.1298999999999</v>
      </c>
    </row>
    <row r="7478" spans="1:3" x14ac:dyDescent="0.55000000000000004">
      <c r="A7478" s="1" t="s">
        <v>19</v>
      </c>
      <c r="B7478" s="2">
        <v>44582</v>
      </c>
      <c r="C7478">
        <v>2601.8400999999999</v>
      </c>
    </row>
    <row r="7479" spans="1:3" x14ac:dyDescent="0.55000000000000004">
      <c r="A7479" s="1" t="s">
        <v>19</v>
      </c>
      <c r="B7479" s="2">
        <v>44585</v>
      </c>
      <c r="C7479">
        <v>2607.4398999999999</v>
      </c>
    </row>
    <row r="7480" spans="1:3" x14ac:dyDescent="0.55000000000000004">
      <c r="A7480" s="1" t="s">
        <v>19</v>
      </c>
      <c r="B7480" s="2">
        <v>44586</v>
      </c>
      <c r="C7480">
        <v>2534.71</v>
      </c>
    </row>
    <row r="7481" spans="1:3" x14ac:dyDescent="0.55000000000000004">
      <c r="A7481" s="1" t="s">
        <v>19</v>
      </c>
      <c r="B7481" s="2">
        <v>44587</v>
      </c>
      <c r="C7481">
        <v>2584.8000000000002</v>
      </c>
    </row>
    <row r="7482" spans="1:3" x14ac:dyDescent="0.55000000000000004">
      <c r="A7482" s="1" t="s">
        <v>19</v>
      </c>
      <c r="B7482" s="2">
        <v>44588</v>
      </c>
      <c r="C7482">
        <v>2582.4198999999999</v>
      </c>
    </row>
    <row r="7483" spans="1:3" x14ac:dyDescent="0.55000000000000004">
      <c r="A7483" s="1" t="s">
        <v>19</v>
      </c>
      <c r="B7483" s="2">
        <v>44589</v>
      </c>
      <c r="C7483">
        <v>2665.79</v>
      </c>
    </row>
    <row r="7484" spans="1:3" x14ac:dyDescent="0.55000000000000004">
      <c r="A7484" s="1" t="s">
        <v>19</v>
      </c>
      <c r="B7484" s="2">
        <v>44592</v>
      </c>
      <c r="C7484">
        <v>2713.97</v>
      </c>
    </row>
    <row r="7485" spans="1:3" x14ac:dyDescent="0.55000000000000004">
      <c r="A7485" s="1" t="s">
        <v>19</v>
      </c>
      <c r="B7485" s="2">
        <v>44593</v>
      </c>
      <c r="C7485">
        <v>2757.5700999999999</v>
      </c>
    </row>
    <row r="7486" spans="1:3" x14ac:dyDescent="0.55000000000000004">
      <c r="A7486" s="1" t="s">
        <v>19</v>
      </c>
      <c r="B7486" s="2">
        <v>44594</v>
      </c>
      <c r="C7486">
        <v>2960.73</v>
      </c>
    </row>
    <row r="7487" spans="1:3" x14ac:dyDescent="0.55000000000000004">
      <c r="A7487" s="1" t="s">
        <v>19</v>
      </c>
      <c r="B7487" s="2">
        <v>44595</v>
      </c>
      <c r="C7487">
        <v>2853.01</v>
      </c>
    </row>
    <row r="7488" spans="1:3" x14ac:dyDescent="0.55000000000000004">
      <c r="A7488" s="1" t="s">
        <v>19</v>
      </c>
      <c r="B7488" s="2">
        <v>44596</v>
      </c>
      <c r="C7488">
        <v>2860.3200999999999</v>
      </c>
    </row>
    <row r="7489" spans="1:3" x14ac:dyDescent="0.55000000000000004">
      <c r="A7489" s="1" t="s">
        <v>19</v>
      </c>
      <c r="B7489" s="2">
        <v>44599</v>
      </c>
      <c r="C7489">
        <v>2778.76</v>
      </c>
    </row>
    <row r="7490" spans="1:3" x14ac:dyDescent="0.55000000000000004">
      <c r="A7490" s="1" t="s">
        <v>19</v>
      </c>
      <c r="B7490" s="2">
        <v>44600</v>
      </c>
      <c r="C7490">
        <v>2784.26</v>
      </c>
    </row>
    <row r="7491" spans="1:3" x14ac:dyDescent="0.55000000000000004">
      <c r="A7491" s="1" t="s">
        <v>19</v>
      </c>
      <c r="B7491" s="2">
        <v>44601</v>
      </c>
      <c r="C7491">
        <v>2829.0601000000001</v>
      </c>
    </row>
    <row r="7492" spans="1:3" x14ac:dyDescent="0.55000000000000004">
      <c r="A7492" s="1" t="s">
        <v>19</v>
      </c>
      <c r="B7492" s="2">
        <v>44602</v>
      </c>
      <c r="C7492">
        <v>2772.05</v>
      </c>
    </row>
    <row r="7493" spans="1:3" x14ac:dyDescent="0.55000000000000004">
      <c r="A7493" s="1" t="s">
        <v>19</v>
      </c>
      <c r="B7493" s="2">
        <v>44603</v>
      </c>
      <c r="C7493">
        <v>2682.6001000000001</v>
      </c>
    </row>
    <row r="7494" spans="1:3" x14ac:dyDescent="0.55000000000000004">
      <c r="A7494" s="1" t="s">
        <v>19</v>
      </c>
      <c r="B7494" s="2">
        <v>44606</v>
      </c>
      <c r="C7494">
        <v>2706</v>
      </c>
    </row>
    <row r="7495" spans="1:3" x14ac:dyDescent="0.55000000000000004">
      <c r="A7495" s="1" t="s">
        <v>19</v>
      </c>
      <c r="B7495" s="2">
        <v>44607</v>
      </c>
      <c r="C7495">
        <v>2728.51</v>
      </c>
    </row>
    <row r="7496" spans="1:3" x14ac:dyDescent="0.55000000000000004">
      <c r="A7496" s="1" t="s">
        <v>19</v>
      </c>
      <c r="B7496" s="2">
        <v>44608</v>
      </c>
      <c r="C7496">
        <v>2749.75</v>
      </c>
    </row>
    <row r="7497" spans="1:3" x14ac:dyDescent="0.55000000000000004">
      <c r="A7497" s="1" t="s">
        <v>19</v>
      </c>
      <c r="B7497" s="2">
        <v>44609</v>
      </c>
      <c r="C7497">
        <v>2646.1698999999999</v>
      </c>
    </row>
    <row r="7498" spans="1:3" x14ac:dyDescent="0.55000000000000004">
      <c r="A7498" s="1" t="s">
        <v>19</v>
      </c>
      <c r="B7498" s="2">
        <v>44610</v>
      </c>
      <c r="C7498">
        <v>2609.3501000000001</v>
      </c>
    </row>
    <row r="7499" spans="1:3" x14ac:dyDescent="0.55000000000000004">
      <c r="A7499" s="1" t="s">
        <v>19</v>
      </c>
      <c r="B7499" s="2">
        <v>44614</v>
      </c>
      <c r="C7499">
        <v>2588.0500000000002</v>
      </c>
    </row>
    <row r="7500" spans="1:3" x14ac:dyDescent="0.55000000000000004">
      <c r="A7500" s="1" t="s">
        <v>19</v>
      </c>
      <c r="B7500" s="2">
        <v>44615</v>
      </c>
      <c r="C7500">
        <v>2551.6999999999998</v>
      </c>
    </row>
    <row r="7501" spans="1:3" x14ac:dyDescent="0.55000000000000004">
      <c r="A7501" s="1" t="s">
        <v>19</v>
      </c>
      <c r="B7501" s="2">
        <v>44616</v>
      </c>
      <c r="C7501">
        <v>2653.47</v>
      </c>
    </row>
    <row r="7502" spans="1:3" x14ac:dyDescent="0.55000000000000004">
      <c r="A7502" s="1" t="s">
        <v>19</v>
      </c>
      <c r="B7502" s="2">
        <v>44617</v>
      </c>
      <c r="C7502">
        <v>2690.3899000000001</v>
      </c>
    </row>
    <row r="7503" spans="1:3" x14ac:dyDescent="0.55000000000000004">
      <c r="A7503" s="1" t="s">
        <v>19</v>
      </c>
      <c r="B7503" s="2">
        <v>44620</v>
      </c>
      <c r="C7503">
        <v>2697.8200999999999</v>
      </c>
    </row>
    <row r="7504" spans="1:3" x14ac:dyDescent="0.55000000000000004">
      <c r="A7504" s="1" t="s">
        <v>19</v>
      </c>
      <c r="B7504" s="2">
        <v>44621</v>
      </c>
      <c r="C7504">
        <v>2683.3600999999999</v>
      </c>
    </row>
    <row r="7505" spans="1:3" x14ac:dyDescent="0.55000000000000004">
      <c r="A7505" s="1" t="s">
        <v>19</v>
      </c>
      <c r="B7505" s="2">
        <v>44622</v>
      </c>
      <c r="C7505">
        <v>2695.03</v>
      </c>
    </row>
    <row r="7506" spans="1:3" x14ac:dyDescent="0.55000000000000004">
      <c r="A7506" s="1" t="s">
        <v>19</v>
      </c>
      <c r="B7506" s="2">
        <v>44623</v>
      </c>
      <c r="C7506">
        <v>2686.1599000000001</v>
      </c>
    </row>
    <row r="7507" spans="1:3" x14ac:dyDescent="0.55000000000000004">
      <c r="A7507" s="1" t="s">
        <v>19</v>
      </c>
      <c r="B7507" s="2">
        <v>44624</v>
      </c>
      <c r="C7507">
        <v>2642.4398999999999</v>
      </c>
    </row>
    <row r="7508" spans="1:3" x14ac:dyDescent="0.55000000000000004">
      <c r="A7508" s="1" t="s">
        <v>19</v>
      </c>
      <c r="B7508" s="2">
        <v>44627</v>
      </c>
      <c r="C7508">
        <v>2529.29</v>
      </c>
    </row>
    <row r="7509" spans="1:3" x14ac:dyDescent="0.55000000000000004">
      <c r="A7509" s="1" t="s">
        <v>19</v>
      </c>
      <c r="B7509" s="2">
        <v>44628</v>
      </c>
      <c r="C7509">
        <v>2545.5700999999999</v>
      </c>
    </row>
    <row r="7510" spans="1:3" x14ac:dyDescent="0.55000000000000004">
      <c r="A7510" s="1" t="s">
        <v>19</v>
      </c>
      <c r="B7510" s="2">
        <v>44629</v>
      </c>
      <c r="C7510">
        <v>2677.3200999999999</v>
      </c>
    </row>
    <row r="7511" spans="1:3" x14ac:dyDescent="0.55000000000000004">
      <c r="A7511" s="1" t="s">
        <v>19</v>
      </c>
      <c r="B7511" s="2">
        <v>44630</v>
      </c>
      <c r="C7511">
        <v>2653.6399000000001</v>
      </c>
    </row>
    <row r="7512" spans="1:3" x14ac:dyDescent="0.55000000000000004">
      <c r="A7512" s="1" t="s">
        <v>19</v>
      </c>
      <c r="B7512" s="2">
        <v>44631</v>
      </c>
      <c r="C7512">
        <v>2609.5100000000002</v>
      </c>
    </row>
    <row r="7513" spans="1:3" x14ac:dyDescent="0.55000000000000004">
      <c r="A7513" s="1" t="s">
        <v>19</v>
      </c>
      <c r="B7513" s="2">
        <v>44634</v>
      </c>
      <c r="C7513">
        <v>2534.8200999999999</v>
      </c>
    </row>
    <row r="7514" spans="1:3" x14ac:dyDescent="0.55000000000000004">
      <c r="A7514" s="1" t="s">
        <v>19</v>
      </c>
      <c r="B7514" s="2">
        <v>44635</v>
      </c>
      <c r="C7514">
        <v>2593.21</v>
      </c>
    </row>
    <row r="7515" spans="1:3" x14ac:dyDescent="0.55000000000000004">
      <c r="A7515" s="1" t="s">
        <v>19</v>
      </c>
      <c r="B7515" s="2">
        <v>44636</v>
      </c>
      <c r="C7515">
        <v>2673.8101000000001</v>
      </c>
    </row>
    <row r="7516" spans="1:3" x14ac:dyDescent="0.55000000000000004">
      <c r="A7516" s="1" t="s">
        <v>19</v>
      </c>
      <c r="B7516" s="2">
        <v>44637</v>
      </c>
      <c r="C7516">
        <v>2692.01</v>
      </c>
    </row>
    <row r="7517" spans="1:3" x14ac:dyDescent="0.55000000000000004">
      <c r="A7517" s="1" t="s">
        <v>19</v>
      </c>
      <c r="B7517" s="2">
        <v>44638</v>
      </c>
      <c r="C7517">
        <v>2736.03</v>
      </c>
    </row>
    <row r="7518" spans="1:3" x14ac:dyDescent="0.55000000000000004">
      <c r="A7518" s="1" t="s">
        <v>19</v>
      </c>
      <c r="B7518" s="2">
        <v>44641</v>
      </c>
      <c r="C7518">
        <v>2729.5700999999999</v>
      </c>
    </row>
    <row r="7519" spans="1:3" x14ac:dyDescent="0.55000000000000004">
      <c r="A7519" s="1" t="s">
        <v>19</v>
      </c>
      <c r="B7519" s="2">
        <v>44642</v>
      </c>
      <c r="C7519">
        <v>2805.55</v>
      </c>
    </row>
    <row r="7520" spans="1:3" x14ac:dyDescent="0.55000000000000004">
      <c r="A7520" s="1" t="s">
        <v>19</v>
      </c>
      <c r="B7520" s="2">
        <v>44643</v>
      </c>
      <c r="C7520">
        <v>2770.0700999999999</v>
      </c>
    </row>
    <row r="7521" spans="1:3" x14ac:dyDescent="0.55000000000000004">
      <c r="A7521" s="1" t="s">
        <v>19</v>
      </c>
      <c r="B7521" s="2">
        <v>44644</v>
      </c>
      <c r="C7521">
        <v>2826.24</v>
      </c>
    </row>
    <row r="7522" spans="1:3" x14ac:dyDescent="0.55000000000000004">
      <c r="A7522" s="1" t="s">
        <v>19</v>
      </c>
      <c r="B7522" s="2">
        <v>44645</v>
      </c>
      <c r="C7522">
        <v>2830.4299000000001</v>
      </c>
    </row>
    <row r="7523" spans="1:3" x14ac:dyDescent="0.55000000000000004">
      <c r="A7523" s="1" t="s">
        <v>19</v>
      </c>
      <c r="B7523" s="2">
        <v>44648</v>
      </c>
      <c r="C7523">
        <v>2839</v>
      </c>
    </row>
    <row r="7524" spans="1:3" x14ac:dyDescent="0.55000000000000004">
      <c r="A7524" s="1" t="s">
        <v>19</v>
      </c>
      <c r="B7524" s="2">
        <v>44649</v>
      </c>
      <c r="C7524">
        <v>2865</v>
      </c>
    </row>
    <row r="7525" spans="1:3" x14ac:dyDescent="0.55000000000000004">
      <c r="A7525" s="1" t="s">
        <v>19</v>
      </c>
      <c r="B7525" s="2">
        <v>44650</v>
      </c>
      <c r="C7525">
        <v>2852.8899000000001</v>
      </c>
    </row>
    <row r="7526" spans="1:3" x14ac:dyDescent="0.55000000000000004">
      <c r="A7526" s="1" t="s">
        <v>19</v>
      </c>
      <c r="B7526" s="2">
        <v>44651</v>
      </c>
      <c r="C7526">
        <v>2792.99</v>
      </c>
    </row>
    <row r="7527" spans="1:3" x14ac:dyDescent="0.55000000000000004">
      <c r="A7527" s="1" t="s">
        <v>19</v>
      </c>
      <c r="B7527" s="2">
        <v>44652</v>
      </c>
      <c r="C7527">
        <v>2814</v>
      </c>
    </row>
    <row r="7528" spans="1:3" x14ac:dyDescent="0.55000000000000004">
      <c r="A7528" s="1" t="s">
        <v>19</v>
      </c>
      <c r="B7528" s="2">
        <v>44655</v>
      </c>
      <c r="C7528">
        <v>2872.8501000000001</v>
      </c>
    </row>
    <row r="7529" spans="1:3" x14ac:dyDescent="0.55000000000000004">
      <c r="A7529" s="1" t="s">
        <v>19</v>
      </c>
      <c r="B7529" s="2">
        <v>44656</v>
      </c>
      <c r="C7529">
        <v>2821.26</v>
      </c>
    </row>
    <row r="7530" spans="1:3" x14ac:dyDescent="0.55000000000000004">
      <c r="A7530" s="1" t="s">
        <v>19</v>
      </c>
      <c r="B7530" s="2">
        <v>44657</v>
      </c>
      <c r="C7530">
        <v>2743.52</v>
      </c>
    </row>
    <row r="7531" spans="1:3" x14ac:dyDescent="0.55000000000000004">
      <c r="A7531" s="1" t="s">
        <v>19</v>
      </c>
      <c r="B7531" s="2">
        <v>44658</v>
      </c>
      <c r="C7531">
        <v>2729.3</v>
      </c>
    </row>
    <row r="7532" spans="1:3" x14ac:dyDescent="0.55000000000000004">
      <c r="A7532" s="1" t="s">
        <v>19</v>
      </c>
      <c r="B7532" s="2">
        <v>44659</v>
      </c>
      <c r="C7532">
        <v>2680.21</v>
      </c>
    </row>
    <row r="7533" spans="1:3" x14ac:dyDescent="0.55000000000000004">
      <c r="A7533" s="1" t="s">
        <v>19</v>
      </c>
      <c r="B7533" s="2">
        <v>44662</v>
      </c>
      <c r="C7533">
        <v>2595.9299000000001</v>
      </c>
    </row>
    <row r="7534" spans="1:3" x14ac:dyDescent="0.55000000000000004">
      <c r="A7534" s="1" t="s">
        <v>19</v>
      </c>
      <c r="B7534" s="2">
        <v>44663</v>
      </c>
      <c r="C7534">
        <v>2567.4899999999998</v>
      </c>
    </row>
    <row r="7535" spans="1:3" x14ac:dyDescent="0.55000000000000004">
      <c r="A7535" s="1" t="s">
        <v>19</v>
      </c>
      <c r="B7535" s="2">
        <v>44664</v>
      </c>
      <c r="C7535">
        <v>2605.7199999999998</v>
      </c>
    </row>
    <row r="7536" spans="1:3" x14ac:dyDescent="0.55000000000000004">
      <c r="A7536" s="1" t="s">
        <v>19</v>
      </c>
      <c r="B7536" s="2">
        <v>44665</v>
      </c>
      <c r="C7536">
        <v>2545.0601000000001</v>
      </c>
    </row>
    <row r="7537" spans="1:3" x14ac:dyDescent="0.55000000000000004">
      <c r="A7537" s="1" t="s">
        <v>19</v>
      </c>
      <c r="B7537" s="2">
        <v>44669</v>
      </c>
      <c r="C7537">
        <v>2559.2199999999998</v>
      </c>
    </row>
    <row r="7538" spans="1:3" x14ac:dyDescent="0.55000000000000004">
      <c r="A7538" s="1" t="s">
        <v>19</v>
      </c>
      <c r="B7538" s="2">
        <v>44670</v>
      </c>
      <c r="C7538">
        <v>2610.6201000000001</v>
      </c>
    </row>
    <row r="7539" spans="1:3" x14ac:dyDescent="0.55000000000000004">
      <c r="A7539" s="1" t="s">
        <v>19</v>
      </c>
      <c r="B7539" s="2">
        <v>44671</v>
      </c>
      <c r="C7539">
        <v>2564.9099000000001</v>
      </c>
    </row>
    <row r="7540" spans="1:3" x14ac:dyDescent="0.55000000000000004">
      <c r="A7540" s="1" t="s">
        <v>19</v>
      </c>
      <c r="B7540" s="2">
        <v>44672</v>
      </c>
      <c r="C7540">
        <v>2498.75</v>
      </c>
    </row>
    <row r="7541" spans="1:3" x14ac:dyDescent="0.55000000000000004">
      <c r="A7541" s="1" t="s">
        <v>19</v>
      </c>
      <c r="B7541" s="2">
        <v>44673</v>
      </c>
      <c r="C7541">
        <v>2392.2800000000002</v>
      </c>
    </row>
    <row r="7542" spans="1:3" x14ac:dyDescent="0.55000000000000004">
      <c r="A7542" s="1" t="s">
        <v>19</v>
      </c>
      <c r="B7542" s="2">
        <v>44676</v>
      </c>
      <c r="C7542">
        <v>2465</v>
      </c>
    </row>
    <row r="7543" spans="1:3" x14ac:dyDescent="0.55000000000000004">
      <c r="A7543" s="1" t="s">
        <v>19</v>
      </c>
      <c r="B7543" s="2">
        <v>44677</v>
      </c>
      <c r="C7543">
        <v>2390.1201000000001</v>
      </c>
    </row>
    <row r="7544" spans="1:3" x14ac:dyDescent="0.55000000000000004">
      <c r="A7544" s="1" t="s">
        <v>19</v>
      </c>
      <c r="B7544" s="2">
        <v>44678</v>
      </c>
      <c r="C7544">
        <v>2300.4099000000001</v>
      </c>
    </row>
    <row r="7545" spans="1:3" x14ac:dyDescent="0.55000000000000004">
      <c r="A7545" s="1" t="s">
        <v>19</v>
      </c>
      <c r="B7545" s="2">
        <v>44679</v>
      </c>
      <c r="C7545">
        <v>2388.23</v>
      </c>
    </row>
    <row r="7546" spans="1:3" x14ac:dyDescent="0.55000000000000004">
      <c r="A7546" s="1" t="s">
        <v>19</v>
      </c>
      <c r="B7546" s="2">
        <v>44680</v>
      </c>
      <c r="C7546">
        <v>2299.3301000000001</v>
      </c>
    </row>
    <row r="7547" spans="1:3" x14ac:dyDescent="0.55000000000000004">
      <c r="A7547" s="1" t="s">
        <v>19</v>
      </c>
      <c r="B7547" s="2">
        <v>44683</v>
      </c>
      <c r="C7547">
        <v>2343.1399000000001</v>
      </c>
    </row>
    <row r="7548" spans="1:3" x14ac:dyDescent="0.55000000000000004">
      <c r="A7548" s="1" t="s">
        <v>19</v>
      </c>
      <c r="B7548" s="2">
        <v>44684</v>
      </c>
      <c r="C7548">
        <v>2362.5900999999999</v>
      </c>
    </row>
    <row r="7549" spans="1:3" x14ac:dyDescent="0.55000000000000004">
      <c r="A7549" s="1" t="s">
        <v>19</v>
      </c>
      <c r="B7549" s="2">
        <v>44685</v>
      </c>
      <c r="C7549">
        <v>2451.5</v>
      </c>
    </row>
    <row r="7550" spans="1:3" x14ac:dyDescent="0.55000000000000004">
      <c r="A7550" s="1" t="s">
        <v>20</v>
      </c>
      <c r="B7550" s="2">
        <v>41187</v>
      </c>
      <c r="C7550">
        <v>9.7995000000000001</v>
      </c>
    </row>
    <row r="7551" spans="1:3" x14ac:dyDescent="0.55000000000000004">
      <c r="A7551" s="1" t="s">
        <v>20</v>
      </c>
      <c r="B7551" s="2">
        <v>41190</v>
      </c>
      <c r="C7551">
        <v>9.7995000000000001</v>
      </c>
    </row>
    <row r="7552" spans="1:3" x14ac:dyDescent="0.55000000000000004">
      <c r="A7552" s="1" t="s">
        <v>20</v>
      </c>
      <c r="B7552" s="2">
        <v>41191</v>
      </c>
      <c r="C7552">
        <v>9.7730999999999995</v>
      </c>
    </row>
    <row r="7553" spans="1:3" x14ac:dyDescent="0.55000000000000004">
      <c r="A7553" s="1" t="s">
        <v>20</v>
      </c>
      <c r="B7553" s="2">
        <v>41192</v>
      </c>
      <c r="C7553">
        <v>9.7995000000000001</v>
      </c>
    </row>
    <row r="7554" spans="1:3" x14ac:dyDescent="0.55000000000000004">
      <c r="A7554" s="1" t="s">
        <v>20</v>
      </c>
      <c r="B7554" s="2">
        <v>41193</v>
      </c>
      <c r="C7554">
        <v>9.8324999999999996</v>
      </c>
    </row>
    <row r="7555" spans="1:3" x14ac:dyDescent="0.55000000000000004">
      <c r="A7555" s="1" t="s">
        <v>20</v>
      </c>
      <c r="B7555" s="2">
        <v>41194</v>
      </c>
      <c r="C7555">
        <v>9.8720999999999997</v>
      </c>
    </row>
    <row r="7556" spans="1:3" x14ac:dyDescent="0.55000000000000004">
      <c r="A7556" s="1" t="s">
        <v>20</v>
      </c>
      <c r="B7556" s="2">
        <v>41197</v>
      </c>
      <c r="C7556">
        <v>10.0108</v>
      </c>
    </row>
    <row r="7557" spans="1:3" x14ac:dyDescent="0.55000000000000004">
      <c r="A7557" s="1" t="s">
        <v>20</v>
      </c>
      <c r="B7557" s="2">
        <v>41198</v>
      </c>
      <c r="C7557">
        <v>10.0504</v>
      </c>
    </row>
    <row r="7558" spans="1:3" x14ac:dyDescent="0.55000000000000004">
      <c r="A7558" s="1" t="s">
        <v>20</v>
      </c>
      <c r="B7558" s="2">
        <v>41199</v>
      </c>
      <c r="C7558">
        <v>9.9711999999999996</v>
      </c>
    </row>
    <row r="7559" spans="1:3" x14ac:dyDescent="0.55000000000000004">
      <c r="A7559" s="1" t="s">
        <v>20</v>
      </c>
      <c r="B7559" s="2">
        <v>41200</v>
      </c>
      <c r="C7559">
        <v>10.0702</v>
      </c>
    </row>
    <row r="7560" spans="1:3" x14ac:dyDescent="0.55000000000000004">
      <c r="A7560" s="1" t="s">
        <v>20</v>
      </c>
      <c r="B7560" s="2">
        <v>41201</v>
      </c>
      <c r="C7560">
        <v>9.9382000000000001</v>
      </c>
    </row>
    <row r="7561" spans="1:3" x14ac:dyDescent="0.55000000000000004">
      <c r="A7561" s="1" t="s">
        <v>20</v>
      </c>
      <c r="B7561" s="2">
        <v>41204</v>
      </c>
      <c r="C7561">
        <v>9.9711999999999996</v>
      </c>
    </row>
    <row r="7562" spans="1:3" x14ac:dyDescent="0.55000000000000004">
      <c r="A7562" s="1" t="s">
        <v>20</v>
      </c>
      <c r="B7562" s="2">
        <v>41205</v>
      </c>
      <c r="C7562">
        <v>9.6013999999999999</v>
      </c>
    </row>
    <row r="7563" spans="1:3" x14ac:dyDescent="0.55000000000000004">
      <c r="A7563" s="1" t="s">
        <v>20</v>
      </c>
      <c r="B7563" s="2">
        <v>41206</v>
      </c>
      <c r="C7563">
        <v>9.5684000000000005</v>
      </c>
    </row>
    <row r="7564" spans="1:3" x14ac:dyDescent="0.55000000000000004">
      <c r="A7564" s="1" t="s">
        <v>20</v>
      </c>
      <c r="B7564" s="2">
        <v>41207</v>
      </c>
      <c r="C7564">
        <v>9.7995000000000001</v>
      </c>
    </row>
    <row r="7565" spans="1:3" x14ac:dyDescent="0.55000000000000004">
      <c r="A7565" s="1" t="s">
        <v>20</v>
      </c>
      <c r="B7565" s="2">
        <v>41208</v>
      </c>
      <c r="C7565">
        <v>9.7333999999999996</v>
      </c>
    </row>
    <row r="7566" spans="1:3" x14ac:dyDescent="0.55000000000000004">
      <c r="A7566" s="1" t="s">
        <v>20</v>
      </c>
      <c r="B7566" s="2">
        <v>41213</v>
      </c>
      <c r="C7566">
        <v>9.9382000000000001</v>
      </c>
    </row>
    <row r="7567" spans="1:3" x14ac:dyDescent="0.55000000000000004">
      <c r="A7567" s="1" t="s">
        <v>20</v>
      </c>
      <c r="B7567" s="2">
        <v>41214</v>
      </c>
      <c r="C7567">
        <v>10.3408</v>
      </c>
    </row>
    <row r="7568" spans="1:3" x14ac:dyDescent="0.55000000000000004">
      <c r="A7568" s="1" t="s">
        <v>20</v>
      </c>
      <c r="B7568" s="2">
        <v>41215</v>
      </c>
      <c r="C7568">
        <v>10.2334</v>
      </c>
    </row>
    <row r="7569" spans="1:3" x14ac:dyDescent="0.55000000000000004">
      <c r="A7569" s="1" t="s">
        <v>20</v>
      </c>
      <c r="B7569" s="2">
        <v>41218</v>
      </c>
      <c r="C7569">
        <v>10.2334</v>
      </c>
    </row>
    <row r="7570" spans="1:3" x14ac:dyDescent="0.55000000000000004">
      <c r="A7570" s="1" t="s">
        <v>20</v>
      </c>
      <c r="B7570" s="2">
        <v>41219</v>
      </c>
      <c r="C7570">
        <v>10.173</v>
      </c>
    </row>
    <row r="7571" spans="1:3" x14ac:dyDescent="0.55000000000000004">
      <c r="A7571" s="1" t="s">
        <v>20</v>
      </c>
      <c r="B7571" s="2">
        <v>41220</v>
      </c>
      <c r="C7571">
        <v>9.7301000000000002</v>
      </c>
    </row>
    <row r="7572" spans="1:3" x14ac:dyDescent="0.55000000000000004">
      <c r="A7572" s="1" t="s">
        <v>20</v>
      </c>
      <c r="B7572" s="2">
        <v>41221</v>
      </c>
      <c r="C7572">
        <v>9.7033000000000005</v>
      </c>
    </row>
    <row r="7573" spans="1:3" x14ac:dyDescent="0.55000000000000004">
      <c r="A7573" s="1" t="s">
        <v>20</v>
      </c>
      <c r="B7573" s="2">
        <v>41222</v>
      </c>
      <c r="C7573">
        <v>9.6697000000000006</v>
      </c>
    </row>
    <row r="7574" spans="1:3" x14ac:dyDescent="0.55000000000000004">
      <c r="A7574" s="1" t="s">
        <v>20</v>
      </c>
      <c r="B7574" s="2">
        <v>41225</v>
      </c>
      <c r="C7574">
        <v>9.7301000000000002</v>
      </c>
    </row>
    <row r="7575" spans="1:3" x14ac:dyDescent="0.55000000000000004">
      <c r="A7575" s="1" t="s">
        <v>20</v>
      </c>
      <c r="B7575" s="2">
        <v>41226</v>
      </c>
      <c r="C7575">
        <v>9.7904999999999998</v>
      </c>
    </row>
    <row r="7576" spans="1:3" x14ac:dyDescent="0.55000000000000004">
      <c r="A7576" s="1" t="s">
        <v>20</v>
      </c>
      <c r="B7576" s="2">
        <v>41227</v>
      </c>
      <c r="C7576">
        <v>9.6362000000000005</v>
      </c>
    </row>
    <row r="7577" spans="1:3" x14ac:dyDescent="0.55000000000000004">
      <c r="A7577" s="1" t="s">
        <v>20</v>
      </c>
      <c r="B7577" s="2">
        <v>41228</v>
      </c>
      <c r="C7577">
        <v>9.3879000000000001</v>
      </c>
    </row>
    <row r="7578" spans="1:3" x14ac:dyDescent="0.55000000000000004">
      <c r="A7578" s="1" t="s">
        <v>20</v>
      </c>
      <c r="B7578" s="2">
        <v>41229</v>
      </c>
      <c r="C7578">
        <v>9.3611000000000004</v>
      </c>
    </row>
    <row r="7579" spans="1:3" x14ac:dyDescent="0.55000000000000004">
      <c r="A7579" s="1" t="s">
        <v>20</v>
      </c>
      <c r="B7579" s="2">
        <v>41232</v>
      </c>
      <c r="C7579">
        <v>9.4079999999999995</v>
      </c>
    </row>
    <row r="7580" spans="1:3" x14ac:dyDescent="0.55000000000000004">
      <c r="A7580" s="1" t="s">
        <v>20</v>
      </c>
      <c r="B7580" s="2">
        <v>41233</v>
      </c>
      <c r="C7580">
        <v>9.3073999999999995</v>
      </c>
    </row>
    <row r="7581" spans="1:3" x14ac:dyDescent="0.55000000000000004">
      <c r="A7581" s="1" t="s">
        <v>20</v>
      </c>
      <c r="B7581" s="2">
        <v>41234</v>
      </c>
      <c r="C7581">
        <v>9.3073999999999995</v>
      </c>
    </row>
    <row r="7582" spans="1:3" x14ac:dyDescent="0.55000000000000004">
      <c r="A7582" s="1" t="s">
        <v>20</v>
      </c>
      <c r="B7582" s="2">
        <v>41236</v>
      </c>
      <c r="C7582">
        <v>9.4684000000000008</v>
      </c>
    </row>
    <row r="7583" spans="1:3" x14ac:dyDescent="0.55000000000000004">
      <c r="A7583" s="1" t="s">
        <v>20</v>
      </c>
      <c r="B7583" s="2">
        <v>41239</v>
      </c>
      <c r="C7583">
        <v>9.4013000000000009</v>
      </c>
    </row>
    <row r="7584" spans="1:3" x14ac:dyDescent="0.55000000000000004">
      <c r="A7584" s="1" t="s">
        <v>20</v>
      </c>
      <c r="B7584" s="2">
        <v>41240</v>
      </c>
      <c r="C7584">
        <v>9.3543000000000003</v>
      </c>
    </row>
    <row r="7585" spans="1:3" x14ac:dyDescent="0.55000000000000004">
      <c r="A7585" s="1" t="s">
        <v>20</v>
      </c>
      <c r="B7585" s="2">
        <v>41241</v>
      </c>
      <c r="C7585">
        <v>9.3208000000000002</v>
      </c>
    </row>
    <row r="7586" spans="1:3" x14ac:dyDescent="0.55000000000000004">
      <c r="A7586" s="1" t="s">
        <v>20</v>
      </c>
      <c r="B7586" s="2">
        <v>41242</v>
      </c>
      <c r="C7586">
        <v>9.3475999999999999</v>
      </c>
    </row>
    <row r="7587" spans="1:3" x14ac:dyDescent="0.55000000000000004">
      <c r="A7587" s="1" t="s">
        <v>20</v>
      </c>
      <c r="B7587" s="2">
        <v>41243</v>
      </c>
      <c r="C7587">
        <v>9.2268000000000008</v>
      </c>
    </row>
    <row r="7588" spans="1:3" x14ac:dyDescent="0.55000000000000004">
      <c r="A7588" s="1" t="s">
        <v>20</v>
      </c>
      <c r="B7588" s="2">
        <v>41246</v>
      </c>
      <c r="C7588">
        <v>9.3208000000000002</v>
      </c>
    </row>
    <row r="7589" spans="1:3" x14ac:dyDescent="0.55000000000000004">
      <c r="A7589" s="1" t="s">
        <v>20</v>
      </c>
      <c r="B7589" s="2">
        <v>41247</v>
      </c>
      <c r="C7589">
        <v>9.2469999999999999</v>
      </c>
    </row>
    <row r="7590" spans="1:3" x14ac:dyDescent="0.55000000000000004">
      <c r="A7590" s="1" t="s">
        <v>20</v>
      </c>
      <c r="B7590" s="2">
        <v>41248</v>
      </c>
      <c r="C7590">
        <v>9.1128</v>
      </c>
    </row>
    <row r="7591" spans="1:3" x14ac:dyDescent="0.55000000000000004">
      <c r="A7591" s="1" t="s">
        <v>20</v>
      </c>
      <c r="B7591" s="2">
        <v>41249</v>
      </c>
      <c r="C7591">
        <v>9.2872000000000003</v>
      </c>
    </row>
    <row r="7592" spans="1:3" x14ac:dyDescent="0.55000000000000004">
      <c r="A7592" s="1" t="s">
        <v>20</v>
      </c>
      <c r="B7592" s="2">
        <v>41250</v>
      </c>
      <c r="C7592">
        <v>9.4214000000000002</v>
      </c>
    </row>
    <row r="7593" spans="1:3" x14ac:dyDescent="0.55000000000000004">
      <c r="A7593" s="1" t="s">
        <v>20</v>
      </c>
      <c r="B7593" s="2">
        <v>41253</v>
      </c>
      <c r="C7593">
        <v>9.4349000000000007</v>
      </c>
    </row>
    <row r="7594" spans="1:3" x14ac:dyDescent="0.55000000000000004">
      <c r="A7594" s="1" t="s">
        <v>20</v>
      </c>
      <c r="B7594" s="2">
        <v>41254</v>
      </c>
      <c r="C7594">
        <v>9.5020000000000007</v>
      </c>
    </row>
    <row r="7595" spans="1:3" x14ac:dyDescent="0.55000000000000004">
      <c r="A7595" s="1" t="s">
        <v>20</v>
      </c>
      <c r="B7595" s="2">
        <v>41255</v>
      </c>
      <c r="C7595">
        <v>9.4349000000000007</v>
      </c>
    </row>
    <row r="7596" spans="1:3" x14ac:dyDescent="0.55000000000000004">
      <c r="A7596" s="1" t="s">
        <v>20</v>
      </c>
      <c r="B7596" s="2">
        <v>41256</v>
      </c>
      <c r="C7596">
        <v>9.3140999999999998</v>
      </c>
    </row>
    <row r="7597" spans="1:3" x14ac:dyDescent="0.55000000000000004">
      <c r="A7597" s="1" t="s">
        <v>20</v>
      </c>
      <c r="B7597" s="2">
        <v>41257</v>
      </c>
      <c r="C7597">
        <v>9.2940000000000005</v>
      </c>
    </row>
    <row r="7598" spans="1:3" x14ac:dyDescent="0.55000000000000004">
      <c r="A7598" s="1" t="s">
        <v>20</v>
      </c>
      <c r="B7598" s="2">
        <v>41260</v>
      </c>
      <c r="C7598">
        <v>9.3811999999999998</v>
      </c>
    </row>
    <row r="7599" spans="1:3" x14ac:dyDescent="0.55000000000000004">
      <c r="A7599" s="1" t="s">
        <v>20</v>
      </c>
      <c r="B7599" s="2">
        <v>41261</v>
      </c>
      <c r="C7599">
        <v>9.6026000000000007</v>
      </c>
    </row>
    <row r="7600" spans="1:3" x14ac:dyDescent="0.55000000000000004">
      <c r="A7600" s="1" t="s">
        <v>20</v>
      </c>
      <c r="B7600" s="2">
        <v>41262</v>
      </c>
      <c r="C7600">
        <v>9.8643000000000001</v>
      </c>
    </row>
    <row r="7601" spans="1:3" x14ac:dyDescent="0.55000000000000004">
      <c r="A7601" s="1" t="s">
        <v>20</v>
      </c>
      <c r="B7601" s="2">
        <v>41263</v>
      </c>
      <c r="C7601">
        <v>9.7771000000000008</v>
      </c>
    </row>
    <row r="7602" spans="1:3" x14ac:dyDescent="0.55000000000000004">
      <c r="A7602" s="1" t="s">
        <v>20</v>
      </c>
      <c r="B7602" s="2">
        <v>41264</v>
      </c>
      <c r="C7602">
        <v>9.7771000000000008</v>
      </c>
    </row>
    <row r="7603" spans="1:3" x14ac:dyDescent="0.55000000000000004">
      <c r="A7603" s="1" t="s">
        <v>20</v>
      </c>
      <c r="B7603" s="2">
        <v>41267</v>
      </c>
      <c r="C7603">
        <v>9.8039000000000005</v>
      </c>
    </row>
    <row r="7604" spans="1:3" x14ac:dyDescent="0.55000000000000004">
      <c r="A7604" s="1" t="s">
        <v>20</v>
      </c>
      <c r="B7604" s="2">
        <v>41269</v>
      </c>
      <c r="C7604">
        <v>9.7301000000000002</v>
      </c>
    </row>
    <row r="7605" spans="1:3" x14ac:dyDescent="0.55000000000000004">
      <c r="A7605" s="1" t="s">
        <v>20</v>
      </c>
      <c r="B7605" s="2">
        <v>41270</v>
      </c>
      <c r="C7605">
        <v>9.8240999999999996</v>
      </c>
    </row>
    <row r="7606" spans="1:3" x14ac:dyDescent="0.55000000000000004">
      <c r="A7606" s="1" t="s">
        <v>20</v>
      </c>
      <c r="B7606" s="2">
        <v>41271</v>
      </c>
      <c r="C7606">
        <v>9.8643000000000001</v>
      </c>
    </row>
    <row r="7607" spans="1:3" x14ac:dyDescent="0.55000000000000004">
      <c r="A7607" s="1" t="s">
        <v>20</v>
      </c>
      <c r="B7607" s="2">
        <v>41274</v>
      </c>
      <c r="C7607">
        <v>10.220000000000001</v>
      </c>
    </row>
    <row r="7608" spans="1:3" x14ac:dyDescent="0.55000000000000004">
      <c r="A7608" s="1" t="s">
        <v>20</v>
      </c>
      <c r="B7608" s="2">
        <v>41276</v>
      </c>
      <c r="C7608">
        <v>10.535399999999999</v>
      </c>
    </row>
    <row r="7609" spans="1:3" x14ac:dyDescent="0.55000000000000004">
      <c r="A7609" s="1" t="s">
        <v>20</v>
      </c>
      <c r="B7609" s="2">
        <v>41277</v>
      </c>
      <c r="C7609">
        <v>10.4079</v>
      </c>
    </row>
    <row r="7610" spans="1:3" x14ac:dyDescent="0.55000000000000004">
      <c r="A7610" s="1" t="s">
        <v>20</v>
      </c>
      <c r="B7610" s="2">
        <v>41278</v>
      </c>
      <c r="C7610">
        <v>10.394500000000001</v>
      </c>
    </row>
    <row r="7611" spans="1:3" x14ac:dyDescent="0.55000000000000004">
      <c r="A7611" s="1" t="s">
        <v>20</v>
      </c>
      <c r="B7611" s="2">
        <v>41281</v>
      </c>
      <c r="C7611">
        <v>10.428000000000001</v>
      </c>
    </row>
    <row r="7612" spans="1:3" x14ac:dyDescent="0.55000000000000004">
      <c r="A7612" s="1" t="s">
        <v>20</v>
      </c>
      <c r="B7612" s="2">
        <v>41282</v>
      </c>
      <c r="C7612">
        <v>10.495100000000001</v>
      </c>
    </row>
    <row r="7613" spans="1:3" x14ac:dyDescent="0.55000000000000004">
      <c r="A7613" s="1" t="s">
        <v>20</v>
      </c>
      <c r="B7613" s="2">
        <v>41283</v>
      </c>
      <c r="C7613">
        <v>10.562200000000001</v>
      </c>
    </row>
    <row r="7614" spans="1:3" x14ac:dyDescent="0.55000000000000004">
      <c r="A7614" s="1" t="s">
        <v>20</v>
      </c>
      <c r="B7614" s="2">
        <v>41284</v>
      </c>
      <c r="C7614">
        <v>10.683</v>
      </c>
    </row>
    <row r="7615" spans="1:3" x14ac:dyDescent="0.55000000000000004">
      <c r="A7615" s="1" t="s">
        <v>20</v>
      </c>
      <c r="B7615" s="2">
        <v>41285</v>
      </c>
      <c r="C7615">
        <v>10.7233</v>
      </c>
    </row>
    <row r="7616" spans="1:3" x14ac:dyDescent="0.55000000000000004">
      <c r="A7616" s="1" t="s">
        <v>20</v>
      </c>
      <c r="B7616" s="2">
        <v>41288</v>
      </c>
      <c r="C7616">
        <v>10.9246</v>
      </c>
    </row>
    <row r="7617" spans="1:3" x14ac:dyDescent="0.55000000000000004">
      <c r="A7617" s="1" t="s">
        <v>20</v>
      </c>
      <c r="B7617" s="2">
        <v>41289</v>
      </c>
      <c r="C7617">
        <v>11.152699999999999</v>
      </c>
    </row>
    <row r="7618" spans="1:3" x14ac:dyDescent="0.55000000000000004">
      <c r="A7618" s="1" t="s">
        <v>20</v>
      </c>
      <c r="B7618" s="2">
        <v>41290</v>
      </c>
      <c r="C7618">
        <v>11.005100000000001</v>
      </c>
    </row>
    <row r="7619" spans="1:3" x14ac:dyDescent="0.55000000000000004">
      <c r="A7619" s="1" t="s">
        <v>20</v>
      </c>
      <c r="B7619" s="2">
        <v>41291</v>
      </c>
      <c r="C7619">
        <v>11.186299999999999</v>
      </c>
    </row>
    <row r="7620" spans="1:3" x14ac:dyDescent="0.55000000000000004">
      <c r="A7620" s="1" t="s">
        <v>20</v>
      </c>
      <c r="B7620" s="2">
        <v>41292</v>
      </c>
      <c r="C7620">
        <v>11.360799999999999</v>
      </c>
    </row>
    <row r="7621" spans="1:3" x14ac:dyDescent="0.55000000000000004">
      <c r="A7621" s="1" t="s">
        <v>20</v>
      </c>
      <c r="B7621" s="2">
        <v>41296</v>
      </c>
      <c r="C7621">
        <v>11.461399999999999</v>
      </c>
    </row>
    <row r="7622" spans="1:3" x14ac:dyDescent="0.55000000000000004">
      <c r="A7622" s="1" t="s">
        <v>20</v>
      </c>
      <c r="B7622" s="2">
        <v>41297</v>
      </c>
      <c r="C7622">
        <v>11.588900000000001</v>
      </c>
    </row>
    <row r="7623" spans="1:3" x14ac:dyDescent="0.55000000000000004">
      <c r="A7623" s="1" t="s">
        <v>20</v>
      </c>
      <c r="B7623" s="2">
        <v>41298</v>
      </c>
      <c r="C7623">
        <v>11.5487</v>
      </c>
    </row>
    <row r="7624" spans="1:3" x14ac:dyDescent="0.55000000000000004">
      <c r="A7624" s="1" t="s">
        <v>20</v>
      </c>
      <c r="B7624" s="2">
        <v>41299</v>
      </c>
      <c r="C7624">
        <v>11.3406</v>
      </c>
    </row>
    <row r="7625" spans="1:3" x14ac:dyDescent="0.55000000000000004">
      <c r="A7625" s="1" t="s">
        <v>20</v>
      </c>
      <c r="B7625" s="2">
        <v>41302</v>
      </c>
      <c r="C7625">
        <v>11.3071</v>
      </c>
    </row>
    <row r="7626" spans="1:3" x14ac:dyDescent="0.55000000000000004">
      <c r="A7626" s="1" t="s">
        <v>20</v>
      </c>
      <c r="B7626" s="2">
        <v>41303</v>
      </c>
      <c r="C7626">
        <v>11.360799999999999</v>
      </c>
    </row>
    <row r="7627" spans="1:3" x14ac:dyDescent="0.55000000000000004">
      <c r="A7627" s="1" t="s">
        <v>20</v>
      </c>
      <c r="B7627" s="2">
        <v>41304</v>
      </c>
      <c r="C7627">
        <v>11.421200000000001</v>
      </c>
    </row>
    <row r="7628" spans="1:3" x14ac:dyDescent="0.55000000000000004">
      <c r="A7628" s="1" t="s">
        <v>20</v>
      </c>
      <c r="B7628" s="2">
        <v>41305</v>
      </c>
      <c r="C7628">
        <v>11.327199999999999</v>
      </c>
    </row>
    <row r="7629" spans="1:3" x14ac:dyDescent="0.55000000000000004">
      <c r="A7629" s="1" t="s">
        <v>20</v>
      </c>
      <c r="B7629" s="2">
        <v>41306</v>
      </c>
      <c r="C7629">
        <v>11.736599999999999</v>
      </c>
    </row>
    <row r="7630" spans="1:3" x14ac:dyDescent="0.55000000000000004">
      <c r="A7630" s="1" t="s">
        <v>20</v>
      </c>
      <c r="B7630" s="2">
        <v>41309</v>
      </c>
      <c r="C7630">
        <v>11.7097</v>
      </c>
    </row>
    <row r="7631" spans="1:3" x14ac:dyDescent="0.55000000000000004">
      <c r="A7631" s="1" t="s">
        <v>20</v>
      </c>
      <c r="B7631" s="2">
        <v>41310</v>
      </c>
      <c r="C7631">
        <v>11.944599999999999</v>
      </c>
    </row>
    <row r="7632" spans="1:3" x14ac:dyDescent="0.55000000000000004">
      <c r="A7632" s="1" t="s">
        <v>20</v>
      </c>
      <c r="B7632" s="2">
        <v>41311</v>
      </c>
      <c r="C7632">
        <v>11.9312</v>
      </c>
    </row>
    <row r="7633" spans="1:3" x14ac:dyDescent="0.55000000000000004">
      <c r="A7633" s="1" t="s">
        <v>20</v>
      </c>
      <c r="B7633" s="2">
        <v>41312</v>
      </c>
      <c r="C7633">
        <v>11.8909</v>
      </c>
    </row>
    <row r="7634" spans="1:3" x14ac:dyDescent="0.55000000000000004">
      <c r="A7634" s="1" t="s">
        <v>20</v>
      </c>
      <c r="B7634" s="2">
        <v>41313</v>
      </c>
      <c r="C7634">
        <v>11.9781</v>
      </c>
    </row>
    <row r="7635" spans="1:3" x14ac:dyDescent="0.55000000000000004">
      <c r="A7635" s="1" t="s">
        <v>20</v>
      </c>
      <c r="B7635" s="2">
        <v>41316</v>
      </c>
      <c r="C7635">
        <v>11.8775</v>
      </c>
    </row>
    <row r="7636" spans="1:3" x14ac:dyDescent="0.55000000000000004">
      <c r="A7636" s="1" t="s">
        <v>20</v>
      </c>
      <c r="B7636" s="2">
        <v>41317</v>
      </c>
      <c r="C7636">
        <v>12.011699999999999</v>
      </c>
    </row>
    <row r="7637" spans="1:3" x14ac:dyDescent="0.55000000000000004">
      <c r="A7637" s="1" t="s">
        <v>20</v>
      </c>
      <c r="B7637" s="2">
        <v>41318</v>
      </c>
      <c r="C7637">
        <v>12.0922</v>
      </c>
    </row>
    <row r="7638" spans="1:3" x14ac:dyDescent="0.55000000000000004">
      <c r="A7638" s="1" t="s">
        <v>20</v>
      </c>
      <c r="B7638" s="2">
        <v>41319</v>
      </c>
      <c r="C7638">
        <v>12.4483</v>
      </c>
    </row>
    <row r="7639" spans="1:3" x14ac:dyDescent="0.55000000000000004">
      <c r="A7639" s="1" t="s">
        <v>20</v>
      </c>
      <c r="B7639" s="2">
        <v>41320</v>
      </c>
      <c r="C7639">
        <v>12.587899999999999</v>
      </c>
    </row>
    <row r="7640" spans="1:3" x14ac:dyDescent="0.55000000000000004">
      <c r="A7640" s="1" t="s">
        <v>20</v>
      </c>
      <c r="B7640" s="2">
        <v>41324</v>
      </c>
      <c r="C7640">
        <v>12.567</v>
      </c>
    </row>
    <row r="7641" spans="1:3" x14ac:dyDescent="0.55000000000000004">
      <c r="A7641" s="1" t="s">
        <v>20</v>
      </c>
      <c r="B7641" s="2">
        <v>41325</v>
      </c>
      <c r="C7641">
        <v>12.2737</v>
      </c>
    </row>
    <row r="7642" spans="1:3" x14ac:dyDescent="0.55000000000000004">
      <c r="A7642" s="1" t="s">
        <v>20</v>
      </c>
      <c r="B7642" s="2">
        <v>41326</v>
      </c>
      <c r="C7642">
        <v>12.113099999999999</v>
      </c>
    </row>
    <row r="7643" spans="1:3" x14ac:dyDescent="0.55000000000000004">
      <c r="A7643" s="1" t="s">
        <v>20</v>
      </c>
      <c r="B7643" s="2">
        <v>41327</v>
      </c>
      <c r="C7643">
        <v>12.3924</v>
      </c>
    </row>
    <row r="7644" spans="1:3" x14ac:dyDescent="0.55000000000000004">
      <c r="A7644" s="1" t="s">
        <v>20</v>
      </c>
      <c r="B7644" s="2">
        <v>41330</v>
      </c>
      <c r="C7644">
        <v>12.1899</v>
      </c>
    </row>
    <row r="7645" spans="1:3" x14ac:dyDescent="0.55000000000000004">
      <c r="A7645" s="1" t="s">
        <v>20</v>
      </c>
      <c r="B7645" s="2">
        <v>41331</v>
      </c>
      <c r="C7645">
        <v>12.413399999999999</v>
      </c>
    </row>
    <row r="7646" spans="1:3" x14ac:dyDescent="0.55000000000000004">
      <c r="A7646" s="1" t="s">
        <v>20</v>
      </c>
      <c r="B7646" s="2">
        <v>41332</v>
      </c>
      <c r="C7646">
        <v>12.5809</v>
      </c>
    </row>
    <row r="7647" spans="1:3" x14ac:dyDescent="0.55000000000000004">
      <c r="A7647" s="1" t="s">
        <v>20</v>
      </c>
      <c r="B7647" s="2">
        <v>41333</v>
      </c>
      <c r="C7647">
        <v>12.720599999999999</v>
      </c>
    </row>
    <row r="7648" spans="1:3" x14ac:dyDescent="0.55000000000000004">
      <c r="A7648" s="1" t="s">
        <v>20</v>
      </c>
      <c r="B7648" s="2">
        <v>41334</v>
      </c>
      <c r="C7648">
        <v>12.769399999999999</v>
      </c>
    </row>
    <row r="7649" spans="1:3" x14ac:dyDescent="0.55000000000000004">
      <c r="A7649" s="1" t="s">
        <v>20</v>
      </c>
      <c r="B7649" s="2">
        <v>41337</v>
      </c>
      <c r="C7649">
        <v>12.902100000000001</v>
      </c>
    </row>
    <row r="7650" spans="1:3" x14ac:dyDescent="0.55000000000000004">
      <c r="A7650" s="1" t="s">
        <v>20</v>
      </c>
      <c r="B7650" s="2">
        <v>41338</v>
      </c>
      <c r="C7650">
        <v>13.125500000000001</v>
      </c>
    </row>
    <row r="7651" spans="1:3" x14ac:dyDescent="0.55000000000000004">
      <c r="A7651" s="1" t="s">
        <v>20</v>
      </c>
      <c r="B7651" s="2">
        <v>41339</v>
      </c>
      <c r="C7651">
        <v>13.160399999999999</v>
      </c>
    </row>
    <row r="7652" spans="1:3" x14ac:dyDescent="0.55000000000000004">
      <c r="A7652" s="1" t="s">
        <v>20</v>
      </c>
      <c r="B7652" s="2">
        <v>41340</v>
      </c>
      <c r="C7652">
        <v>13.125500000000001</v>
      </c>
    </row>
    <row r="7653" spans="1:3" x14ac:dyDescent="0.55000000000000004">
      <c r="A7653" s="1" t="s">
        <v>20</v>
      </c>
      <c r="B7653" s="2">
        <v>41341</v>
      </c>
      <c r="C7653">
        <v>13.286099999999999</v>
      </c>
    </row>
    <row r="7654" spans="1:3" x14ac:dyDescent="0.55000000000000004">
      <c r="A7654" s="1" t="s">
        <v>20</v>
      </c>
      <c r="B7654" s="2">
        <v>41344</v>
      </c>
      <c r="C7654">
        <v>13.418699999999999</v>
      </c>
    </row>
    <row r="7655" spans="1:3" x14ac:dyDescent="0.55000000000000004">
      <c r="A7655" s="1" t="s">
        <v>20</v>
      </c>
      <c r="B7655" s="2">
        <v>41345</v>
      </c>
      <c r="C7655">
        <v>13.4048</v>
      </c>
    </row>
    <row r="7656" spans="1:3" x14ac:dyDescent="0.55000000000000004">
      <c r="A7656" s="1" t="s">
        <v>20</v>
      </c>
      <c r="B7656" s="2">
        <v>41346</v>
      </c>
      <c r="C7656">
        <v>13.705</v>
      </c>
    </row>
    <row r="7657" spans="1:3" x14ac:dyDescent="0.55000000000000004">
      <c r="A7657" s="1" t="s">
        <v>20</v>
      </c>
      <c r="B7657" s="2">
        <v>41347</v>
      </c>
      <c r="C7657">
        <v>13.767799999999999</v>
      </c>
    </row>
    <row r="7658" spans="1:3" x14ac:dyDescent="0.55000000000000004">
      <c r="A7658" s="1" t="s">
        <v>20</v>
      </c>
      <c r="B7658" s="2">
        <v>41348</v>
      </c>
      <c r="C7658">
        <v>13.6212</v>
      </c>
    </row>
    <row r="7659" spans="1:3" x14ac:dyDescent="0.55000000000000004">
      <c r="A7659" s="1" t="s">
        <v>20</v>
      </c>
      <c r="B7659" s="2">
        <v>41351</v>
      </c>
      <c r="C7659">
        <v>13.4955</v>
      </c>
    </row>
    <row r="7660" spans="1:3" x14ac:dyDescent="0.55000000000000004">
      <c r="A7660" s="1" t="s">
        <v>20</v>
      </c>
      <c r="B7660" s="2">
        <v>41352</v>
      </c>
      <c r="C7660">
        <v>13.0487</v>
      </c>
    </row>
    <row r="7661" spans="1:3" x14ac:dyDescent="0.55000000000000004">
      <c r="A7661" s="1" t="s">
        <v>20</v>
      </c>
      <c r="B7661" s="2">
        <v>41353</v>
      </c>
      <c r="C7661">
        <v>13.467599999999999</v>
      </c>
    </row>
    <row r="7662" spans="1:3" x14ac:dyDescent="0.55000000000000004">
      <c r="A7662" s="1" t="s">
        <v>20</v>
      </c>
      <c r="B7662" s="2">
        <v>41354</v>
      </c>
      <c r="C7662">
        <v>13.2232</v>
      </c>
    </row>
    <row r="7663" spans="1:3" x14ac:dyDescent="0.55000000000000004">
      <c r="A7663" s="1" t="s">
        <v>20</v>
      </c>
      <c r="B7663" s="2">
        <v>41355</v>
      </c>
      <c r="C7663">
        <v>12.9998</v>
      </c>
    </row>
    <row r="7664" spans="1:3" x14ac:dyDescent="0.55000000000000004">
      <c r="A7664" s="1" t="s">
        <v>20</v>
      </c>
      <c r="B7664" s="2">
        <v>41358</v>
      </c>
      <c r="C7664">
        <v>12.7834</v>
      </c>
    </row>
    <row r="7665" spans="1:3" x14ac:dyDescent="0.55000000000000004">
      <c r="A7665" s="1" t="s">
        <v>20</v>
      </c>
      <c r="B7665" s="2">
        <v>41359</v>
      </c>
      <c r="C7665">
        <v>13.314</v>
      </c>
    </row>
    <row r="7666" spans="1:3" x14ac:dyDescent="0.55000000000000004">
      <c r="A7666" s="1" t="s">
        <v>20</v>
      </c>
      <c r="B7666" s="2">
        <v>41360</v>
      </c>
      <c r="C7666">
        <v>13.5025</v>
      </c>
    </row>
    <row r="7667" spans="1:3" x14ac:dyDescent="0.55000000000000004">
      <c r="A7667" s="1" t="s">
        <v>20</v>
      </c>
      <c r="B7667" s="2">
        <v>41361</v>
      </c>
      <c r="C7667">
        <v>13.4885</v>
      </c>
    </row>
    <row r="7668" spans="1:3" x14ac:dyDescent="0.55000000000000004">
      <c r="A7668" s="1" t="s">
        <v>20</v>
      </c>
      <c r="B7668" s="2">
        <v>41365</v>
      </c>
      <c r="C7668">
        <v>13.5444</v>
      </c>
    </row>
    <row r="7669" spans="1:3" x14ac:dyDescent="0.55000000000000004">
      <c r="A7669" s="1" t="s">
        <v>20</v>
      </c>
      <c r="B7669" s="2">
        <v>41366</v>
      </c>
      <c r="C7669">
        <v>13.467599999999999</v>
      </c>
    </row>
    <row r="7670" spans="1:3" x14ac:dyDescent="0.55000000000000004">
      <c r="A7670" s="1" t="s">
        <v>20</v>
      </c>
      <c r="B7670" s="2">
        <v>41367</v>
      </c>
      <c r="C7670">
        <v>12.992800000000001</v>
      </c>
    </row>
    <row r="7671" spans="1:3" x14ac:dyDescent="0.55000000000000004">
      <c r="A7671" s="1" t="s">
        <v>20</v>
      </c>
      <c r="B7671" s="2">
        <v>41368</v>
      </c>
      <c r="C7671">
        <v>13.1534</v>
      </c>
    </row>
    <row r="7672" spans="1:3" x14ac:dyDescent="0.55000000000000004">
      <c r="A7672" s="1" t="s">
        <v>20</v>
      </c>
      <c r="B7672" s="2">
        <v>41369</v>
      </c>
      <c r="C7672">
        <v>13.3489</v>
      </c>
    </row>
    <row r="7673" spans="1:3" x14ac:dyDescent="0.55000000000000004">
      <c r="A7673" s="1" t="s">
        <v>20</v>
      </c>
      <c r="B7673" s="2">
        <v>41372</v>
      </c>
      <c r="C7673">
        <v>13.558400000000001</v>
      </c>
    </row>
    <row r="7674" spans="1:3" x14ac:dyDescent="0.55000000000000004">
      <c r="A7674" s="1" t="s">
        <v>20</v>
      </c>
      <c r="B7674" s="2">
        <v>41373</v>
      </c>
      <c r="C7674">
        <v>13.683999999999999</v>
      </c>
    </row>
    <row r="7675" spans="1:3" x14ac:dyDescent="0.55000000000000004">
      <c r="A7675" s="1" t="s">
        <v>20</v>
      </c>
      <c r="B7675" s="2">
        <v>41374</v>
      </c>
      <c r="C7675">
        <v>14.1029</v>
      </c>
    </row>
    <row r="7676" spans="1:3" x14ac:dyDescent="0.55000000000000004">
      <c r="A7676" s="1" t="s">
        <v>20</v>
      </c>
      <c r="B7676" s="2">
        <v>41375</v>
      </c>
      <c r="C7676">
        <v>13.7957</v>
      </c>
    </row>
    <row r="7677" spans="1:3" x14ac:dyDescent="0.55000000000000004">
      <c r="A7677" s="1" t="s">
        <v>20</v>
      </c>
      <c r="B7677" s="2">
        <v>41376</v>
      </c>
      <c r="C7677">
        <v>13.649100000000001</v>
      </c>
    </row>
    <row r="7678" spans="1:3" x14ac:dyDescent="0.55000000000000004">
      <c r="A7678" s="1" t="s">
        <v>20</v>
      </c>
      <c r="B7678" s="2">
        <v>41379</v>
      </c>
      <c r="C7678">
        <v>13.516500000000001</v>
      </c>
    </row>
    <row r="7679" spans="1:3" x14ac:dyDescent="0.55000000000000004">
      <c r="A7679" s="1" t="s">
        <v>20</v>
      </c>
      <c r="B7679" s="2">
        <v>41380</v>
      </c>
      <c r="C7679">
        <v>14.2216</v>
      </c>
    </row>
    <row r="7680" spans="1:3" x14ac:dyDescent="0.55000000000000004">
      <c r="A7680" s="1" t="s">
        <v>20</v>
      </c>
      <c r="B7680" s="2">
        <v>41381</v>
      </c>
      <c r="C7680">
        <v>13.7469</v>
      </c>
    </row>
    <row r="7681" spans="1:3" x14ac:dyDescent="0.55000000000000004">
      <c r="A7681" s="1" t="s">
        <v>20</v>
      </c>
      <c r="B7681" s="2">
        <v>41382</v>
      </c>
      <c r="C7681">
        <v>13.4466</v>
      </c>
    </row>
    <row r="7682" spans="1:3" x14ac:dyDescent="0.55000000000000004">
      <c r="A7682" s="1" t="s">
        <v>20</v>
      </c>
      <c r="B7682" s="2">
        <v>41383</v>
      </c>
      <c r="C7682">
        <v>13.4397</v>
      </c>
    </row>
    <row r="7683" spans="1:3" x14ac:dyDescent="0.55000000000000004">
      <c r="A7683" s="1" t="s">
        <v>20</v>
      </c>
      <c r="B7683" s="2">
        <v>41386</v>
      </c>
      <c r="C7683">
        <v>13.607200000000001</v>
      </c>
    </row>
    <row r="7684" spans="1:3" x14ac:dyDescent="0.55000000000000004">
      <c r="A7684" s="1" t="s">
        <v>20</v>
      </c>
      <c r="B7684" s="2">
        <v>41387</v>
      </c>
      <c r="C7684">
        <v>13.8935</v>
      </c>
    </row>
    <row r="7685" spans="1:3" x14ac:dyDescent="0.55000000000000004">
      <c r="A7685" s="1" t="s">
        <v>20</v>
      </c>
      <c r="B7685" s="2">
        <v>41388</v>
      </c>
      <c r="C7685">
        <v>14.0959</v>
      </c>
    </row>
    <row r="7686" spans="1:3" x14ac:dyDescent="0.55000000000000004">
      <c r="A7686" s="1" t="s">
        <v>20</v>
      </c>
      <c r="B7686" s="2">
        <v>41389</v>
      </c>
      <c r="C7686">
        <v>14.7033</v>
      </c>
    </row>
    <row r="7687" spans="1:3" x14ac:dyDescent="0.55000000000000004">
      <c r="A7687" s="1" t="s">
        <v>20</v>
      </c>
      <c r="B7687" s="2">
        <v>41390</v>
      </c>
      <c r="C7687">
        <v>14.696400000000001</v>
      </c>
    </row>
    <row r="7688" spans="1:3" x14ac:dyDescent="0.55000000000000004">
      <c r="A7688" s="1" t="s">
        <v>20</v>
      </c>
      <c r="B7688" s="2">
        <v>41393</v>
      </c>
      <c r="C7688">
        <v>14.6754</v>
      </c>
    </row>
    <row r="7689" spans="1:3" x14ac:dyDescent="0.55000000000000004">
      <c r="A7689" s="1" t="s">
        <v>20</v>
      </c>
      <c r="B7689" s="2">
        <v>41394</v>
      </c>
      <c r="C7689">
        <v>14.6614</v>
      </c>
    </row>
    <row r="7690" spans="1:3" x14ac:dyDescent="0.55000000000000004">
      <c r="A7690" s="1" t="s">
        <v>20</v>
      </c>
      <c r="B7690" s="2">
        <v>41395</v>
      </c>
      <c r="C7690">
        <v>14.479900000000001</v>
      </c>
    </row>
    <row r="7691" spans="1:3" x14ac:dyDescent="0.55000000000000004">
      <c r="A7691" s="1" t="s">
        <v>20</v>
      </c>
      <c r="B7691" s="2">
        <v>41396</v>
      </c>
      <c r="C7691">
        <v>14.501099999999999</v>
      </c>
    </row>
    <row r="7692" spans="1:3" x14ac:dyDescent="0.55000000000000004">
      <c r="A7692" s="1" t="s">
        <v>20</v>
      </c>
      <c r="B7692" s="2">
        <v>41397</v>
      </c>
      <c r="C7692">
        <v>14.6921</v>
      </c>
    </row>
    <row r="7693" spans="1:3" x14ac:dyDescent="0.55000000000000004">
      <c r="A7693" s="1" t="s">
        <v>20</v>
      </c>
      <c r="B7693" s="2">
        <v>41400</v>
      </c>
      <c r="C7693">
        <v>14.960900000000001</v>
      </c>
    </row>
    <row r="7694" spans="1:3" x14ac:dyDescent="0.55000000000000004">
      <c r="A7694" s="1" t="s">
        <v>20</v>
      </c>
      <c r="B7694" s="2">
        <v>41401</v>
      </c>
      <c r="C7694">
        <v>14.571899999999999</v>
      </c>
    </row>
    <row r="7695" spans="1:3" x14ac:dyDescent="0.55000000000000004">
      <c r="A7695" s="1" t="s">
        <v>20</v>
      </c>
      <c r="B7695" s="2">
        <v>41402</v>
      </c>
      <c r="C7695">
        <v>14.9468</v>
      </c>
    </row>
    <row r="7696" spans="1:3" x14ac:dyDescent="0.55000000000000004">
      <c r="A7696" s="1" t="s">
        <v>20</v>
      </c>
      <c r="B7696" s="2">
        <v>41403</v>
      </c>
      <c r="C7696">
        <v>14.8195</v>
      </c>
    </row>
    <row r="7697" spans="1:3" x14ac:dyDescent="0.55000000000000004">
      <c r="A7697" s="1" t="s">
        <v>20</v>
      </c>
      <c r="B7697" s="2">
        <v>41404</v>
      </c>
      <c r="C7697">
        <v>14.6426</v>
      </c>
    </row>
    <row r="7698" spans="1:3" x14ac:dyDescent="0.55000000000000004">
      <c r="A7698" s="1" t="s">
        <v>20</v>
      </c>
      <c r="B7698" s="2">
        <v>41407</v>
      </c>
      <c r="C7698">
        <v>14.4163</v>
      </c>
    </row>
    <row r="7699" spans="1:3" x14ac:dyDescent="0.55000000000000004">
      <c r="A7699" s="1" t="s">
        <v>20</v>
      </c>
      <c r="B7699" s="2">
        <v>41408</v>
      </c>
      <c r="C7699">
        <v>14.854799999999999</v>
      </c>
    </row>
    <row r="7700" spans="1:3" x14ac:dyDescent="0.55000000000000004">
      <c r="A7700" s="1" t="s">
        <v>20</v>
      </c>
      <c r="B7700" s="2">
        <v>41409</v>
      </c>
      <c r="C7700">
        <v>14.550700000000001</v>
      </c>
    </row>
    <row r="7701" spans="1:3" x14ac:dyDescent="0.55000000000000004">
      <c r="A7701" s="1" t="s">
        <v>20</v>
      </c>
      <c r="B7701" s="2">
        <v>41410</v>
      </c>
      <c r="C7701">
        <v>14.5365</v>
      </c>
    </row>
    <row r="7702" spans="1:3" x14ac:dyDescent="0.55000000000000004">
      <c r="A7702" s="1" t="s">
        <v>20</v>
      </c>
      <c r="B7702" s="2">
        <v>41411</v>
      </c>
      <c r="C7702">
        <v>14.7912</v>
      </c>
    </row>
    <row r="7703" spans="1:3" x14ac:dyDescent="0.55000000000000004">
      <c r="A7703" s="1" t="s">
        <v>20</v>
      </c>
      <c r="B7703" s="2">
        <v>41414</v>
      </c>
      <c r="C7703">
        <v>14.833600000000001</v>
      </c>
    </row>
    <row r="7704" spans="1:3" x14ac:dyDescent="0.55000000000000004">
      <c r="A7704" s="1" t="s">
        <v>20</v>
      </c>
      <c r="B7704" s="2">
        <v>41415</v>
      </c>
      <c r="C7704">
        <v>14.7912</v>
      </c>
    </row>
    <row r="7705" spans="1:3" x14ac:dyDescent="0.55000000000000004">
      <c r="A7705" s="1" t="s">
        <v>20</v>
      </c>
      <c r="B7705" s="2">
        <v>41416</v>
      </c>
      <c r="C7705">
        <v>14.5082</v>
      </c>
    </row>
    <row r="7706" spans="1:3" x14ac:dyDescent="0.55000000000000004">
      <c r="A7706" s="1" t="s">
        <v>20</v>
      </c>
      <c r="B7706" s="2">
        <v>41417</v>
      </c>
      <c r="C7706">
        <v>14.196999999999999</v>
      </c>
    </row>
    <row r="7707" spans="1:3" x14ac:dyDescent="0.55000000000000004">
      <c r="A7707" s="1" t="s">
        <v>20</v>
      </c>
      <c r="B7707" s="2">
        <v>41418</v>
      </c>
      <c r="C7707">
        <v>14.2606</v>
      </c>
    </row>
    <row r="7708" spans="1:3" x14ac:dyDescent="0.55000000000000004">
      <c r="A7708" s="1" t="s">
        <v>20</v>
      </c>
      <c r="B7708" s="2">
        <v>41422</v>
      </c>
      <c r="C7708">
        <v>14.607200000000001</v>
      </c>
    </row>
    <row r="7709" spans="1:3" x14ac:dyDescent="0.55000000000000004">
      <c r="A7709" s="1" t="s">
        <v>20</v>
      </c>
      <c r="B7709" s="2">
        <v>41423</v>
      </c>
      <c r="C7709">
        <v>14.225300000000001</v>
      </c>
    </row>
    <row r="7710" spans="1:3" x14ac:dyDescent="0.55000000000000004">
      <c r="A7710" s="1" t="s">
        <v>20</v>
      </c>
      <c r="B7710" s="2">
        <v>41424</v>
      </c>
      <c r="C7710">
        <v>14.2323</v>
      </c>
    </row>
    <row r="7711" spans="1:3" x14ac:dyDescent="0.55000000000000004">
      <c r="A7711" s="1" t="s">
        <v>20</v>
      </c>
      <c r="B7711" s="2">
        <v>41425</v>
      </c>
      <c r="C7711">
        <v>13.7796</v>
      </c>
    </row>
    <row r="7712" spans="1:3" x14ac:dyDescent="0.55000000000000004">
      <c r="A7712" s="1" t="s">
        <v>20</v>
      </c>
      <c r="B7712" s="2">
        <v>41428</v>
      </c>
      <c r="C7712">
        <v>13.468400000000001</v>
      </c>
    </row>
    <row r="7713" spans="1:3" x14ac:dyDescent="0.55000000000000004">
      <c r="A7713" s="1" t="s">
        <v>20</v>
      </c>
      <c r="B7713" s="2">
        <v>41429</v>
      </c>
      <c r="C7713">
        <v>13.2774</v>
      </c>
    </row>
    <row r="7714" spans="1:3" x14ac:dyDescent="0.55000000000000004">
      <c r="A7714" s="1" t="s">
        <v>20</v>
      </c>
      <c r="B7714" s="2">
        <v>41430</v>
      </c>
      <c r="C7714">
        <v>12.944900000000001</v>
      </c>
    </row>
    <row r="7715" spans="1:3" x14ac:dyDescent="0.55000000000000004">
      <c r="A7715" s="1" t="s">
        <v>20</v>
      </c>
      <c r="B7715" s="2">
        <v>41431</v>
      </c>
      <c r="C7715">
        <v>13.036899999999999</v>
      </c>
    </row>
    <row r="7716" spans="1:3" x14ac:dyDescent="0.55000000000000004">
      <c r="A7716" s="1" t="s">
        <v>20</v>
      </c>
      <c r="B7716" s="2">
        <v>41432</v>
      </c>
      <c r="C7716">
        <v>13.8362</v>
      </c>
    </row>
    <row r="7717" spans="1:3" x14ac:dyDescent="0.55000000000000004">
      <c r="A7717" s="1" t="s">
        <v>20</v>
      </c>
      <c r="B7717" s="2">
        <v>41435</v>
      </c>
      <c r="C7717">
        <v>13.723000000000001</v>
      </c>
    </row>
    <row r="7718" spans="1:3" x14ac:dyDescent="0.55000000000000004">
      <c r="A7718" s="1" t="s">
        <v>20</v>
      </c>
      <c r="B7718" s="2">
        <v>41436</v>
      </c>
      <c r="C7718">
        <v>13.624000000000001</v>
      </c>
    </row>
    <row r="7719" spans="1:3" x14ac:dyDescent="0.55000000000000004">
      <c r="A7719" s="1" t="s">
        <v>20</v>
      </c>
      <c r="B7719" s="2">
        <v>41437</v>
      </c>
      <c r="C7719">
        <v>13.6877</v>
      </c>
    </row>
    <row r="7720" spans="1:3" x14ac:dyDescent="0.55000000000000004">
      <c r="A7720" s="1" t="s">
        <v>20</v>
      </c>
      <c r="B7720" s="2">
        <v>41438</v>
      </c>
      <c r="C7720">
        <v>13.616899999999999</v>
      </c>
    </row>
    <row r="7721" spans="1:3" x14ac:dyDescent="0.55000000000000004">
      <c r="A7721" s="1" t="s">
        <v>20</v>
      </c>
      <c r="B7721" s="2">
        <v>41439</v>
      </c>
      <c r="C7721">
        <v>13.970599999999999</v>
      </c>
    </row>
    <row r="7722" spans="1:3" x14ac:dyDescent="0.55000000000000004">
      <c r="A7722" s="1" t="s">
        <v>20</v>
      </c>
      <c r="B7722" s="2">
        <v>41442</v>
      </c>
      <c r="C7722">
        <v>13.843299999999999</v>
      </c>
    </row>
    <row r="7723" spans="1:3" x14ac:dyDescent="0.55000000000000004">
      <c r="A7723" s="1" t="s">
        <v>20</v>
      </c>
      <c r="B7723" s="2">
        <v>41443</v>
      </c>
      <c r="C7723">
        <v>13.949400000000001</v>
      </c>
    </row>
    <row r="7724" spans="1:3" x14ac:dyDescent="0.55000000000000004">
      <c r="A7724" s="1" t="s">
        <v>20</v>
      </c>
      <c r="B7724" s="2">
        <v>41444</v>
      </c>
      <c r="C7724">
        <v>13.7584</v>
      </c>
    </row>
    <row r="7725" spans="1:3" x14ac:dyDescent="0.55000000000000004">
      <c r="A7725" s="1" t="s">
        <v>20</v>
      </c>
      <c r="B7725" s="2">
        <v>41445</v>
      </c>
      <c r="C7725">
        <v>13.1996</v>
      </c>
    </row>
    <row r="7726" spans="1:3" x14ac:dyDescent="0.55000000000000004">
      <c r="A7726" s="1" t="s">
        <v>20</v>
      </c>
      <c r="B7726" s="2">
        <v>41446</v>
      </c>
      <c r="C7726">
        <v>13.2279</v>
      </c>
    </row>
    <row r="7727" spans="1:3" x14ac:dyDescent="0.55000000000000004">
      <c r="A7727" s="1" t="s">
        <v>20</v>
      </c>
      <c r="B7727" s="2">
        <v>41449</v>
      </c>
      <c r="C7727">
        <v>12.591200000000001</v>
      </c>
    </row>
    <row r="7728" spans="1:3" x14ac:dyDescent="0.55000000000000004">
      <c r="A7728" s="1" t="s">
        <v>20</v>
      </c>
      <c r="B7728" s="2">
        <v>41450</v>
      </c>
      <c r="C7728">
        <v>13.411799999999999</v>
      </c>
    </row>
    <row r="7729" spans="1:3" x14ac:dyDescent="0.55000000000000004">
      <c r="A7729" s="1" t="s">
        <v>20</v>
      </c>
      <c r="B7729" s="2">
        <v>41451</v>
      </c>
      <c r="C7729">
        <v>13.3835</v>
      </c>
    </row>
    <row r="7730" spans="1:3" x14ac:dyDescent="0.55000000000000004">
      <c r="A7730" s="1" t="s">
        <v>20</v>
      </c>
      <c r="B7730" s="2">
        <v>41452</v>
      </c>
      <c r="C7730">
        <v>13.7867</v>
      </c>
    </row>
    <row r="7731" spans="1:3" x14ac:dyDescent="0.55000000000000004">
      <c r="A7731" s="1" t="s">
        <v>20</v>
      </c>
      <c r="B7731" s="2">
        <v>41453</v>
      </c>
      <c r="C7731">
        <v>13.907</v>
      </c>
    </row>
    <row r="7732" spans="1:3" x14ac:dyDescent="0.55000000000000004">
      <c r="A7732" s="1" t="s">
        <v>20</v>
      </c>
      <c r="B7732" s="2">
        <v>41456</v>
      </c>
      <c r="C7732">
        <v>13.9777</v>
      </c>
    </row>
    <row r="7733" spans="1:3" x14ac:dyDescent="0.55000000000000004">
      <c r="A7733" s="1" t="s">
        <v>20</v>
      </c>
      <c r="B7733" s="2">
        <v>41457</v>
      </c>
      <c r="C7733">
        <v>13.694699999999999</v>
      </c>
    </row>
    <row r="7734" spans="1:3" x14ac:dyDescent="0.55000000000000004">
      <c r="A7734" s="1" t="s">
        <v>20</v>
      </c>
      <c r="B7734" s="2">
        <v>41458</v>
      </c>
      <c r="C7734">
        <v>13.4613</v>
      </c>
    </row>
    <row r="7735" spans="1:3" x14ac:dyDescent="0.55000000000000004">
      <c r="A7735" s="1" t="s">
        <v>20</v>
      </c>
      <c r="B7735" s="2">
        <v>41460</v>
      </c>
      <c r="C7735">
        <v>13.7867</v>
      </c>
    </row>
    <row r="7736" spans="1:3" x14ac:dyDescent="0.55000000000000004">
      <c r="A7736" s="1" t="s">
        <v>20</v>
      </c>
      <c r="B7736" s="2">
        <v>41463</v>
      </c>
      <c r="C7736">
        <v>14.105</v>
      </c>
    </row>
    <row r="7737" spans="1:3" x14ac:dyDescent="0.55000000000000004">
      <c r="A7737" s="1" t="s">
        <v>20</v>
      </c>
      <c r="B7737" s="2">
        <v>41464</v>
      </c>
      <c r="C7737">
        <v>14.069599999999999</v>
      </c>
    </row>
    <row r="7738" spans="1:3" x14ac:dyDescent="0.55000000000000004">
      <c r="A7738" s="1" t="s">
        <v>20</v>
      </c>
      <c r="B7738" s="2">
        <v>41465</v>
      </c>
      <c r="C7738">
        <v>13.942299999999999</v>
      </c>
    </row>
    <row r="7739" spans="1:3" x14ac:dyDescent="0.55000000000000004">
      <c r="A7739" s="1" t="s">
        <v>20</v>
      </c>
      <c r="B7739" s="2">
        <v>41466</v>
      </c>
      <c r="C7739">
        <v>14.1828</v>
      </c>
    </row>
    <row r="7740" spans="1:3" x14ac:dyDescent="0.55000000000000004">
      <c r="A7740" s="1" t="s">
        <v>20</v>
      </c>
      <c r="B7740" s="2">
        <v>41467</v>
      </c>
      <c r="C7740">
        <v>14.472899999999999</v>
      </c>
    </row>
    <row r="7741" spans="1:3" x14ac:dyDescent="0.55000000000000004">
      <c r="A7741" s="1" t="s">
        <v>20</v>
      </c>
      <c r="B7741" s="2">
        <v>41470</v>
      </c>
      <c r="C7741">
        <v>14.522399999999999</v>
      </c>
    </row>
    <row r="7742" spans="1:3" x14ac:dyDescent="0.55000000000000004">
      <c r="A7742" s="1" t="s">
        <v>20</v>
      </c>
      <c r="B7742" s="2">
        <v>41471</v>
      </c>
      <c r="C7742">
        <v>14.196999999999999</v>
      </c>
    </row>
    <row r="7743" spans="1:3" x14ac:dyDescent="0.55000000000000004">
      <c r="A7743" s="1" t="s">
        <v>20</v>
      </c>
      <c r="B7743" s="2">
        <v>41472</v>
      </c>
      <c r="C7743">
        <v>13.9635</v>
      </c>
    </row>
    <row r="7744" spans="1:3" x14ac:dyDescent="0.55000000000000004">
      <c r="A7744" s="1" t="s">
        <v>20</v>
      </c>
      <c r="B7744" s="2">
        <v>41473</v>
      </c>
      <c r="C7744">
        <v>14.4658</v>
      </c>
    </row>
    <row r="7745" spans="1:3" x14ac:dyDescent="0.55000000000000004">
      <c r="A7745" s="1" t="s">
        <v>20</v>
      </c>
      <c r="B7745" s="2">
        <v>41474</v>
      </c>
      <c r="C7745">
        <v>14.7912</v>
      </c>
    </row>
    <row r="7746" spans="1:3" x14ac:dyDescent="0.55000000000000004">
      <c r="A7746" s="1" t="s">
        <v>20</v>
      </c>
      <c r="B7746" s="2">
        <v>41477</v>
      </c>
      <c r="C7746">
        <v>15.151899999999999</v>
      </c>
    </row>
    <row r="7747" spans="1:3" x14ac:dyDescent="0.55000000000000004">
      <c r="A7747" s="1" t="s">
        <v>20</v>
      </c>
      <c r="B7747" s="2">
        <v>41478</v>
      </c>
      <c r="C7747">
        <v>15.06</v>
      </c>
    </row>
    <row r="7748" spans="1:3" x14ac:dyDescent="0.55000000000000004">
      <c r="A7748" s="1" t="s">
        <v>20</v>
      </c>
      <c r="B7748" s="2">
        <v>41479</v>
      </c>
      <c r="C7748">
        <v>14.6143</v>
      </c>
    </row>
    <row r="7749" spans="1:3" x14ac:dyDescent="0.55000000000000004">
      <c r="A7749" s="1" t="s">
        <v>20</v>
      </c>
      <c r="B7749" s="2">
        <v>41480</v>
      </c>
      <c r="C7749">
        <v>14.8124</v>
      </c>
    </row>
    <row r="7750" spans="1:3" x14ac:dyDescent="0.55000000000000004">
      <c r="A7750" s="1" t="s">
        <v>20</v>
      </c>
      <c r="B7750" s="2">
        <v>41481</v>
      </c>
      <c r="C7750">
        <v>14.6214</v>
      </c>
    </row>
    <row r="7751" spans="1:3" x14ac:dyDescent="0.55000000000000004">
      <c r="A7751" s="1" t="s">
        <v>20</v>
      </c>
      <c r="B7751" s="2">
        <v>41484</v>
      </c>
      <c r="C7751">
        <v>14.6921</v>
      </c>
    </row>
    <row r="7752" spans="1:3" x14ac:dyDescent="0.55000000000000004">
      <c r="A7752" s="1" t="s">
        <v>20</v>
      </c>
      <c r="B7752" s="2">
        <v>41485</v>
      </c>
      <c r="C7752">
        <v>14.7204</v>
      </c>
    </row>
    <row r="7753" spans="1:3" x14ac:dyDescent="0.55000000000000004">
      <c r="A7753" s="1" t="s">
        <v>20</v>
      </c>
      <c r="B7753" s="2">
        <v>41486</v>
      </c>
      <c r="C7753">
        <v>14.4658</v>
      </c>
    </row>
    <row r="7754" spans="1:3" x14ac:dyDescent="0.55000000000000004">
      <c r="A7754" s="1" t="s">
        <v>20</v>
      </c>
      <c r="B7754" s="2">
        <v>41487</v>
      </c>
      <c r="C7754">
        <v>15.0291</v>
      </c>
    </row>
    <row r="7755" spans="1:3" x14ac:dyDescent="0.55000000000000004">
      <c r="A7755" s="1" t="s">
        <v>20</v>
      </c>
      <c r="B7755" s="2">
        <v>41488</v>
      </c>
      <c r="C7755">
        <v>14.956899999999999</v>
      </c>
    </row>
    <row r="7756" spans="1:3" x14ac:dyDescent="0.55000000000000004">
      <c r="A7756" s="1" t="s">
        <v>20</v>
      </c>
      <c r="B7756" s="2">
        <v>41491</v>
      </c>
      <c r="C7756">
        <v>14.913500000000001</v>
      </c>
    </row>
    <row r="7757" spans="1:3" x14ac:dyDescent="0.55000000000000004">
      <c r="A7757" s="1" t="s">
        <v>20</v>
      </c>
      <c r="B7757" s="2">
        <v>41492</v>
      </c>
      <c r="C7757">
        <v>14.8774</v>
      </c>
    </row>
    <row r="7758" spans="1:3" x14ac:dyDescent="0.55000000000000004">
      <c r="A7758" s="1" t="s">
        <v>20</v>
      </c>
      <c r="B7758" s="2">
        <v>41493</v>
      </c>
      <c r="C7758">
        <v>14.5886</v>
      </c>
    </row>
    <row r="7759" spans="1:3" x14ac:dyDescent="0.55000000000000004">
      <c r="A7759" s="1" t="s">
        <v>20</v>
      </c>
      <c r="B7759" s="2">
        <v>41494</v>
      </c>
      <c r="C7759">
        <v>14.5091</v>
      </c>
    </row>
    <row r="7760" spans="1:3" x14ac:dyDescent="0.55000000000000004">
      <c r="A7760" s="1" t="s">
        <v>20</v>
      </c>
      <c r="B7760" s="2">
        <v>41495</v>
      </c>
      <c r="C7760">
        <v>14.5524</v>
      </c>
    </row>
    <row r="7761" spans="1:3" x14ac:dyDescent="0.55000000000000004">
      <c r="A7761" s="1" t="s">
        <v>20</v>
      </c>
      <c r="B7761" s="2">
        <v>41498</v>
      </c>
      <c r="C7761">
        <v>14.7113</v>
      </c>
    </row>
    <row r="7762" spans="1:3" x14ac:dyDescent="0.55000000000000004">
      <c r="A7762" s="1" t="s">
        <v>20</v>
      </c>
      <c r="B7762" s="2">
        <v>41499</v>
      </c>
      <c r="C7762">
        <v>14.7547</v>
      </c>
    </row>
    <row r="7763" spans="1:3" x14ac:dyDescent="0.55000000000000004">
      <c r="A7763" s="1" t="s">
        <v>20</v>
      </c>
      <c r="B7763" s="2">
        <v>41500</v>
      </c>
      <c r="C7763">
        <v>14.624700000000001</v>
      </c>
    </row>
    <row r="7764" spans="1:3" x14ac:dyDescent="0.55000000000000004">
      <c r="A7764" s="1" t="s">
        <v>20</v>
      </c>
      <c r="B7764" s="2">
        <v>41501</v>
      </c>
      <c r="C7764">
        <v>14.075799999999999</v>
      </c>
    </row>
    <row r="7765" spans="1:3" x14ac:dyDescent="0.55000000000000004">
      <c r="A7765" s="1" t="s">
        <v>20</v>
      </c>
      <c r="B7765" s="2">
        <v>41502</v>
      </c>
      <c r="C7765">
        <v>13.989100000000001</v>
      </c>
    </row>
    <row r="7766" spans="1:3" x14ac:dyDescent="0.55000000000000004">
      <c r="A7766" s="1" t="s">
        <v>20</v>
      </c>
      <c r="B7766" s="2">
        <v>41505</v>
      </c>
      <c r="C7766">
        <v>14.104699999999999</v>
      </c>
    </row>
    <row r="7767" spans="1:3" x14ac:dyDescent="0.55000000000000004">
      <c r="A7767" s="1" t="s">
        <v>20</v>
      </c>
      <c r="B7767" s="2">
        <v>41506</v>
      </c>
      <c r="C7767">
        <v>14.169700000000001</v>
      </c>
    </row>
    <row r="7768" spans="1:3" x14ac:dyDescent="0.55000000000000004">
      <c r="A7768" s="1" t="s">
        <v>20</v>
      </c>
      <c r="B7768" s="2">
        <v>41507</v>
      </c>
      <c r="C7768">
        <v>13.989100000000001</v>
      </c>
    </row>
    <row r="7769" spans="1:3" x14ac:dyDescent="0.55000000000000004">
      <c r="A7769" s="1" t="s">
        <v>20</v>
      </c>
      <c r="B7769" s="2">
        <v>41508</v>
      </c>
      <c r="C7769">
        <v>14.018000000000001</v>
      </c>
    </row>
    <row r="7770" spans="1:3" x14ac:dyDescent="0.55000000000000004">
      <c r="A7770" s="1" t="s">
        <v>20</v>
      </c>
      <c r="B7770" s="2">
        <v>41509</v>
      </c>
      <c r="C7770">
        <v>14.0397</v>
      </c>
    </row>
    <row r="7771" spans="1:3" x14ac:dyDescent="0.55000000000000004">
      <c r="A7771" s="1" t="s">
        <v>20</v>
      </c>
      <c r="B7771" s="2">
        <v>41512</v>
      </c>
      <c r="C7771">
        <v>13.8302</v>
      </c>
    </row>
    <row r="7772" spans="1:3" x14ac:dyDescent="0.55000000000000004">
      <c r="A7772" s="1" t="s">
        <v>20</v>
      </c>
      <c r="B7772" s="2">
        <v>41513</v>
      </c>
      <c r="C7772">
        <v>13.628</v>
      </c>
    </row>
    <row r="7773" spans="1:3" x14ac:dyDescent="0.55000000000000004">
      <c r="A7773" s="1" t="s">
        <v>20</v>
      </c>
      <c r="B7773" s="2">
        <v>41514</v>
      </c>
      <c r="C7773">
        <v>13.8736</v>
      </c>
    </row>
    <row r="7774" spans="1:3" x14ac:dyDescent="0.55000000000000004">
      <c r="A7774" s="1" t="s">
        <v>20</v>
      </c>
      <c r="B7774" s="2">
        <v>41515</v>
      </c>
      <c r="C7774">
        <v>14.0686</v>
      </c>
    </row>
    <row r="7775" spans="1:3" x14ac:dyDescent="0.55000000000000004">
      <c r="A7775" s="1" t="s">
        <v>20</v>
      </c>
      <c r="B7775" s="2">
        <v>41516</v>
      </c>
      <c r="C7775">
        <v>13.801299999999999</v>
      </c>
    </row>
    <row r="7776" spans="1:3" x14ac:dyDescent="0.55000000000000004">
      <c r="A7776" s="1" t="s">
        <v>20</v>
      </c>
      <c r="B7776" s="2">
        <v>41520</v>
      </c>
      <c r="C7776">
        <v>13.8591</v>
      </c>
    </row>
    <row r="7777" spans="1:3" x14ac:dyDescent="0.55000000000000004">
      <c r="A7777" s="1" t="s">
        <v>20</v>
      </c>
      <c r="B7777" s="2">
        <v>41521</v>
      </c>
      <c r="C7777">
        <v>13.9602</v>
      </c>
    </row>
    <row r="7778" spans="1:3" x14ac:dyDescent="0.55000000000000004">
      <c r="A7778" s="1" t="s">
        <v>20</v>
      </c>
      <c r="B7778" s="2">
        <v>41522</v>
      </c>
      <c r="C7778">
        <v>14.0252</v>
      </c>
    </row>
    <row r="7779" spans="1:3" x14ac:dyDescent="0.55000000000000004">
      <c r="A7779" s="1" t="s">
        <v>20</v>
      </c>
      <c r="B7779" s="2">
        <v>41523</v>
      </c>
      <c r="C7779">
        <v>14.133599999999999</v>
      </c>
    </row>
    <row r="7780" spans="1:3" x14ac:dyDescent="0.55000000000000004">
      <c r="A7780" s="1" t="s">
        <v>20</v>
      </c>
      <c r="B7780" s="2">
        <v>41526</v>
      </c>
      <c r="C7780">
        <v>14.2852</v>
      </c>
    </row>
    <row r="7781" spans="1:3" x14ac:dyDescent="0.55000000000000004">
      <c r="A7781" s="1" t="s">
        <v>20</v>
      </c>
      <c r="B7781" s="2">
        <v>41527</v>
      </c>
      <c r="C7781">
        <v>14.5236</v>
      </c>
    </row>
    <row r="7782" spans="1:3" x14ac:dyDescent="0.55000000000000004">
      <c r="A7782" s="1" t="s">
        <v>20</v>
      </c>
      <c r="B7782" s="2">
        <v>41528</v>
      </c>
      <c r="C7782">
        <v>14.444100000000001</v>
      </c>
    </row>
    <row r="7783" spans="1:3" x14ac:dyDescent="0.55000000000000004">
      <c r="A7783" s="1" t="s">
        <v>20</v>
      </c>
      <c r="B7783" s="2">
        <v>41529</v>
      </c>
      <c r="C7783">
        <v>14.4513</v>
      </c>
    </row>
    <row r="7784" spans="1:3" x14ac:dyDescent="0.55000000000000004">
      <c r="A7784" s="1" t="s">
        <v>20</v>
      </c>
      <c r="B7784" s="2">
        <v>41530</v>
      </c>
      <c r="C7784">
        <v>14.4658</v>
      </c>
    </row>
    <row r="7785" spans="1:3" x14ac:dyDescent="0.55000000000000004">
      <c r="A7785" s="1" t="s">
        <v>20</v>
      </c>
      <c r="B7785" s="2">
        <v>41533</v>
      </c>
      <c r="C7785">
        <v>14.6319</v>
      </c>
    </row>
    <row r="7786" spans="1:3" x14ac:dyDescent="0.55000000000000004">
      <c r="A7786" s="1" t="s">
        <v>20</v>
      </c>
      <c r="B7786" s="2">
        <v>41534</v>
      </c>
      <c r="C7786">
        <v>14.624700000000001</v>
      </c>
    </row>
    <row r="7787" spans="1:3" x14ac:dyDescent="0.55000000000000004">
      <c r="A7787" s="1" t="s">
        <v>20</v>
      </c>
      <c r="B7787" s="2">
        <v>41535</v>
      </c>
      <c r="C7787">
        <v>14.798</v>
      </c>
    </row>
    <row r="7788" spans="1:3" x14ac:dyDescent="0.55000000000000004">
      <c r="A7788" s="1" t="s">
        <v>20</v>
      </c>
      <c r="B7788" s="2">
        <v>41536</v>
      </c>
      <c r="C7788">
        <v>14.8774</v>
      </c>
    </row>
    <row r="7789" spans="1:3" x14ac:dyDescent="0.55000000000000004">
      <c r="A7789" s="1" t="s">
        <v>20</v>
      </c>
      <c r="B7789" s="2">
        <v>41537</v>
      </c>
      <c r="C7789">
        <v>14.545199999999999</v>
      </c>
    </row>
    <row r="7790" spans="1:3" x14ac:dyDescent="0.55000000000000004">
      <c r="A7790" s="1" t="s">
        <v>20</v>
      </c>
      <c r="B7790" s="2">
        <v>41540</v>
      </c>
      <c r="C7790">
        <v>14.169700000000001</v>
      </c>
    </row>
    <row r="7791" spans="1:3" x14ac:dyDescent="0.55000000000000004">
      <c r="A7791" s="1" t="s">
        <v>20</v>
      </c>
      <c r="B7791" s="2">
        <v>41541</v>
      </c>
      <c r="C7791">
        <v>14.083</v>
      </c>
    </row>
    <row r="7792" spans="1:3" x14ac:dyDescent="0.55000000000000004">
      <c r="A7792" s="1" t="s">
        <v>20</v>
      </c>
      <c r="B7792" s="2">
        <v>41542</v>
      </c>
      <c r="C7792">
        <v>14.5091</v>
      </c>
    </row>
    <row r="7793" spans="1:3" x14ac:dyDescent="0.55000000000000004">
      <c r="A7793" s="1" t="s">
        <v>20</v>
      </c>
      <c r="B7793" s="2">
        <v>41543</v>
      </c>
      <c r="C7793">
        <v>14.8774</v>
      </c>
    </row>
    <row r="7794" spans="1:3" x14ac:dyDescent="0.55000000000000004">
      <c r="A7794" s="1" t="s">
        <v>20</v>
      </c>
      <c r="B7794" s="2">
        <v>41544</v>
      </c>
      <c r="C7794">
        <v>15.0869</v>
      </c>
    </row>
    <row r="7795" spans="1:3" x14ac:dyDescent="0.55000000000000004">
      <c r="A7795" s="1" t="s">
        <v>20</v>
      </c>
      <c r="B7795" s="2">
        <v>41547</v>
      </c>
      <c r="C7795">
        <v>14.863</v>
      </c>
    </row>
    <row r="7796" spans="1:3" x14ac:dyDescent="0.55000000000000004">
      <c r="A7796" s="1" t="s">
        <v>20</v>
      </c>
      <c r="B7796" s="2">
        <v>41548</v>
      </c>
      <c r="C7796">
        <v>15.2241</v>
      </c>
    </row>
    <row r="7797" spans="1:3" x14ac:dyDescent="0.55000000000000004">
      <c r="A7797" s="1" t="s">
        <v>20</v>
      </c>
      <c r="B7797" s="2">
        <v>41549</v>
      </c>
      <c r="C7797">
        <v>15.2674</v>
      </c>
    </row>
    <row r="7798" spans="1:3" x14ac:dyDescent="0.55000000000000004">
      <c r="A7798" s="1" t="s">
        <v>20</v>
      </c>
      <c r="B7798" s="2">
        <v>41550</v>
      </c>
      <c r="C7798">
        <v>15.1663</v>
      </c>
    </row>
    <row r="7799" spans="1:3" x14ac:dyDescent="0.55000000000000004">
      <c r="A7799" s="1" t="s">
        <v>20</v>
      </c>
      <c r="B7799" s="2">
        <v>41551</v>
      </c>
      <c r="C7799">
        <v>15.079599999999999</v>
      </c>
    </row>
    <row r="7800" spans="1:3" x14ac:dyDescent="0.55000000000000004">
      <c r="A7800" s="1" t="s">
        <v>20</v>
      </c>
      <c r="B7800" s="2">
        <v>41554</v>
      </c>
      <c r="C7800">
        <v>14.956899999999999</v>
      </c>
    </row>
    <row r="7801" spans="1:3" x14ac:dyDescent="0.55000000000000004">
      <c r="A7801" s="1" t="s">
        <v>20</v>
      </c>
      <c r="B7801" s="2">
        <v>41555</v>
      </c>
      <c r="C7801">
        <v>14.6608</v>
      </c>
    </row>
    <row r="7802" spans="1:3" x14ac:dyDescent="0.55000000000000004">
      <c r="A7802" s="1" t="s">
        <v>20</v>
      </c>
      <c r="B7802" s="2">
        <v>41556</v>
      </c>
      <c r="C7802">
        <v>14.4008</v>
      </c>
    </row>
    <row r="7803" spans="1:3" x14ac:dyDescent="0.55000000000000004">
      <c r="A7803" s="1" t="s">
        <v>20</v>
      </c>
      <c r="B7803" s="2">
        <v>41557</v>
      </c>
      <c r="C7803">
        <v>14.7402</v>
      </c>
    </row>
    <row r="7804" spans="1:3" x14ac:dyDescent="0.55000000000000004">
      <c r="A7804" s="1" t="s">
        <v>20</v>
      </c>
      <c r="B7804" s="2">
        <v>41558</v>
      </c>
      <c r="C7804">
        <v>15.173500000000001</v>
      </c>
    </row>
    <row r="7805" spans="1:3" x14ac:dyDescent="0.55000000000000004">
      <c r="A7805" s="1" t="s">
        <v>20</v>
      </c>
      <c r="B7805" s="2">
        <v>41561</v>
      </c>
      <c r="C7805">
        <v>15.0219</v>
      </c>
    </row>
    <row r="7806" spans="1:3" x14ac:dyDescent="0.55000000000000004">
      <c r="A7806" s="1" t="s">
        <v>20</v>
      </c>
      <c r="B7806" s="2">
        <v>41562</v>
      </c>
      <c r="C7806">
        <v>15.007400000000001</v>
      </c>
    </row>
    <row r="7807" spans="1:3" x14ac:dyDescent="0.55000000000000004">
      <c r="A7807" s="1" t="s">
        <v>20</v>
      </c>
      <c r="B7807" s="2">
        <v>41563</v>
      </c>
      <c r="C7807">
        <v>15.780200000000001</v>
      </c>
    </row>
    <row r="7808" spans="1:3" x14ac:dyDescent="0.55000000000000004">
      <c r="A7808" s="1" t="s">
        <v>20</v>
      </c>
      <c r="B7808" s="2">
        <v>41564</v>
      </c>
      <c r="C7808">
        <v>15.8957</v>
      </c>
    </row>
    <row r="7809" spans="1:3" x14ac:dyDescent="0.55000000000000004">
      <c r="A7809" s="1" t="s">
        <v>20</v>
      </c>
      <c r="B7809" s="2">
        <v>41565</v>
      </c>
      <c r="C7809">
        <v>16.495200000000001</v>
      </c>
    </row>
    <row r="7810" spans="1:3" x14ac:dyDescent="0.55000000000000004">
      <c r="A7810" s="1" t="s">
        <v>20</v>
      </c>
      <c r="B7810" s="2">
        <v>41568</v>
      </c>
      <c r="C7810">
        <v>16.5746</v>
      </c>
    </row>
    <row r="7811" spans="1:3" x14ac:dyDescent="0.55000000000000004">
      <c r="A7811" s="1" t="s">
        <v>20</v>
      </c>
      <c r="B7811" s="2">
        <v>41569</v>
      </c>
      <c r="C7811">
        <v>16.7624</v>
      </c>
    </row>
    <row r="7812" spans="1:3" x14ac:dyDescent="0.55000000000000004">
      <c r="A7812" s="1" t="s">
        <v>20</v>
      </c>
      <c r="B7812" s="2">
        <v>41570</v>
      </c>
      <c r="C7812">
        <v>16.5457</v>
      </c>
    </row>
    <row r="7813" spans="1:3" x14ac:dyDescent="0.55000000000000004">
      <c r="A7813" s="1" t="s">
        <v>20</v>
      </c>
      <c r="B7813" s="2">
        <v>41571</v>
      </c>
      <c r="C7813">
        <v>16.870699999999999</v>
      </c>
    </row>
    <row r="7814" spans="1:3" x14ac:dyDescent="0.55000000000000004">
      <c r="A7814" s="1" t="s">
        <v>20</v>
      </c>
      <c r="B7814" s="2">
        <v>41572</v>
      </c>
      <c r="C7814">
        <v>17.080200000000001</v>
      </c>
    </row>
    <row r="7815" spans="1:3" x14ac:dyDescent="0.55000000000000004">
      <c r="A7815" s="1" t="s">
        <v>20</v>
      </c>
      <c r="B7815" s="2">
        <v>41575</v>
      </c>
      <c r="C7815">
        <v>17.137899999999998</v>
      </c>
    </row>
    <row r="7816" spans="1:3" x14ac:dyDescent="0.55000000000000004">
      <c r="A7816" s="1" t="s">
        <v>20</v>
      </c>
      <c r="B7816" s="2">
        <v>41576</v>
      </c>
      <c r="C7816">
        <v>17.1524</v>
      </c>
    </row>
    <row r="7817" spans="1:3" x14ac:dyDescent="0.55000000000000004">
      <c r="A7817" s="1" t="s">
        <v>20</v>
      </c>
      <c r="B7817" s="2">
        <v>41577</v>
      </c>
      <c r="C7817">
        <v>16.581800000000001</v>
      </c>
    </row>
    <row r="7818" spans="1:3" x14ac:dyDescent="0.55000000000000004">
      <c r="A7818" s="1" t="s">
        <v>20</v>
      </c>
      <c r="B7818" s="2">
        <v>41578</v>
      </c>
      <c r="C7818">
        <v>16.012799999999999</v>
      </c>
    </row>
    <row r="7819" spans="1:3" x14ac:dyDescent="0.55000000000000004">
      <c r="A7819" s="1" t="s">
        <v>20</v>
      </c>
      <c r="B7819" s="2">
        <v>41579</v>
      </c>
      <c r="C7819">
        <v>16.384899999999998</v>
      </c>
    </row>
    <row r="7820" spans="1:3" x14ac:dyDescent="0.55000000000000004">
      <c r="A7820" s="1" t="s">
        <v>20</v>
      </c>
      <c r="B7820" s="2">
        <v>41582</v>
      </c>
      <c r="C7820">
        <v>16.684000000000001</v>
      </c>
    </row>
    <row r="7821" spans="1:3" x14ac:dyDescent="0.55000000000000004">
      <c r="A7821" s="1" t="s">
        <v>20</v>
      </c>
      <c r="B7821" s="2">
        <v>41583</v>
      </c>
      <c r="C7821">
        <v>16.7788</v>
      </c>
    </row>
    <row r="7822" spans="1:3" x14ac:dyDescent="0.55000000000000004">
      <c r="A7822" s="1" t="s">
        <v>20</v>
      </c>
      <c r="B7822" s="2">
        <v>41584</v>
      </c>
      <c r="C7822">
        <v>16.953900000000001</v>
      </c>
    </row>
    <row r="7823" spans="1:3" x14ac:dyDescent="0.55000000000000004">
      <c r="A7823" s="1" t="s">
        <v>20</v>
      </c>
      <c r="B7823" s="2">
        <v>41585</v>
      </c>
      <c r="C7823">
        <v>16.632899999999999</v>
      </c>
    </row>
    <row r="7824" spans="1:3" x14ac:dyDescent="0.55000000000000004">
      <c r="A7824" s="1" t="s">
        <v>20</v>
      </c>
      <c r="B7824" s="2">
        <v>41586</v>
      </c>
      <c r="C7824">
        <v>17.034099999999999</v>
      </c>
    </row>
    <row r="7825" spans="1:3" x14ac:dyDescent="0.55000000000000004">
      <c r="A7825" s="1" t="s">
        <v>20</v>
      </c>
      <c r="B7825" s="2">
        <v>41589</v>
      </c>
      <c r="C7825">
        <v>16.7788</v>
      </c>
    </row>
    <row r="7826" spans="1:3" x14ac:dyDescent="0.55000000000000004">
      <c r="A7826" s="1" t="s">
        <v>20</v>
      </c>
      <c r="B7826" s="2">
        <v>41590</v>
      </c>
      <c r="C7826">
        <v>16.384899999999998</v>
      </c>
    </row>
    <row r="7827" spans="1:3" x14ac:dyDescent="0.55000000000000004">
      <c r="A7827" s="1" t="s">
        <v>20</v>
      </c>
      <c r="B7827" s="2">
        <v>41591</v>
      </c>
      <c r="C7827">
        <v>16.545400000000001</v>
      </c>
    </row>
    <row r="7828" spans="1:3" x14ac:dyDescent="0.55000000000000004">
      <c r="A7828" s="1" t="s">
        <v>20</v>
      </c>
      <c r="B7828" s="2">
        <v>41592</v>
      </c>
      <c r="C7828">
        <v>16.7715</v>
      </c>
    </row>
    <row r="7829" spans="1:3" x14ac:dyDescent="0.55000000000000004">
      <c r="A7829" s="1" t="s">
        <v>20</v>
      </c>
      <c r="B7829" s="2">
        <v>41593</v>
      </c>
      <c r="C7829">
        <v>16.749600000000001</v>
      </c>
    </row>
    <row r="7830" spans="1:3" x14ac:dyDescent="0.55000000000000004">
      <c r="A7830" s="1" t="s">
        <v>20</v>
      </c>
      <c r="B7830" s="2">
        <v>41596</v>
      </c>
      <c r="C7830">
        <v>16.611000000000001</v>
      </c>
    </row>
    <row r="7831" spans="1:3" x14ac:dyDescent="0.55000000000000004">
      <c r="A7831" s="1" t="s">
        <v>20</v>
      </c>
      <c r="B7831" s="2">
        <v>41597</v>
      </c>
      <c r="C7831">
        <v>16.5672</v>
      </c>
    </row>
    <row r="7832" spans="1:3" x14ac:dyDescent="0.55000000000000004">
      <c r="A7832" s="1" t="s">
        <v>20</v>
      </c>
      <c r="B7832" s="2">
        <v>41598</v>
      </c>
      <c r="C7832">
        <v>16.581800000000001</v>
      </c>
    </row>
    <row r="7833" spans="1:3" x14ac:dyDescent="0.55000000000000004">
      <c r="A7833" s="1" t="s">
        <v>20</v>
      </c>
      <c r="B7833" s="2">
        <v>41599</v>
      </c>
      <c r="C7833">
        <v>16.698599999999999</v>
      </c>
    </row>
    <row r="7834" spans="1:3" x14ac:dyDescent="0.55000000000000004">
      <c r="A7834" s="1" t="s">
        <v>20</v>
      </c>
      <c r="B7834" s="2">
        <v>41600</v>
      </c>
      <c r="C7834">
        <v>16.997699999999998</v>
      </c>
    </row>
    <row r="7835" spans="1:3" x14ac:dyDescent="0.55000000000000004">
      <c r="A7835" s="1" t="s">
        <v>20</v>
      </c>
      <c r="B7835" s="2">
        <v>41603</v>
      </c>
      <c r="C7835">
        <v>17.2895</v>
      </c>
    </row>
    <row r="7836" spans="1:3" x14ac:dyDescent="0.55000000000000004">
      <c r="A7836" s="1" t="s">
        <v>20</v>
      </c>
      <c r="B7836" s="2">
        <v>41604</v>
      </c>
      <c r="C7836">
        <v>17.362400000000001</v>
      </c>
    </row>
    <row r="7837" spans="1:3" x14ac:dyDescent="0.55000000000000004">
      <c r="A7837" s="1" t="s">
        <v>20</v>
      </c>
      <c r="B7837" s="2">
        <v>41605</v>
      </c>
      <c r="C7837">
        <v>17.376999999999999</v>
      </c>
    </row>
    <row r="7838" spans="1:3" x14ac:dyDescent="0.55000000000000004">
      <c r="A7838" s="1" t="s">
        <v>20</v>
      </c>
      <c r="B7838" s="2">
        <v>41607</v>
      </c>
      <c r="C7838">
        <v>17.311399999999999</v>
      </c>
    </row>
    <row r="7839" spans="1:3" x14ac:dyDescent="0.55000000000000004">
      <c r="A7839" s="1" t="s">
        <v>20</v>
      </c>
      <c r="B7839" s="2">
        <v>41610</v>
      </c>
      <c r="C7839">
        <v>17.442699999999999</v>
      </c>
    </row>
    <row r="7840" spans="1:3" x14ac:dyDescent="0.55000000000000004">
      <c r="A7840" s="1" t="s">
        <v>20</v>
      </c>
      <c r="B7840" s="2">
        <v>41611</v>
      </c>
      <c r="C7840">
        <v>17.362400000000001</v>
      </c>
    </row>
    <row r="7841" spans="1:3" x14ac:dyDescent="0.55000000000000004">
      <c r="A7841" s="1" t="s">
        <v>20</v>
      </c>
      <c r="B7841" s="2">
        <v>41612</v>
      </c>
      <c r="C7841">
        <v>17.099799999999998</v>
      </c>
    </row>
    <row r="7842" spans="1:3" x14ac:dyDescent="0.55000000000000004">
      <c r="A7842" s="1" t="s">
        <v>20</v>
      </c>
      <c r="B7842" s="2">
        <v>41613</v>
      </c>
      <c r="C7842">
        <v>16.837199999999999</v>
      </c>
    </row>
    <row r="7843" spans="1:3" x14ac:dyDescent="0.55000000000000004">
      <c r="A7843" s="1" t="s">
        <v>20</v>
      </c>
      <c r="B7843" s="2">
        <v>41614</v>
      </c>
      <c r="C7843">
        <v>16.9466</v>
      </c>
    </row>
    <row r="7844" spans="1:3" x14ac:dyDescent="0.55000000000000004">
      <c r="A7844" s="1" t="s">
        <v>20</v>
      </c>
      <c r="B7844" s="2">
        <v>41617</v>
      </c>
      <c r="C7844">
        <v>17.508299999999998</v>
      </c>
    </row>
    <row r="7845" spans="1:3" x14ac:dyDescent="0.55000000000000004">
      <c r="A7845" s="1" t="s">
        <v>20</v>
      </c>
      <c r="B7845" s="2">
        <v>41618</v>
      </c>
      <c r="C7845">
        <v>18.048200000000001</v>
      </c>
    </row>
    <row r="7846" spans="1:3" x14ac:dyDescent="0.55000000000000004">
      <c r="A7846" s="1" t="s">
        <v>20</v>
      </c>
      <c r="B7846" s="2">
        <v>41619</v>
      </c>
      <c r="C7846">
        <v>17.654199999999999</v>
      </c>
    </row>
    <row r="7847" spans="1:3" x14ac:dyDescent="0.55000000000000004">
      <c r="A7847" s="1" t="s">
        <v>20</v>
      </c>
      <c r="B7847" s="2">
        <v>41620</v>
      </c>
      <c r="C7847">
        <v>17.6907</v>
      </c>
    </row>
    <row r="7848" spans="1:3" x14ac:dyDescent="0.55000000000000004">
      <c r="A7848" s="1" t="s">
        <v>20</v>
      </c>
      <c r="B7848" s="2">
        <v>41621</v>
      </c>
      <c r="C7848">
        <v>18.223199999999999</v>
      </c>
    </row>
    <row r="7849" spans="1:3" x14ac:dyDescent="0.55000000000000004">
      <c r="A7849" s="1" t="s">
        <v>20</v>
      </c>
      <c r="B7849" s="2">
        <v>41624</v>
      </c>
      <c r="C7849">
        <v>18.296199999999999</v>
      </c>
    </row>
    <row r="7850" spans="1:3" x14ac:dyDescent="0.55000000000000004">
      <c r="A7850" s="1" t="s">
        <v>20</v>
      </c>
      <c r="B7850" s="2">
        <v>41625</v>
      </c>
      <c r="C7850">
        <v>18.084599999999998</v>
      </c>
    </row>
    <row r="7851" spans="1:3" x14ac:dyDescent="0.55000000000000004">
      <c r="A7851" s="1" t="s">
        <v>20</v>
      </c>
      <c r="B7851" s="2">
        <v>41626</v>
      </c>
      <c r="C7851">
        <v>17.895</v>
      </c>
    </row>
    <row r="7852" spans="1:3" x14ac:dyDescent="0.55000000000000004">
      <c r="A7852" s="1" t="s">
        <v>20</v>
      </c>
      <c r="B7852" s="2">
        <v>41627</v>
      </c>
      <c r="C7852">
        <v>17.4937</v>
      </c>
    </row>
    <row r="7853" spans="1:3" x14ac:dyDescent="0.55000000000000004">
      <c r="A7853" s="1" t="s">
        <v>20</v>
      </c>
      <c r="B7853" s="2">
        <v>41628</v>
      </c>
      <c r="C7853">
        <v>17.851199999999999</v>
      </c>
    </row>
    <row r="7854" spans="1:3" x14ac:dyDescent="0.55000000000000004">
      <c r="A7854" s="1" t="s">
        <v>20</v>
      </c>
      <c r="B7854" s="2">
        <v>41631</v>
      </c>
      <c r="C7854">
        <v>17.7637</v>
      </c>
    </row>
    <row r="7855" spans="1:3" x14ac:dyDescent="0.55000000000000004">
      <c r="A7855" s="1" t="s">
        <v>20</v>
      </c>
      <c r="B7855" s="2">
        <v>41632</v>
      </c>
      <c r="C7855">
        <v>17.8293</v>
      </c>
    </row>
    <row r="7856" spans="1:3" x14ac:dyDescent="0.55000000000000004">
      <c r="A7856" s="1" t="s">
        <v>20</v>
      </c>
      <c r="B7856" s="2">
        <v>41634</v>
      </c>
      <c r="C7856">
        <v>17.821999999999999</v>
      </c>
    </row>
    <row r="7857" spans="1:3" x14ac:dyDescent="0.55000000000000004">
      <c r="A7857" s="1" t="s">
        <v>20</v>
      </c>
      <c r="B7857" s="2">
        <v>41635</v>
      </c>
      <c r="C7857">
        <v>17.617699999999999</v>
      </c>
    </row>
    <row r="7858" spans="1:3" x14ac:dyDescent="0.55000000000000004">
      <c r="A7858" s="1" t="s">
        <v>20</v>
      </c>
      <c r="B7858" s="2">
        <v>41638</v>
      </c>
      <c r="C7858">
        <v>17.508299999999998</v>
      </c>
    </row>
    <row r="7859" spans="1:3" x14ac:dyDescent="0.55000000000000004">
      <c r="A7859" s="1" t="s">
        <v>20</v>
      </c>
      <c r="B7859" s="2">
        <v>41639</v>
      </c>
      <c r="C7859">
        <v>17.756399999999999</v>
      </c>
    </row>
    <row r="7860" spans="1:3" x14ac:dyDescent="0.55000000000000004">
      <c r="A7860" s="1" t="s">
        <v>20</v>
      </c>
      <c r="B7860" s="2">
        <v>41641</v>
      </c>
      <c r="C7860">
        <v>17.9971</v>
      </c>
    </row>
    <row r="7861" spans="1:3" x14ac:dyDescent="0.55000000000000004">
      <c r="A7861" s="1" t="s">
        <v>20</v>
      </c>
      <c r="B7861" s="2">
        <v>41642</v>
      </c>
      <c r="C7861">
        <v>18.383700000000001</v>
      </c>
    </row>
    <row r="7862" spans="1:3" x14ac:dyDescent="0.55000000000000004">
      <c r="A7862" s="1" t="s">
        <v>20</v>
      </c>
      <c r="B7862" s="2">
        <v>41645</v>
      </c>
      <c r="C7862">
        <v>18.522300000000001</v>
      </c>
    </row>
    <row r="7863" spans="1:3" x14ac:dyDescent="0.55000000000000004">
      <c r="A7863" s="1" t="s">
        <v>20</v>
      </c>
      <c r="B7863" s="2">
        <v>41646</v>
      </c>
      <c r="C7863">
        <v>18.7193</v>
      </c>
    </row>
    <row r="7864" spans="1:3" x14ac:dyDescent="0.55000000000000004">
      <c r="A7864" s="1" t="s">
        <v>20</v>
      </c>
      <c r="B7864" s="2">
        <v>41647</v>
      </c>
      <c r="C7864">
        <v>18.806899999999999</v>
      </c>
    </row>
    <row r="7865" spans="1:3" x14ac:dyDescent="0.55000000000000004">
      <c r="A7865" s="1" t="s">
        <v>20</v>
      </c>
      <c r="B7865" s="2">
        <v>41648</v>
      </c>
      <c r="C7865">
        <v>18.843299999999999</v>
      </c>
    </row>
    <row r="7866" spans="1:3" x14ac:dyDescent="0.55000000000000004">
      <c r="A7866" s="1" t="s">
        <v>20</v>
      </c>
      <c r="B7866" s="2">
        <v>41649</v>
      </c>
      <c r="C7866">
        <v>18.930900000000001</v>
      </c>
    </row>
    <row r="7867" spans="1:3" x14ac:dyDescent="0.55000000000000004">
      <c r="A7867" s="1" t="s">
        <v>20</v>
      </c>
      <c r="B7867" s="2">
        <v>41652</v>
      </c>
      <c r="C7867">
        <v>18.536899999999999</v>
      </c>
    </row>
    <row r="7868" spans="1:3" x14ac:dyDescent="0.55000000000000004">
      <c r="A7868" s="1" t="s">
        <v>20</v>
      </c>
      <c r="B7868" s="2">
        <v>41653</v>
      </c>
      <c r="C7868">
        <v>18.785</v>
      </c>
    </row>
    <row r="7869" spans="1:3" x14ac:dyDescent="0.55000000000000004">
      <c r="A7869" s="1" t="s">
        <v>20</v>
      </c>
      <c r="B7869" s="2">
        <v>41654</v>
      </c>
      <c r="C7869">
        <v>18.785</v>
      </c>
    </row>
    <row r="7870" spans="1:3" x14ac:dyDescent="0.55000000000000004">
      <c r="A7870" s="1" t="s">
        <v>20</v>
      </c>
      <c r="B7870" s="2">
        <v>41655</v>
      </c>
      <c r="C7870">
        <v>18.843299999999999</v>
      </c>
    </row>
    <row r="7871" spans="1:3" x14ac:dyDescent="0.55000000000000004">
      <c r="A7871" s="1" t="s">
        <v>20</v>
      </c>
      <c r="B7871" s="2">
        <v>41656</v>
      </c>
      <c r="C7871">
        <v>18.763100000000001</v>
      </c>
    </row>
    <row r="7872" spans="1:3" x14ac:dyDescent="0.55000000000000004">
      <c r="A7872" s="1" t="s">
        <v>20</v>
      </c>
      <c r="B7872" s="2">
        <v>41660</v>
      </c>
      <c r="C7872">
        <v>19.142399999999999</v>
      </c>
    </row>
    <row r="7873" spans="1:3" x14ac:dyDescent="0.55000000000000004">
      <c r="A7873" s="1" t="s">
        <v>20</v>
      </c>
      <c r="B7873" s="2">
        <v>41661</v>
      </c>
      <c r="C7873">
        <v>19.186199999999999</v>
      </c>
    </row>
    <row r="7874" spans="1:3" x14ac:dyDescent="0.55000000000000004">
      <c r="A7874" s="1" t="s">
        <v>20</v>
      </c>
      <c r="B7874" s="2">
        <v>41662</v>
      </c>
      <c r="C7874">
        <v>18.799600000000002</v>
      </c>
    </row>
    <row r="7875" spans="1:3" x14ac:dyDescent="0.55000000000000004">
      <c r="A7875" s="1" t="s">
        <v>20</v>
      </c>
      <c r="B7875" s="2">
        <v>41663</v>
      </c>
      <c r="C7875">
        <v>17.916899999999998</v>
      </c>
    </row>
    <row r="7876" spans="1:3" x14ac:dyDescent="0.55000000000000004">
      <c r="A7876" s="1" t="s">
        <v>20</v>
      </c>
      <c r="B7876" s="2">
        <v>41666</v>
      </c>
      <c r="C7876">
        <v>17.508299999999998</v>
      </c>
    </row>
    <row r="7877" spans="1:3" x14ac:dyDescent="0.55000000000000004">
      <c r="A7877" s="1" t="s">
        <v>20</v>
      </c>
      <c r="B7877" s="2">
        <v>41667</v>
      </c>
      <c r="C7877">
        <v>17.668800000000001</v>
      </c>
    </row>
    <row r="7878" spans="1:3" x14ac:dyDescent="0.55000000000000004">
      <c r="A7878" s="1" t="s">
        <v>20</v>
      </c>
      <c r="B7878" s="2">
        <v>41668</v>
      </c>
      <c r="C7878">
        <v>17.471800000000002</v>
      </c>
    </row>
    <row r="7879" spans="1:3" x14ac:dyDescent="0.55000000000000004">
      <c r="A7879" s="1" t="s">
        <v>20</v>
      </c>
      <c r="B7879" s="2">
        <v>41669</v>
      </c>
      <c r="C7879">
        <v>17.836600000000001</v>
      </c>
    </row>
    <row r="7880" spans="1:3" x14ac:dyDescent="0.55000000000000004">
      <c r="A7880" s="1" t="s">
        <v>20</v>
      </c>
      <c r="B7880" s="2">
        <v>41670</v>
      </c>
      <c r="C7880">
        <v>17.5886</v>
      </c>
    </row>
    <row r="7881" spans="1:3" x14ac:dyDescent="0.55000000000000004">
      <c r="A7881" s="1" t="s">
        <v>20</v>
      </c>
      <c r="B7881" s="2">
        <v>41673</v>
      </c>
      <c r="C7881">
        <v>16.625599999999999</v>
      </c>
    </row>
    <row r="7882" spans="1:3" x14ac:dyDescent="0.55000000000000004">
      <c r="A7882" s="1" t="s">
        <v>20</v>
      </c>
      <c r="B7882" s="2">
        <v>41674</v>
      </c>
      <c r="C7882">
        <v>17.092500000000001</v>
      </c>
    </row>
    <row r="7883" spans="1:3" x14ac:dyDescent="0.55000000000000004">
      <c r="A7883" s="1" t="s">
        <v>20</v>
      </c>
      <c r="B7883" s="2">
        <v>41675</v>
      </c>
      <c r="C7883">
        <v>16.931999999999999</v>
      </c>
    </row>
    <row r="7884" spans="1:3" x14ac:dyDescent="0.55000000000000004">
      <c r="A7884" s="1" t="s">
        <v>20</v>
      </c>
      <c r="B7884" s="2">
        <v>41676</v>
      </c>
      <c r="C7884">
        <v>17.428100000000001</v>
      </c>
    </row>
    <row r="7885" spans="1:3" x14ac:dyDescent="0.55000000000000004">
      <c r="A7885" s="1" t="s">
        <v>20</v>
      </c>
      <c r="B7885" s="2">
        <v>41677</v>
      </c>
      <c r="C7885">
        <v>17.632300000000001</v>
      </c>
    </row>
    <row r="7886" spans="1:3" x14ac:dyDescent="0.55000000000000004">
      <c r="A7886" s="1" t="s">
        <v>20</v>
      </c>
      <c r="B7886" s="2">
        <v>41680</v>
      </c>
      <c r="C7886">
        <v>17.858499999999999</v>
      </c>
    </row>
    <row r="7887" spans="1:3" x14ac:dyDescent="0.55000000000000004">
      <c r="A7887" s="1" t="s">
        <v>20</v>
      </c>
      <c r="B7887" s="2">
        <v>41681</v>
      </c>
      <c r="C7887">
        <v>17.6907</v>
      </c>
    </row>
    <row r="7888" spans="1:3" x14ac:dyDescent="0.55000000000000004">
      <c r="A7888" s="1" t="s">
        <v>20</v>
      </c>
      <c r="B7888" s="2">
        <v>41682</v>
      </c>
      <c r="C7888">
        <v>17.785499999999999</v>
      </c>
    </row>
    <row r="7889" spans="1:3" x14ac:dyDescent="0.55000000000000004">
      <c r="A7889" s="1" t="s">
        <v>20</v>
      </c>
      <c r="B7889" s="2">
        <v>41683</v>
      </c>
      <c r="C7889">
        <v>17.956700000000001</v>
      </c>
    </row>
    <row r="7890" spans="1:3" x14ac:dyDescent="0.55000000000000004">
      <c r="A7890" s="1" t="s">
        <v>20</v>
      </c>
      <c r="B7890" s="2">
        <v>41684</v>
      </c>
      <c r="C7890">
        <v>17.964099999999998</v>
      </c>
    </row>
    <row r="7891" spans="1:3" x14ac:dyDescent="0.55000000000000004">
      <c r="A7891" s="1" t="s">
        <v>20</v>
      </c>
      <c r="B7891" s="2">
        <v>41688</v>
      </c>
      <c r="C7891">
        <v>17.837599999999998</v>
      </c>
    </row>
    <row r="7892" spans="1:3" x14ac:dyDescent="0.55000000000000004">
      <c r="A7892" s="1" t="s">
        <v>20</v>
      </c>
      <c r="B7892" s="2">
        <v>41689</v>
      </c>
      <c r="C7892">
        <v>17.822700000000001</v>
      </c>
    </row>
    <row r="7893" spans="1:3" x14ac:dyDescent="0.55000000000000004">
      <c r="A7893" s="1" t="s">
        <v>20</v>
      </c>
      <c r="B7893" s="2">
        <v>41690</v>
      </c>
      <c r="C7893">
        <v>17.7334</v>
      </c>
    </row>
    <row r="7894" spans="1:3" x14ac:dyDescent="0.55000000000000004">
      <c r="A7894" s="1" t="s">
        <v>20</v>
      </c>
      <c r="B7894" s="2">
        <v>41691</v>
      </c>
      <c r="C7894">
        <v>17.845099999999999</v>
      </c>
    </row>
    <row r="7895" spans="1:3" x14ac:dyDescent="0.55000000000000004">
      <c r="A7895" s="1" t="s">
        <v>20</v>
      </c>
      <c r="B7895" s="2">
        <v>41694</v>
      </c>
      <c r="C7895">
        <v>17.971599999999999</v>
      </c>
    </row>
    <row r="7896" spans="1:3" x14ac:dyDescent="0.55000000000000004">
      <c r="A7896" s="1" t="s">
        <v>20</v>
      </c>
      <c r="B7896" s="2">
        <v>41695</v>
      </c>
      <c r="C7896">
        <v>17.882300000000001</v>
      </c>
    </row>
    <row r="7897" spans="1:3" x14ac:dyDescent="0.55000000000000004">
      <c r="A7897" s="1" t="s">
        <v>20</v>
      </c>
      <c r="B7897" s="2">
        <v>41696</v>
      </c>
      <c r="C7897">
        <v>17.718599999999999</v>
      </c>
    </row>
    <row r="7898" spans="1:3" x14ac:dyDescent="0.55000000000000004">
      <c r="A7898" s="1" t="s">
        <v>20</v>
      </c>
      <c r="B7898" s="2">
        <v>41697</v>
      </c>
      <c r="C7898">
        <v>17.718599999999999</v>
      </c>
    </row>
    <row r="7899" spans="1:3" x14ac:dyDescent="0.55000000000000004">
      <c r="A7899" s="1" t="s">
        <v>20</v>
      </c>
      <c r="B7899" s="2">
        <v>41698</v>
      </c>
      <c r="C7899">
        <v>17.964099999999998</v>
      </c>
    </row>
    <row r="7900" spans="1:3" x14ac:dyDescent="0.55000000000000004">
      <c r="A7900" s="1" t="s">
        <v>20</v>
      </c>
      <c r="B7900" s="2">
        <v>41701</v>
      </c>
      <c r="C7900">
        <v>17.599499999999999</v>
      </c>
    </row>
    <row r="7901" spans="1:3" x14ac:dyDescent="0.55000000000000004">
      <c r="A7901" s="1" t="s">
        <v>20</v>
      </c>
      <c r="B7901" s="2">
        <v>41702</v>
      </c>
      <c r="C7901">
        <v>17.949200000000001</v>
      </c>
    </row>
    <row r="7902" spans="1:3" x14ac:dyDescent="0.55000000000000004">
      <c r="A7902" s="1" t="s">
        <v>20</v>
      </c>
      <c r="B7902" s="2">
        <v>41703</v>
      </c>
      <c r="C7902">
        <v>18.038499999999999</v>
      </c>
    </row>
    <row r="7903" spans="1:3" x14ac:dyDescent="0.55000000000000004">
      <c r="A7903" s="1" t="s">
        <v>20</v>
      </c>
      <c r="B7903" s="2">
        <v>41704</v>
      </c>
      <c r="C7903">
        <v>18.202300000000001</v>
      </c>
    </row>
    <row r="7904" spans="1:3" x14ac:dyDescent="0.55000000000000004">
      <c r="A7904" s="1" t="s">
        <v>20</v>
      </c>
      <c r="B7904" s="2">
        <v>41705</v>
      </c>
      <c r="C7904">
        <v>18.068300000000001</v>
      </c>
    </row>
    <row r="7905" spans="1:3" x14ac:dyDescent="0.55000000000000004">
      <c r="A7905" s="1" t="s">
        <v>20</v>
      </c>
      <c r="B7905" s="2">
        <v>41708</v>
      </c>
      <c r="C7905">
        <v>18.105499999999999</v>
      </c>
    </row>
    <row r="7906" spans="1:3" x14ac:dyDescent="0.55000000000000004">
      <c r="A7906" s="1" t="s">
        <v>20</v>
      </c>
      <c r="B7906" s="2">
        <v>41709</v>
      </c>
      <c r="C7906">
        <v>18.023700000000002</v>
      </c>
    </row>
    <row r="7907" spans="1:3" x14ac:dyDescent="0.55000000000000004">
      <c r="A7907" s="1" t="s">
        <v>20</v>
      </c>
      <c r="B7907" s="2">
        <v>41710</v>
      </c>
      <c r="C7907">
        <v>17.8004</v>
      </c>
    </row>
    <row r="7908" spans="1:3" x14ac:dyDescent="0.55000000000000004">
      <c r="A7908" s="1" t="s">
        <v>20</v>
      </c>
      <c r="B7908" s="2">
        <v>41711</v>
      </c>
      <c r="C7908">
        <v>17.532499999999999</v>
      </c>
    </row>
    <row r="7909" spans="1:3" x14ac:dyDescent="0.55000000000000004">
      <c r="A7909" s="1" t="s">
        <v>20</v>
      </c>
      <c r="B7909" s="2">
        <v>41712</v>
      </c>
      <c r="C7909">
        <v>17.093499999999999</v>
      </c>
    </row>
    <row r="7910" spans="1:3" x14ac:dyDescent="0.55000000000000004">
      <c r="A7910" s="1" t="s">
        <v>20</v>
      </c>
      <c r="B7910" s="2">
        <v>41715</v>
      </c>
      <c r="C7910">
        <v>17.2944</v>
      </c>
    </row>
    <row r="7911" spans="1:3" x14ac:dyDescent="0.55000000000000004">
      <c r="A7911" s="1" t="s">
        <v>20</v>
      </c>
      <c r="B7911" s="2">
        <v>41716</v>
      </c>
      <c r="C7911">
        <v>17.4209</v>
      </c>
    </row>
    <row r="7912" spans="1:3" x14ac:dyDescent="0.55000000000000004">
      <c r="A7912" s="1" t="s">
        <v>20</v>
      </c>
      <c r="B7912" s="2">
        <v>41717</v>
      </c>
      <c r="C7912">
        <v>17.331600000000002</v>
      </c>
    </row>
    <row r="7913" spans="1:3" x14ac:dyDescent="0.55000000000000004">
      <c r="A7913" s="1" t="s">
        <v>20</v>
      </c>
      <c r="B7913" s="2">
        <v>41718</v>
      </c>
      <c r="C7913">
        <v>17.458100000000002</v>
      </c>
    </row>
    <row r="7914" spans="1:3" x14ac:dyDescent="0.55000000000000004">
      <c r="A7914" s="1" t="s">
        <v>20</v>
      </c>
      <c r="B7914" s="2">
        <v>41719</v>
      </c>
      <c r="C7914">
        <v>17.1083</v>
      </c>
    </row>
    <row r="7915" spans="1:3" x14ac:dyDescent="0.55000000000000004">
      <c r="A7915" s="1" t="s">
        <v>20</v>
      </c>
      <c r="B7915" s="2">
        <v>41722</v>
      </c>
      <c r="C7915">
        <v>16.9893</v>
      </c>
    </row>
    <row r="7916" spans="1:3" x14ac:dyDescent="0.55000000000000004">
      <c r="A7916" s="1" t="s">
        <v>20</v>
      </c>
      <c r="B7916" s="2">
        <v>41723</v>
      </c>
      <c r="C7916">
        <v>16.885100000000001</v>
      </c>
    </row>
    <row r="7917" spans="1:3" x14ac:dyDescent="0.55000000000000004">
      <c r="A7917" s="1" t="s">
        <v>20</v>
      </c>
      <c r="B7917" s="2">
        <v>41724</v>
      </c>
      <c r="C7917">
        <v>16.6098</v>
      </c>
    </row>
    <row r="7918" spans="1:3" x14ac:dyDescent="0.55000000000000004">
      <c r="A7918" s="1" t="s">
        <v>20</v>
      </c>
      <c r="B7918" s="2">
        <v>41725</v>
      </c>
      <c r="C7918">
        <v>16.6693</v>
      </c>
    </row>
    <row r="7919" spans="1:3" x14ac:dyDescent="0.55000000000000004">
      <c r="A7919" s="1" t="s">
        <v>20</v>
      </c>
      <c r="B7919" s="2">
        <v>41726</v>
      </c>
      <c r="C7919">
        <v>16.773499999999999</v>
      </c>
    </row>
    <row r="7920" spans="1:3" x14ac:dyDescent="0.55000000000000004">
      <c r="A7920" s="1" t="s">
        <v>20</v>
      </c>
      <c r="B7920" s="2">
        <v>41729</v>
      </c>
      <c r="C7920">
        <v>16.996700000000001</v>
      </c>
    </row>
    <row r="7921" spans="1:3" x14ac:dyDescent="0.55000000000000004">
      <c r="A7921" s="1" t="s">
        <v>20</v>
      </c>
      <c r="B7921" s="2">
        <v>41730</v>
      </c>
      <c r="C7921">
        <v>17.405999999999999</v>
      </c>
    </row>
    <row r="7922" spans="1:3" x14ac:dyDescent="0.55000000000000004">
      <c r="A7922" s="1" t="s">
        <v>20</v>
      </c>
      <c r="B7922" s="2">
        <v>41731</v>
      </c>
      <c r="C7922">
        <v>17.160399999999999</v>
      </c>
    </row>
    <row r="7923" spans="1:3" x14ac:dyDescent="0.55000000000000004">
      <c r="A7923" s="1" t="s">
        <v>20</v>
      </c>
      <c r="B7923" s="2">
        <v>41732</v>
      </c>
      <c r="C7923">
        <v>17.636700000000001</v>
      </c>
    </row>
    <row r="7924" spans="1:3" x14ac:dyDescent="0.55000000000000004">
      <c r="A7924" s="1" t="s">
        <v>20</v>
      </c>
      <c r="B7924" s="2">
        <v>41733</v>
      </c>
      <c r="C7924">
        <v>17.599499999999999</v>
      </c>
    </row>
    <row r="7925" spans="1:3" x14ac:dyDescent="0.55000000000000004">
      <c r="A7925" s="1" t="s">
        <v>20</v>
      </c>
      <c r="B7925" s="2">
        <v>41736</v>
      </c>
      <c r="C7925">
        <v>17.1083</v>
      </c>
    </row>
    <row r="7926" spans="1:3" x14ac:dyDescent="0.55000000000000004">
      <c r="A7926" s="1" t="s">
        <v>20</v>
      </c>
      <c r="B7926" s="2">
        <v>41737</v>
      </c>
      <c r="C7926">
        <v>16.721399999999999</v>
      </c>
    </row>
    <row r="7927" spans="1:3" x14ac:dyDescent="0.55000000000000004">
      <c r="A7927" s="1" t="s">
        <v>20</v>
      </c>
      <c r="B7927" s="2">
        <v>41738</v>
      </c>
      <c r="C7927">
        <v>17.324200000000001</v>
      </c>
    </row>
    <row r="7928" spans="1:3" x14ac:dyDescent="0.55000000000000004">
      <c r="A7928" s="1" t="s">
        <v>20</v>
      </c>
      <c r="B7928" s="2">
        <v>41739</v>
      </c>
      <c r="C7928">
        <v>16.699100000000001</v>
      </c>
    </row>
    <row r="7929" spans="1:3" x14ac:dyDescent="0.55000000000000004">
      <c r="A7929" s="1" t="s">
        <v>20</v>
      </c>
      <c r="B7929" s="2">
        <v>41740</v>
      </c>
      <c r="C7929">
        <v>16.274899999999999</v>
      </c>
    </row>
    <row r="7930" spans="1:3" x14ac:dyDescent="0.55000000000000004">
      <c r="A7930" s="1" t="s">
        <v>20</v>
      </c>
      <c r="B7930" s="2">
        <v>41743</v>
      </c>
      <c r="C7930">
        <v>16.193000000000001</v>
      </c>
    </row>
    <row r="7931" spans="1:3" x14ac:dyDescent="0.55000000000000004">
      <c r="A7931" s="1" t="s">
        <v>20</v>
      </c>
      <c r="B7931" s="2">
        <v>41744</v>
      </c>
      <c r="C7931">
        <v>16.453499999999998</v>
      </c>
    </row>
    <row r="7932" spans="1:3" x14ac:dyDescent="0.55000000000000004">
      <c r="A7932" s="1" t="s">
        <v>20</v>
      </c>
      <c r="B7932" s="2">
        <v>41745</v>
      </c>
      <c r="C7932">
        <v>17.2423</v>
      </c>
    </row>
    <row r="7933" spans="1:3" x14ac:dyDescent="0.55000000000000004">
      <c r="A7933" s="1" t="s">
        <v>20</v>
      </c>
      <c r="B7933" s="2">
        <v>41746</v>
      </c>
      <c r="C7933">
        <v>17.160399999999999</v>
      </c>
    </row>
    <row r="7934" spans="1:3" x14ac:dyDescent="0.55000000000000004">
      <c r="A7934" s="1" t="s">
        <v>20</v>
      </c>
      <c r="B7934" s="2">
        <v>41750</v>
      </c>
      <c r="C7934">
        <v>17.264600000000002</v>
      </c>
    </row>
    <row r="7935" spans="1:3" x14ac:dyDescent="0.55000000000000004">
      <c r="A7935" s="1" t="s">
        <v>20</v>
      </c>
      <c r="B7935" s="2">
        <v>41751</v>
      </c>
      <c r="C7935">
        <v>17.7483</v>
      </c>
    </row>
    <row r="7936" spans="1:3" x14ac:dyDescent="0.55000000000000004">
      <c r="A7936" s="1" t="s">
        <v>20</v>
      </c>
      <c r="B7936" s="2">
        <v>41752</v>
      </c>
      <c r="C7936">
        <v>17.592099999999999</v>
      </c>
    </row>
    <row r="7937" spans="1:3" x14ac:dyDescent="0.55000000000000004">
      <c r="A7937" s="1" t="s">
        <v>20</v>
      </c>
      <c r="B7937" s="2">
        <v>41753</v>
      </c>
      <c r="C7937">
        <v>18.165099999999999</v>
      </c>
    </row>
    <row r="7938" spans="1:3" x14ac:dyDescent="0.55000000000000004">
      <c r="A7938" s="1" t="s">
        <v>20</v>
      </c>
      <c r="B7938" s="2">
        <v>41754</v>
      </c>
      <c r="C7938">
        <v>17.644100000000002</v>
      </c>
    </row>
    <row r="7939" spans="1:3" x14ac:dyDescent="0.55000000000000004">
      <c r="A7939" s="1" t="s">
        <v>20</v>
      </c>
      <c r="B7939" s="2">
        <v>41757</v>
      </c>
      <c r="C7939">
        <v>17.272099999999998</v>
      </c>
    </row>
    <row r="7940" spans="1:3" x14ac:dyDescent="0.55000000000000004">
      <c r="A7940" s="1" t="s">
        <v>20</v>
      </c>
      <c r="B7940" s="2">
        <v>41758</v>
      </c>
      <c r="C7940">
        <v>17.2944</v>
      </c>
    </row>
    <row r="7941" spans="1:3" x14ac:dyDescent="0.55000000000000004">
      <c r="A7941" s="1" t="s">
        <v>20</v>
      </c>
      <c r="B7941" s="2">
        <v>41759</v>
      </c>
      <c r="C7941">
        <v>16.899999999999999</v>
      </c>
    </row>
    <row r="7942" spans="1:3" x14ac:dyDescent="0.55000000000000004">
      <c r="A7942" s="1" t="s">
        <v>20</v>
      </c>
      <c r="B7942" s="2">
        <v>41760</v>
      </c>
      <c r="C7942">
        <v>17.4879</v>
      </c>
    </row>
    <row r="7943" spans="1:3" x14ac:dyDescent="0.55000000000000004">
      <c r="A7943" s="1" t="s">
        <v>20</v>
      </c>
      <c r="B7943" s="2">
        <v>41761</v>
      </c>
      <c r="C7943">
        <v>17.085999999999999</v>
      </c>
    </row>
    <row r="7944" spans="1:3" x14ac:dyDescent="0.55000000000000004">
      <c r="A7944" s="1" t="s">
        <v>20</v>
      </c>
      <c r="B7944" s="2">
        <v>41764</v>
      </c>
      <c r="C7944">
        <v>17.100899999999999</v>
      </c>
    </row>
    <row r="7945" spans="1:3" x14ac:dyDescent="0.55000000000000004">
      <c r="A7945" s="1" t="s">
        <v>20</v>
      </c>
      <c r="B7945" s="2">
        <v>41765</v>
      </c>
      <c r="C7945">
        <v>17.0563</v>
      </c>
    </row>
    <row r="7946" spans="1:3" x14ac:dyDescent="0.55000000000000004">
      <c r="A7946" s="1" t="s">
        <v>20</v>
      </c>
      <c r="B7946" s="2">
        <v>41766</v>
      </c>
      <c r="C7946">
        <v>16.7074</v>
      </c>
    </row>
    <row r="7947" spans="1:3" x14ac:dyDescent="0.55000000000000004">
      <c r="A7947" s="1" t="s">
        <v>20</v>
      </c>
      <c r="B7947" s="2">
        <v>41767</v>
      </c>
      <c r="C7947">
        <v>16.502600000000001</v>
      </c>
    </row>
    <row r="7948" spans="1:3" x14ac:dyDescent="0.55000000000000004">
      <c r="A7948" s="1" t="s">
        <v>20</v>
      </c>
      <c r="B7948" s="2">
        <v>41768</v>
      </c>
      <c r="C7948">
        <v>16.942499999999999</v>
      </c>
    </row>
    <row r="7949" spans="1:3" x14ac:dyDescent="0.55000000000000004">
      <c r="A7949" s="1" t="s">
        <v>20</v>
      </c>
      <c r="B7949" s="2">
        <v>41771</v>
      </c>
      <c r="C7949">
        <v>17.405100000000001</v>
      </c>
    </row>
    <row r="7950" spans="1:3" x14ac:dyDescent="0.55000000000000004">
      <c r="A7950" s="1" t="s">
        <v>20</v>
      </c>
      <c r="B7950" s="2">
        <v>41772</v>
      </c>
      <c r="C7950">
        <v>17.6023</v>
      </c>
    </row>
    <row r="7951" spans="1:3" x14ac:dyDescent="0.55000000000000004">
      <c r="A7951" s="1" t="s">
        <v>20</v>
      </c>
      <c r="B7951" s="2">
        <v>41773</v>
      </c>
      <c r="C7951">
        <v>17.518899999999999</v>
      </c>
    </row>
    <row r="7952" spans="1:3" x14ac:dyDescent="0.55000000000000004">
      <c r="A7952" s="1" t="s">
        <v>20</v>
      </c>
      <c r="B7952" s="2">
        <v>41774</v>
      </c>
      <c r="C7952">
        <v>16.980399999999999</v>
      </c>
    </row>
    <row r="7953" spans="1:3" x14ac:dyDescent="0.55000000000000004">
      <c r="A7953" s="1" t="s">
        <v>20</v>
      </c>
      <c r="B7953" s="2">
        <v>41775</v>
      </c>
      <c r="C7953">
        <v>17.0032</v>
      </c>
    </row>
    <row r="7954" spans="1:3" x14ac:dyDescent="0.55000000000000004">
      <c r="A7954" s="1" t="s">
        <v>20</v>
      </c>
      <c r="B7954" s="2">
        <v>41778</v>
      </c>
      <c r="C7954">
        <v>17.6554</v>
      </c>
    </row>
    <row r="7955" spans="1:3" x14ac:dyDescent="0.55000000000000004">
      <c r="A7955" s="1" t="s">
        <v>20</v>
      </c>
      <c r="B7955" s="2">
        <v>41779</v>
      </c>
      <c r="C7955">
        <v>17.3369</v>
      </c>
    </row>
    <row r="7956" spans="1:3" x14ac:dyDescent="0.55000000000000004">
      <c r="A7956" s="1" t="s">
        <v>20</v>
      </c>
      <c r="B7956" s="2">
        <v>41780</v>
      </c>
      <c r="C7956">
        <v>17.754000000000001</v>
      </c>
    </row>
    <row r="7957" spans="1:3" x14ac:dyDescent="0.55000000000000004">
      <c r="A7957" s="1" t="s">
        <v>20</v>
      </c>
      <c r="B7957" s="2">
        <v>41781</v>
      </c>
      <c r="C7957">
        <v>17.731200000000001</v>
      </c>
    </row>
    <row r="7958" spans="1:3" x14ac:dyDescent="0.55000000000000004">
      <c r="A7958" s="1" t="s">
        <v>20</v>
      </c>
      <c r="B7958" s="2">
        <v>41782</v>
      </c>
      <c r="C7958">
        <v>17.473400000000002</v>
      </c>
    </row>
    <row r="7959" spans="1:3" x14ac:dyDescent="0.55000000000000004">
      <c r="A7959" s="1" t="s">
        <v>20</v>
      </c>
      <c r="B7959" s="2">
        <v>41786</v>
      </c>
      <c r="C7959">
        <v>17.3748</v>
      </c>
    </row>
    <row r="7960" spans="1:3" x14ac:dyDescent="0.55000000000000004">
      <c r="A7960" s="1" t="s">
        <v>20</v>
      </c>
      <c r="B7960" s="2">
        <v>41787</v>
      </c>
      <c r="C7960">
        <v>17.3748</v>
      </c>
    </row>
    <row r="7961" spans="1:3" x14ac:dyDescent="0.55000000000000004">
      <c r="A7961" s="1" t="s">
        <v>20</v>
      </c>
      <c r="B7961" s="2">
        <v>41788</v>
      </c>
      <c r="C7961">
        <v>17.276199999999999</v>
      </c>
    </row>
    <row r="7962" spans="1:3" x14ac:dyDescent="0.55000000000000004">
      <c r="A7962" s="1" t="s">
        <v>20</v>
      </c>
      <c r="B7962" s="2">
        <v>41789</v>
      </c>
      <c r="C7962">
        <v>17.238299999999999</v>
      </c>
    </row>
    <row r="7963" spans="1:3" x14ac:dyDescent="0.55000000000000004">
      <c r="A7963" s="1" t="s">
        <v>20</v>
      </c>
      <c r="B7963" s="2">
        <v>41792</v>
      </c>
      <c r="C7963">
        <v>17.3672</v>
      </c>
    </row>
    <row r="7964" spans="1:3" x14ac:dyDescent="0.55000000000000004">
      <c r="A7964" s="1" t="s">
        <v>20</v>
      </c>
      <c r="B7964" s="2">
        <v>41793</v>
      </c>
      <c r="C7964">
        <v>17.708500000000001</v>
      </c>
    </row>
    <row r="7965" spans="1:3" x14ac:dyDescent="0.55000000000000004">
      <c r="A7965" s="1" t="s">
        <v>20</v>
      </c>
      <c r="B7965" s="2">
        <v>41794</v>
      </c>
      <c r="C7965">
        <v>17.9284</v>
      </c>
    </row>
    <row r="7966" spans="1:3" x14ac:dyDescent="0.55000000000000004">
      <c r="A7966" s="1" t="s">
        <v>20</v>
      </c>
      <c r="B7966" s="2">
        <v>41795</v>
      </c>
      <c r="C7966">
        <v>17.9815</v>
      </c>
    </row>
    <row r="7967" spans="1:3" x14ac:dyDescent="0.55000000000000004">
      <c r="A7967" s="1" t="s">
        <v>20</v>
      </c>
      <c r="B7967" s="2">
        <v>41796</v>
      </c>
      <c r="C7967">
        <v>18.2393</v>
      </c>
    </row>
    <row r="7968" spans="1:3" x14ac:dyDescent="0.55000000000000004">
      <c r="A7968" s="1" t="s">
        <v>20</v>
      </c>
      <c r="B7968" s="2">
        <v>41799</v>
      </c>
      <c r="C7968">
        <v>18.353100000000001</v>
      </c>
    </row>
    <row r="7969" spans="1:3" x14ac:dyDescent="0.55000000000000004">
      <c r="A7969" s="1" t="s">
        <v>20</v>
      </c>
      <c r="B7969" s="2">
        <v>41800</v>
      </c>
      <c r="C7969">
        <v>18.292400000000001</v>
      </c>
    </row>
    <row r="7970" spans="1:3" x14ac:dyDescent="0.55000000000000004">
      <c r="A7970" s="1" t="s">
        <v>20</v>
      </c>
      <c r="B7970" s="2">
        <v>41801</v>
      </c>
      <c r="C7970">
        <v>18.330400000000001</v>
      </c>
    </row>
    <row r="7971" spans="1:3" x14ac:dyDescent="0.55000000000000004">
      <c r="A7971" s="1" t="s">
        <v>20</v>
      </c>
      <c r="B7971" s="2">
        <v>41802</v>
      </c>
      <c r="C7971">
        <v>18.383400000000002</v>
      </c>
    </row>
    <row r="7972" spans="1:3" x14ac:dyDescent="0.55000000000000004">
      <c r="A7972" s="1" t="s">
        <v>20</v>
      </c>
      <c r="B7972" s="2">
        <v>41803</v>
      </c>
      <c r="C7972">
        <v>18.110399999999998</v>
      </c>
    </row>
    <row r="7973" spans="1:3" x14ac:dyDescent="0.55000000000000004">
      <c r="A7973" s="1" t="s">
        <v>20</v>
      </c>
      <c r="B7973" s="2">
        <v>41806</v>
      </c>
      <c r="C7973">
        <v>18.049700000000001</v>
      </c>
    </row>
    <row r="7974" spans="1:3" x14ac:dyDescent="0.55000000000000004">
      <c r="A7974" s="1" t="s">
        <v>20</v>
      </c>
      <c r="B7974" s="2">
        <v>41807</v>
      </c>
      <c r="C7974">
        <v>18.2014</v>
      </c>
    </row>
    <row r="7975" spans="1:3" x14ac:dyDescent="0.55000000000000004">
      <c r="A7975" s="1" t="s">
        <v>20</v>
      </c>
      <c r="B7975" s="2">
        <v>41808</v>
      </c>
      <c r="C7975">
        <v>18.406199999999998</v>
      </c>
    </row>
    <row r="7976" spans="1:3" x14ac:dyDescent="0.55000000000000004">
      <c r="A7976" s="1" t="s">
        <v>20</v>
      </c>
      <c r="B7976" s="2">
        <v>41809</v>
      </c>
      <c r="C7976">
        <v>18.413799999999998</v>
      </c>
    </row>
    <row r="7977" spans="1:3" x14ac:dyDescent="0.55000000000000004">
      <c r="A7977" s="1" t="s">
        <v>20</v>
      </c>
      <c r="B7977" s="2">
        <v>41810</v>
      </c>
      <c r="C7977">
        <v>18.2318</v>
      </c>
    </row>
    <row r="7978" spans="1:3" x14ac:dyDescent="0.55000000000000004">
      <c r="A7978" s="1" t="s">
        <v>20</v>
      </c>
      <c r="B7978" s="2">
        <v>41813</v>
      </c>
      <c r="C7978">
        <v>18.110399999999998</v>
      </c>
    </row>
    <row r="7979" spans="1:3" x14ac:dyDescent="0.55000000000000004">
      <c r="A7979" s="1" t="s">
        <v>20</v>
      </c>
      <c r="B7979" s="2">
        <v>41814</v>
      </c>
      <c r="C7979">
        <v>17.882899999999999</v>
      </c>
    </row>
    <row r="7980" spans="1:3" x14ac:dyDescent="0.55000000000000004">
      <c r="A7980" s="1" t="s">
        <v>20</v>
      </c>
      <c r="B7980" s="2">
        <v>41815</v>
      </c>
      <c r="C7980">
        <v>17.9132</v>
      </c>
    </row>
    <row r="7981" spans="1:3" x14ac:dyDescent="0.55000000000000004">
      <c r="A7981" s="1" t="s">
        <v>20</v>
      </c>
      <c r="B7981" s="2">
        <v>41816</v>
      </c>
      <c r="C7981">
        <v>18.102799999999998</v>
      </c>
    </row>
    <row r="7982" spans="1:3" x14ac:dyDescent="0.55000000000000004">
      <c r="A7982" s="1" t="s">
        <v>20</v>
      </c>
      <c r="B7982" s="2">
        <v>41817</v>
      </c>
      <c r="C7982">
        <v>18.353100000000001</v>
      </c>
    </row>
    <row r="7983" spans="1:3" x14ac:dyDescent="0.55000000000000004">
      <c r="A7983" s="1" t="s">
        <v>20</v>
      </c>
      <c r="B7983" s="2">
        <v>41820</v>
      </c>
      <c r="C7983">
        <v>18.451699999999999</v>
      </c>
    </row>
    <row r="7984" spans="1:3" x14ac:dyDescent="0.55000000000000004">
      <c r="A7984" s="1" t="s">
        <v>20</v>
      </c>
      <c r="B7984" s="2">
        <v>41821</v>
      </c>
      <c r="C7984">
        <v>18.573</v>
      </c>
    </row>
    <row r="7985" spans="1:3" x14ac:dyDescent="0.55000000000000004">
      <c r="A7985" s="1" t="s">
        <v>20</v>
      </c>
      <c r="B7985" s="2">
        <v>41822</v>
      </c>
      <c r="C7985">
        <v>18.739899999999999</v>
      </c>
    </row>
    <row r="7986" spans="1:3" x14ac:dyDescent="0.55000000000000004">
      <c r="A7986" s="1" t="s">
        <v>20</v>
      </c>
      <c r="B7986" s="2">
        <v>41823</v>
      </c>
      <c r="C7986">
        <v>18.8536</v>
      </c>
    </row>
    <row r="7987" spans="1:3" x14ac:dyDescent="0.55000000000000004">
      <c r="A7987" s="1" t="s">
        <v>20</v>
      </c>
      <c r="B7987" s="2">
        <v>41827</v>
      </c>
      <c r="C7987">
        <v>18.959800000000001</v>
      </c>
    </row>
    <row r="7988" spans="1:3" x14ac:dyDescent="0.55000000000000004">
      <c r="A7988" s="1" t="s">
        <v>20</v>
      </c>
      <c r="B7988" s="2">
        <v>41828</v>
      </c>
      <c r="C7988">
        <v>18.626100000000001</v>
      </c>
    </row>
    <row r="7989" spans="1:3" x14ac:dyDescent="0.55000000000000004">
      <c r="A7989" s="1" t="s">
        <v>20</v>
      </c>
      <c r="B7989" s="2">
        <v>41829</v>
      </c>
      <c r="C7989">
        <v>18.8461</v>
      </c>
    </row>
    <row r="7990" spans="1:3" x14ac:dyDescent="0.55000000000000004">
      <c r="A7990" s="1" t="s">
        <v>20</v>
      </c>
      <c r="B7990" s="2">
        <v>41830</v>
      </c>
      <c r="C7990">
        <v>18.5503</v>
      </c>
    </row>
    <row r="7991" spans="1:3" x14ac:dyDescent="0.55000000000000004">
      <c r="A7991" s="1" t="s">
        <v>20</v>
      </c>
      <c r="B7991" s="2">
        <v>41831</v>
      </c>
      <c r="C7991">
        <v>18.732299999999999</v>
      </c>
    </row>
    <row r="7992" spans="1:3" x14ac:dyDescent="0.55000000000000004">
      <c r="A7992" s="1" t="s">
        <v>20</v>
      </c>
      <c r="B7992" s="2">
        <v>41834</v>
      </c>
      <c r="C7992">
        <v>18.952200000000001</v>
      </c>
    </row>
    <row r="7993" spans="1:3" x14ac:dyDescent="0.55000000000000004">
      <c r="A7993" s="1" t="s">
        <v>20</v>
      </c>
      <c r="B7993" s="2">
        <v>41835</v>
      </c>
      <c r="C7993">
        <v>19.028099999999998</v>
      </c>
    </row>
    <row r="7994" spans="1:3" x14ac:dyDescent="0.55000000000000004">
      <c r="A7994" s="1" t="s">
        <v>20</v>
      </c>
      <c r="B7994" s="2">
        <v>41836</v>
      </c>
      <c r="C7994">
        <v>19.1342</v>
      </c>
    </row>
    <row r="7995" spans="1:3" x14ac:dyDescent="0.55000000000000004">
      <c r="A7995" s="1" t="s">
        <v>20</v>
      </c>
      <c r="B7995" s="2">
        <v>41837</v>
      </c>
      <c r="C7995">
        <v>18.906700000000001</v>
      </c>
    </row>
    <row r="7996" spans="1:3" x14ac:dyDescent="0.55000000000000004">
      <c r="A7996" s="1" t="s">
        <v>20</v>
      </c>
      <c r="B7996" s="2">
        <v>41838</v>
      </c>
      <c r="C7996">
        <v>19.043199999999999</v>
      </c>
    </row>
    <row r="7997" spans="1:3" x14ac:dyDescent="0.55000000000000004">
      <c r="A7997" s="1" t="s">
        <v>20</v>
      </c>
      <c r="B7997" s="2">
        <v>41841</v>
      </c>
      <c r="C7997">
        <v>19.1191</v>
      </c>
    </row>
    <row r="7998" spans="1:3" x14ac:dyDescent="0.55000000000000004">
      <c r="A7998" s="1" t="s">
        <v>20</v>
      </c>
      <c r="B7998" s="2">
        <v>41842</v>
      </c>
      <c r="C7998">
        <v>19.1494</v>
      </c>
    </row>
    <row r="7999" spans="1:3" x14ac:dyDescent="0.55000000000000004">
      <c r="A7999" s="1" t="s">
        <v>20</v>
      </c>
      <c r="B7999" s="2">
        <v>41843</v>
      </c>
      <c r="C7999">
        <v>19.202500000000001</v>
      </c>
    </row>
    <row r="8000" spans="1:3" x14ac:dyDescent="0.55000000000000004">
      <c r="A8000" s="1" t="s">
        <v>20</v>
      </c>
      <c r="B8000" s="2">
        <v>41844</v>
      </c>
      <c r="C8000">
        <v>18.914300000000001</v>
      </c>
    </row>
    <row r="8001" spans="1:3" x14ac:dyDescent="0.55000000000000004">
      <c r="A8001" s="1" t="s">
        <v>20</v>
      </c>
      <c r="B8001" s="2">
        <v>41845</v>
      </c>
      <c r="C8001">
        <v>18.792999999999999</v>
      </c>
    </row>
    <row r="8002" spans="1:3" x14ac:dyDescent="0.55000000000000004">
      <c r="A8002" s="1" t="s">
        <v>20</v>
      </c>
      <c r="B8002" s="2">
        <v>41848</v>
      </c>
      <c r="C8002">
        <v>18.5275</v>
      </c>
    </row>
    <row r="8003" spans="1:3" x14ac:dyDescent="0.55000000000000004">
      <c r="A8003" s="1" t="s">
        <v>20</v>
      </c>
      <c r="B8003" s="2">
        <v>41849</v>
      </c>
      <c r="C8003">
        <v>18.648900000000001</v>
      </c>
    </row>
    <row r="8004" spans="1:3" x14ac:dyDescent="0.55000000000000004">
      <c r="A8004" s="1" t="s">
        <v>20</v>
      </c>
      <c r="B8004" s="2">
        <v>41850</v>
      </c>
      <c r="C8004">
        <v>18.436499999999999</v>
      </c>
    </row>
    <row r="8005" spans="1:3" x14ac:dyDescent="0.55000000000000004">
      <c r="A8005" s="1" t="s">
        <v>20</v>
      </c>
      <c r="B8005" s="2">
        <v>41851</v>
      </c>
      <c r="C8005">
        <v>17.875</v>
      </c>
    </row>
    <row r="8006" spans="1:3" x14ac:dyDescent="0.55000000000000004">
      <c r="A8006" s="1" t="s">
        <v>20</v>
      </c>
      <c r="B8006" s="2">
        <v>41852</v>
      </c>
      <c r="C8006">
        <v>17.851600000000001</v>
      </c>
    </row>
    <row r="8007" spans="1:3" x14ac:dyDescent="0.55000000000000004">
      <c r="A8007" s="1" t="s">
        <v>20</v>
      </c>
      <c r="B8007" s="2">
        <v>41855</v>
      </c>
      <c r="C8007">
        <v>17.921800000000001</v>
      </c>
    </row>
    <row r="8008" spans="1:3" x14ac:dyDescent="0.55000000000000004">
      <c r="A8008" s="1" t="s">
        <v>20</v>
      </c>
      <c r="B8008" s="2">
        <v>41856</v>
      </c>
      <c r="C8008">
        <v>17.7502</v>
      </c>
    </row>
    <row r="8009" spans="1:3" x14ac:dyDescent="0.55000000000000004">
      <c r="A8009" s="1" t="s">
        <v>20</v>
      </c>
      <c r="B8009" s="2">
        <v>41857</v>
      </c>
      <c r="C8009">
        <v>17.781400000000001</v>
      </c>
    </row>
    <row r="8010" spans="1:3" x14ac:dyDescent="0.55000000000000004">
      <c r="A8010" s="1" t="s">
        <v>20</v>
      </c>
      <c r="B8010" s="2">
        <v>41858</v>
      </c>
      <c r="C8010">
        <v>17.664400000000001</v>
      </c>
    </row>
    <row r="8011" spans="1:3" x14ac:dyDescent="0.55000000000000004">
      <c r="A8011" s="1" t="s">
        <v>20</v>
      </c>
      <c r="B8011" s="2">
        <v>41859</v>
      </c>
      <c r="C8011">
        <v>17.765799999999999</v>
      </c>
    </row>
    <row r="8012" spans="1:3" x14ac:dyDescent="0.55000000000000004">
      <c r="A8012" s="1" t="s">
        <v>20</v>
      </c>
      <c r="B8012" s="2">
        <v>41862</v>
      </c>
      <c r="C8012">
        <v>18.124600000000001</v>
      </c>
    </row>
    <row r="8013" spans="1:3" x14ac:dyDescent="0.55000000000000004">
      <c r="A8013" s="1" t="s">
        <v>20</v>
      </c>
      <c r="B8013" s="2">
        <v>41863</v>
      </c>
      <c r="C8013">
        <v>17.9452</v>
      </c>
    </row>
    <row r="8014" spans="1:3" x14ac:dyDescent="0.55000000000000004">
      <c r="A8014" s="1" t="s">
        <v>20</v>
      </c>
      <c r="B8014" s="2">
        <v>41864</v>
      </c>
      <c r="C8014">
        <v>18.1402</v>
      </c>
    </row>
    <row r="8015" spans="1:3" x14ac:dyDescent="0.55000000000000004">
      <c r="A8015" s="1" t="s">
        <v>20</v>
      </c>
      <c r="B8015" s="2">
        <v>41865</v>
      </c>
      <c r="C8015">
        <v>17.984200000000001</v>
      </c>
    </row>
    <row r="8016" spans="1:3" x14ac:dyDescent="0.55000000000000004">
      <c r="A8016" s="1" t="s">
        <v>20</v>
      </c>
      <c r="B8016" s="2">
        <v>41866</v>
      </c>
      <c r="C8016">
        <v>17.6098</v>
      </c>
    </row>
    <row r="8017" spans="1:3" x14ac:dyDescent="0.55000000000000004">
      <c r="A8017" s="1" t="s">
        <v>20</v>
      </c>
      <c r="B8017" s="2">
        <v>41869</v>
      </c>
      <c r="C8017">
        <v>17.9374</v>
      </c>
    </row>
    <row r="8018" spans="1:3" x14ac:dyDescent="0.55000000000000004">
      <c r="A8018" s="1" t="s">
        <v>20</v>
      </c>
      <c r="B8018" s="2">
        <v>41870</v>
      </c>
      <c r="C8018">
        <v>17.906199999999998</v>
      </c>
    </row>
    <row r="8019" spans="1:3" x14ac:dyDescent="0.55000000000000004">
      <c r="A8019" s="1" t="s">
        <v>20</v>
      </c>
      <c r="B8019" s="2">
        <v>41871</v>
      </c>
      <c r="C8019">
        <v>17.906199999999998</v>
      </c>
    </row>
    <row r="8020" spans="1:3" x14ac:dyDescent="0.55000000000000004">
      <c r="A8020" s="1" t="s">
        <v>20</v>
      </c>
      <c r="B8020" s="2">
        <v>41872</v>
      </c>
      <c r="C8020">
        <v>17.9374</v>
      </c>
    </row>
    <row r="8021" spans="1:3" x14ac:dyDescent="0.55000000000000004">
      <c r="A8021" s="1" t="s">
        <v>20</v>
      </c>
      <c r="B8021" s="2">
        <v>41873</v>
      </c>
      <c r="C8021">
        <v>17.890599999999999</v>
      </c>
    </row>
    <row r="8022" spans="1:3" x14ac:dyDescent="0.55000000000000004">
      <c r="A8022" s="1" t="s">
        <v>20</v>
      </c>
      <c r="B8022" s="2">
        <v>41876</v>
      </c>
      <c r="C8022">
        <v>17.9998</v>
      </c>
    </row>
    <row r="8023" spans="1:3" x14ac:dyDescent="0.55000000000000004">
      <c r="A8023" s="1" t="s">
        <v>20</v>
      </c>
      <c r="B8023" s="2">
        <v>41877</v>
      </c>
      <c r="C8023">
        <v>18.023199999999999</v>
      </c>
    </row>
    <row r="8024" spans="1:3" x14ac:dyDescent="0.55000000000000004">
      <c r="A8024" s="1" t="s">
        <v>20</v>
      </c>
      <c r="B8024" s="2">
        <v>41878</v>
      </c>
      <c r="C8024">
        <v>18.148</v>
      </c>
    </row>
    <row r="8025" spans="1:3" x14ac:dyDescent="0.55000000000000004">
      <c r="A8025" s="1" t="s">
        <v>20</v>
      </c>
      <c r="B8025" s="2">
        <v>41879</v>
      </c>
      <c r="C8025">
        <v>18.241599999999998</v>
      </c>
    </row>
    <row r="8026" spans="1:3" x14ac:dyDescent="0.55000000000000004">
      <c r="A8026" s="1" t="s">
        <v>20</v>
      </c>
      <c r="B8026" s="2">
        <v>41880</v>
      </c>
      <c r="C8026">
        <v>18.319500000000001</v>
      </c>
    </row>
    <row r="8027" spans="1:3" x14ac:dyDescent="0.55000000000000004">
      <c r="A8027" s="1" t="s">
        <v>20</v>
      </c>
      <c r="B8027" s="2">
        <v>41884</v>
      </c>
      <c r="C8027">
        <v>18.179200000000002</v>
      </c>
    </row>
    <row r="8028" spans="1:3" x14ac:dyDescent="0.55000000000000004">
      <c r="A8028" s="1" t="s">
        <v>20</v>
      </c>
      <c r="B8028" s="2">
        <v>41885</v>
      </c>
      <c r="C8028">
        <v>18.093399999999999</v>
      </c>
    </row>
    <row r="8029" spans="1:3" x14ac:dyDescent="0.55000000000000004">
      <c r="A8029" s="1" t="s">
        <v>20</v>
      </c>
      <c r="B8029" s="2">
        <v>41886</v>
      </c>
      <c r="C8029">
        <v>17.851600000000001</v>
      </c>
    </row>
    <row r="8030" spans="1:3" x14ac:dyDescent="0.55000000000000004">
      <c r="A8030" s="1" t="s">
        <v>20</v>
      </c>
      <c r="B8030" s="2">
        <v>41887</v>
      </c>
      <c r="C8030">
        <v>17.757999999999999</v>
      </c>
    </row>
    <row r="8031" spans="1:3" x14ac:dyDescent="0.55000000000000004">
      <c r="A8031" s="1" t="s">
        <v>20</v>
      </c>
      <c r="B8031" s="2">
        <v>41890</v>
      </c>
      <c r="C8031">
        <v>17.547499999999999</v>
      </c>
    </row>
    <row r="8032" spans="1:3" x14ac:dyDescent="0.55000000000000004">
      <c r="A8032" s="1" t="s">
        <v>20</v>
      </c>
      <c r="B8032" s="2">
        <v>41891</v>
      </c>
      <c r="C8032">
        <v>17.578600000000002</v>
      </c>
    </row>
    <row r="8033" spans="1:3" x14ac:dyDescent="0.55000000000000004">
      <c r="A8033" s="1" t="s">
        <v>20</v>
      </c>
      <c r="B8033" s="2">
        <v>41892</v>
      </c>
      <c r="C8033">
        <v>17.5943</v>
      </c>
    </row>
    <row r="8034" spans="1:3" x14ac:dyDescent="0.55000000000000004">
      <c r="A8034" s="1" t="s">
        <v>20</v>
      </c>
      <c r="B8034" s="2">
        <v>41893</v>
      </c>
      <c r="C8034">
        <v>17.7502</v>
      </c>
    </row>
    <row r="8035" spans="1:3" x14ac:dyDescent="0.55000000000000004">
      <c r="A8035" s="1" t="s">
        <v>20</v>
      </c>
      <c r="B8035" s="2">
        <v>41894</v>
      </c>
      <c r="C8035">
        <v>17.7346</v>
      </c>
    </row>
    <row r="8036" spans="1:3" x14ac:dyDescent="0.55000000000000004">
      <c r="A8036" s="1" t="s">
        <v>20</v>
      </c>
      <c r="B8036" s="2">
        <v>41897</v>
      </c>
      <c r="C8036">
        <v>17.640999999999998</v>
      </c>
    </row>
    <row r="8037" spans="1:3" x14ac:dyDescent="0.55000000000000004">
      <c r="A8037" s="1" t="s">
        <v>20</v>
      </c>
      <c r="B8037" s="2">
        <v>41898</v>
      </c>
      <c r="C8037">
        <v>17.695599999999999</v>
      </c>
    </row>
    <row r="8038" spans="1:3" x14ac:dyDescent="0.55000000000000004">
      <c r="A8038" s="1" t="s">
        <v>20</v>
      </c>
      <c r="B8038" s="2">
        <v>41899</v>
      </c>
      <c r="C8038">
        <v>17.664400000000001</v>
      </c>
    </row>
    <row r="8039" spans="1:3" x14ac:dyDescent="0.55000000000000004">
      <c r="A8039" s="1" t="s">
        <v>20</v>
      </c>
      <c r="B8039" s="2">
        <v>41900</v>
      </c>
      <c r="C8039">
        <v>17.563099999999999</v>
      </c>
    </row>
    <row r="8040" spans="1:3" x14ac:dyDescent="0.55000000000000004">
      <c r="A8040" s="1" t="s">
        <v>20</v>
      </c>
      <c r="B8040" s="2">
        <v>41901</v>
      </c>
      <c r="C8040">
        <v>17.586400000000001</v>
      </c>
    </row>
    <row r="8041" spans="1:3" x14ac:dyDescent="0.55000000000000004">
      <c r="A8041" s="1" t="s">
        <v>20</v>
      </c>
      <c r="B8041" s="2">
        <v>41904</v>
      </c>
      <c r="C8041">
        <v>17.391500000000001</v>
      </c>
    </row>
    <row r="8042" spans="1:3" x14ac:dyDescent="0.55000000000000004">
      <c r="A8042" s="1" t="s">
        <v>20</v>
      </c>
      <c r="B8042" s="2">
        <v>41905</v>
      </c>
      <c r="C8042">
        <v>17.102900000000002</v>
      </c>
    </row>
    <row r="8043" spans="1:3" x14ac:dyDescent="0.55000000000000004">
      <c r="A8043" s="1" t="s">
        <v>20</v>
      </c>
      <c r="B8043" s="2">
        <v>41906</v>
      </c>
      <c r="C8043">
        <v>17.0639</v>
      </c>
    </row>
    <row r="8044" spans="1:3" x14ac:dyDescent="0.55000000000000004">
      <c r="A8044" s="1" t="s">
        <v>20</v>
      </c>
      <c r="B8044" s="2">
        <v>41907</v>
      </c>
      <c r="C8044">
        <v>16.9937</v>
      </c>
    </row>
    <row r="8045" spans="1:3" x14ac:dyDescent="0.55000000000000004">
      <c r="A8045" s="1" t="s">
        <v>20</v>
      </c>
      <c r="B8045" s="2">
        <v>41908</v>
      </c>
      <c r="C8045">
        <v>17.446100000000001</v>
      </c>
    </row>
    <row r="8046" spans="1:3" x14ac:dyDescent="0.55000000000000004">
      <c r="A8046" s="1" t="s">
        <v>20</v>
      </c>
      <c r="B8046" s="2">
        <v>41911</v>
      </c>
      <c r="C8046">
        <v>17.446100000000001</v>
      </c>
    </row>
    <row r="8047" spans="1:3" x14ac:dyDescent="0.55000000000000004">
      <c r="A8047" s="1" t="s">
        <v>20</v>
      </c>
      <c r="B8047" s="2">
        <v>41912</v>
      </c>
      <c r="C8047">
        <v>17.391500000000001</v>
      </c>
    </row>
    <row r="8048" spans="1:3" x14ac:dyDescent="0.55000000000000004">
      <c r="A8048" s="1" t="s">
        <v>20</v>
      </c>
      <c r="B8048" s="2">
        <v>41913</v>
      </c>
      <c r="C8048">
        <v>16.892399999999999</v>
      </c>
    </row>
    <row r="8049" spans="1:3" x14ac:dyDescent="0.55000000000000004">
      <c r="A8049" s="1" t="s">
        <v>20</v>
      </c>
      <c r="B8049" s="2">
        <v>41914</v>
      </c>
      <c r="C8049">
        <v>16.705200000000001</v>
      </c>
    </row>
    <row r="8050" spans="1:3" x14ac:dyDescent="0.55000000000000004">
      <c r="A8050" s="1" t="s">
        <v>20</v>
      </c>
      <c r="B8050" s="2">
        <v>41915</v>
      </c>
      <c r="C8050">
        <v>16.869</v>
      </c>
    </row>
    <row r="8051" spans="1:3" x14ac:dyDescent="0.55000000000000004">
      <c r="A8051" s="1" t="s">
        <v>20</v>
      </c>
      <c r="B8051" s="2">
        <v>41918</v>
      </c>
      <c r="C8051">
        <v>17.079499999999999</v>
      </c>
    </row>
    <row r="8052" spans="1:3" x14ac:dyDescent="0.55000000000000004">
      <c r="A8052" s="1" t="s">
        <v>20</v>
      </c>
      <c r="B8052" s="2">
        <v>41919</v>
      </c>
      <c r="C8052">
        <v>16.783200000000001</v>
      </c>
    </row>
    <row r="8053" spans="1:3" x14ac:dyDescent="0.55000000000000004">
      <c r="A8053" s="1" t="s">
        <v>20</v>
      </c>
      <c r="B8053" s="2">
        <v>41920</v>
      </c>
      <c r="C8053">
        <v>16.9937</v>
      </c>
    </row>
    <row r="8054" spans="1:3" x14ac:dyDescent="0.55000000000000004">
      <c r="A8054" s="1" t="s">
        <v>20</v>
      </c>
      <c r="B8054" s="2">
        <v>41921</v>
      </c>
      <c r="C8054">
        <v>16.361999999999998</v>
      </c>
    </row>
    <row r="8055" spans="1:3" x14ac:dyDescent="0.55000000000000004">
      <c r="A8055" s="1" t="s">
        <v>20</v>
      </c>
      <c r="B8055" s="2">
        <v>41922</v>
      </c>
      <c r="C8055">
        <v>16.011099999999999</v>
      </c>
    </row>
    <row r="8056" spans="1:3" x14ac:dyDescent="0.55000000000000004">
      <c r="A8056" s="1" t="s">
        <v>20</v>
      </c>
      <c r="B8056" s="2">
        <v>41925</v>
      </c>
      <c r="C8056">
        <v>15.582100000000001</v>
      </c>
    </row>
    <row r="8057" spans="1:3" x14ac:dyDescent="0.55000000000000004">
      <c r="A8057" s="1" t="s">
        <v>20</v>
      </c>
      <c r="B8057" s="2">
        <v>41926</v>
      </c>
      <c r="C8057">
        <v>15.5587</v>
      </c>
    </row>
    <row r="8058" spans="1:3" x14ac:dyDescent="0.55000000000000004">
      <c r="A8058" s="1" t="s">
        <v>20</v>
      </c>
      <c r="B8058" s="2">
        <v>41927</v>
      </c>
      <c r="C8058">
        <v>15.5587</v>
      </c>
    </row>
    <row r="8059" spans="1:3" x14ac:dyDescent="0.55000000000000004">
      <c r="A8059" s="1" t="s">
        <v>20</v>
      </c>
      <c r="B8059" s="2">
        <v>41928</v>
      </c>
      <c r="C8059">
        <v>15.5276</v>
      </c>
    </row>
    <row r="8060" spans="1:3" x14ac:dyDescent="0.55000000000000004">
      <c r="A8060" s="1" t="s">
        <v>20</v>
      </c>
      <c r="B8060" s="2">
        <v>41929</v>
      </c>
      <c r="C8060">
        <v>15.972099999999999</v>
      </c>
    </row>
    <row r="8061" spans="1:3" x14ac:dyDescent="0.55000000000000004">
      <c r="A8061" s="1" t="s">
        <v>20</v>
      </c>
      <c r="B8061" s="2">
        <v>41932</v>
      </c>
      <c r="C8061">
        <v>16.3932</v>
      </c>
    </row>
    <row r="8062" spans="1:3" x14ac:dyDescent="0.55000000000000004">
      <c r="A8062" s="1" t="s">
        <v>20</v>
      </c>
      <c r="B8062" s="2">
        <v>41933</v>
      </c>
      <c r="C8062">
        <v>17.0639</v>
      </c>
    </row>
    <row r="8063" spans="1:3" x14ac:dyDescent="0.55000000000000004">
      <c r="A8063" s="1" t="s">
        <v>20</v>
      </c>
      <c r="B8063" s="2">
        <v>41934</v>
      </c>
      <c r="C8063">
        <v>16.6662</v>
      </c>
    </row>
    <row r="8064" spans="1:3" x14ac:dyDescent="0.55000000000000004">
      <c r="A8064" s="1" t="s">
        <v>20</v>
      </c>
      <c r="B8064" s="2">
        <v>41935</v>
      </c>
      <c r="C8064">
        <v>16.970300000000002</v>
      </c>
    </row>
    <row r="8065" spans="1:3" x14ac:dyDescent="0.55000000000000004">
      <c r="A8065" s="1" t="s">
        <v>20</v>
      </c>
      <c r="B8065" s="2">
        <v>41936</v>
      </c>
      <c r="C8065">
        <v>17.547499999999999</v>
      </c>
    </row>
    <row r="8066" spans="1:3" x14ac:dyDescent="0.55000000000000004">
      <c r="A8066" s="1" t="s">
        <v>20</v>
      </c>
      <c r="B8066" s="2">
        <v>41939</v>
      </c>
      <c r="C8066">
        <v>17.4617</v>
      </c>
    </row>
    <row r="8067" spans="1:3" x14ac:dyDescent="0.55000000000000004">
      <c r="A8067" s="1" t="s">
        <v>20</v>
      </c>
      <c r="B8067" s="2">
        <v>41940</v>
      </c>
      <c r="C8067">
        <v>17.640999999999998</v>
      </c>
    </row>
    <row r="8068" spans="1:3" x14ac:dyDescent="0.55000000000000004">
      <c r="A8068" s="1" t="s">
        <v>20</v>
      </c>
      <c r="B8068" s="2">
        <v>41941</v>
      </c>
      <c r="C8068">
        <v>17.352499999999999</v>
      </c>
    </row>
    <row r="8069" spans="1:3" x14ac:dyDescent="0.55000000000000004">
      <c r="A8069" s="1" t="s">
        <v>20</v>
      </c>
      <c r="B8069" s="2">
        <v>41942</v>
      </c>
      <c r="C8069">
        <v>17.058</v>
      </c>
    </row>
    <row r="8070" spans="1:3" x14ac:dyDescent="0.55000000000000004">
      <c r="A8070" s="1" t="s">
        <v>20</v>
      </c>
      <c r="B8070" s="2">
        <v>41943</v>
      </c>
      <c r="C8070">
        <v>17.1614</v>
      </c>
    </row>
    <row r="8071" spans="1:3" x14ac:dyDescent="0.55000000000000004">
      <c r="A8071" s="1" t="s">
        <v>20</v>
      </c>
      <c r="B8071" s="2">
        <v>41946</v>
      </c>
      <c r="C8071">
        <v>16.890799999999999</v>
      </c>
    </row>
    <row r="8072" spans="1:3" x14ac:dyDescent="0.55000000000000004">
      <c r="A8072" s="1" t="s">
        <v>20</v>
      </c>
      <c r="B8072" s="2">
        <v>41947</v>
      </c>
      <c r="C8072">
        <v>16.9147</v>
      </c>
    </row>
    <row r="8073" spans="1:3" x14ac:dyDescent="0.55000000000000004">
      <c r="A8073" s="1" t="s">
        <v>20</v>
      </c>
      <c r="B8073" s="2">
        <v>41948</v>
      </c>
      <c r="C8073">
        <v>16.930599999999998</v>
      </c>
    </row>
    <row r="8074" spans="1:3" x14ac:dyDescent="0.55000000000000004">
      <c r="A8074" s="1" t="s">
        <v>20</v>
      </c>
      <c r="B8074" s="2">
        <v>41949</v>
      </c>
      <c r="C8074">
        <v>16.922699999999999</v>
      </c>
    </row>
    <row r="8075" spans="1:3" x14ac:dyDescent="0.55000000000000004">
      <c r="A8075" s="1" t="s">
        <v>20</v>
      </c>
      <c r="B8075" s="2">
        <v>41950</v>
      </c>
      <c r="C8075">
        <v>17.0261</v>
      </c>
    </row>
    <row r="8076" spans="1:3" x14ac:dyDescent="0.55000000000000004">
      <c r="A8076" s="1" t="s">
        <v>20</v>
      </c>
      <c r="B8076" s="2">
        <v>41953</v>
      </c>
      <c r="C8076">
        <v>17.3843</v>
      </c>
    </row>
    <row r="8077" spans="1:3" x14ac:dyDescent="0.55000000000000004">
      <c r="A8077" s="1" t="s">
        <v>20</v>
      </c>
      <c r="B8077" s="2">
        <v>41954</v>
      </c>
      <c r="C8077">
        <v>17.320599999999999</v>
      </c>
    </row>
    <row r="8078" spans="1:3" x14ac:dyDescent="0.55000000000000004">
      <c r="A8078" s="1" t="s">
        <v>20</v>
      </c>
      <c r="B8078" s="2">
        <v>41955</v>
      </c>
      <c r="C8078">
        <v>17.503699999999998</v>
      </c>
    </row>
    <row r="8079" spans="1:3" x14ac:dyDescent="0.55000000000000004">
      <c r="A8079" s="1" t="s">
        <v>20</v>
      </c>
      <c r="B8079" s="2">
        <v>41956</v>
      </c>
      <c r="C8079">
        <v>17.5594</v>
      </c>
    </row>
    <row r="8080" spans="1:3" x14ac:dyDescent="0.55000000000000004">
      <c r="A8080" s="1" t="s">
        <v>20</v>
      </c>
      <c r="B8080" s="2">
        <v>41957</v>
      </c>
      <c r="C8080">
        <v>17.655000000000001</v>
      </c>
    </row>
    <row r="8081" spans="1:3" x14ac:dyDescent="0.55000000000000004">
      <c r="A8081" s="1" t="s">
        <v>20</v>
      </c>
      <c r="B8081" s="2">
        <v>41960</v>
      </c>
      <c r="C8081">
        <v>17.790299999999998</v>
      </c>
    </row>
    <row r="8082" spans="1:3" x14ac:dyDescent="0.55000000000000004">
      <c r="A8082" s="1" t="s">
        <v>20</v>
      </c>
      <c r="B8082" s="2">
        <v>41961</v>
      </c>
      <c r="C8082">
        <v>18.0609</v>
      </c>
    </row>
    <row r="8083" spans="1:3" x14ac:dyDescent="0.55000000000000004">
      <c r="A8083" s="1" t="s">
        <v>20</v>
      </c>
      <c r="B8083" s="2">
        <v>41962</v>
      </c>
      <c r="C8083">
        <v>18.1724</v>
      </c>
    </row>
    <row r="8084" spans="1:3" x14ac:dyDescent="0.55000000000000004">
      <c r="A8084" s="1" t="s">
        <v>20</v>
      </c>
      <c r="B8084" s="2">
        <v>41963</v>
      </c>
      <c r="C8084">
        <v>18.251899999999999</v>
      </c>
    </row>
    <row r="8085" spans="1:3" x14ac:dyDescent="0.55000000000000004">
      <c r="A8085" s="1" t="s">
        <v>20</v>
      </c>
      <c r="B8085" s="2">
        <v>41964</v>
      </c>
      <c r="C8085">
        <v>18.2121</v>
      </c>
    </row>
    <row r="8086" spans="1:3" x14ac:dyDescent="0.55000000000000004">
      <c r="A8086" s="1" t="s">
        <v>20</v>
      </c>
      <c r="B8086" s="2">
        <v>41967</v>
      </c>
      <c r="C8086">
        <v>17.901700000000002</v>
      </c>
    </row>
    <row r="8087" spans="1:3" x14ac:dyDescent="0.55000000000000004">
      <c r="A8087" s="1" t="s">
        <v>20</v>
      </c>
      <c r="B8087" s="2">
        <v>41968</v>
      </c>
      <c r="C8087">
        <v>17.7744</v>
      </c>
    </row>
    <row r="8088" spans="1:3" x14ac:dyDescent="0.55000000000000004">
      <c r="A8088" s="1" t="s">
        <v>20</v>
      </c>
      <c r="B8088" s="2">
        <v>41969</v>
      </c>
      <c r="C8088">
        <v>17.909700000000001</v>
      </c>
    </row>
    <row r="8089" spans="1:3" x14ac:dyDescent="0.55000000000000004">
      <c r="A8089" s="1" t="s">
        <v>20</v>
      </c>
      <c r="B8089" s="2">
        <v>41971</v>
      </c>
      <c r="C8089">
        <v>17.7346</v>
      </c>
    </row>
    <row r="8090" spans="1:3" x14ac:dyDescent="0.55000000000000004">
      <c r="A8090" s="1" t="s">
        <v>20</v>
      </c>
      <c r="B8090" s="2">
        <v>41974</v>
      </c>
      <c r="C8090">
        <v>17.073899999999998</v>
      </c>
    </row>
    <row r="8091" spans="1:3" x14ac:dyDescent="0.55000000000000004">
      <c r="A8091" s="1" t="s">
        <v>20</v>
      </c>
      <c r="B8091" s="2">
        <v>41975</v>
      </c>
      <c r="C8091">
        <v>17.2729</v>
      </c>
    </row>
    <row r="8092" spans="1:3" x14ac:dyDescent="0.55000000000000004">
      <c r="A8092" s="1" t="s">
        <v>20</v>
      </c>
      <c r="B8092" s="2">
        <v>41976</v>
      </c>
      <c r="C8092">
        <v>17.495799999999999</v>
      </c>
    </row>
    <row r="8093" spans="1:3" x14ac:dyDescent="0.55000000000000004">
      <c r="A8093" s="1" t="s">
        <v>20</v>
      </c>
      <c r="B8093" s="2">
        <v>41977</v>
      </c>
      <c r="C8093">
        <v>17.710699999999999</v>
      </c>
    </row>
    <row r="8094" spans="1:3" x14ac:dyDescent="0.55000000000000004">
      <c r="A8094" s="1" t="s">
        <v>20</v>
      </c>
      <c r="B8094" s="2">
        <v>41978</v>
      </c>
      <c r="C8094">
        <v>17.846</v>
      </c>
    </row>
    <row r="8095" spans="1:3" x14ac:dyDescent="0.55000000000000004">
      <c r="A8095" s="1" t="s">
        <v>20</v>
      </c>
      <c r="B8095" s="2">
        <v>41981</v>
      </c>
      <c r="C8095">
        <v>17.5276</v>
      </c>
    </row>
    <row r="8096" spans="1:3" x14ac:dyDescent="0.55000000000000004">
      <c r="A8096" s="1" t="s">
        <v>20</v>
      </c>
      <c r="B8096" s="2">
        <v>41982</v>
      </c>
      <c r="C8096">
        <v>17.646999999999998</v>
      </c>
    </row>
    <row r="8097" spans="1:3" x14ac:dyDescent="0.55000000000000004">
      <c r="A8097" s="1" t="s">
        <v>20</v>
      </c>
      <c r="B8097" s="2">
        <v>41983</v>
      </c>
      <c r="C8097">
        <v>17.456</v>
      </c>
    </row>
    <row r="8098" spans="1:3" x14ac:dyDescent="0.55000000000000004">
      <c r="A8098" s="1" t="s">
        <v>20</v>
      </c>
      <c r="B8098" s="2">
        <v>41984</v>
      </c>
      <c r="C8098">
        <v>17.726600000000001</v>
      </c>
    </row>
    <row r="8099" spans="1:3" x14ac:dyDescent="0.55000000000000004">
      <c r="A8099" s="1" t="s">
        <v>20</v>
      </c>
      <c r="B8099" s="2">
        <v>41985</v>
      </c>
      <c r="C8099">
        <v>17.5276</v>
      </c>
    </row>
    <row r="8100" spans="1:3" x14ac:dyDescent="0.55000000000000004">
      <c r="A8100" s="1" t="s">
        <v>20</v>
      </c>
      <c r="B8100" s="2">
        <v>41988</v>
      </c>
      <c r="C8100">
        <v>17.583300000000001</v>
      </c>
    </row>
    <row r="8101" spans="1:3" x14ac:dyDescent="0.55000000000000004">
      <c r="A8101" s="1" t="s">
        <v>20</v>
      </c>
      <c r="B8101" s="2">
        <v>41989</v>
      </c>
      <c r="C8101">
        <v>17.368400000000001</v>
      </c>
    </row>
    <row r="8102" spans="1:3" x14ac:dyDescent="0.55000000000000004">
      <c r="A8102" s="1" t="s">
        <v>20</v>
      </c>
      <c r="B8102" s="2">
        <v>41990</v>
      </c>
      <c r="C8102">
        <v>17.798200000000001</v>
      </c>
    </row>
    <row r="8103" spans="1:3" x14ac:dyDescent="0.55000000000000004">
      <c r="A8103" s="1" t="s">
        <v>20</v>
      </c>
      <c r="B8103" s="2">
        <v>41991</v>
      </c>
      <c r="C8103">
        <v>17.893799999999999</v>
      </c>
    </row>
    <row r="8104" spans="1:3" x14ac:dyDescent="0.55000000000000004">
      <c r="A8104" s="1" t="s">
        <v>20</v>
      </c>
      <c r="B8104" s="2">
        <v>41992</v>
      </c>
      <c r="C8104">
        <v>17.901700000000002</v>
      </c>
    </row>
    <row r="8105" spans="1:3" x14ac:dyDescent="0.55000000000000004">
      <c r="A8105" s="1" t="s">
        <v>20</v>
      </c>
      <c r="B8105" s="2">
        <v>41995</v>
      </c>
      <c r="C8105">
        <v>17.973400000000002</v>
      </c>
    </row>
    <row r="8106" spans="1:3" x14ac:dyDescent="0.55000000000000004">
      <c r="A8106" s="1" t="s">
        <v>20</v>
      </c>
      <c r="B8106" s="2">
        <v>41996</v>
      </c>
      <c r="C8106">
        <v>18.228100000000001</v>
      </c>
    </row>
    <row r="8107" spans="1:3" x14ac:dyDescent="0.55000000000000004">
      <c r="A8107" s="1" t="s">
        <v>20</v>
      </c>
      <c r="B8107" s="2">
        <v>41997</v>
      </c>
      <c r="C8107">
        <v>18.4191</v>
      </c>
    </row>
    <row r="8108" spans="1:3" x14ac:dyDescent="0.55000000000000004">
      <c r="A8108" s="1" t="s">
        <v>20</v>
      </c>
      <c r="B8108" s="2">
        <v>41999</v>
      </c>
      <c r="C8108">
        <v>18.403199999999998</v>
      </c>
    </row>
    <row r="8109" spans="1:3" x14ac:dyDescent="0.55000000000000004">
      <c r="A8109" s="1" t="s">
        <v>20</v>
      </c>
      <c r="B8109" s="2">
        <v>42002</v>
      </c>
      <c r="C8109">
        <v>18.2758</v>
      </c>
    </row>
    <row r="8110" spans="1:3" x14ac:dyDescent="0.55000000000000004">
      <c r="A8110" s="1" t="s">
        <v>20</v>
      </c>
      <c r="B8110" s="2">
        <v>42003</v>
      </c>
      <c r="C8110">
        <v>18.4907</v>
      </c>
    </row>
    <row r="8111" spans="1:3" x14ac:dyDescent="0.55000000000000004">
      <c r="A8111" s="1" t="s">
        <v>20</v>
      </c>
      <c r="B8111" s="2">
        <v>42004</v>
      </c>
      <c r="C8111">
        <v>18.474799999999998</v>
      </c>
    </row>
    <row r="8112" spans="1:3" x14ac:dyDescent="0.55000000000000004">
      <c r="A8112" s="1" t="s">
        <v>20</v>
      </c>
      <c r="B8112" s="2">
        <v>42006</v>
      </c>
      <c r="C8112">
        <v>18.697700000000001</v>
      </c>
    </row>
    <row r="8113" spans="1:3" x14ac:dyDescent="0.55000000000000004">
      <c r="A8113" s="1" t="s">
        <v>20</v>
      </c>
      <c r="B8113" s="2">
        <v>42009</v>
      </c>
      <c r="C8113">
        <v>18.578299999999999</v>
      </c>
    </row>
    <row r="8114" spans="1:3" x14ac:dyDescent="0.55000000000000004">
      <c r="A8114" s="1" t="s">
        <v>20</v>
      </c>
      <c r="B8114" s="2">
        <v>42010</v>
      </c>
      <c r="C8114">
        <v>18.395199999999999</v>
      </c>
    </row>
    <row r="8115" spans="1:3" x14ac:dyDescent="0.55000000000000004">
      <c r="A8115" s="1" t="s">
        <v>20</v>
      </c>
      <c r="B8115" s="2">
        <v>42011</v>
      </c>
      <c r="C8115">
        <v>18.737500000000001</v>
      </c>
    </row>
    <row r="8116" spans="1:3" x14ac:dyDescent="0.55000000000000004">
      <c r="A8116" s="1" t="s">
        <v>20</v>
      </c>
      <c r="B8116" s="2">
        <v>42012</v>
      </c>
      <c r="C8116">
        <v>18.626100000000001</v>
      </c>
    </row>
    <row r="8117" spans="1:3" x14ac:dyDescent="0.55000000000000004">
      <c r="A8117" s="1" t="s">
        <v>20</v>
      </c>
      <c r="B8117" s="2">
        <v>42013</v>
      </c>
      <c r="C8117">
        <v>18.896699999999999</v>
      </c>
    </row>
    <row r="8118" spans="1:3" x14ac:dyDescent="0.55000000000000004">
      <c r="A8118" s="1" t="s">
        <v>20</v>
      </c>
      <c r="B8118" s="2">
        <v>42016</v>
      </c>
      <c r="C8118">
        <v>18.681799999999999</v>
      </c>
    </row>
    <row r="8119" spans="1:3" x14ac:dyDescent="0.55000000000000004">
      <c r="A8119" s="1" t="s">
        <v>20</v>
      </c>
      <c r="B8119" s="2">
        <v>42017</v>
      </c>
      <c r="C8119">
        <v>18.880800000000001</v>
      </c>
    </row>
    <row r="8120" spans="1:3" x14ac:dyDescent="0.55000000000000004">
      <c r="A8120" s="1" t="s">
        <v>20</v>
      </c>
      <c r="B8120" s="2">
        <v>42018</v>
      </c>
      <c r="C8120">
        <v>18.498699999999999</v>
      </c>
    </row>
    <row r="8121" spans="1:3" x14ac:dyDescent="0.55000000000000004">
      <c r="A8121" s="1" t="s">
        <v>20</v>
      </c>
      <c r="B8121" s="2">
        <v>42019</v>
      </c>
      <c r="C8121">
        <v>18.156400000000001</v>
      </c>
    </row>
    <row r="8122" spans="1:3" x14ac:dyDescent="0.55000000000000004">
      <c r="A8122" s="1" t="s">
        <v>20</v>
      </c>
      <c r="B8122" s="2">
        <v>42020</v>
      </c>
      <c r="C8122">
        <v>18.267900000000001</v>
      </c>
    </row>
    <row r="8123" spans="1:3" x14ac:dyDescent="0.55000000000000004">
      <c r="A8123" s="1" t="s">
        <v>20</v>
      </c>
      <c r="B8123" s="2">
        <v>42024</v>
      </c>
      <c r="C8123">
        <v>18.514600000000002</v>
      </c>
    </row>
    <row r="8124" spans="1:3" x14ac:dyDescent="0.55000000000000004">
      <c r="A8124" s="1" t="s">
        <v>20</v>
      </c>
      <c r="B8124" s="2">
        <v>42025</v>
      </c>
      <c r="C8124">
        <v>18.665900000000001</v>
      </c>
    </row>
    <row r="8125" spans="1:3" x14ac:dyDescent="0.55000000000000004">
      <c r="A8125" s="1" t="s">
        <v>20</v>
      </c>
      <c r="B8125" s="2">
        <v>42026</v>
      </c>
      <c r="C8125">
        <v>19.119599999999998</v>
      </c>
    </row>
    <row r="8126" spans="1:3" x14ac:dyDescent="0.55000000000000004">
      <c r="A8126" s="1" t="s">
        <v>20</v>
      </c>
      <c r="B8126" s="2">
        <v>42027</v>
      </c>
      <c r="C8126">
        <v>19.310600000000001</v>
      </c>
    </row>
    <row r="8127" spans="1:3" x14ac:dyDescent="0.55000000000000004">
      <c r="A8127" s="1" t="s">
        <v>20</v>
      </c>
      <c r="B8127" s="2">
        <v>42030</v>
      </c>
      <c r="C8127">
        <v>19.589200000000002</v>
      </c>
    </row>
    <row r="8128" spans="1:3" x14ac:dyDescent="0.55000000000000004">
      <c r="A8128" s="1" t="s">
        <v>20</v>
      </c>
      <c r="B8128" s="2">
        <v>42031</v>
      </c>
      <c r="C8128">
        <v>19.597200000000001</v>
      </c>
    </row>
    <row r="8129" spans="1:3" x14ac:dyDescent="0.55000000000000004">
      <c r="A8129" s="1" t="s">
        <v>20</v>
      </c>
      <c r="B8129" s="2">
        <v>42032</v>
      </c>
      <c r="C8129">
        <v>19.414100000000001</v>
      </c>
    </row>
    <row r="8130" spans="1:3" x14ac:dyDescent="0.55000000000000004">
      <c r="A8130" s="1" t="s">
        <v>20</v>
      </c>
      <c r="B8130" s="2">
        <v>42033</v>
      </c>
      <c r="C8130">
        <v>19.3186</v>
      </c>
    </row>
    <row r="8131" spans="1:3" x14ac:dyDescent="0.55000000000000004">
      <c r="A8131" s="1" t="s">
        <v>20</v>
      </c>
      <c r="B8131" s="2">
        <v>42034</v>
      </c>
      <c r="C8131">
        <v>19.111599999999999</v>
      </c>
    </row>
    <row r="8132" spans="1:3" x14ac:dyDescent="0.55000000000000004">
      <c r="A8132" s="1" t="s">
        <v>20</v>
      </c>
      <c r="B8132" s="2">
        <v>42037</v>
      </c>
      <c r="C8132">
        <v>19.1435</v>
      </c>
    </row>
    <row r="8133" spans="1:3" x14ac:dyDescent="0.55000000000000004">
      <c r="A8133" s="1" t="s">
        <v>20</v>
      </c>
      <c r="B8133" s="2">
        <v>42038</v>
      </c>
      <c r="C8133">
        <v>19.43</v>
      </c>
    </row>
    <row r="8134" spans="1:3" x14ac:dyDescent="0.55000000000000004">
      <c r="A8134" s="1" t="s">
        <v>20</v>
      </c>
      <c r="B8134" s="2">
        <v>42039</v>
      </c>
      <c r="C8134">
        <v>19.3186</v>
      </c>
    </row>
    <row r="8135" spans="1:3" x14ac:dyDescent="0.55000000000000004">
      <c r="A8135" s="1" t="s">
        <v>20</v>
      </c>
      <c r="B8135" s="2">
        <v>42040</v>
      </c>
      <c r="C8135">
        <v>19.652899999999999</v>
      </c>
    </row>
    <row r="8136" spans="1:3" x14ac:dyDescent="0.55000000000000004">
      <c r="A8136" s="1" t="s">
        <v>20</v>
      </c>
      <c r="B8136" s="2">
        <v>42041</v>
      </c>
      <c r="C8136">
        <v>19.6768</v>
      </c>
    </row>
    <row r="8137" spans="1:3" x14ac:dyDescent="0.55000000000000004">
      <c r="A8137" s="1" t="s">
        <v>20</v>
      </c>
      <c r="B8137" s="2">
        <v>42044</v>
      </c>
      <c r="C8137">
        <v>19.883700000000001</v>
      </c>
    </row>
    <row r="8138" spans="1:3" x14ac:dyDescent="0.55000000000000004">
      <c r="A8138" s="1" t="s">
        <v>20</v>
      </c>
      <c r="B8138" s="2">
        <v>42045</v>
      </c>
      <c r="C8138">
        <v>19.3186</v>
      </c>
    </row>
    <row r="8139" spans="1:3" x14ac:dyDescent="0.55000000000000004">
      <c r="A8139" s="1" t="s">
        <v>20</v>
      </c>
      <c r="B8139" s="2">
        <v>42046</v>
      </c>
      <c r="C8139">
        <v>19.3186</v>
      </c>
    </row>
    <row r="8140" spans="1:3" x14ac:dyDescent="0.55000000000000004">
      <c r="A8140" s="1" t="s">
        <v>20</v>
      </c>
      <c r="B8140" s="2">
        <v>42047</v>
      </c>
      <c r="C8140">
        <v>19.3902</v>
      </c>
    </row>
    <row r="8141" spans="1:3" x14ac:dyDescent="0.55000000000000004">
      <c r="A8141" s="1" t="s">
        <v>20</v>
      </c>
      <c r="B8141" s="2">
        <v>42048</v>
      </c>
      <c r="C8141">
        <v>19.437999999999999</v>
      </c>
    </row>
    <row r="8142" spans="1:3" x14ac:dyDescent="0.55000000000000004">
      <c r="A8142" s="1" t="s">
        <v>20</v>
      </c>
      <c r="B8142" s="2">
        <v>42052</v>
      </c>
      <c r="C8142">
        <v>19.3902</v>
      </c>
    </row>
    <row r="8143" spans="1:3" x14ac:dyDescent="0.55000000000000004">
      <c r="A8143" s="1" t="s">
        <v>20</v>
      </c>
      <c r="B8143" s="2">
        <v>42053</v>
      </c>
      <c r="C8143">
        <v>19.406400000000001</v>
      </c>
    </row>
    <row r="8144" spans="1:3" x14ac:dyDescent="0.55000000000000004">
      <c r="A8144" s="1" t="s">
        <v>20</v>
      </c>
      <c r="B8144" s="2">
        <v>42054</v>
      </c>
      <c r="C8144">
        <v>19.543700000000001</v>
      </c>
    </row>
    <row r="8145" spans="1:3" x14ac:dyDescent="0.55000000000000004">
      <c r="A8145" s="1" t="s">
        <v>20</v>
      </c>
      <c r="B8145" s="2">
        <v>42055</v>
      </c>
      <c r="C8145">
        <v>19.576000000000001</v>
      </c>
    </row>
    <row r="8146" spans="1:3" x14ac:dyDescent="0.55000000000000004">
      <c r="A8146" s="1" t="s">
        <v>20</v>
      </c>
      <c r="B8146" s="2">
        <v>42058</v>
      </c>
      <c r="C8146">
        <v>19.357900000000001</v>
      </c>
    </row>
    <row r="8147" spans="1:3" x14ac:dyDescent="0.55000000000000004">
      <c r="A8147" s="1" t="s">
        <v>20</v>
      </c>
      <c r="B8147" s="2">
        <v>42059</v>
      </c>
      <c r="C8147">
        <v>19.2287</v>
      </c>
    </row>
    <row r="8148" spans="1:3" x14ac:dyDescent="0.55000000000000004">
      <c r="A8148" s="1" t="s">
        <v>20</v>
      </c>
      <c r="B8148" s="2">
        <v>42060</v>
      </c>
      <c r="C8148">
        <v>19.026800000000001</v>
      </c>
    </row>
    <row r="8149" spans="1:3" x14ac:dyDescent="0.55000000000000004">
      <c r="A8149" s="1" t="s">
        <v>20</v>
      </c>
      <c r="B8149" s="2">
        <v>42061</v>
      </c>
      <c r="C8149">
        <v>18.970300000000002</v>
      </c>
    </row>
    <row r="8150" spans="1:3" x14ac:dyDescent="0.55000000000000004">
      <c r="A8150" s="1" t="s">
        <v>20</v>
      </c>
      <c r="B8150" s="2">
        <v>42062</v>
      </c>
      <c r="C8150">
        <v>18.453399999999998</v>
      </c>
    </row>
    <row r="8151" spans="1:3" x14ac:dyDescent="0.55000000000000004">
      <c r="A8151" s="1" t="s">
        <v>20</v>
      </c>
      <c r="B8151" s="2">
        <v>42065</v>
      </c>
      <c r="C8151">
        <v>19.059100000000001</v>
      </c>
    </row>
    <row r="8152" spans="1:3" x14ac:dyDescent="0.55000000000000004">
      <c r="A8152" s="1" t="s">
        <v>20</v>
      </c>
      <c r="B8152" s="2">
        <v>42066</v>
      </c>
      <c r="C8152">
        <v>18.9541</v>
      </c>
    </row>
    <row r="8153" spans="1:3" x14ac:dyDescent="0.55000000000000004">
      <c r="A8153" s="1" t="s">
        <v>20</v>
      </c>
      <c r="B8153" s="2">
        <v>42067</v>
      </c>
      <c r="C8153">
        <v>19.196400000000001</v>
      </c>
    </row>
    <row r="8154" spans="1:3" x14ac:dyDescent="0.55000000000000004">
      <c r="A8154" s="1" t="s">
        <v>20</v>
      </c>
      <c r="B8154" s="2">
        <v>42068</v>
      </c>
      <c r="C8154">
        <v>19.115600000000001</v>
      </c>
    </row>
    <row r="8155" spans="1:3" x14ac:dyDescent="0.55000000000000004">
      <c r="A8155" s="1" t="s">
        <v>20</v>
      </c>
      <c r="B8155" s="2">
        <v>42069</v>
      </c>
      <c r="C8155">
        <v>19.1479</v>
      </c>
    </row>
    <row r="8156" spans="1:3" x14ac:dyDescent="0.55000000000000004">
      <c r="A8156" s="1" t="s">
        <v>20</v>
      </c>
      <c r="B8156" s="2">
        <v>42072</v>
      </c>
      <c r="C8156">
        <v>18.7926</v>
      </c>
    </row>
    <row r="8157" spans="1:3" x14ac:dyDescent="0.55000000000000004">
      <c r="A8157" s="1" t="s">
        <v>20</v>
      </c>
      <c r="B8157" s="2">
        <v>42073</v>
      </c>
      <c r="C8157">
        <v>18.429200000000002</v>
      </c>
    </row>
    <row r="8158" spans="1:3" x14ac:dyDescent="0.55000000000000004">
      <c r="A8158" s="1" t="s">
        <v>20</v>
      </c>
      <c r="B8158" s="2">
        <v>42074</v>
      </c>
      <c r="C8158">
        <v>18.4696</v>
      </c>
    </row>
    <row r="8159" spans="1:3" x14ac:dyDescent="0.55000000000000004">
      <c r="A8159" s="1" t="s">
        <v>20</v>
      </c>
      <c r="B8159" s="2">
        <v>42075</v>
      </c>
      <c r="C8159">
        <v>18.598800000000001</v>
      </c>
    </row>
    <row r="8160" spans="1:3" x14ac:dyDescent="0.55000000000000004">
      <c r="A8160" s="1" t="s">
        <v>20</v>
      </c>
      <c r="B8160" s="2">
        <v>42076</v>
      </c>
      <c r="C8160">
        <v>18.4696</v>
      </c>
    </row>
    <row r="8161" spans="1:3" x14ac:dyDescent="0.55000000000000004">
      <c r="A8161" s="1" t="s">
        <v>20</v>
      </c>
      <c r="B8161" s="2">
        <v>42079</v>
      </c>
      <c r="C8161">
        <v>18.534199999999998</v>
      </c>
    </row>
    <row r="8162" spans="1:3" x14ac:dyDescent="0.55000000000000004">
      <c r="A8162" s="1" t="s">
        <v>20</v>
      </c>
      <c r="B8162" s="2">
        <v>42080</v>
      </c>
      <c r="C8162">
        <v>18.582599999999999</v>
      </c>
    </row>
    <row r="8163" spans="1:3" x14ac:dyDescent="0.55000000000000004">
      <c r="A8163" s="1" t="s">
        <v>20</v>
      </c>
      <c r="B8163" s="2">
        <v>42081</v>
      </c>
      <c r="C8163">
        <v>18.542200000000001</v>
      </c>
    </row>
    <row r="8164" spans="1:3" x14ac:dyDescent="0.55000000000000004">
      <c r="A8164" s="1" t="s">
        <v>20</v>
      </c>
      <c r="B8164" s="2">
        <v>42082</v>
      </c>
      <c r="C8164">
        <v>18.421099999999999</v>
      </c>
    </row>
    <row r="8165" spans="1:3" x14ac:dyDescent="0.55000000000000004">
      <c r="A8165" s="1" t="s">
        <v>20</v>
      </c>
      <c r="B8165" s="2">
        <v>42083</v>
      </c>
      <c r="C8165">
        <v>18.671500000000002</v>
      </c>
    </row>
    <row r="8166" spans="1:3" x14ac:dyDescent="0.55000000000000004">
      <c r="A8166" s="1" t="s">
        <v>20</v>
      </c>
      <c r="B8166" s="2">
        <v>42086</v>
      </c>
      <c r="C8166">
        <v>18.671500000000002</v>
      </c>
    </row>
    <row r="8167" spans="1:3" x14ac:dyDescent="0.55000000000000004">
      <c r="A8167" s="1" t="s">
        <v>20</v>
      </c>
      <c r="B8167" s="2">
        <v>42087</v>
      </c>
      <c r="C8167">
        <v>18.590699999999998</v>
      </c>
    </row>
    <row r="8168" spans="1:3" x14ac:dyDescent="0.55000000000000004">
      <c r="A8168" s="1" t="s">
        <v>20</v>
      </c>
      <c r="B8168" s="2">
        <v>42088</v>
      </c>
      <c r="C8168">
        <v>18.4373</v>
      </c>
    </row>
    <row r="8169" spans="1:3" x14ac:dyDescent="0.55000000000000004">
      <c r="A8169" s="1" t="s">
        <v>20</v>
      </c>
      <c r="B8169" s="2">
        <v>42089</v>
      </c>
      <c r="C8169">
        <v>18.243400000000001</v>
      </c>
    </row>
    <row r="8170" spans="1:3" x14ac:dyDescent="0.55000000000000004">
      <c r="A8170" s="1" t="s">
        <v>20</v>
      </c>
      <c r="B8170" s="2">
        <v>42090</v>
      </c>
      <c r="C8170">
        <v>18.291899999999998</v>
      </c>
    </row>
    <row r="8171" spans="1:3" x14ac:dyDescent="0.55000000000000004">
      <c r="A8171" s="1" t="s">
        <v>20</v>
      </c>
      <c r="B8171" s="2">
        <v>42093</v>
      </c>
      <c r="C8171">
        <v>18.3888</v>
      </c>
    </row>
    <row r="8172" spans="1:3" x14ac:dyDescent="0.55000000000000004">
      <c r="A8172" s="1" t="s">
        <v>20</v>
      </c>
      <c r="B8172" s="2">
        <v>42094</v>
      </c>
      <c r="C8172">
        <v>18.421099999999999</v>
      </c>
    </row>
    <row r="8173" spans="1:3" x14ac:dyDescent="0.55000000000000004">
      <c r="A8173" s="1" t="s">
        <v>20</v>
      </c>
      <c r="B8173" s="2">
        <v>42095</v>
      </c>
      <c r="C8173">
        <v>18.639099999999999</v>
      </c>
    </row>
    <row r="8174" spans="1:3" x14ac:dyDescent="0.55000000000000004">
      <c r="A8174" s="1" t="s">
        <v>20</v>
      </c>
      <c r="B8174" s="2">
        <v>42096</v>
      </c>
      <c r="C8174">
        <v>18.534199999999998</v>
      </c>
    </row>
    <row r="8175" spans="1:3" x14ac:dyDescent="0.55000000000000004">
      <c r="A8175" s="1" t="s">
        <v>20</v>
      </c>
      <c r="B8175" s="2">
        <v>42100</v>
      </c>
      <c r="C8175">
        <v>18.453399999999998</v>
      </c>
    </row>
    <row r="8176" spans="1:3" x14ac:dyDescent="0.55000000000000004">
      <c r="A8176" s="1" t="s">
        <v>20</v>
      </c>
      <c r="B8176" s="2">
        <v>42101</v>
      </c>
      <c r="C8176">
        <v>18.259599999999999</v>
      </c>
    </row>
    <row r="8177" spans="1:3" x14ac:dyDescent="0.55000000000000004">
      <c r="A8177" s="1" t="s">
        <v>20</v>
      </c>
      <c r="B8177" s="2">
        <v>42102</v>
      </c>
      <c r="C8177">
        <v>18.178799999999999</v>
      </c>
    </row>
    <row r="8178" spans="1:3" x14ac:dyDescent="0.55000000000000004">
      <c r="A8178" s="1" t="s">
        <v>20</v>
      </c>
      <c r="B8178" s="2">
        <v>42103</v>
      </c>
      <c r="C8178">
        <v>18.154599999999999</v>
      </c>
    </row>
    <row r="8179" spans="1:3" x14ac:dyDescent="0.55000000000000004">
      <c r="A8179" s="1" t="s">
        <v>20</v>
      </c>
      <c r="B8179" s="2">
        <v>42104</v>
      </c>
      <c r="C8179">
        <v>18.3323</v>
      </c>
    </row>
    <row r="8180" spans="1:3" x14ac:dyDescent="0.55000000000000004">
      <c r="A8180" s="1" t="s">
        <v>20</v>
      </c>
      <c r="B8180" s="2">
        <v>42107</v>
      </c>
      <c r="C8180">
        <v>18.4696</v>
      </c>
    </row>
    <row r="8181" spans="1:3" x14ac:dyDescent="0.55000000000000004">
      <c r="A8181" s="1" t="s">
        <v>20</v>
      </c>
      <c r="B8181" s="2">
        <v>42108</v>
      </c>
      <c r="C8181">
        <v>18.405000000000001</v>
      </c>
    </row>
    <row r="8182" spans="1:3" x14ac:dyDescent="0.55000000000000004">
      <c r="A8182" s="1" t="s">
        <v>20</v>
      </c>
      <c r="B8182" s="2">
        <v>42109</v>
      </c>
      <c r="C8182">
        <v>18.518000000000001</v>
      </c>
    </row>
    <row r="8183" spans="1:3" x14ac:dyDescent="0.55000000000000004">
      <c r="A8183" s="1" t="s">
        <v>20</v>
      </c>
      <c r="B8183" s="2">
        <v>42110</v>
      </c>
      <c r="C8183">
        <v>18.865300000000001</v>
      </c>
    </row>
    <row r="8184" spans="1:3" x14ac:dyDescent="0.55000000000000004">
      <c r="A8184" s="1" t="s">
        <v>20</v>
      </c>
      <c r="B8184" s="2">
        <v>42111</v>
      </c>
      <c r="C8184">
        <v>18.663399999999999</v>
      </c>
    </row>
    <row r="8185" spans="1:3" x14ac:dyDescent="0.55000000000000004">
      <c r="A8185" s="1" t="s">
        <v>20</v>
      </c>
      <c r="B8185" s="2">
        <v>42114</v>
      </c>
      <c r="C8185">
        <v>18.7361</v>
      </c>
    </row>
    <row r="8186" spans="1:3" x14ac:dyDescent="0.55000000000000004">
      <c r="A8186" s="1" t="s">
        <v>20</v>
      </c>
      <c r="B8186" s="2">
        <v>42115</v>
      </c>
      <c r="C8186">
        <v>18.703800000000001</v>
      </c>
    </row>
    <row r="8187" spans="1:3" x14ac:dyDescent="0.55000000000000004">
      <c r="A8187" s="1" t="s">
        <v>20</v>
      </c>
      <c r="B8187" s="2">
        <v>42116</v>
      </c>
      <c r="C8187">
        <v>18.8733</v>
      </c>
    </row>
    <row r="8188" spans="1:3" x14ac:dyDescent="0.55000000000000004">
      <c r="A8188" s="1" t="s">
        <v>20</v>
      </c>
      <c r="B8188" s="2">
        <v>42117</v>
      </c>
      <c r="C8188">
        <v>19.0106</v>
      </c>
    </row>
    <row r="8189" spans="1:3" x14ac:dyDescent="0.55000000000000004">
      <c r="A8189" s="1" t="s">
        <v>20</v>
      </c>
      <c r="B8189" s="2">
        <v>42118</v>
      </c>
      <c r="C8189">
        <v>18.889500000000002</v>
      </c>
    </row>
    <row r="8190" spans="1:3" x14ac:dyDescent="0.55000000000000004">
      <c r="A8190" s="1" t="s">
        <v>20</v>
      </c>
      <c r="B8190" s="2">
        <v>42121</v>
      </c>
      <c r="C8190">
        <v>18.7926</v>
      </c>
    </row>
    <row r="8191" spans="1:3" x14ac:dyDescent="0.55000000000000004">
      <c r="A8191" s="1" t="s">
        <v>20</v>
      </c>
      <c r="B8191" s="2">
        <v>42122</v>
      </c>
      <c r="C8191">
        <v>18.832999999999998</v>
      </c>
    </row>
    <row r="8192" spans="1:3" x14ac:dyDescent="0.55000000000000004">
      <c r="A8192" s="1" t="s">
        <v>20</v>
      </c>
      <c r="B8192" s="2">
        <v>42123</v>
      </c>
      <c r="C8192">
        <v>18.7684</v>
      </c>
    </row>
    <row r="8193" spans="1:3" x14ac:dyDescent="0.55000000000000004">
      <c r="A8193" s="1" t="s">
        <v>20</v>
      </c>
      <c r="B8193" s="2">
        <v>42124</v>
      </c>
      <c r="C8193">
        <v>18.5459</v>
      </c>
    </row>
    <row r="8194" spans="1:3" x14ac:dyDescent="0.55000000000000004">
      <c r="A8194" s="1" t="s">
        <v>20</v>
      </c>
      <c r="B8194" s="2">
        <v>42125</v>
      </c>
      <c r="C8194">
        <v>18.636500000000002</v>
      </c>
    </row>
    <row r="8195" spans="1:3" x14ac:dyDescent="0.55000000000000004">
      <c r="A8195" s="1" t="s">
        <v>20</v>
      </c>
      <c r="B8195" s="2">
        <v>42128</v>
      </c>
      <c r="C8195">
        <v>18.760100000000001</v>
      </c>
    </row>
    <row r="8196" spans="1:3" x14ac:dyDescent="0.55000000000000004">
      <c r="A8196" s="1" t="s">
        <v>20</v>
      </c>
      <c r="B8196" s="2">
        <v>42129</v>
      </c>
      <c r="C8196">
        <v>18.801300000000001</v>
      </c>
    </row>
    <row r="8197" spans="1:3" x14ac:dyDescent="0.55000000000000004">
      <c r="A8197" s="1" t="s">
        <v>20</v>
      </c>
      <c r="B8197" s="2">
        <v>42130</v>
      </c>
      <c r="C8197">
        <v>18.677700000000002</v>
      </c>
    </row>
    <row r="8198" spans="1:3" x14ac:dyDescent="0.55000000000000004">
      <c r="A8198" s="1" t="s">
        <v>20</v>
      </c>
      <c r="B8198" s="2">
        <v>42131</v>
      </c>
      <c r="C8198">
        <v>18.537700000000001</v>
      </c>
    </row>
    <row r="8199" spans="1:3" x14ac:dyDescent="0.55000000000000004">
      <c r="A8199" s="1" t="s">
        <v>20</v>
      </c>
      <c r="B8199" s="2">
        <v>42132</v>
      </c>
      <c r="C8199">
        <v>18.636500000000002</v>
      </c>
    </row>
    <row r="8200" spans="1:3" x14ac:dyDescent="0.55000000000000004">
      <c r="A8200" s="1" t="s">
        <v>20</v>
      </c>
      <c r="B8200" s="2">
        <v>42135</v>
      </c>
      <c r="C8200">
        <v>18.661300000000001</v>
      </c>
    </row>
    <row r="8201" spans="1:3" x14ac:dyDescent="0.55000000000000004">
      <c r="A8201" s="1" t="s">
        <v>20</v>
      </c>
      <c r="B8201" s="2">
        <v>42136</v>
      </c>
      <c r="C8201">
        <v>18.686</v>
      </c>
    </row>
    <row r="8202" spans="1:3" x14ac:dyDescent="0.55000000000000004">
      <c r="A8202" s="1" t="s">
        <v>20</v>
      </c>
      <c r="B8202" s="2">
        <v>42137</v>
      </c>
      <c r="C8202">
        <v>18.760100000000001</v>
      </c>
    </row>
    <row r="8203" spans="1:3" x14ac:dyDescent="0.55000000000000004">
      <c r="A8203" s="1" t="s">
        <v>20</v>
      </c>
      <c r="B8203" s="2">
        <v>42138</v>
      </c>
      <c r="C8203">
        <v>18.875499999999999</v>
      </c>
    </row>
    <row r="8204" spans="1:3" x14ac:dyDescent="0.55000000000000004">
      <c r="A8204" s="1" t="s">
        <v>20</v>
      </c>
      <c r="B8204" s="2">
        <v>42139</v>
      </c>
      <c r="C8204">
        <v>18.957899999999999</v>
      </c>
    </row>
    <row r="8205" spans="1:3" x14ac:dyDescent="0.55000000000000004">
      <c r="A8205" s="1" t="s">
        <v>20</v>
      </c>
      <c r="B8205" s="2">
        <v>42142</v>
      </c>
      <c r="C8205">
        <v>19.048500000000001</v>
      </c>
    </row>
    <row r="8206" spans="1:3" x14ac:dyDescent="0.55000000000000004">
      <c r="A8206" s="1" t="s">
        <v>20</v>
      </c>
      <c r="B8206" s="2">
        <v>42143</v>
      </c>
      <c r="C8206">
        <v>19.048500000000001</v>
      </c>
    </row>
    <row r="8207" spans="1:3" x14ac:dyDescent="0.55000000000000004">
      <c r="A8207" s="1" t="s">
        <v>20</v>
      </c>
      <c r="B8207" s="2">
        <v>42144</v>
      </c>
      <c r="C8207">
        <v>18.9496</v>
      </c>
    </row>
    <row r="8208" spans="1:3" x14ac:dyDescent="0.55000000000000004">
      <c r="A8208" s="1" t="s">
        <v>20</v>
      </c>
      <c r="B8208" s="2">
        <v>42145</v>
      </c>
      <c r="C8208">
        <v>18.9331</v>
      </c>
    </row>
    <row r="8209" spans="1:3" x14ac:dyDescent="0.55000000000000004">
      <c r="A8209" s="1" t="s">
        <v>20</v>
      </c>
      <c r="B8209" s="2">
        <v>42146</v>
      </c>
      <c r="C8209">
        <v>18.900200000000002</v>
      </c>
    </row>
    <row r="8210" spans="1:3" x14ac:dyDescent="0.55000000000000004">
      <c r="A8210" s="1" t="s">
        <v>20</v>
      </c>
      <c r="B8210" s="2">
        <v>42150</v>
      </c>
      <c r="C8210">
        <v>18.8919</v>
      </c>
    </row>
    <row r="8211" spans="1:3" x14ac:dyDescent="0.55000000000000004">
      <c r="A8211" s="1" t="s">
        <v>20</v>
      </c>
      <c r="B8211" s="2">
        <v>42151</v>
      </c>
      <c r="C8211">
        <v>18.9331</v>
      </c>
    </row>
    <row r="8212" spans="1:3" x14ac:dyDescent="0.55000000000000004">
      <c r="A8212" s="1" t="s">
        <v>20</v>
      </c>
      <c r="B8212" s="2">
        <v>42152</v>
      </c>
      <c r="C8212">
        <v>18.9496</v>
      </c>
    </row>
    <row r="8213" spans="1:3" x14ac:dyDescent="0.55000000000000004">
      <c r="A8213" s="1" t="s">
        <v>20</v>
      </c>
      <c r="B8213" s="2">
        <v>42153</v>
      </c>
      <c r="C8213">
        <v>18.9084</v>
      </c>
    </row>
    <row r="8214" spans="1:3" x14ac:dyDescent="0.55000000000000004">
      <c r="A8214" s="1" t="s">
        <v>20</v>
      </c>
      <c r="B8214" s="2">
        <v>42156</v>
      </c>
      <c r="C8214">
        <v>18.842500000000001</v>
      </c>
    </row>
    <row r="8215" spans="1:3" x14ac:dyDescent="0.55000000000000004">
      <c r="A8215" s="1" t="s">
        <v>20</v>
      </c>
      <c r="B8215" s="2">
        <v>42157</v>
      </c>
      <c r="C8215">
        <v>18.883700000000001</v>
      </c>
    </row>
    <row r="8216" spans="1:3" x14ac:dyDescent="0.55000000000000004">
      <c r="A8216" s="1" t="s">
        <v>20</v>
      </c>
      <c r="B8216" s="2">
        <v>42158</v>
      </c>
      <c r="C8216">
        <v>19.106200000000001</v>
      </c>
    </row>
    <row r="8217" spans="1:3" x14ac:dyDescent="0.55000000000000004">
      <c r="A8217" s="1" t="s">
        <v>20</v>
      </c>
      <c r="B8217" s="2">
        <v>42159</v>
      </c>
      <c r="C8217">
        <v>19.122599999999998</v>
      </c>
    </row>
    <row r="8218" spans="1:3" x14ac:dyDescent="0.55000000000000004">
      <c r="A8218" s="1" t="s">
        <v>20</v>
      </c>
      <c r="B8218" s="2">
        <v>42160</v>
      </c>
      <c r="C8218">
        <v>19.1556</v>
      </c>
    </row>
    <row r="8219" spans="1:3" x14ac:dyDescent="0.55000000000000004">
      <c r="A8219" s="1" t="s">
        <v>20</v>
      </c>
      <c r="B8219" s="2">
        <v>42163</v>
      </c>
      <c r="C8219">
        <v>19.007300000000001</v>
      </c>
    </row>
    <row r="8220" spans="1:3" x14ac:dyDescent="0.55000000000000004">
      <c r="A8220" s="1" t="s">
        <v>20</v>
      </c>
      <c r="B8220" s="2">
        <v>42164</v>
      </c>
      <c r="C8220">
        <v>18.826000000000001</v>
      </c>
    </row>
    <row r="8221" spans="1:3" x14ac:dyDescent="0.55000000000000004">
      <c r="A8221" s="1" t="s">
        <v>20</v>
      </c>
      <c r="B8221" s="2">
        <v>42165</v>
      </c>
      <c r="C8221">
        <v>18.9908</v>
      </c>
    </row>
    <row r="8222" spans="1:3" x14ac:dyDescent="0.55000000000000004">
      <c r="A8222" s="1" t="s">
        <v>20</v>
      </c>
      <c r="B8222" s="2">
        <v>42166</v>
      </c>
      <c r="C8222">
        <v>19.204999999999998</v>
      </c>
    </row>
    <row r="8223" spans="1:3" x14ac:dyDescent="0.55000000000000004">
      <c r="A8223" s="1" t="s">
        <v>20</v>
      </c>
      <c r="B8223" s="2">
        <v>42167</v>
      </c>
      <c r="C8223">
        <v>19.032</v>
      </c>
    </row>
    <row r="8224" spans="1:3" x14ac:dyDescent="0.55000000000000004">
      <c r="A8224" s="1" t="s">
        <v>20</v>
      </c>
      <c r="B8224" s="2">
        <v>42170</v>
      </c>
      <c r="C8224">
        <v>18.924900000000001</v>
      </c>
    </row>
    <row r="8225" spans="1:3" x14ac:dyDescent="0.55000000000000004">
      <c r="A8225" s="1" t="s">
        <v>20</v>
      </c>
      <c r="B8225" s="2">
        <v>42171</v>
      </c>
      <c r="C8225">
        <v>18.875499999999999</v>
      </c>
    </row>
    <row r="8226" spans="1:3" x14ac:dyDescent="0.55000000000000004">
      <c r="A8226" s="1" t="s">
        <v>20</v>
      </c>
      <c r="B8226" s="2">
        <v>42172</v>
      </c>
      <c r="C8226">
        <v>18.776599999999998</v>
      </c>
    </row>
    <row r="8227" spans="1:3" x14ac:dyDescent="0.55000000000000004">
      <c r="A8227" s="1" t="s">
        <v>20</v>
      </c>
      <c r="B8227" s="2">
        <v>42173</v>
      </c>
      <c r="C8227">
        <v>18.957899999999999</v>
      </c>
    </row>
    <row r="8228" spans="1:3" x14ac:dyDescent="0.55000000000000004">
      <c r="A8228" s="1" t="s">
        <v>20</v>
      </c>
      <c r="B8228" s="2">
        <v>42174</v>
      </c>
      <c r="C8228">
        <v>18.9496</v>
      </c>
    </row>
    <row r="8229" spans="1:3" x14ac:dyDescent="0.55000000000000004">
      <c r="A8229" s="1" t="s">
        <v>20</v>
      </c>
      <c r="B8229" s="2">
        <v>42177</v>
      </c>
      <c r="C8229">
        <v>19.056699999999999</v>
      </c>
    </row>
    <row r="8230" spans="1:3" x14ac:dyDescent="0.55000000000000004">
      <c r="A8230" s="1" t="s">
        <v>20</v>
      </c>
      <c r="B8230" s="2">
        <v>42178</v>
      </c>
      <c r="C8230">
        <v>19.180299999999999</v>
      </c>
    </row>
    <row r="8231" spans="1:3" x14ac:dyDescent="0.55000000000000004">
      <c r="A8231" s="1" t="s">
        <v>20</v>
      </c>
      <c r="B8231" s="2">
        <v>42179</v>
      </c>
      <c r="C8231">
        <v>19.188600000000001</v>
      </c>
    </row>
    <row r="8232" spans="1:3" x14ac:dyDescent="0.55000000000000004">
      <c r="A8232" s="1" t="s">
        <v>20</v>
      </c>
      <c r="B8232" s="2">
        <v>42180</v>
      </c>
      <c r="C8232">
        <v>19.163799999999998</v>
      </c>
    </row>
    <row r="8233" spans="1:3" x14ac:dyDescent="0.55000000000000004">
      <c r="A8233" s="1" t="s">
        <v>20</v>
      </c>
      <c r="B8233" s="2">
        <v>42181</v>
      </c>
      <c r="C8233">
        <v>19.023800000000001</v>
      </c>
    </row>
    <row r="8234" spans="1:3" x14ac:dyDescent="0.55000000000000004">
      <c r="A8234" s="1" t="s">
        <v>20</v>
      </c>
      <c r="B8234" s="2">
        <v>42184</v>
      </c>
      <c r="C8234">
        <v>18.776599999999998</v>
      </c>
    </row>
    <row r="8235" spans="1:3" x14ac:dyDescent="0.55000000000000004">
      <c r="A8235" s="1" t="s">
        <v>20</v>
      </c>
      <c r="B8235" s="2">
        <v>42185</v>
      </c>
      <c r="C8235">
        <v>18.826000000000001</v>
      </c>
    </row>
    <row r="8236" spans="1:3" x14ac:dyDescent="0.55000000000000004">
      <c r="A8236" s="1" t="s">
        <v>20</v>
      </c>
      <c r="B8236" s="2">
        <v>42186</v>
      </c>
      <c r="C8236">
        <v>18.974299999999999</v>
      </c>
    </row>
    <row r="8237" spans="1:3" x14ac:dyDescent="0.55000000000000004">
      <c r="A8237" s="1" t="s">
        <v>20</v>
      </c>
      <c r="B8237" s="2">
        <v>42187</v>
      </c>
      <c r="C8237">
        <v>19.1721</v>
      </c>
    </row>
    <row r="8238" spans="1:3" x14ac:dyDescent="0.55000000000000004">
      <c r="A8238" s="1" t="s">
        <v>20</v>
      </c>
      <c r="B8238" s="2">
        <v>42191</v>
      </c>
      <c r="C8238">
        <v>19.0732</v>
      </c>
    </row>
    <row r="8239" spans="1:3" x14ac:dyDescent="0.55000000000000004">
      <c r="A8239" s="1" t="s">
        <v>20</v>
      </c>
      <c r="B8239" s="2">
        <v>42192</v>
      </c>
      <c r="C8239">
        <v>19.015499999999999</v>
      </c>
    </row>
    <row r="8240" spans="1:3" x14ac:dyDescent="0.55000000000000004">
      <c r="A8240" s="1" t="s">
        <v>20</v>
      </c>
      <c r="B8240" s="2">
        <v>42193</v>
      </c>
      <c r="C8240">
        <v>18.471800000000002</v>
      </c>
    </row>
    <row r="8241" spans="1:3" x14ac:dyDescent="0.55000000000000004">
      <c r="A8241" s="1" t="s">
        <v>20</v>
      </c>
      <c r="B8241" s="2">
        <v>42194</v>
      </c>
      <c r="C8241">
        <v>18.793099999999999</v>
      </c>
    </row>
    <row r="8242" spans="1:3" x14ac:dyDescent="0.55000000000000004">
      <c r="A8242" s="1" t="s">
        <v>20</v>
      </c>
      <c r="B8242" s="2">
        <v>42195</v>
      </c>
      <c r="C8242">
        <v>19.089700000000001</v>
      </c>
    </row>
    <row r="8243" spans="1:3" x14ac:dyDescent="0.55000000000000004">
      <c r="A8243" s="1" t="s">
        <v>20</v>
      </c>
      <c r="B8243" s="2">
        <v>42198</v>
      </c>
      <c r="C8243">
        <v>19.369800000000001</v>
      </c>
    </row>
    <row r="8244" spans="1:3" x14ac:dyDescent="0.55000000000000004">
      <c r="A8244" s="1" t="s">
        <v>20</v>
      </c>
      <c r="B8244" s="2">
        <v>42199</v>
      </c>
      <c r="C8244">
        <v>19.6252</v>
      </c>
    </row>
    <row r="8245" spans="1:3" x14ac:dyDescent="0.55000000000000004">
      <c r="A8245" s="1" t="s">
        <v>20</v>
      </c>
      <c r="B8245" s="2">
        <v>42200</v>
      </c>
      <c r="C8245">
        <v>19.8065</v>
      </c>
    </row>
    <row r="8246" spans="1:3" x14ac:dyDescent="0.55000000000000004">
      <c r="A8246" s="1" t="s">
        <v>20</v>
      </c>
      <c r="B8246" s="2">
        <v>42201</v>
      </c>
      <c r="C8246">
        <v>19.8889</v>
      </c>
    </row>
    <row r="8247" spans="1:3" x14ac:dyDescent="0.55000000000000004">
      <c r="A8247" s="1" t="s">
        <v>20</v>
      </c>
      <c r="B8247" s="2">
        <v>42202</v>
      </c>
      <c r="C8247">
        <v>19.897099999999998</v>
      </c>
    </row>
    <row r="8248" spans="1:3" x14ac:dyDescent="0.55000000000000004">
      <c r="A8248" s="1" t="s">
        <v>20</v>
      </c>
      <c r="B8248" s="2">
        <v>42205</v>
      </c>
      <c r="C8248">
        <v>19.575800000000001</v>
      </c>
    </row>
    <row r="8249" spans="1:3" x14ac:dyDescent="0.55000000000000004">
      <c r="A8249" s="1" t="s">
        <v>20</v>
      </c>
      <c r="B8249" s="2">
        <v>42206</v>
      </c>
      <c r="C8249">
        <v>19.938300000000002</v>
      </c>
    </row>
    <row r="8250" spans="1:3" x14ac:dyDescent="0.55000000000000004">
      <c r="A8250" s="1" t="s">
        <v>20</v>
      </c>
      <c r="B8250" s="2">
        <v>42207</v>
      </c>
      <c r="C8250">
        <v>19.8477</v>
      </c>
    </row>
    <row r="8251" spans="1:3" x14ac:dyDescent="0.55000000000000004">
      <c r="A8251" s="1" t="s">
        <v>20</v>
      </c>
      <c r="B8251" s="2">
        <v>42208</v>
      </c>
      <c r="C8251">
        <v>19.995999999999999</v>
      </c>
    </row>
    <row r="8252" spans="1:3" x14ac:dyDescent="0.55000000000000004">
      <c r="A8252" s="1" t="s">
        <v>20</v>
      </c>
      <c r="B8252" s="2">
        <v>42209</v>
      </c>
      <c r="C8252">
        <v>19.872399999999999</v>
      </c>
    </row>
    <row r="8253" spans="1:3" x14ac:dyDescent="0.55000000000000004">
      <c r="A8253" s="1" t="s">
        <v>20</v>
      </c>
      <c r="B8253" s="2">
        <v>42212</v>
      </c>
      <c r="C8253">
        <v>19.567499999999999</v>
      </c>
    </row>
    <row r="8254" spans="1:3" x14ac:dyDescent="0.55000000000000004">
      <c r="A8254" s="1" t="s">
        <v>20</v>
      </c>
      <c r="B8254" s="2">
        <v>42213</v>
      </c>
      <c r="C8254">
        <v>19.938300000000002</v>
      </c>
    </row>
    <row r="8255" spans="1:3" x14ac:dyDescent="0.55000000000000004">
      <c r="A8255" s="1" t="s">
        <v>20</v>
      </c>
      <c r="B8255" s="2">
        <v>42214</v>
      </c>
      <c r="C8255">
        <v>20.267900000000001</v>
      </c>
    </row>
    <row r="8256" spans="1:3" x14ac:dyDescent="0.55000000000000004">
      <c r="A8256" s="1" t="s">
        <v>20</v>
      </c>
      <c r="B8256" s="2">
        <v>42215</v>
      </c>
      <c r="C8256">
        <v>20.150500000000001</v>
      </c>
    </row>
    <row r="8257" spans="1:3" x14ac:dyDescent="0.55000000000000004">
      <c r="A8257" s="1" t="s">
        <v>20</v>
      </c>
      <c r="B8257" s="2">
        <v>42216</v>
      </c>
      <c r="C8257">
        <v>20.033200000000001</v>
      </c>
    </row>
    <row r="8258" spans="1:3" x14ac:dyDescent="0.55000000000000004">
      <c r="A8258" s="1" t="s">
        <v>20</v>
      </c>
      <c r="B8258" s="2">
        <v>42219</v>
      </c>
      <c r="C8258">
        <v>20.108599999999999</v>
      </c>
    </row>
    <row r="8259" spans="1:3" x14ac:dyDescent="0.55000000000000004">
      <c r="A8259" s="1" t="s">
        <v>20</v>
      </c>
      <c r="B8259" s="2">
        <v>42220</v>
      </c>
      <c r="C8259">
        <v>20.066700000000001</v>
      </c>
    </row>
    <row r="8260" spans="1:3" x14ac:dyDescent="0.55000000000000004">
      <c r="A8260" s="1" t="s">
        <v>20</v>
      </c>
      <c r="B8260" s="2">
        <v>42221</v>
      </c>
      <c r="C8260">
        <v>19.949300000000001</v>
      </c>
    </row>
    <row r="8261" spans="1:3" x14ac:dyDescent="0.55000000000000004">
      <c r="A8261" s="1" t="s">
        <v>20</v>
      </c>
      <c r="B8261" s="2">
        <v>42222</v>
      </c>
      <c r="C8261">
        <v>19.488299999999999</v>
      </c>
    </row>
    <row r="8262" spans="1:3" x14ac:dyDescent="0.55000000000000004">
      <c r="A8262" s="1" t="s">
        <v>20</v>
      </c>
      <c r="B8262" s="2">
        <v>42223</v>
      </c>
      <c r="C8262">
        <v>19.2788</v>
      </c>
    </row>
    <row r="8263" spans="1:3" x14ac:dyDescent="0.55000000000000004">
      <c r="A8263" s="1" t="s">
        <v>20</v>
      </c>
      <c r="B8263" s="2">
        <v>42226</v>
      </c>
      <c r="C8263">
        <v>19.505099999999999</v>
      </c>
    </row>
    <row r="8264" spans="1:3" x14ac:dyDescent="0.55000000000000004">
      <c r="A8264" s="1" t="s">
        <v>20</v>
      </c>
      <c r="B8264" s="2">
        <v>42227</v>
      </c>
      <c r="C8264">
        <v>19.0944</v>
      </c>
    </row>
    <row r="8265" spans="1:3" x14ac:dyDescent="0.55000000000000004">
      <c r="A8265" s="1" t="s">
        <v>20</v>
      </c>
      <c r="B8265" s="2">
        <v>42228</v>
      </c>
      <c r="C8265">
        <v>18.977</v>
      </c>
    </row>
    <row r="8266" spans="1:3" x14ac:dyDescent="0.55000000000000004">
      <c r="A8266" s="1" t="s">
        <v>20</v>
      </c>
      <c r="B8266" s="2">
        <v>42229</v>
      </c>
      <c r="C8266">
        <v>19.0608</v>
      </c>
    </row>
    <row r="8267" spans="1:3" x14ac:dyDescent="0.55000000000000004">
      <c r="A8267" s="1" t="s">
        <v>20</v>
      </c>
      <c r="B8267" s="2">
        <v>42230</v>
      </c>
      <c r="C8267">
        <v>19.1614</v>
      </c>
    </row>
    <row r="8268" spans="1:3" x14ac:dyDescent="0.55000000000000004">
      <c r="A8268" s="1" t="s">
        <v>20</v>
      </c>
      <c r="B8268" s="2">
        <v>42233</v>
      </c>
      <c r="C8268">
        <v>18.599799999999998</v>
      </c>
    </row>
    <row r="8269" spans="1:3" x14ac:dyDescent="0.55000000000000004">
      <c r="A8269" s="1" t="s">
        <v>20</v>
      </c>
      <c r="B8269" s="2">
        <v>42234</v>
      </c>
      <c r="C8269">
        <v>18.3567</v>
      </c>
    </row>
    <row r="8270" spans="1:3" x14ac:dyDescent="0.55000000000000004">
      <c r="A8270" s="1" t="s">
        <v>20</v>
      </c>
      <c r="B8270" s="2">
        <v>42235</v>
      </c>
      <c r="C8270">
        <v>18.0215</v>
      </c>
    </row>
    <row r="8271" spans="1:3" x14ac:dyDescent="0.55000000000000004">
      <c r="A8271" s="1" t="s">
        <v>20</v>
      </c>
      <c r="B8271" s="2">
        <v>42236</v>
      </c>
      <c r="C8271">
        <v>16.990500000000001</v>
      </c>
    </row>
    <row r="8272" spans="1:3" x14ac:dyDescent="0.55000000000000004">
      <c r="A8272" s="1" t="s">
        <v>20</v>
      </c>
      <c r="B8272" s="2">
        <v>42237</v>
      </c>
      <c r="C8272">
        <v>16.387</v>
      </c>
    </row>
    <row r="8273" spans="1:3" x14ac:dyDescent="0.55000000000000004">
      <c r="A8273" s="1" t="s">
        <v>20</v>
      </c>
      <c r="B8273" s="2">
        <v>42240</v>
      </c>
      <c r="C8273">
        <v>15.6661</v>
      </c>
    </row>
    <row r="8274" spans="1:3" x14ac:dyDescent="0.55000000000000004">
      <c r="A8274" s="1" t="s">
        <v>20</v>
      </c>
      <c r="B8274" s="2">
        <v>42241</v>
      </c>
      <c r="C8274">
        <v>15.8421</v>
      </c>
    </row>
    <row r="8275" spans="1:3" x14ac:dyDescent="0.55000000000000004">
      <c r="A8275" s="1" t="s">
        <v>20</v>
      </c>
      <c r="B8275" s="2">
        <v>42242</v>
      </c>
      <c r="C8275">
        <v>16.387</v>
      </c>
    </row>
    <row r="8276" spans="1:3" x14ac:dyDescent="0.55000000000000004">
      <c r="A8276" s="1" t="s">
        <v>20</v>
      </c>
      <c r="B8276" s="2">
        <v>42243</v>
      </c>
      <c r="C8276">
        <v>17.049099999999999</v>
      </c>
    </row>
    <row r="8277" spans="1:3" x14ac:dyDescent="0.55000000000000004">
      <c r="A8277" s="1" t="s">
        <v>20</v>
      </c>
      <c r="B8277" s="2">
        <v>42244</v>
      </c>
      <c r="C8277">
        <v>16.688700000000001</v>
      </c>
    </row>
    <row r="8278" spans="1:3" x14ac:dyDescent="0.55000000000000004">
      <c r="A8278" s="1" t="s">
        <v>20</v>
      </c>
      <c r="B8278" s="2">
        <v>42247</v>
      </c>
      <c r="C8278">
        <v>16.0014</v>
      </c>
    </row>
    <row r="8279" spans="1:3" x14ac:dyDescent="0.55000000000000004">
      <c r="A8279" s="1" t="s">
        <v>20</v>
      </c>
      <c r="B8279" s="2">
        <v>42248</v>
      </c>
      <c r="C8279">
        <v>15.5236</v>
      </c>
    </row>
    <row r="8280" spans="1:3" x14ac:dyDescent="0.55000000000000004">
      <c r="A8280" s="1" t="s">
        <v>20</v>
      </c>
      <c r="B8280" s="2">
        <v>42249</v>
      </c>
      <c r="C8280">
        <v>15.5236</v>
      </c>
    </row>
    <row r="8281" spans="1:3" x14ac:dyDescent="0.55000000000000004">
      <c r="A8281" s="1" t="s">
        <v>20</v>
      </c>
      <c r="B8281" s="2">
        <v>42250</v>
      </c>
      <c r="C8281">
        <v>15.8756</v>
      </c>
    </row>
    <row r="8282" spans="1:3" x14ac:dyDescent="0.55000000000000004">
      <c r="A8282" s="1" t="s">
        <v>20</v>
      </c>
      <c r="B8282" s="2">
        <v>42251</v>
      </c>
      <c r="C8282">
        <v>15.708</v>
      </c>
    </row>
    <row r="8283" spans="1:3" x14ac:dyDescent="0.55000000000000004">
      <c r="A8283" s="1" t="s">
        <v>20</v>
      </c>
      <c r="B8283" s="2">
        <v>42255</v>
      </c>
      <c r="C8283">
        <v>16.328299999999999</v>
      </c>
    </row>
    <row r="8284" spans="1:3" x14ac:dyDescent="0.55000000000000004">
      <c r="A8284" s="1" t="s">
        <v>20</v>
      </c>
      <c r="B8284" s="2">
        <v>42256</v>
      </c>
      <c r="C8284">
        <v>15.8505</v>
      </c>
    </row>
    <row r="8285" spans="1:3" x14ac:dyDescent="0.55000000000000004">
      <c r="A8285" s="1" t="s">
        <v>20</v>
      </c>
      <c r="B8285" s="2">
        <v>42257</v>
      </c>
      <c r="C8285">
        <v>15.3979</v>
      </c>
    </row>
    <row r="8286" spans="1:3" x14ac:dyDescent="0.55000000000000004">
      <c r="A8286" s="1" t="s">
        <v>20</v>
      </c>
      <c r="B8286" s="2">
        <v>42258</v>
      </c>
      <c r="C8286">
        <v>15.5068</v>
      </c>
    </row>
    <row r="8287" spans="1:3" x14ac:dyDescent="0.55000000000000004">
      <c r="A8287" s="1" t="s">
        <v>20</v>
      </c>
      <c r="B8287" s="2">
        <v>42261</v>
      </c>
      <c r="C8287">
        <v>15.423</v>
      </c>
    </row>
    <row r="8288" spans="1:3" x14ac:dyDescent="0.55000000000000004">
      <c r="A8288" s="1" t="s">
        <v>20</v>
      </c>
      <c r="B8288" s="2">
        <v>42262</v>
      </c>
      <c r="C8288">
        <v>15.8337</v>
      </c>
    </row>
    <row r="8289" spans="1:3" x14ac:dyDescent="0.55000000000000004">
      <c r="A8289" s="1" t="s">
        <v>20</v>
      </c>
      <c r="B8289" s="2">
        <v>42263</v>
      </c>
      <c r="C8289">
        <v>15.8924</v>
      </c>
    </row>
    <row r="8290" spans="1:3" x14ac:dyDescent="0.55000000000000004">
      <c r="A8290" s="1" t="s">
        <v>20</v>
      </c>
      <c r="B8290" s="2">
        <v>42264</v>
      </c>
      <c r="C8290">
        <v>16.311499999999999</v>
      </c>
    </row>
    <row r="8291" spans="1:3" x14ac:dyDescent="0.55000000000000004">
      <c r="A8291" s="1" t="s">
        <v>20</v>
      </c>
      <c r="B8291" s="2">
        <v>42265</v>
      </c>
      <c r="C8291">
        <v>15.7918</v>
      </c>
    </row>
    <row r="8292" spans="1:3" x14ac:dyDescent="0.55000000000000004">
      <c r="A8292" s="1" t="s">
        <v>20</v>
      </c>
      <c r="B8292" s="2">
        <v>42268</v>
      </c>
      <c r="C8292">
        <v>15.7918</v>
      </c>
    </row>
    <row r="8293" spans="1:3" x14ac:dyDescent="0.55000000000000004">
      <c r="A8293" s="1" t="s">
        <v>20</v>
      </c>
      <c r="B8293" s="2">
        <v>42269</v>
      </c>
      <c r="C8293">
        <v>15.4482</v>
      </c>
    </row>
    <row r="8294" spans="1:3" x14ac:dyDescent="0.55000000000000004">
      <c r="A8294" s="1" t="s">
        <v>20</v>
      </c>
      <c r="B8294" s="2">
        <v>42270</v>
      </c>
      <c r="C8294">
        <v>15.0794</v>
      </c>
    </row>
    <row r="8295" spans="1:3" x14ac:dyDescent="0.55000000000000004">
      <c r="A8295" s="1" t="s">
        <v>20</v>
      </c>
      <c r="B8295" s="2">
        <v>42271</v>
      </c>
      <c r="C8295">
        <v>14.7944</v>
      </c>
    </row>
    <row r="8296" spans="1:3" x14ac:dyDescent="0.55000000000000004">
      <c r="A8296" s="1" t="s">
        <v>20</v>
      </c>
      <c r="B8296" s="2">
        <v>42272</v>
      </c>
      <c r="C8296">
        <v>14.6267</v>
      </c>
    </row>
    <row r="8297" spans="1:3" x14ac:dyDescent="0.55000000000000004">
      <c r="A8297" s="1" t="s">
        <v>20</v>
      </c>
      <c r="B8297" s="2">
        <v>42275</v>
      </c>
      <c r="C8297">
        <v>13.847200000000001</v>
      </c>
    </row>
    <row r="8298" spans="1:3" x14ac:dyDescent="0.55000000000000004">
      <c r="A8298" s="1" t="s">
        <v>20</v>
      </c>
      <c r="B8298" s="2">
        <v>42276</v>
      </c>
      <c r="C8298">
        <v>13.520300000000001</v>
      </c>
    </row>
    <row r="8299" spans="1:3" x14ac:dyDescent="0.55000000000000004">
      <c r="A8299" s="1" t="s">
        <v>20</v>
      </c>
      <c r="B8299" s="2">
        <v>42277</v>
      </c>
      <c r="C8299">
        <v>14.065099999999999</v>
      </c>
    </row>
    <row r="8300" spans="1:3" x14ac:dyDescent="0.55000000000000004">
      <c r="A8300" s="1" t="s">
        <v>20</v>
      </c>
      <c r="B8300" s="2">
        <v>42278</v>
      </c>
      <c r="C8300">
        <v>14.383599999999999</v>
      </c>
    </row>
    <row r="8301" spans="1:3" x14ac:dyDescent="0.55000000000000004">
      <c r="A8301" s="1" t="s">
        <v>20</v>
      </c>
      <c r="B8301" s="2">
        <v>42279</v>
      </c>
      <c r="C8301">
        <v>14.6183</v>
      </c>
    </row>
    <row r="8302" spans="1:3" x14ac:dyDescent="0.55000000000000004">
      <c r="A8302" s="1" t="s">
        <v>20</v>
      </c>
      <c r="B8302" s="2">
        <v>42282</v>
      </c>
      <c r="C8302">
        <v>15.3057</v>
      </c>
    </row>
    <row r="8303" spans="1:3" x14ac:dyDescent="0.55000000000000004">
      <c r="A8303" s="1" t="s">
        <v>20</v>
      </c>
      <c r="B8303" s="2">
        <v>42283</v>
      </c>
      <c r="C8303">
        <v>15.3727</v>
      </c>
    </row>
    <row r="8304" spans="1:3" x14ac:dyDescent="0.55000000000000004">
      <c r="A8304" s="1" t="s">
        <v>20</v>
      </c>
      <c r="B8304" s="2">
        <v>42284</v>
      </c>
      <c r="C8304">
        <v>15.6074</v>
      </c>
    </row>
    <row r="8305" spans="1:3" x14ac:dyDescent="0.55000000000000004">
      <c r="A8305" s="1" t="s">
        <v>20</v>
      </c>
      <c r="B8305" s="2">
        <v>42285</v>
      </c>
      <c r="C8305">
        <v>15.7248</v>
      </c>
    </row>
    <row r="8306" spans="1:3" x14ac:dyDescent="0.55000000000000004">
      <c r="A8306" s="1" t="s">
        <v>20</v>
      </c>
      <c r="B8306" s="2">
        <v>42286</v>
      </c>
      <c r="C8306">
        <v>15.6493</v>
      </c>
    </row>
    <row r="8307" spans="1:3" x14ac:dyDescent="0.55000000000000004">
      <c r="A8307" s="1" t="s">
        <v>20</v>
      </c>
      <c r="B8307" s="2">
        <v>42289</v>
      </c>
      <c r="C8307">
        <v>15.3811</v>
      </c>
    </row>
    <row r="8308" spans="1:3" x14ac:dyDescent="0.55000000000000004">
      <c r="A8308" s="1" t="s">
        <v>20</v>
      </c>
      <c r="B8308" s="2">
        <v>42290</v>
      </c>
      <c r="C8308">
        <v>15.0039</v>
      </c>
    </row>
    <row r="8309" spans="1:3" x14ac:dyDescent="0.55000000000000004">
      <c r="A8309" s="1" t="s">
        <v>20</v>
      </c>
      <c r="B8309" s="2">
        <v>42291</v>
      </c>
      <c r="C8309">
        <v>14.7608</v>
      </c>
    </row>
    <row r="8310" spans="1:3" x14ac:dyDescent="0.55000000000000004">
      <c r="A8310" s="1" t="s">
        <v>20</v>
      </c>
      <c r="B8310" s="2">
        <v>42292</v>
      </c>
      <c r="C8310">
        <v>14.8363</v>
      </c>
    </row>
    <row r="8311" spans="1:3" x14ac:dyDescent="0.55000000000000004">
      <c r="A8311" s="1" t="s">
        <v>20</v>
      </c>
      <c r="B8311" s="2">
        <v>42293</v>
      </c>
      <c r="C8311">
        <v>14.9201</v>
      </c>
    </row>
    <row r="8312" spans="1:3" x14ac:dyDescent="0.55000000000000004">
      <c r="A8312" s="1" t="s">
        <v>20</v>
      </c>
      <c r="B8312" s="2">
        <v>42296</v>
      </c>
      <c r="C8312">
        <v>14.442299999999999</v>
      </c>
    </row>
    <row r="8313" spans="1:3" x14ac:dyDescent="0.55000000000000004">
      <c r="A8313" s="1" t="s">
        <v>20</v>
      </c>
      <c r="B8313" s="2">
        <v>42297</v>
      </c>
      <c r="C8313">
        <v>14.224399999999999</v>
      </c>
    </row>
    <row r="8314" spans="1:3" x14ac:dyDescent="0.55000000000000004">
      <c r="A8314" s="1" t="s">
        <v>20</v>
      </c>
      <c r="B8314" s="2">
        <v>42298</v>
      </c>
      <c r="C8314">
        <v>14.291399999999999</v>
      </c>
    </row>
    <row r="8315" spans="1:3" x14ac:dyDescent="0.55000000000000004">
      <c r="A8315" s="1" t="s">
        <v>20</v>
      </c>
      <c r="B8315" s="2">
        <v>42299</v>
      </c>
      <c r="C8315">
        <v>14.5764</v>
      </c>
    </row>
    <row r="8316" spans="1:3" x14ac:dyDescent="0.55000000000000004">
      <c r="A8316" s="1" t="s">
        <v>20</v>
      </c>
      <c r="B8316" s="2">
        <v>42300</v>
      </c>
      <c r="C8316">
        <v>14.9117</v>
      </c>
    </row>
    <row r="8317" spans="1:3" x14ac:dyDescent="0.55000000000000004">
      <c r="A8317" s="1" t="s">
        <v>20</v>
      </c>
      <c r="B8317" s="2">
        <v>42303</v>
      </c>
      <c r="C8317">
        <v>14.8949</v>
      </c>
    </row>
    <row r="8318" spans="1:3" x14ac:dyDescent="0.55000000000000004">
      <c r="A8318" s="1" t="s">
        <v>20</v>
      </c>
      <c r="B8318" s="2">
        <v>42304</v>
      </c>
      <c r="C8318">
        <v>14.7524</v>
      </c>
    </row>
    <row r="8319" spans="1:3" x14ac:dyDescent="0.55000000000000004">
      <c r="A8319" s="1" t="s">
        <v>20</v>
      </c>
      <c r="B8319" s="2">
        <v>42305</v>
      </c>
      <c r="C8319">
        <v>14.123799999999999</v>
      </c>
    </row>
    <row r="8320" spans="1:3" x14ac:dyDescent="0.55000000000000004">
      <c r="A8320" s="1" t="s">
        <v>20</v>
      </c>
      <c r="B8320" s="2">
        <v>42306</v>
      </c>
      <c r="C8320">
        <v>14.500999999999999</v>
      </c>
    </row>
    <row r="8321" spans="1:3" x14ac:dyDescent="0.55000000000000004">
      <c r="A8321" s="1" t="s">
        <v>20</v>
      </c>
      <c r="B8321" s="2">
        <v>42307</v>
      </c>
      <c r="C8321">
        <v>14.375299999999999</v>
      </c>
    </row>
    <row r="8322" spans="1:3" x14ac:dyDescent="0.55000000000000004">
      <c r="A8322" s="1" t="s">
        <v>20</v>
      </c>
      <c r="B8322" s="2">
        <v>42310</v>
      </c>
      <c r="C8322">
        <v>15.3643</v>
      </c>
    </row>
    <row r="8323" spans="1:3" x14ac:dyDescent="0.55000000000000004">
      <c r="A8323" s="1" t="s">
        <v>20</v>
      </c>
      <c r="B8323" s="2">
        <v>42311</v>
      </c>
      <c r="C8323">
        <v>15.8421</v>
      </c>
    </row>
    <row r="8324" spans="1:3" x14ac:dyDescent="0.55000000000000004">
      <c r="A8324" s="1" t="s">
        <v>20</v>
      </c>
      <c r="B8324" s="2">
        <v>42312</v>
      </c>
      <c r="C8324">
        <v>15.7567</v>
      </c>
    </row>
    <row r="8325" spans="1:3" x14ac:dyDescent="0.55000000000000004">
      <c r="A8325" s="1" t="s">
        <v>20</v>
      </c>
      <c r="B8325" s="2">
        <v>42313</v>
      </c>
      <c r="C8325">
        <v>16.123899999999999</v>
      </c>
    </row>
    <row r="8326" spans="1:3" x14ac:dyDescent="0.55000000000000004">
      <c r="A8326" s="1" t="s">
        <v>20</v>
      </c>
      <c r="B8326" s="2">
        <v>42314</v>
      </c>
      <c r="C8326">
        <v>16.2179</v>
      </c>
    </row>
    <row r="8327" spans="1:3" x14ac:dyDescent="0.55000000000000004">
      <c r="A8327" s="1" t="s">
        <v>20</v>
      </c>
      <c r="B8327" s="2">
        <v>42317</v>
      </c>
      <c r="C8327">
        <v>15.5518</v>
      </c>
    </row>
    <row r="8328" spans="1:3" x14ac:dyDescent="0.55000000000000004">
      <c r="A8328" s="1" t="s">
        <v>20</v>
      </c>
      <c r="B8328" s="2">
        <v>42318</v>
      </c>
      <c r="C8328">
        <v>15.406599999999999</v>
      </c>
    </row>
    <row r="8329" spans="1:3" x14ac:dyDescent="0.55000000000000004">
      <c r="A8329" s="1" t="s">
        <v>20</v>
      </c>
      <c r="B8329" s="2">
        <v>42319</v>
      </c>
      <c r="C8329">
        <v>15.3895</v>
      </c>
    </row>
    <row r="8330" spans="1:3" x14ac:dyDescent="0.55000000000000004">
      <c r="A8330" s="1" t="s">
        <v>20</v>
      </c>
      <c r="B8330" s="2">
        <v>42320</v>
      </c>
      <c r="C8330">
        <v>15.287000000000001</v>
      </c>
    </row>
    <row r="8331" spans="1:3" x14ac:dyDescent="0.55000000000000004">
      <c r="A8331" s="1" t="s">
        <v>20</v>
      </c>
      <c r="B8331" s="2">
        <v>42321</v>
      </c>
      <c r="C8331">
        <v>15.0564</v>
      </c>
    </row>
    <row r="8332" spans="1:3" x14ac:dyDescent="0.55000000000000004">
      <c r="A8332" s="1" t="s">
        <v>20</v>
      </c>
      <c r="B8332" s="2">
        <v>42324</v>
      </c>
      <c r="C8332">
        <v>15.073499999999999</v>
      </c>
    </row>
    <row r="8333" spans="1:3" x14ac:dyDescent="0.55000000000000004">
      <c r="A8333" s="1" t="s">
        <v>20</v>
      </c>
      <c r="B8333" s="2">
        <v>42325</v>
      </c>
      <c r="C8333">
        <v>14.749000000000001</v>
      </c>
    </row>
    <row r="8334" spans="1:3" x14ac:dyDescent="0.55000000000000004">
      <c r="A8334" s="1" t="s">
        <v>20</v>
      </c>
      <c r="B8334" s="2">
        <v>42326</v>
      </c>
      <c r="C8334">
        <v>14.9283</v>
      </c>
    </row>
    <row r="8335" spans="1:3" x14ac:dyDescent="0.55000000000000004">
      <c r="A8335" s="1" t="s">
        <v>20</v>
      </c>
      <c r="B8335" s="2">
        <v>42327</v>
      </c>
      <c r="C8335">
        <v>14.9796</v>
      </c>
    </row>
    <row r="8336" spans="1:3" x14ac:dyDescent="0.55000000000000004">
      <c r="A8336" s="1" t="s">
        <v>20</v>
      </c>
      <c r="B8336" s="2">
        <v>42328</v>
      </c>
      <c r="C8336">
        <v>14.902699999999999</v>
      </c>
    </row>
    <row r="8337" spans="1:3" x14ac:dyDescent="0.55000000000000004">
      <c r="A8337" s="1" t="s">
        <v>20</v>
      </c>
      <c r="B8337" s="2">
        <v>42331</v>
      </c>
      <c r="C8337">
        <v>14.6038</v>
      </c>
    </row>
    <row r="8338" spans="1:3" x14ac:dyDescent="0.55000000000000004">
      <c r="A8338" s="1" t="s">
        <v>20</v>
      </c>
      <c r="B8338" s="2">
        <v>42332</v>
      </c>
      <c r="C8338">
        <v>14.544</v>
      </c>
    </row>
    <row r="8339" spans="1:3" x14ac:dyDescent="0.55000000000000004">
      <c r="A8339" s="1" t="s">
        <v>20</v>
      </c>
      <c r="B8339" s="2">
        <v>42333</v>
      </c>
      <c r="C8339">
        <v>14.5952</v>
      </c>
    </row>
    <row r="8340" spans="1:3" x14ac:dyDescent="0.55000000000000004">
      <c r="A8340" s="1" t="s">
        <v>20</v>
      </c>
      <c r="B8340" s="2">
        <v>42335</v>
      </c>
      <c r="C8340">
        <v>14.6038</v>
      </c>
    </row>
    <row r="8341" spans="1:3" x14ac:dyDescent="0.55000000000000004">
      <c r="A8341" s="1" t="s">
        <v>20</v>
      </c>
      <c r="B8341" s="2">
        <v>42338</v>
      </c>
      <c r="C8341">
        <v>14.4415</v>
      </c>
    </row>
    <row r="8342" spans="1:3" x14ac:dyDescent="0.55000000000000004">
      <c r="A8342" s="1" t="s">
        <v>20</v>
      </c>
      <c r="B8342" s="2">
        <v>42339</v>
      </c>
      <c r="C8342">
        <v>14.450100000000001</v>
      </c>
    </row>
    <row r="8343" spans="1:3" x14ac:dyDescent="0.55000000000000004">
      <c r="A8343" s="1" t="s">
        <v>20</v>
      </c>
      <c r="B8343" s="2">
        <v>42340</v>
      </c>
      <c r="C8343">
        <v>14.159700000000001</v>
      </c>
    </row>
    <row r="8344" spans="1:3" x14ac:dyDescent="0.55000000000000004">
      <c r="A8344" s="1" t="s">
        <v>20</v>
      </c>
      <c r="B8344" s="2">
        <v>42341</v>
      </c>
      <c r="C8344">
        <v>13.988899999999999</v>
      </c>
    </row>
    <row r="8345" spans="1:3" x14ac:dyDescent="0.55000000000000004">
      <c r="A8345" s="1" t="s">
        <v>20</v>
      </c>
      <c r="B8345" s="2">
        <v>42342</v>
      </c>
      <c r="C8345">
        <v>13.946199999999999</v>
      </c>
    </row>
    <row r="8346" spans="1:3" x14ac:dyDescent="0.55000000000000004">
      <c r="A8346" s="1" t="s">
        <v>20</v>
      </c>
      <c r="B8346" s="2">
        <v>42345</v>
      </c>
      <c r="C8346">
        <v>13.801</v>
      </c>
    </row>
    <row r="8347" spans="1:3" x14ac:dyDescent="0.55000000000000004">
      <c r="A8347" s="1" t="s">
        <v>20</v>
      </c>
      <c r="B8347" s="2">
        <v>42346</v>
      </c>
      <c r="C8347">
        <v>13.6814</v>
      </c>
    </row>
    <row r="8348" spans="1:3" x14ac:dyDescent="0.55000000000000004">
      <c r="A8348" s="1" t="s">
        <v>20</v>
      </c>
      <c r="B8348" s="2">
        <v>42347</v>
      </c>
      <c r="C8348">
        <v>13.442299999999999</v>
      </c>
    </row>
    <row r="8349" spans="1:3" x14ac:dyDescent="0.55000000000000004">
      <c r="A8349" s="1" t="s">
        <v>20</v>
      </c>
      <c r="B8349" s="2">
        <v>42348</v>
      </c>
      <c r="C8349">
        <v>14.0145</v>
      </c>
    </row>
    <row r="8350" spans="1:3" x14ac:dyDescent="0.55000000000000004">
      <c r="A8350" s="1" t="s">
        <v>20</v>
      </c>
      <c r="B8350" s="2">
        <v>42349</v>
      </c>
      <c r="C8350">
        <v>12.9811</v>
      </c>
    </row>
    <row r="8351" spans="1:3" x14ac:dyDescent="0.55000000000000004">
      <c r="A8351" s="1" t="s">
        <v>20</v>
      </c>
      <c r="B8351" s="2">
        <v>42352</v>
      </c>
      <c r="C8351">
        <v>12.3406</v>
      </c>
    </row>
    <row r="8352" spans="1:3" x14ac:dyDescent="0.55000000000000004">
      <c r="A8352" s="1" t="s">
        <v>20</v>
      </c>
      <c r="B8352" s="2">
        <v>42353</v>
      </c>
      <c r="C8352">
        <v>13.0068</v>
      </c>
    </row>
    <row r="8353" spans="1:3" x14ac:dyDescent="0.55000000000000004">
      <c r="A8353" s="1" t="s">
        <v>20</v>
      </c>
      <c r="B8353" s="2">
        <v>42354</v>
      </c>
      <c r="C8353">
        <v>13.1349</v>
      </c>
    </row>
    <row r="8354" spans="1:3" x14ac:dyDescent="0.55000000000000004">
      <c r="A8354" s="1" t="s">
        <v>20</v>
      </c>
      <c r="B8354" s="2">
        <v>42355</v>
      </c>
      <c r="C8354">
        <v>13.4594</v>
      </c>
    </row>
    <row r="8355" spans="1:3" x14ac:dyDescent="0.55000000000000004">
      <c r="A8355" s="1" t="s">
        <v>20</v>
      </c>
      <c r="B8355" s="2">
        <v>42356</v>
      </c>
      <c r="C8355">
        <v>13.288600000000001</v>
      </c>
    </row>
    <row r="8356" spans="1:3" x14ac:dyDescent="0.55000000000000004">
      <c r="A8356" s="1" t="s">
        <v>20</v>
      </c>
      <c r="B8356" s="2">
        <v>42359</v>
      </c>
      <c r="C8356">
        <v>13.536300000000001</v>
      </c>
    </row>
    <row r="8357" spans="1:3" x14ac:dyDescent="0.55000000000000004">
      <c r="A8357" s="1" t="s">
        <v>20</v>
      </c>
      <c r="B8357" s="2">
        <v>42360</v>
      </c>
      <c r="C8357">
        <v>13.416700000000001</v>
      </c>
    </row>
    <row r="8358" spans="1:3" x14ac:dyDescent="0.55000000000000004">
      <c r="A8358" s="1" t="s">
        <v>20</v>
      </c>
      <c r="B8358" s="2">
        <v>42361</v>
      </c>
      <c r="C8358">
        <v>13.826599999999999</v>
      </c>
    </row>
    <row r="8359" spans="1:3" x14ac:dyDescent="0.55000000000000004">
      <c r="A8359" s="1" t="s">
        <v>20</v>
      </c>
      <c r="B8359" s="2">
        <v>42362</v>
      </c>
      <c r="C8359">
        <v>13.698499999999999</v>
      </c>
    </row>
    <row r="8360" spans="1:3" x14ac:dyDescent="0.55000000000000004">
      <c r="A8360" s="1" t="s">
        <v>20</v>
      </c>
      <c r="B8360" s="2">
        <v>42366</v>
      </c>
      <c r="C8360">
        <v>13.493600000000001</v>
      </c>
    </row>
    <row r="8361" spans="1:3" x14ac:dyDescent="0.55000000000000004">
      <c r="A8361" s="1" t="s">
        <v>20</v>
      </c>
      <c r="B8361" s="2">
        <v>42367</v>
      </c>
      <c r="C8361">
        <v>13.374000000000001</v>
      </c>
    </row>
    <row r="8362" spans="1:3" x14ac:dyDescent="0.55000000000000004">
      <c r="A8362" s="1" t="s">
        <v>20</v>
      </c>
      <c r="B8362" s="2">
        <v>42368</v>
      </c>
      <c r="C8362">
        <v>13.331300000000001</v>
      </c>
    </row>
    <row r="8363" spans="1:3" x14ac:dyDescent="0.55000000000000004">
      <c r="A8363" s="1" t="s">
        <v>20</v>
      </c>
      <c r="B8363" s="2">
        <v>42369</v>
      </c>
      <c r="C8363">
        <v>13.3142</v>
      </c>
    </row>
    <row r="8364" spans="1:3" x14ac:dyDescent="0.55000000000000004">
      <c r="A8364" s="1" t="s">
        <v>20</v>
      </c>
      <c r="B8364" s="2">
        <v>42373</v>
      </c>
      <c r="C8364">
        <v>13.4765</v>
      </c>
    </row>
    <row r="8365" spans="1:3" x14ac:dyDescent="0.55000000000000004">
      <c r="A8365" s="1" t="s">
        <v>20</v>
      </c>
      <c r="B8365" s="2">
        <v>42374</v>
      </c>
      <c r="C8365">
        <v>13.194599999999999</v>
      </c>
    </row>
    <row r="8366" spans="1:3" x14ac:dyDescent="0.55000000000000004">
      <c r="A8366" s="1" t="s">
        <v>20</v>
      </c>
      <c r="B8366" s="2">
        <v>42375</v>
      </c>
      <c r="C8366">
        <v>12.9299</v>
      </c>
    </row>
    <row r="8367" spans="1:3" x14ac:dyDescent="0.55000000000000004">
      <c r="A8367" s="1" t="s">
        <v>20</v>
      </c>
      <c r="B8367" s="2">
        <v>42376</v>
      </c>
      <c r="C8367">
        <v>12.3748</v>
      </c>
    </row>
    <row r="8368" spans="1:3" x14ac:dyDescent="0.55000000000000004">
      <c r="A8368" s="1" t="s">
        <v>20</v>
      </c>
      <c r="B8368" s="2">
        <v>42377</v>
      </c>
      <c r="C8368">
        <v>12.093</v>
      </c>
    </row>
    <row r="8369" spans="1:3" x14ac:dyDescent="0.55000000000000004">
      <c r="A8369" s="1" t="s">
        <v>20</v>
      </c>
      <c r="B8369" s="2">
        <v>42380</v>
      </c>
      <c r="C8369">
        <v>11.683</v>
      </c>
    </row>
    <row r="8370" spans="1:3" x14ac:dyDescent="0.55000000000000004">
      <c r="A8370" s="1" t="s">
        <v>20</v>
      </c>
      <c r="B8370" s="2">
        <v>42381</v>
      </c>
      <c r="C8370">
        <v>11.563499999999999</v>
      </c>
    </row>
    <row r="8371" spans="1:3" x14ac:dyDescent="0.55000000000000004">
      <c r="A8371" s="1" t="s">
        <v>20</v>
      </c>
      <c r="B8371" s="2">
        <v>42382</v>
      </c>
      <c r="C8371">
        <v>11.3756</v>
      </c>
    </row>
    <row r="8372" spans="1:3" x14ac:dyDescent="0.55000000000000004">
      <c r="A8372" s="1" t="s">
        <v>20</v>
      </c>
      <c r="B8372" s="2">
        <v>42383</v>
      </c>
      <c r="C8372">
        <v>11.913600000000001</v>
      </c>
    </row>
    <row r="8373" spans="1:3" x14ac:dyDescent="0.55000000000000004">
      <c r="A8373" s="1" t="s">
        <v>20</v>
      </c>
      <c r="B8373" s="2">
        <v>42384</v>
      </c>
      <c r="C8373">
        <v>11.4781</v>
      </c>
    </row>
    <row r="8374" spans="1:3" x14ac:dyDescent="0.55000000000000004">
      <c r="A8374" s="1" t="s">
        <v>20</v>
      </c>
      <c r="B8374" s="2">
        <v>42388</v>
      </c>
      <c r="C8374">
        <v>11.2475</v>
      </c>
    </row>
    <row r="8375" spans="1:3" x14ac:dyDescent="0.55000000000000004">
      <c r="A8375" s="1" t="s">
        <v>20</v>
      </c>
      <c r="B8375" s="2">
        <v>42389</v>
      </c>
      <c r="C8375">
        <v>11.6318</v>
      </c>
    </row>
    <row r="8376" spans="1:3" x14ac:dyDescent="0.55000000000000004">
      <c r="A8376" s="1" t="s">
        <v>20</v>
      </c>
      <c r="B8376" s="2">
        <v>42390</v>
      </c>
      <c r="C8376">
        <v>12.2723</v>
      </c>
    </row>
    <row r="8377" spans="1:3" x14ac:dyDescent="0.55000000000000004">
      <c r="A8377" s="1" t="s">
        <v>20</v>
      </c>
      <c r="B8377" s="2">
        <v>42391</v>
      </c>
      <c r="C8377">
        <v>12.3065</v>
      </c>
    </row>
    <row r="8378" spans="1:3" x14ac:dyDescent="0.55000000000000004">
      <c r="A8378" s="1" t="s">
        <v>20</v>
      </c>
      <c r="B8378" s="2">
        <v>42394</v>
      </c>
      <c r="C8378">
        <v>11.443899999999999</v>
      </c>
    </row>
    <row r="8379" spans="1:3" x14ac:dyDescent="0.55000000000000004">
      <c r="A8379" s="1" t="s">
        <v>20</v>
      </c>
      <c r="B8379" s="2">
        <v>42395</v>
      </c>
      <c r="C8379">
        <v>11.734299999999999</v>
      </c>
    </row>
    <row r="8380" spans="1:3" x14ac:dyDescent="0.55000000000000004">
      <c r="A8380" s="1" t="s">
        <v>20</v>
      </c>
      <c r="B8380" s="2">
        <v>42396</v>
      </c>
      <c r="C8380">
        <v>11.4354</v>
      </c>
    </row>
    <row r="8381" spans="1:3" x14ac:dyDescent="0.55000000000000004">
      <c r="A8381" s="1" t="s">
        <v>20</v>
      </c>
      <c r="B8381" s="2">
        <v>42397</v>
      </c>
      <c r="C8381">
        <v>11.5549</v>
      </c>
    </row>
    <row r="8382" spans="1:3" x14ac:dyDescent="0.55000000000000004">
      <c r="A8382" s="1" t="s">
        <v>20</v>
      </c>
      <c r="B8382" s="2">
        <v>42398</v>
      </c>
      <c r="C8382">
        <v>11.6403</v>
      </c>
    </row>
    <row r="8383" spans="1:3" x14ac:dyDescent="0.55000000000000004">
      <c r="A8383" s="1" t="s">
        <v>20</v>
      </c>
      <c r="B8383" s="2">
        <v>42401</v>
      </c>
      <c r="C8383">
        <v>11.8795</v>
      </c>
    </row>
    <row r="8384" spans="1:3" x14ac:dyDescent="0.55000000000000004">
      <c r="A8384" s="1" t="s">
        <v>20</v>
      </c>
      <c r="B8384" s="2">
        <v>42402</v>
      </c>
      <c r="C8384">
        <v>11.4268</v>
      </c>
    </row>
    <row r="8385" spans="1:3" x14ac:dyDescent="0.55000000000000004">
      <c r="A8385" s="1" t="s">
        <v>20</v>
      </c>
      <c r="B8385" s="2">
        <v>42403</v>
      </c>
      <c r="C8385">
        <v>11.315799999999999</v>
      </c>
    </row>
    <row r="8386" spans="1:3" x14ac:dyDescent="0.55000000000000004">
      <c r="A8386" s="1" t="s">
        <v>20</v>
      </c>
      <c r="B8386" s="2">
        <v>42404</v>
      </c>
      <c r="C8386">
        <v>11.648899999999999</v>
      </c>
    </row>
    <row r="8387" spans="1:3" x14ac:dyDescent="0.55000000000000004">
      <c r="A8387" s="1" t="s">
        <v>20</v>
      </c>
      <c r="B8387" s="2">
        <v>42405</v>
      </c>
      <c r="C8387">
        <v>11.8111</v>
      </c>
    </row>
    <row r="8388" spans="1:3" x14ac:dyDescent="0.55000000000000004">
      <c r="A8388" s="1" t="s">
        <v>20</v>
      </c>
      <c r="B8388" s="2">
        <v>42408</v>
      </c>
      <c r="C8388">
        <v>11.0425</v>
      </c>
    </row>
    <row r="8389" spans="1:3" x14ac:dyDescent="0.55000000000000004">
      <c r="A8389" s="1" t="s">
        <v>20</v>
      </c>
      <c r="B8389" s="2">
        <v>42409</v>
      </c>
      <c r="C8389">
        <v>10.777799999999999</v>
      </c>
    </row>
    <row r="8390" spans="1:3" x14ac:dyDescent="0.55000000000000004">
      <c r="A8390" s="1" t="s">
        <v>20</v>
      </c>
      <c r="B8390" s="2">
        <v>42410</v>
      </c>
      <c r="C8390">
        <v>10.0006</v>
      </c>
    </row>
    <row r="8391" spans="1:3" x14ac:dyDescent="0.55000000000000004">
      <c r="A8391" s="1" t="s">
        <v>20</v>
      </c>
      <c r="B8391" s="2">
        <v>42411</v>
      </c>
      <c r="C8391">
        <v>9.5053000000000001</v>
      </c>
    </row>
    <row r="8392" spans="1:3" x14ac:dyDescent="0.55000000000000004">
      <c r="A8392" s="1" t="s">
        <v>20</v>
      </c>
      <c r="B8392" s="2">
        <v>42412</v>
      </c>
      <c r="C8392">
        <v>10.196999999999999</v>
      </c>
    </row>
    <row r="8393" spans="1:3" x14ac:dyDescent="0.55000000000000004">
      <c r="A8393" s="1" t="s">
        <v>20</v>
      </c>
      <c r="B8393" s="2">
        <v>42416</v>
      </c>
      <c r="C8393">
        <v>10.658200000000001</v>
      </c>
    </row>
    <row r="8394" spans="1:3" x14ac:dyDescent="0.55000000000000004">
      <c r="A8394" s="1" t="s">
        <v>20</v>
      </c>
      <c r="B8394" s="2">
        <v>42417</v>
      </c>
      <c r="C8394">
        <v>10.7607</v>
      </c>
    </row>
    <row r="8395" spans="1:3" x14ac:dyDescent="0.55000000000000004">
      <c r="A8395" s="1" t="s">
        <v>20</v>
      </c>
      <c r="B8395" s="2">
        <v>42418</v>
      </c>
      <c r="C8395">
        <v>11.0807</v>
      </c>
    </row>
    <row r="8396" spans="1:3" x14ac:dyDescent="0.55000000000000004">
      <c r="A8396" s="1" t="s">
        <v>20</v>
      </c>
      <c r="B8396" s="2">
        <v>42419</v>
      </c>
      <c r="C8396">
        <v>11.089399999999999</v>
      </c>
    </row>
    <row r="8397" spans="1:3" x14ac:dyDescent="0.55000000000000004">
      <c r="A8397" s="1" t="s">
        <v>20</v>
      </c>
      <c r="B8397" s="2">
        <v>42422</v>
      </c>
      <c r="C8397">
        <v>11.3835</v>
      </c>
    </row>
    <row r="8398" spans="1:3" x14ac:dyDescent="0.55000000000000004">
      <c r="A8398" s="1" t="s">
        <v>20</v>
      </c>
      <c r="B8398" s="2">
        <v>42423</v>
      </c>
      <c r="C8398">
        <v>11.2537</v>
      </c>
    </row>
    <row r="8399" spans="1:3" x14ac:dyDescent="0.55000000000000004">
      <c r="A8399" s="1" t="s">
        <v>20</v>
      </c>
      <c r="B8399" s="2">
        <v>42424</v>
      </c>
      <c r="C8399">
        <v>10.916399999999999</v>
      </c>
    </row>
    <row r="8400" spans="1:3" x14ac:dyDescent="0.55000000000000004">
      <c r="A8400" s="1" t="s">
        <v>20</v>
      </c>
      <c r="B8400" s="2">
        <v>42425</v>
      </c>
      <c r="C8400">
        <v>10.605</v>
      </c>
    </row>
    <row r="8401" spans="1:3" x14ac:dyDescent="0.55000000000000004">
      <c r="A8401" s="1" t="s">
        <v>20</v>
      </c>
      <c r="B8401" s="2">
        <v>42426</v>
      </c>
      <c r="C8401">
        <v>10.674200000000001</v>
      </c>
    </row>
    <row r="8402" spans="1:3" x14ac:dyDescent="0.55000000000000004">
      <c r="A8402" s="1" t="s">
        <v>20</v>
      </c>
      <c r="B8402" s="2">
        <v>42429</v>
      </c>
      <c r="C8402">
        <v>11.1067</v>
      </c>
    </row>
    <row r="8403" spans="1:3" x14ac:dyDescent="0.55000000000000004">
      <c r="A8403" s="1" t="s">
        <v>20</v>
      </c>
      <c r="B8403" s="2">
        <v>42430</v>
      </c>
      <c r="C8403">
        <v>11.2105</v>
      </c>
    </row>
    <row r="8404" spans="1:3" x14ac:dyDescent="0.55000000000000004">
      <c r="A8404" s="1" t="s">
        <v>20</v>
      </c>
      <c r="B8404" s="2">
        <v>42431</v>
      </c>
      <c r="C8404">
        <v>11.0548</v>
      </c>
    </row>
    <row r="8405" spans="1:3" x14ac:dyDescent="0.55000000000000004">
      <c r="A8405" s="1" t="s">
        <v>20</v>
      </c>
      <c r="B8405" s="2">
        <v>42432</v>
      </c>
      <c r="C8405">
        <v>11.2278</v>
      </c>
    </row>
    <row r="8406" spans="1:3" x14ac:dyDescent="0.55000000000000004">
      <c r="A8406" s="1" t="s">
        <v>20</v>
      </c>
      <c r="B8406" s="2">
        <v>42433</v>
      </c>
      <c r="C8406">
        <v>11.6084</v>
      </c>
    </row>
    <row r="8407" spans="1:3" x14ac:dyDescent="0.55000000000000004">
      <c r="A8407" s="1" t="s">
        <v>20</v>
      </c>
      <c r="B8407" s="2">
        <v>42436</v>
      </c>
      <c r="C8407">
        <v>12.066800000000001</v>
      </c>
    </row>
    <row r="8408" spans="1:3" x14ac:dyDescent="0.55000000000000004">
      <c r="A8408" s="1" t="s">
        <v>20</v>
      </c>
      <c r="B8408" s="2">
        <v>42437</v>
      </c>
      <c r="C8408">
        <v>11.539199999999999</v>
      </c>
    </row>
    <row r="8409" spans="1:3" x14ac:dyDescent="0.55000000000000004">
      <c r="A8409" s="1" t="s">
        <v>20</v>
      </c>
      <c r="B8409" s="2">
        <v>42438</v>
      </c>
      <c r="C8409">
        <v>11.6776</v>
      </c>
    </row>
    <row r="8410" spans="1:3" x14ac:dyDescent="0.55000000000000004">
      <c r="A8410" s="1" t="s">
        <v>20</v>
      </c>
      <c r="B8410" s="2">
        <v>42439</v>
      </c>
      <c r="C8410">
        <v>11.9198</v>
      </c>
    </row>
    <row r="8411" spans="1:3" x14ac:dyDescent="0.55000000000000004">
      <c r="A8411" s="1" t="s">
        <v>20</v>
      </c>
      <c r="B8411" s="2">
        <v>42440</v>
      </c>
      <c r="C8411">
        <v>12.239800000000001</v>
      </c>
    </row>
    <row r="8412" spans="1:3" x14ac:dyDescent="0.55000000000000004">
      <c r="A8412" s="1" t="s">
        <v>20</v>
      </c>
      <c r="B8412" s="2">
        <v>42443</v>
      </c>
      <c r="C8412">
        <v>12.2052</v>
      </c>
    </row>
    <row r="8413" spans="1:3" x14ac:dyDescent="0.55000000000000004">
      <c r="A8413" s="1" t="s">
        <v>20</v>
      </c>
      <c r="B8413" s="2">
        <v>42444</v>
      </c>
      <c r="C8413">
        <v>12.066800000000001</v>
      </c>
    </row>
    <row r="8414" spans="1:3" x14ac:dyDescent="0.55000000000000004">
      <c r="A8414" s="1" t="s">
        <v>20</v>
      </c>
      <c r="B8414" s="2">
        <v>42445</v>
      </c>
      <c r="C8414">
        <v>12.412800000000001</v>
      </c>
    </row>
    <row r="8415" spans="1:3" x14ac:dyDescent="0.55000000000000004">
      <c r="A8415" s="1" t="s">
        <v>20</v>
      </c>
      <c r="B8415" s="2">
        <v>42446</v>
      </c>
      <c r="C8415">
        <v>13.0097</v>
      </c>
    </row>
    <row r="8416" spans="1:3" x14ac:dyDescent="0.55000000000000004">
      <c r="A8416" s="1" t="s">
        <v>20</v>
      </c>
      <c r="B8416" s="2">
        <v>42447</v>
      </c>
      <c r="C8416">
        <v>12.784800000000001</v>
      </c>
    </row>
    <row r="8417" spans="1:3" x14ac:dyDescent="0.55000000000000004">
      <c r="A8417" s="1" t="s">
        <v>20</v>
      </c>
      <c r="B8417" s="2">
        <v>42450</v>
      </c>
      <c r="C8417">
        <v>12.9146</v>
      </c>
    </row>
    <row r="8418" spans="1:3" x14ac:dyDescent="0.55000000000000004">
      <c r="A8418" s="1" t="s">
        <v>20</v>
      </c>
      <c r="B8418" s="2">
        <v>42451</v>
      </c>
      <c r="C8418">
        <v>12.8627</v>
      </c>
    </row>
    <row r="8419" spans="1:3" x14ac:dyDescent="0.55000000000000004">
      <c r="A8419" s="1" t="s">
        <v>20</v>
      </c>
      <c r="B8419" s="2">
        <v>42452</v>
      </c>
      <c r="C8419">
        <v>12.283099999999999</v>
      </c>
    </row>
    <row r="8420" spans="1:3" x14ac:dyDescent="0.55000000000000004">
      <c r="A8420" s="1" t="s">
        <v>20</v>
      </c>
      <c r="B8420" s="2">
        <v>42453</v>
      </c>
      <c r="C8420">
        <v>12.0236</v>
      </c>
    </row>
    <row r="8421" spans="1:3" x14ac:dyDescent="0.55000000000000004">
      <c r="A8421" s="1" t="s">
        <v>20</v>
      </c>
      <c r="B8421" s="2">
        <v>42457</v>
      </c>
      <c r="C8421">
        <v>12.1966</v>
      </c>
    </row>
    <row r="8422" spans="1:3" x14ac:dyDescent="0.55000000000000004">
      <c r="A8422" s="1" t="s">
        <v>20</v>
      </c>
      <c r="B8422" s="2">
        <v>42458</v>
      </c>
      <c r="C8422">
        <v>12.430099999999999</v>
      </c>
    </row>
    <row r="8423" spans="1:3" x14ac:dyDescent="0.55000000000000004">
      <c r="A8423" s="1" t="s">
        <v>20</v>
      </c>
      <c r="B8423" s="2">
        <v>42459</v>
      </c>
      <c r="C8423">
        <v>12.5426</v>
      </c>
    </row>
    <row r="8424" spans="1:3" x14ac:dyDescent="0.55000000000000004">
      <c r="A8424" s="1" t="s">
        <v>20</v>
      </c>
      <c r="B8424" s="2">
        <v>42460</v>
      </c>
      <c r="C8424">
        <v>12.707000000000001</v>
      </c>
    </row>
    <row r="8425" spans="1:3" x14ac:dyDescent="0.55000000000000004">
      <c r="A8425" s="1" t="s">
        <v>20</v>
      </c>
      <c r="B8425" s="2">
        <v>42461</v>
      </c>
      <c r="C8425">
        <v>12.412800000000001</v>
      </c>
    </row>
    <row r="8426" spans="1:3" x14ac:dyDescent="0.55000000000000004">
      <c r="A8426" s="1" t="s">
        <v>20</v>
      </c>
      <c r="B8426" s="2">
        <v>42464</v>
      </c>
      <c r="C8426">
        <v>12.110099999999999</v>
      </c>
    </row>
    <row r="8427" spans="1:3" x14ac:dyDescent="0.55000000000000004">
      <c r="A8427" s="1" t="s">
        <v>20</v>
      </c>
      <c r="B8427" s="2">
        <v>42465</v>
      </c>
      <c r="C8427">
        <v>11.565099999999999</v>
      </c>
    </row>
    <row r="8428" spans="1:3" x14ac:dyDescent="0.55000000000000004">
      <c r="A8428" s="1" t="s">
        <v>20</v>
      </c>
      <c r="B8428" s="2">
        <v>42466</v>
      </c>
      <c r="C8428">
        <v>11.6516</v>
      </c>
    </row>
    <row r="8429" spans="1:3" x14ac:dyDescent="0.55000000000000004">
      <c r="A8429" s="1" t="s">
        <v>20</v>
      </c>
      <c r="B8429" s="2">
        <v>42467</v>
      </c>
      <c r="C8429">
        <v>11.5046</v>
      </c>
    </row>
    <row r="8430" spans="1:3" x14ac:dyDescent="0.55000000000000004">
      <c r="A8430" s="1" t="s">
        <v>20</v>
      </c>
      <c r="B8430" s="2">
        <v>42468</v>
      </c>
      <c r="C8430">
        <v>11.2883</v>
      </c>
    </row>
    <row r="8431" spans="1:3" x14ac:dyDescent="0.55000000000000004">
      <c r="A8431" s="1" t="s">
        <v>20</v>
      </c>
      <c r="B8431" s="2">
        <v>42471</v>
      </c>
      <c r="C8431">
        <v>11.4094</v>
      </c>
    </row>
    <row r="8432" spans="1:3" x14ac:dyDescent="0.55000000000000004">
      <c r="A8432" s="1" t="s">
        <v>20</v>
      </c>
      <c r="B8432" s="2">
        <v>42472</v>
      </c>
      <c r="C8432">
        <v>11.487299999999999</v>
      </c>
    </row>
    <row r="8433" spans="1:3" x14ac:dyDescent="0.55000000000000004">
      <c r="A8433" s="1" t="s">
        <v>20</v>
      </c>
      <c r="B8433" s="2">
        <v>42473</v>
      </c>
      <c r="C8433">
        <v>11.9198</v>
      </c>
    </row>
    <row r="8434" spans="1:3" x14ac:dyDescent="0.55000000000000004">
      <c r="A8434" s="1" t="s">
        <v>20</v>
      </c>
      <c r="B8434" s="2">
        <v>42474</v>
      </c>
      <c r="C8434">
        <v>11.8592</v>
      </c>
    </row>
    <row r="8435" spans="1:3" x14ac:dyDescent="0.55000000000000004">
      <c r="A8435" s="1" t="s">
        <v>20</v>
      </c>
      <c r="B8435" s="2">
        <v>42475</v>
      </c>
      <c r="C8435">
        <v>11.8246</v>
      </c>
    </row>
    <row r="8436" spans="1:3" x14ac:dyDescent="0.55000000000000004">
      <c r="A8436" s="1" t="s">
        <v>20</v>
      </c>
      <c r="B8436" s="2">
        <v>42478</v>
      </c>
      <c r="C8436">
        <v>12.066800000000001</v>
      </c>
    </row>
    <row r="8437" spans="1:3" x14ac:dyDescent="0.55000000000000004">
      <c r="A8437" s="1" t="s">
        <v>20</v>
      </c>
      <c r="B8437" s="2">
        <v>42479</v>
      </c>
      <c r="C8437">
        <v>12.4215</v>
      </c>
    </row>
    <row r="8438" spans="1:3" x14ac:dyDescent="0.55000000000000004">
      <c r="A8438" s="1" t="s">
        <v>20</v>
      </c>
      <c r="B8438" s="2">
        <v>42480</v>
      </c>
      <c r="C8438">
        <v>12.8108</v>
      </c>
    </row>
    <row r="8439" spans="1:3" x14ac:dyDescent="0.55000000000000004">
      <c r="A8439" s="1" t="s">
        <v>20</v>
      </c>
      <c r="B8439" s="2">
        <v>42481</v>
      </c>
      <c r="C8439">
        <v>12.8627</v>
      </c>
    </row>
    <row r="8440" spans="1:3" x14ac:dyDescent="0.55000000000000004">
      <c r="A8440" s="1" t="s">
        <v>20</v>
      </c>
      <c r="B8440" s="2">
        <v>42482</v>
      </c>
      <c r="C8440">
        <v>12.9232</v>
      </c>
    </row>
    <row r="8441" spans="1:3" x14ac:dyDescent="0.55000000000000004">
      <c r="A8441" s="1" t="s">
        <v>20</v>
      </c>
      <c r="B8441" s="2">
        <v>42485</v>
      </c>
      <c r="C8441">
        <v>12.534000000000001</v>
      </c>
    </row>
    <row r="8442" spans="1:3" x14ac:dyDescent="0.55000000000000004">
      <c r="A8442" s="1" t="s">
        <v>20</v>
      </c>
      <c r="B8442" s="2">
        <v>42486</v>
      </c>
      <c r="C8442">
        <v>12.559900000000001</v>
      </c>
    </row>
    <row r="8443" spans="1:3" x14ac:dyDescent="0.55000000000000004">
      <c r="A8443" s="1" t="s">
        <v>20</v>
      </c>
      <c r="B8443" s="2">
        <v>42487</v>
      </c>
      <c r="C8443">
        <v>12.430099999999999</v>
      </c>
    </row>
    <row r="8444" spans="1:3" x14ac:dyDescent="0.55000000000000004">
      <c r="A8444" s="1" t="s">
        <v>20</v>
      </c>
      <c r="B8444" s="2">
        <v>42488</v>
      </c>
      <c r="C8444">
        <v>12.040900000000001</v>
      </c>
    </row>
    <row r="8445" spans="1:3" x14ac:dyDescent="0.55000000000000004">
      <c r="A8445" s="1" t="s">
        <v>20</v>
      </c>
      <c r="B8445" s="2">
        <v>42489</v>
      </c>
      <c r="C8445">
        <v>11.764099999999999</v>
      </c>
    </row>
    <row r="8446" spans="1:3" x14ac:dyDescent="0.55000000000000004">
      <c r="A8446" s="1" t="s">
        <v>20</v>
      </c>
      <c r="B8446" s="2">
        <v>42492</v>
      </c>
      <c r="C8446">
        <v>11.6257</v>
      </c>
    </row>
    <row r="8447" spans="1:3" x14ac:dyDescent="0.55000000000000004">
      <c r="A8447" s="1" t="s">
        <v>20</v>
      </c>
      <c r="B8447" s="2">
        <v>42493</v>
      </c>
      <c r="C8447">
        <v>11.818300000000001</v>
      </c>
    </row>
    <row r="8448" spans="1:3" x14ac:dyDescent="0.55000000000000004">
      <c r="A8448" s="1" t="s">
        <v>20</v>
      </c>
      <c r="B8448" s="2">
        <v>42494</v>
      </c>
      <c r="C8448">
        <v>11.722</v>
      </c>
    </row>
    <row r="8449" spans="1:3" x14ac:dyDescent="0.55000000000000004">
      <c r="A8449" s="1" t="s">
        <v>20</v>
      </c>
      <c r="B8449" s="2">
        <v>42495</v>
      </c>
      <c r="C8449">
        <v>11.529400000000001</v>
      </c>
    </row>
    <row r="8450" spans="1:3" x14ac:dyDescent="0.55000000000000004">
      <c r="A8450" s="1" t="s">
        <v>20</v>
      </c>
      <c r="B8450" s="2">
        <v>42496</v>
      </c>
      <c r="C8450">
        <v>11.529400000000001</v>
      </c>
    </row>
    <row r="8451" spans="1:3" x14ac:dyDescent="0.55000000000000004">
      <c r="A8451" s="1" t="s">
        <v>20</v>
      </c>
      <c r="B8451" s="2">
        <v>42499</v>
      </c>
      <c r="C8451">
        <v>11.424300000000001</v>
      </c>
    </row>
    <row r="8452" spans="1:3" x14ac:dyDescent="0.55000000000000004">
      <c r="A8452" s="1" t="s">
        <v>20</v>
      </c>
      <c r="B8452" s="2">
        <v>42500</v>
      </c>
      <c r="C8452">
        <v>11.380599999999999</v>
      </c>
    </row>
    <row r="8453" spans="1:3" x14ac:dyDescent="0.55000000000000004">
      <c r="A8453" s="1" t="s">
        <v>20</v>
      </c>
      <c r="B8453" s="2">
        <v>42501</v>
      </c>
      <c r="C8453">
        <v>11.2493</v>
      </c>
    </row>
    <row r="8454" spans="1:3" x14ac:dyDescent="0.55000000000000004">
      <c r="A8454" s="1" t="s">
        <v>20</v>
      </c>
      <c r="B8454" s="2">
        <v>42502</v>
      </c>
      <c r="C8454">
        <v>11.363099999999999</v>
      </c>
    </row>
    <row r="8455" spans="1:3" x14ac:dyDescent="0.55000000000000004">
      <c r="A8455" s="1" t="s">
        <v>20</v>
      </c>
      <c r="B8455" s="2">
        <v>42503</v>
      </c>
      <c r="C8455">
        <v>11.091699999999999</v>
      </c>
    </row>
    <row r="8456" spans="1:3" x14ac:dyDescent="0.55000000000000004">
      <c r="A8456" s="1" t="s">
        <v>20</v>
      </c>
      <c r="B8456" s="2">
        <v>42506</v>
      </c>
      <c r="C8456">
        <v>11.3893</v>
      </c>
    </row>
    <row r="8457" spans="1:3" x14ac:dyDescent="0.55000000000000004">
      <c r="A8457" s="1" t="s">
        <v>20</v>
      </c>
      <c r="B8457" s="2">
        <v>42507</v>
      </c>
      <c r="C8457">
        <v>11.494400000000001</v>
      </c>
    </row>
    <row r="8458" spans="1:3" x14ac:dyDescent="0.55000000000000004">
      <c r="A8458" s="1" t="s">
        <v>20</v>
      </c>
      <c r="B8458" s="2">
        <v>42508</v>
      </c>
      <c r="C8458">
        <v>11.494400000000001</v>
      </c>
    </row>
    <row r="8459" spans="1:3" x14ac:dyDescent="0.55000000000000004">
      <c r="A8459" s="1" t="s">
        <v>20</v>
      </c>
      <c r="B8459" s="2">
        <v>42509</v>
      </c>
      <c r="C8459">
        <v>11.223000000000001</v>
      </c>
    </row>
    <row r="8460" spans="1:3" x14ac:dyDescent="0.55000000000000004">
      <c r="A8460" s="1" t="s">
        <v>20</v>
      </c>
      <c r="B8460" s="2">
        <v>42510</v>
      </c>
      <c r="C8460">
        <v>11.424300000000001</v>
      </c>
    </row>
    <row r="8461" spans="1:3" x14ac:dyDescent="0.55000000000000004">
      <c r="A8461" s="1" t="s">
        <v>20</v>
      </c>
      <c r="B8461" s="2">
        <v>42513</v>
      </c>
      <c r="C8461">
        <v>11.4331</v>
      </c>
    </row>
    <row r="8462" spans="1:3" x14ac:dyDescent="0.55000000000000004">
      <c r="A8462" s="1" t="s">
        <v>20</v>
      </c>
      <c r="B8462" s="2">
        <v>42514</v>
      </c>
      <c r="C8462">
        <v>11.713200000000001</v>
      </c>
    </row>
    <row r="8463" spans="1:3" x14ac:dyDescent="0.55000000000000004">
      <c r="A8463" s="1" t="s">
        <v>20</v>
      </c>
      <c r="B8463" s="2">
        <v>42515</v>
      </c>
      <c r="C8463">
        <v>11.8796</v>
      </c>
    </row>
    <row r="8464" spans="1:3" x14ac:dyDescent="0.55000000000000004">
      <c r="A8464" s="1" t="s">
        <v>20</v>
      </c>
      <c r="B8464" s="2">
        <v>42516</v>
      </c>
      <c r="C8464">
        <v>11.7483</v>
      </c>
    </row>
    <row r="8465" spans="1:3" x14ac:dyDescent="0.55000000000000004">
      <c r="A8465" s="1" t="s">
        <v>20</v>
      </c>
      <c r="B8465" s="2">
        <v>42517</v>
      </c>
      <c r="C8465">
        <v>11.835800000000001</v>
      </c>
    </row>
    <row r="8466" spans="1:3" x14ac:dyDescent="0.55000000000000004">
      <c r="A8466" s="1" t="s">
        <v>20</v>
      </c>
      <c r="B8466" s="2">
        <v>42521</v>
      </c>
      <c r="C8466">
        <v>11.827</v>
      </c>
    </row>
    <row r="8467" spans="1:3" x14ac:dyDescent="0.55000000000000004">
      <c r="A8467" s="1" t="s">
        <v>20</v>
      </c>
      <c r="B8467" s="2">
        <v>42522</v>
      </c>
      <c r="C8467">
        <v>11.9321</v>
      </c>
    </row>
    <row r="8468" spans="1:3" x14ac:dyDescent="0.55000000000000004">
      <c r="A8468" s="1" t="s">
        <v>20</v>
      </c>
      <c r="B8468" s="2">
        <v>42523</v>
      </c>
      <c r="C8468">
        <v>11.958399999999999</v>
      </c>
    </row>
    <row r="8469" spans="1:3" x14ac:dyDescent="0.55000000000000004">
      <c r="A8469" s="1" t="s">
        <v>20</v>
      </c>
      <c r="B8469" s="2">
        <v>42524</v>
      </c>
      <c r="C8469">
        <v>11.853300000000001</v>
      </c>
    </row>
    <row r="8470" spans="1:3" x14ac:dyDescent="0.55000000000000004">
      <c r="A8470" s="1" t="s">
        <v>20</v>
      </c>
      <c r="B8470" s="2">
        <v>42527</v>
      </c>
      <c r="C8470">
        <v>12.291</v>
      </c>
    </row>
    <row r="8471" spans="1:3" x14ac:dyDescent="0.55000000000000004">
      <c r="A8471" s="1" t="s">
        <v>20</v>
      </c>
      <c r="B8471" s="2">
        <v>42528</v>
      </c>
      <c r="C8471">
        <v>12.317299999999999</v>
      </c>
    </row>
    <row r="8472" spans="1:3" x14ac:dyDescent="0.55000000000000004">
      <c r="A8472" s="1" t="s">
        <v>20</v>
      </c>
      <c r="B8472" s="2">
        <v>42529</v>
      </c>
      <c r="C8472">
        <v>12.177199999999999</v>
      </c>
    </row>
    <row r="8473" spans="1:3" x14ac:dyDescent="0.55000000000000004">
      <c r="A8473" s="1" t="s">
        <v>20</v>
      </c>
      <c r="B8473" s="2">
        <v>42530</v>
      </c>
      <c r="C8473">
        <v>11.940799999999999</v>
      </c>
    </row>
    <row r="8474" spans="1:3" x14ac:dyDescent="0.55000000000000004">
      <c r="A8474" s="1" t="s">
        <v>20</v>
      </c>
      <c r="B8474" s="2">
        <v>42531</v>
      </c>
      <c r="C8474">
        <v>11.704499999999999</v>
      </c>
    </row>
    <row r="8475" spans="1:3" x14ac:dyDescent="0.55000000000000004">
      <c r="A8475" s="1" t="s">
        <v>20</v>
      </c>
      <c r="B8475" s="2">
        <v>42534</v>
      </c>
      <c r="C8475">
        <v>11.476900000000001</v>
      </c>
    </row>
    <row r="8476" spans="1:3" x14ac:dyDescent="0.55000000000000004">
      <c r="A8476" s="1" t="s">
        <v>20</v>
      </c>
      <c r="B8476" s="2">
        <v>42535</v>
      </c>
      <c r="C8476">
        <v>11.1355</v>
      </c>
    </row>
    <row r="8477" spans="1:3" x14ac:dyDescent="0.55000000000000004">
      <c r="A8477" s="1" t="s">
        <v>20</v>
      </c>
      <c r="B8477" s="2">
        <v>42536</v>
      </c>
      <c r="C8477">
        <v>11.1092</v>
      </c>
    </row>
    <row r="8478" spans="1:3" x14ac:dyDescent="0.55000000000000004">
      <c r="A8478" s="1" t="s">
        <v>20</v>
      </c>
      <c r="B8478" s="2">
        <v>42537</v>
      </c>
      <c r="C8478">
        <v>10.864100000000001</v>
      </c>
    </row>
    <row r="8479" spans="1:3" x14ac:dyDescent="0.55000000000000004">
      <c r="A8479" s="1" t="s">
        <v>20</v>
      </c>
      <c r="B8479" s="2">
        <v>42538</v>
      </c>
      <c r="C8479">
        <v>10.9078</v>
      </c>
    </row>
    <row r="8480" spans="1:3" x14ac:dyDescent="0.55000000000000004">
      <c r="A8480" s="1" t="s">
        <v>20</v>
      </c>
      <c r="B8480" s="2">
        <v>42541</v>
      </c>
      <c r="C8480">
        <v>11.188000000000001</v>
      </c>
    </row>
    <row r="8481" spans="1:3" x14ac:dyDescent="0.55000000000000004">
      <c r="A8481" s="1" t="s">
        <v>20</v>
      </c>
      <c r="B8481" s="2">
        <v>42542</v>
      </c>
      <c r="C8481">
        <v>11.4506</v>
      </c>
    </row>
    <row r="8482" spans="1:3" x14ac:dyDescent="0.55000000000000004">
      <c r="A8482" s="1" t="s">
        <v>20</v>
      </c>
      <c r="B8482" s="2">
        <v>42543</v>
      </c>
      <c r="C8482">
        <v>11.3893</v>
      </c>
    </row>
    <row r="8483" spans="1:3" x14ac:dyDescent="0.55000000000000004">
      <c r="A8483" s="1" t="s">
        <v>20</v>
      </c>
      <c r="B8483" s="2">
        <v>42544</v>
      </c>
      <c r="C8483">
        <v>11.599399999999999</v>
      </c>
    </row>
    <row r="8484" spans="1:3" x14ac:dyDescent="0.55000000000000004">
      <c r="A8484" s="1" t="s">
        <v>20</v>
      </c>
      <c r="B8484" s="2">
        <v>42545</v>
      </c>
      <c r="C8484">
        <v>10.8728</v>
      </c>
    </row>
    <row r="8485" spans="1:3" x14ac:dyDescent="0.55000000000000004">
      <c r="A8485" s="1" t="s">
        <v>20</v>
      </c>
      <c r="B8485" s="2">
        <v>42548</v>
      </c>
      <c r="C8485">
        <v>10.4876</v>
      </c>
    </row>
    <row r="8486" spans="1:3" x14ac:dyDescent="0.55000000000000004">
      <c r="A8486" s="1" t="s">
        <v>20</v>
      </c>
      <c r="B8486" s="2">
        <v>42549</v>
      </c>
      <c r="C8486">
        <v>10.5139</v>
      </c>
    </row>
    <row r="8487" spans="1:3" x14ac:dyDescent="0.55000000000000004">
      <c r="A8487" s="1" t="s">
        <v>20</v>
      </c>
      <c r="B8487" s="2">
        <v>42550</v>
      </c>
      <c r="C8487">
        <v>10.9253</v>
      </c>
    </row>
    <row r="8488" spans="1:3" x14ac:dyDescent="0.55000000000000004">
      <c r="A8488" s="1" t="s">
        <v>20</v>
      </c>
      <c r="B8488" s="2">
        <v>42551</v>
      </c>
      <c r="C8488">
        <v>10.8028</v>
      </c>
    </row>
    <row r="8489" spans="1:3" x14ac:dyDescent="0.55000000000000004">
      <c r="A8489" s="1" t="s">
        <v>20</v>
      </c>
      <c r="B8489" s="2">
        <v>42552</v>
      </c>
      <c r="C8489">
        <v>10.8028</v>
      </c>
    </row>
    <row r="8490" spans="1:3" x14ac:dyDescent="0.55000000000000004">
      <c r="A8490" s="1" t="s">
        <v>20</v>
      </c>
      <c r="B8490" s="2">
        <v>42556</v>
      </c>
      <c r="C8490">
        <v>10.557700000000001</v>
      </c>
    </row>
    <row r="8491" spans="1:3" x14ac:dyDescent="0.55000000000000004">
      <c r="A8491" s="1" t="s">
        <v>20</v>
      </c>
      <c r="B8491" s="2">
        <v>42557</v>
      </c>
      <c r="C8491">
        <v>10.505100000000001</v>
      </c>
    </row>
    <row r="8492" spans="1:3" x14ac:dyDescent="0.55000000000000004">
      <c r="A8492" s="1" t="s">
        <v>20</v>
      </c>
      <c r="B8492" s="2">
        <v>42558</v>
      </c>
      <c r="C8492">
        <v>10.5839</v>
      </c>
    </row>
    <row r="8493" spans="1:3" x14ac:dyDescent="0.55000000000000004">
      <c r="A8493" s="1" t="s">
        <v>20</v>
      </c>
      <c r="B8493" s="2">
        <v>42559</v>
      </c>
      <c r="C8493">
        <v>10.767799999999999</v>
      </c>
    </row>
    <row r="8494" spans="1:3" x14ac:dyDescent="0.55000000000000004">
      <c r="A8494" s="1" t="s">
        <v>20</v>
      </c>
      <c r="B8494" s="2">
        <v>42562</v>
      </c>
      <c r="C8494">
        <v>10.9253</v>
      </c>
    </row>
    <row r="8495" spans="1:3" x14ac:dyDescent="0.55000000000000004">
      <c r="A8495" s="1" t="s">
        <v>20</v>
      </c>
      <c r="B8495" s="2">
        <v>42563</v>
      </c>
      <c r="C8495">
        <v>10.9253</v>
      </c>
    </row>
    <row r="8496" spans="1:3" x14ac:dyDescent="0.55000000000000004">
      <c r="A8496" s="1" t="s">
        <v>20</v>
      </c>
      <c r="B8496" s="2">
        <v>42564</v>
      </c>
      <c r="C8496">
        <v>10.8553</v>
      </c>
    </row>
    <row r="8497" spans="1:3" x14ac:dyDescent="0.55000000000000004">
      <c r="A8497" s="1" t="s">
        <v>20</v>
      </c>
      <c r="B8497" s="2">
        <v>42565</v>
      </c>
      <c r="C8497">
        <v>11.004099999999999</v>
      </c>
    </row>
    <row r="8498" spans="1:3" x14ac:dyDescent="0.55000000000000004">
      <c r="A8498" s="1" t="s">
        <v>20</v>
      </c>
      <c r="B8498" s="2">
        <v>42566</v>
      </c>
      <c r="C8498">
        <v>11.2493</v>
      </c>
    </row>
    <row r="8499" spans="1:3" x14ac:dyDescent="0.55000000000000004">
      <c r="A8499" s="1" t="s">
        <v>20</v>
      </c>
      <c r="B8499" s="2">
        <v>42569</v>
      </c>
      <c r="C8499">
        <v>11.310499999999999</v>
      </c>
    </row>
    <row r="8500" spans="1:3" x14ac:dyDescent="0.55000000000000004">
      <c r="A8500" s="1" t="s">
        <v>20</v>
      </c>
      <c r="B8500" s="2">
        <v>42570</v>
      </c>
      <c r="C8500">
        <v>11.4331</v>
      </c>
    </row>
    <row r="8501" spans="1:3" x14ac:dyDescent="0.55000000000000004">
      <c r="A8501" s="1" t="s">
        <v>20</v>
      </c>
      <c r="B8501" s="2">
        <v>42571</v>
      </c>
      <c r="C8501">
        <v>11.975899999999999</v>
      </c>
    </row>
    <row r="8502" spans="1:3" x14ac:dyDescent="0.55000000000000004">
      <c r="A8502" s="1" t="s">
        <v>20</v>
      </c>
      <c r="B8502" s="2">
        <v>42572</v>
      </c>
      <c r="C8502">
        <v>12.124700000000001</v>
      </c>
    </row>
    <row r="8503" spans="1:3" x14ac:dyDescent="0.55000000000000004">
      <c r="A8503" s="1" t="s">
        <v>20</v>
      </c>
      <c r="B8503" s="2">
        <v>42573</v>
      </c>
      <c r="C8503">
        <v>12.343500000000001</v>
      </c>
    </row>
    <row r="8504" spans="1:3" x14ac:dyDescent="0.55000000000000004">
      <c r="A8504" s="1" t="s">
        <v>20</v>
      </c>
      <c r="B8504" s="2">
        <v>42576</v>
      </c>
      <c r="C8504">
        <v>12.186</v>
      </c>
    </row>
    <row r="8505" spans="1:3" x14ac:dyDescent="0.55000000000000004">
      <c r="A8505" s="1" t="s">
        <v>20</v>
      </c>
      <c r="B8505" s="2">
        <v>42577</v>
      </c>
      <c r="C8505">
        <v>12.6675</v>
      </c>
    </row>
    <row r="8506" spans="1:3" x14ac:dyDescent="0.55000000000000004">
      <c r="A8506" s="1" t="s">
        <v>20</v>
      </c>
      <c r="B8506" s="2">
        <v>42578</v>
      </c>
      <c r="C8506">
        <v>12.8863</v>
      </c>
    </row>
    <row r="8507" spans="1:3" x14ac:dyDescent="0.55000000000000004">
      <c r="A8507" s="1" t="s">
        <v>20</v>
      </c>
      <c r="B8507" s="2">
        <v>42579</v>
      </c>
      <c r="C8507">
        <v>12.8513</v>
      </c>
    </row>
    <row r="8508" spans="1:3" x14ac:dyDescent="0.55000000000000004">
      <c r="A8508" s="1" t="s">
        <v>20</v>
      </c>
      <c r="B8508" s="2">
        <v>42580</v>
      </c>
      <c r="C8508">
        <v>12.6412</v>
      </c>
    </row>
    <row r="8509" spans="1:3" x14ac:dyDescent="0.55000000000000004">
      <c r="A8509" s="1" t="s">
        <v>20</v>
      </c>
      <c r="B8509" s="2">
        <v>42583</v>
      </c>
      <c r="C8509">
        <v>12.737500000000001</v>
      </c>
    </row>
    <row r="8510" spans="1:3" x14ac:dyDescent="0.55000000000000004">
      <c r="A8510" s="1" t="s">
        <v>20</v>
      </c>
      <c r="B8510" s="2">
        <v>42584</v>
      </c>
      <c r="C8510">
        <v>12.3786</v>
      </c>
    </row>
    <row r="8511" spans="1:3" x14ac:dyDescent="0.55000000000000004">
      <c r="A8511" s="1" t="s">
        <v>20</v>
      </c>
      <c r="B8511" s="2">
        <v>42585</v>
      </c>
      <c r="C8511">
        <v>12.6265</v>
      </c>
    </row>
    <row r="8512" spans="1:3" x14ac:dyDescent="0.55000000000000004">
      <c r="A8512" s="1" t="s">
        <v>20</v>
      </c>
      <c r="B8512" s="2">
        <v>42586</v>
      </c>
      <c r="C8512">
        <v>12.8301</v>
      </c>
    </row>
    <row r="8513" spans="1:3" x14ac:dyDescent="0.55000000000000004">
      <c r="A8513" s="1" t="s">
        <v>20</v>
      </c>
      <c r="B8513" s="2">
        <v>42587</v>
      </c>
      <c r="C8513">
        <v>12.9541</v>
      </c>
    </row>
    <row r="8514" spans="1:3" x14ac:dyDescent="0.55000000000000004">
      <c r="A8514" s="1" t="s">
        <v>20</v>
      </c>
      <c r="B8514" s="2">
        <v>42590</v>
      </c>
      <c r="C8514">
        <v>13.1578</v>
      </c>
    </row>
    <row r="8515" spans="1:3" x14ac:dyDescent="0.55000000000000004">
      <c r="A8515" s="1" t="s">
        <v>20</v>
      </c>
      <c r="B8515" s="2">
        <v>42591</v>
      </c>
      <c r="C8515">
        <v>13.166600000000001</v>
      </c>
    </row>
    <row r="8516" spans="1:3" x14ac:dyDescent="0.55000000000000004">
      <c r="A8516" s="1" t="s">
        <v>20</v>
      </c>
      <c r="B8516" s="2">
        <v>42592</v>
      </c>
      <c r="C8516">
        <v>12.9541</v>
      </c>
    </row>
    <row r="8517" spans="1:3" x14ac:dyDescent="0.55000000000000004">
      <c r="A8517" s="1" t="s">
        <v>20</v>
      </c>
      <c r="B8517" s="2">
        <v>42593</v>
      </c>
      <c r="C8517">
        <v>13.1135</v>
      </c>
    </row>
    <row r="8518" spans="1:3" x14ac:dyDescent="0.55000000000000004">
      <c r="A8518" s="1" t="s">
        <v>20</v>
      </c>
      <c r="B8518" s="2">
        <v>42594</v>
      </c>
      <c r="C8518">
        <v>13.0869</v>
      </c>
    </row>
    <row r="8519" spans="1:3" x14ac:dyDescent="0.55000000000000004">
      <c r="A8519" s="1" t="s">
        <v>20</v>
      </c>
      <c r="B8519" s="2">
        <v>42597</v>
      </c>
      <c r="C8519">
        <v>13.210900000000001</v>
      </c>
    </row>
    <row r="8520" spans="1:3" x14ac:dyDescent="0.55000000000000004">
      <c r="A8520" s="1" t="s">
        <v>20</v>
      </c>
      <c r="B8520" s="2">
        <v>42598</v>
      </c>
      <c r="C8520">
        <v>13.078099999999999</v>
      </c>
    </row>
    <row r="8521" spans="1:3" x14ac:dyDescent="0.55000000000000004">
      <c r="A8521" s="1" t="s">
        <v>20</v>
      </c>
      <c r="B8521" s="2">
        <v>42599</v>
      </c>
      <c r="C8521">
        <v>12.9984</v>
      </c>
    </row>
    <row r="8522" spans="1:3" x14ac:dyDescent="0.55000000000000004">
      <c r="A8522" s="1" t="s">
        <v>20</v>
      </c>
      <c r="B8522" s="2">
        <v>42600</v>
      </c>
      <c r="C8522">
        <v>13.326000000000001</v>
      </c>
    </row>
    <row r="8523" spans="1:3" x14ac:dyDescent="0.55000000000000004">
      <c r="A8523" s="1" t="s">
        <v>20</v>
      </c>
      <c r="B8523" s="2">
        <v>42601</v>
      </c>
      <c r="C8523">
        <v>13.3614</v>
      </c>
    </row>
    <row r="8524" spans="1:3" x14ac:dyDescent="0.55000000000000004">
      <c r="A8524" s="1" t="s">
        <v>20</v>
      </c>
      <c r="B8524" s="2">
        <v>42604</v>
      </c>
      <c r="C8524">
        <v>13.3614</v>
      </c>
    </row>
    <row r="8525" spans="1:3" x14ac:dyDescent="0.55000000000000004">
      <c r="A8525" s="1" t="s">
        <v>20</v>
      </c>
      <c r="B8525" s="2">
        <v>42605</v>
      </c>
      <c r="C8525">
        <v>13.2552</v>
      </c>
    </row>
    <row r="8526" spans="1:3" x14ac:dyDescent="0.55000000000000004">
      <c r="A8526" s="1" t="s">
        <v>20</v>
      </c>
      <c r="B8526" s="2">
        <v>42606</v>
      </c>
      <c r="C8526">
        <v>13.1046</v>
      </c>
    </row>
    <row r="8527" spans="1:3" x14ac:dyDescent="0.55000000000000004">
      <c r="A8527" s="1" t="s">
        <v>20</v>
      </c>
      <c r="B8527" s="2">
        <v>42607</v>
      </c>
      <c r="C8527">
        <v>12.9984</v>
      </c>
    </row>
    <row r="8528" spans="1:3" x14ac:dyDescent="0.55000000000000004">
      <c r="A8528" s="1" t="s">
        <v>20</v>
      </c>
      <c r="B8528" s="2">
        <v>42608</v>
      </c>
      <c r="C8528">
        <v>12.901</v>
      </c>
    </row>
    <row r="8529" spans="1:3" x14ac:dyDescent="0.55000000000000004">
      <c r="A8529" s="1" t="s">
        <v>20</v>
      </c>
      <c r="B8529" s="2">
        <v>42611</v>
      </c>
      <c r="C8529">
        <v>13.1046</v>
      </c>
    </row>
    <row r="8530" spans="1:3" x14ac:dyDescent="0.55000000000000004">
      <c r="A8530" s="1" t="s">
        <v>20</v>
      </c>
      <c r="B8530" s="2">
        <v>42612</v>
      </c>
      <c r="C8530">
        <v>13.1578</v>
      </c>
    </row>
    <row r="8531" spans="1:3" x14ac:dyDescent="0.55000000000000004">
      <c r="A8531" s="1" t="s">
        <v>20</v>
      </c>
      <c r="B8531" s="2">
        <v>42613</v>
      </c>
      <c r="C8531">
        <v>13.2729</v>
      </c>
    </row>
    <row r="8532" spans="1:3" x14ac:dyDescent="0.55000000000000004">
      <c r="A8532" s="1" t="s">
        <v>20</v>
      </c>
      <c r="B8532" s="2">
        <v>42614</v>
      </c>
      <c r="C8532">
        <v>13.0869</v>
      </c>
    </row>
    <row r="8533" spans="1:3" x14ac:dyDescent="0.55000000000000004">
      <c r="A8533" s="1" t="s">
        <v>20</v>
      </c>
      <c r="B8533" s="2">
        <v>42615</v>
      </c>
      <c r="C8533">
        <v>13.1046</v>
      </c>
    </row>
    <row r="8534" spans="1:3" x14ac:dyDescent="0.55000000000000004">
      <c r="A8534" s="1" t="s">
        <v>20</v>
      </c>
      <c r="B8534" s="2">
        <v>42619</v>
      </c>
      <c r="C8534">
        <v>13.14</v>
      </c>
    </row>
    <row r="8535" spans="1:3" x14ac:dyDescent="0.55000000000000004">
      <c r="A8535" s="1" t="s">
        <v>20</v>
      </c>
      <c r="B8535" s="2">
        <v>42620</v>
      </c>
      <c r="C8535">
        <v>13.281700000000001</v>
      </c>
    </row>
    <row r="8536" spans="1:3" x14ac:dyDescent="0.55000000000000004">
      <c r="A8536" s="1" t="s">
        <v>20</v>
      </c>
      <c r="B8536" s="2">
        <v>42621</v>
      </c>
      <c r="C8536">
        <v>13.5296</v>
      </c>
    </row>
    <row r="8537" spans="1:3" x14ac:dyDescent="0.55000000000000004">
      <c r="A8537" s="1" t="s">
        <v>20</v>
      </c>
      <c r="B8537" s="2">
        <v>42622</v>
      </c>
      <c r="C8537">
        <v>13.051500000000001</v>
      </c>
    </row>
    <row r="8538" spans="1:3" x14ac:dyDescent="0.55000000000000004">
      <c r="A8538" s="1" t="s">
        <v>20</v>
      </c>
      <c r="B8538" s="2">
        <v>42625</v>
      </c>
      <c r="C8538">
        <v>13.1755</v>
      </c>
    </row>
    <row r="8539" spans="1:3" x14ac:dyDescent="0.55000000000000004">
      <c r="A8539" s="1" t="s">
        <v>20</v>
      </c>
      <c r="B8539" s="2">
        <v>42626</v>
      </c>
      <c r="C8539">
        <v>12.892099999999999</v>
      </c>
    </row>
    <row r="8540" spans="1:3" x14ac:dyDescent="0.55000000000000004">
      <c r="A8540" s="1" t="s">
        <v>20</v>
      </c>
      <c r="B8540" s="2">
        <v>42627</v>
      </c>
      <c r="C8540">
        <v>12.8124</v>
      </c>
    </row>
    <row r="8541" spans="1:3" x14ac:dyDescent="0.55000000000000004">
      <c r="A8541" s="1" t="s">
        <v>20</v>
      </c>
      <c r="B8541" s="2">
        <v>42628</v>
      </c>
      <c r="C8541">
        <v>13.051500000000001</v>
      </c>
    </row>
    <row r="8542" spans="1:3" x14ac:dyDescent="0.55000000000000004">
      <c r="A8542" s="1" t="s">
        <v>20</v>
      </c>
      <c r="B8542" s="2">
        <v>42629</v>
      </c>
      <c r="C8542">
        <v>12.706200000000001</v>
      </c>
    </row>
    <row r="8543" spans="1:3" x14ac:dyDescent="0.55000000000000004">
      <c r="A8543" s="1" t="s">
        <v>20</v>
      </c>
      <c r="B8543" s="2">
        <v>42632</v>
      </c>
      <c r="C8543">
        <v>12.732699999999999</v>
      </c>
    </row>
    <row r="8544" spans="1:3" x14ac:dyDescent="0.55000000000000004">
      <c r="A8544" s="1" t="s">
        <v>20</v>
      </c>
      <c r="B8544" s="2">
        <v>42633</v>
      </c>
      <c r="C8544">
        <v>12.732699999999999</v>
      </c>
    </row>
    <row r="8545" spans="1:3" x14ac:dyDescent="0.55000000000000004">
      <c r="A8545" s="1" t="s">
        <v>20</v>
      </c>
      <c r="B8545" s="2">
        <v>42634</v>
      </c>
      <c r="C8545">
        <v>12.7593</v>
      </c>
    </row>
    <row r="8546" spans="1:3" x14ac:dyDescent="0.55000000000000004">
      <c r="A8546" s="1" t="s">
        <v>20</v>
      </c>
      <c r="B8546" s="2">
        <v>42635</v>
      </c>
      <c r="C8546">
        <v>12.821300000000001</v>
      </c>
    </row>
    <row r="8547" spans="1:3" x14ac:dyDescent="0.55000000000000004">
      <c r="A8547" s="1" t="s">
        <v>20</v>
      </c>
      <c r="B8547" s="2">
        <v>42636</v>
      </c>
      <c r="C8547">
        <v>12.6973</v>
      </c>
    </row>
    <row r="8548" spans="1:3" x14ac:dyDescent="0.55000000000000004">
      <c r="A8548" s="1" t="s">
        <v>20</v>
      </c>
      <c r="B8548" s="2">
        <v>42639</v>
      </c>
      <c r="C8548">
        <v>12.4582</v>
      </c>
    </row>
    <row r="8549" spans="1:3" x14ac:dyDescent="0.55000000000000004">
      <c r="A8549" s="1" t="s">
        <v>20</v>
      </c>
      <c r="B8549" s="2">
        <v>42640</v>
      </c>
      <c r="C8549">
        <v>12.405099999999999</v>
      </c>
    </row>
    <row r="8550" spans="1:3" x14ac:dyDescent="0.55000000000000004">
      <c r="A8550" s="1" t="s">
        <v>20</v>
      </c>
      <c r="B8550" s="2">
        <v>42641</v>
      </c>
      <c r="C8550">
        <v>12.520200000000001</v>
      </c>
    </row>
    <row r="8551" spans="1:3" x14ac:dyDescent="0.55000000000000004">
      <c r="A8551" s="1" t="s">
        <v>20</v>
      </c>
      <c r="B8551" s="2">
        <v>42642</v>
      </c>
      <c r="C8551">
        <v>12.4405</v>
      </c>
    </row>
    <row r="8552" spans="1:3" x14ac:dyDescent="0.55000000000000004">
      <c r="A8552" s="1" t="s">
        <v>20</v>
      </c>
      <c r="B8552" s="2">
        <v>42643</v>
      </c>
      <c r="C8552">
        <v>12.6265</v>
      </c>
    </row>
    <row r="8553" spans="1:3" x14ac:dyDescent="0.55000000000000004">
      <c r="A8553" s="1" t="s">
        <v>20</v>
      </c>
      <c r="B8553" s="2">
        <v>42646</v>
      </c>
      <c r="C8553">
        <v>12.635300000000001</v>
      </c>
    </row>
    <row r="8554" spans="1:3" x14ac:dyDescent="0.55000000000000004">
      <c r="A8554" s="1" t="s">
        <v>20</v>
      </c>
      <c r="B8554" s="2">
        <v>42647</v>
      </c>
      <c r="C8554">
        <v>12.573399999999999</v>
      </c>
    </row>
    <row r="8555" spans="1:3" x14ac:dyDescent="0.55000000000000004">
      <c r="A8555" s="1" t="s">
        <v>20</v>
      </c>
      <c r="B8555" s="2">
        <v>42648</v>
      </c>
      <c r="C8555">
        <v>12.715</v>
      </c>
    </row>
    <row r="8556" spans="1:3" x14ac:dyDescent="0.55000000000000004">
      <c r="A8556" s="1" t="s">
        <v>20</v>
      </c>
      <c r="B8556" s="2">
        <v>42649</v>
      </c>
      <c r="C8556">
        <v>12.6265</v>
      </c>
    </row>
    <row r="8557" spans="1:3" x14ac:dyDescent="0.55000000000000004">
      <c r="A8557" s="1" t="s">
        <v>20</v>
      </c>
      <c r="B8557" s="2">
        <v>42650</v>
      </c>
      <c r="C8557">
        <v>12.5999</v>
      </c>
    </row>
    <row r="8558" spans="1:3" x14ac:dyDescent="0.55000000000000004">
      <c r="A8558" s="1" t="s">
        <v>20</v>
      </c>
      <c r="B8558" s="2">
        <v>42653</v>
      </c>
      <c r="C8558">
        <v>12.7239</v>
      </c>
    </row>
    <row r="8559" spans="1:3" x14ac:dyDescent="0.55000000000000004">
      <c r="A8559" s="1" t="s">
        <v>20</v>
      </c>
      <c r="B8559" s="2">
        <v>42654</v>
      </c>
      <c r="C8559">
        <v>12.6088</v>
      </c>
    </row>
    <row r="8560" spans="1:3" x14ac:dyDescent="0.55000000000000004">
      <c r="A8560" s="1" t="s">
        <v>20</v>
      </c>
      <c r="B8560" s="2">
        <v>42655</v>
      </c>
      <c r="C8560">
        <v>12.3963</v>
      </c>
    </row>
    <row r="8561" spans="1:3" x14ac:dyDescent="0.55000000000000004">
      <c r="A8561" s="1" t="s">
        <v>20</v>
      </c>
      <c r="B8561" s="2">
        <v>42656</v>
      </c>
      <c r="C8561">
        <v>12.192600000000001</v>
      </c>
    </row>
    <row r="8562" spans="1:3" x14ac:dyDescent="0.55000000000000004">
      <c r="A8562" s="1" t="s">
        <v>20</v>
      </c>
      <c r="B8562" s="2">
        <v>42657</v>
      </c>
      <c r="C8562">
        <v>12.174899999999999</v>
      </c>
    </row>
    <row r="8563" spans="1:3" x14ac:dyDescent="0.55000000000000004">
      <c r="A8563" s="1" t="s">
        <v>20</v>
      </c>
      <c r="B8563" s="2">
        <v>42660</v>
      </c>
      <c r="C8563">
        <v>12.077500000000001</v>
      </c>
    </row>
    <row r="8564" spans="1:3" x14ac:dyDescent="0.55000000000000004">
      <c r="A8564" s="1" t="s">
        <v>20</v>
      </c>
      <c r="B8564" s="2">
        <v>42661</v>
      </c>
      <c r="C8564">
        <v>12.148300000000001</v>
      </c>
    </row>
    <row r="8565" spans="1:3" x14ac:dyDescent="0.55000000000000004">
      <c r="A8565" s="1" t="s">
        <v>20</v>
      </c>
      <c r="B8565" s="2">
        <v>42662</v>
      </c>
      <c r="C8565">
        <v>12.29</v>
      </c>
    </row>
    <row r="8566" spans="1:3" x14ac:dyDescent="0.55000000000000004">
      <c r="A8566" s="1" t="s">
        <v>20</v>
      </c>
      <c r="B8566" s="2">
        <v>42663</v>
      </c>
      <c r="C8566">
        <v>12.2989</v>
      </c>
    </row>
    <row r="8567" spans="1:3" x14ac:dyDescent="0.55000000000000004">
      <c r="A8567" s="1" t="s">
        <v>20</v>
      </c>
      <c r="B8567" s="2">
        <v>42664</v>
      </c>
      <c r="C8567">
        <v>12.414</v>
      </c>
    </row>
    <row r="8568" spans="1:3" x14ac:dyDescent="0.55000000000000004">
      <c r="A8568" s="1" t="s">
        <v>20</v>
      </c>
      <c r="B8568" s="2">
        <v>42667</v>
      </c>
      <c r="C8568">
        <v>12.821300000000001</v>
      </c>
    </row>
    <row r="8569" spans="1:3" x14ac:dyDescent="0.55000000000000004">
      <c r="A8569" s="1" t="s">
        <v>20</v>
      </c>
      <c r="B8569" s="2">
        <v>42668</v>
      </c>
      <c r="C8569">
        <v>13.1755</v>
      </c>
    </row>
    <row r="8570" spans="1:3" x14ac:dyDescent="0.55000000000000004">
      <c r="A8570" s="1" t="s">
        <v>20</v>
      </c>
      <c r="B8570" s="2">
        <v>42669</v>
      </c>
      <c r="C8570">
        <v>13.166600000000001</v>
      </c>
    </row>
    <row r="8571" spans="1:3" x14ac:dyDescent="0.55000000000000004">
      <c r="A8571" s="1" t="s">
        <v>20</v>
      </c>
      <c r="B8571" s="2">
        <v>42670</v>
      </c>
      <c r="C8571">
        <v>13.0604</v>
      </c>
    </row>
    <row r="8572" spans="1:3" x14ac:dyDescent="0.55000000000000004">
      <c r="A8572" s="1" t="s">
        <v>20</v>
      </c>
      <c r="B8572" s="2">
        <v>42671</v>
      </c>
      <c r="C8572">
        <v>12.847799999999999</v>
      </c>
    </row>
    <row r="8573" spans="1:3" x14ac:dyDescent="0.55000000000000004">
      <c r="A8573" s="1" t="s">
        <v>20</v>
      </c>
      <c r="B8573" s="2">
        <v>42674</v>
      </c>
      <c r="C8573">
        <v>12.564500000000001</v>
      </c>
    </row>
    <row r="8574" spans="1:3" x14ac:dyDescent="0.55000000000000004">
      <c r="A8574" s="1" t="s">
        <v>20</v>
      </c>
      <c r="B8574" s="2">
        <v>42675</v>
      </c>
      <c r="C8574">
        <v>12.4582</v>
      </c>
    </row>
    <row r="8575" spans="1:3" x14ac:dyDescent="0.55000000000000004">
      <c r="A8575" s="1" t="s">
        <v>20</v>
      </c>
      <c r="B8575" s="2">
        <v>42676</v>
      </c>
      <c r="C8575">
        <v>12.6105</v>
      </c>
    </row>
    <row r="8576" spans="1:3" x14ac:dyDescent="0.55000000000000004">
      <c r="A8576" s="1" t="s">
        <v>20</v>
      </c>
      <c r="B8576" s="2">
        <v>42677</v>
      </c>
      <c r="C8576">
        <v>12.440300000000001</v>
      </c>
    </row>
    <row r="8577" spans="1:3" x14ac:dyDescent="0.55000000000000004">
      <c r="A8577" s="1" t="s">
        <v>20</v>
      </c>
      <c r="B8577" s="2">
        <v>42678</v>
      </c>
      <c r="C8577">
        <v>12.2164</v>
      </c>
    </row>
    <row r="8578" spans="1:3" x14ac:dyDescent="0.55000000000000004">
      <c r="A8578" s="1" t="s">
        <v>20</v>
      </c>
      <c r="B8578" s="2">
        <v>42681</v>
      </c>
      <c r="C8578">
        <v>12.503</v>
      </c>
    </row>
    <row r="8579" spans="1:3" x14ac:dyDescent="0.55000000000000004">
      <c r="A8579" s="1" t="s">
        <v>20</v>
      </c>
      <c r="B8579" s="2">
        <v>42682</v>
      </c>
      <c r="C8579">
        <v>12.440300000000001</v>
      </c>
    </row>
    <row r="8580" spans="1:3" x14ac:dyDescent="0.55000000000000004">
      <c r="A8580" s="1" t="s">
        <v>20</v>
      </c>
      <c r="B8580" s="2">
        <v>42683</v>
      </c>
      <c r="C8580">
        <v>12.1896</v>
      </c>
    </row>
    <row r="8581" spans="1:3" x14ac:dyDescent="0.55000000000000004">
      <c r="A8581" s="1" t="s">
        <v>20</v>
      </c>
      <c r="B8581" s="2">
        <v>42684</v>
      </c>
      <c r="C8581">
        <v>12.7628</v>
      </c>
    </row>
    <row r="8582" spans="1:3" x14ac:dyDescent="0.55000000000000004">
      <c r="A8582" s="1" t="s">
        <v>20</v>
      </c>
      <c r="B8582" s="2">
        <v>42685</v>
      </c>
      <c r="C8582">
        <v>13.201599999999999</v>
      </c>
    </row>
    <row r="8583" spans="1:3" x14ac:dyDescent="0.55000000000000004">
      <c r="A8583" s="1" t="s">
        <v>20</v>
      </c>
      <c r="B8583" s="2">
        <v>42688</v>
      </c>
      <c r="C8583">
        <v>13.5509</v>
      </c>
    </row>
    <row r="8584" spans="1:3" x14ac:dyDescent="0.55000000000000004">
      <c r="A8584" s="1" t="s">
        <v>20</v>
      </c>
      <c r="B8584" s="2">
        <v>42689</v>
      </c>
      <c r="C8584">
        <v>13.4793</v>
      </c>
    </row>
    <row r="8585" spans="1:3" x14ac:dyDescent="0.55000000000000004">
      <c r="A8585" s="1" t="s">
        <v>20</v>
      </c>
      <c r="B8585" s="2">
        <v>42690</v>
      </c>
      <c r="C8585">
        <v>13.2195</v>
      </c>
    </row>
    <row r="8586" spans="1:3" x14ac:dyDescent="0.55000000000000004">
      <c r="A8586" s="1" t="s">
        <v>20</v>
      </c>
      <c r="B8586" s="2">
        <v>42691</v>
      </c>
      <c r="C8586">
        <v>13.631500000000001</v>
      </c>
    </row>
    <row r="8587" spans="1:3" x14ac:dyDescent="0.55000000000000004">
      <c r="A8587" s="1" t="s">
        <v>20</v>
      </c>
      <c r="B8587" s="2">
        <v>42692</v>
      </c>
      <c r="C8587">
        <v>13.7927</v>
      </c>
    </row>
    <row r="8588" spans="1:3" x14ac:dyDescent="0.55000000000000004">
      <c r="A8588" s="1" t="s">
        <v>20</v>
      </c>
      <c r="B8588" s="2">
        <v>42695</v>
      </c>
      <c r="C8588">
        <v>13.846500000000001</v>
      </c>
    </row>
    <row r="8589" spans="1:3" x14ac:dyDescent="0.55000000000000004">
      <c r="A8589" s="1" t="s">
        <v>20</v>
      </c>
      <c r="B8589" s="2">
        <v>42696</v>
      </c>
      <c r="C8589">
        <v>13.8286</v>
      </c>
    </row>
    <row r="8590" spans="1:3" x14ac:dyDescent="0.55000000000000004">
      <c r="A8590" s="1" t="s">
        <v>20</v>
      </c>
      <c r="B8590" s="2">
        <v>42697</v>
      </c>
      <c r="C8590">
        <v>13.927099999999999</v>
      </c>
    </row>
    <row r="8591" spans="1:3" x14ac:dyDescent="0.55000000000000004">
      <c r="A8591" s="1" t="s">
        <v>20</v>
      </c>
      <c r="B8591" s="2">
        <v>42699</v>
      </c>
      <c r="C8591">
        <v>14.276400000000001</v>
      </c>
    </row>
    <row r="8592" spans="1:3" x14ac:dyDescent="0.55000000000000004">
      <c r="A8592" s="1" t="s">
        <v>20</v>
      </c>
      <c r="B8592" s="2">
        <v>42702</v>
      </c>
      <c r="C8592">
        <v>13.7659</v>
      </c>
    </row>
    <row r="8593" spans="1:3" x14ac:dyDescent="0.55000000000000004">
      <c r="A8593" s="1" t="s">
        <v>20</v>
      </c>
      <c r="B8593" s="2">
        <v>42703</v>
      </c>
      <c r="C8593">
        <v>13.667400000000001</v>
      </c>
    </row>
    <row r="8594" spans="1:3" x14ac:dyDescent="0.55000000000000004">
      <c r="A8594" s="1" t="s">
        <v>20</v>
      </c>
      <c r="B8594" s="2">
        <v>42704</v>
      </c>
      <c r="C8594">
        <v>13.703200000000001</v>
      </c>
    </row>
    <row r="8595" spans="1:3" x14ac:dyDescent="0.55000000000000004">
      <c r="A8595" s="1" t="s">
        <v>20</v>
      </c>
      <c r="B8595" s="2">
        <v>42705</v>
      </c>
      <c r="C8595">
        <v>14.034599999999999</v>
      </c>
    </row>
    <row r="8596" spans="1:3" x14ac:dyDescent="0.55000000000000004">
      <c r="A8596" s="1" t="s">
        <v>20</v>
      </c>
      <c r="B8596" s="2">
        <v>42706</v>
      </c>
      <c r="C8596">
        <v>13.8644</v>
      </c>
    </row>
    <row r="8597" spans="1:3" x14ac:dyDescent="0.55000000000000004">
      <c r="A8597" s="1" t="s">
        <v>20</v>
      </c>
      <c r="B8597" s="2">
        <v>42709</v>
      </c>
      <c r="C8597">
        <v>14.034599999999999</v>
      </c>
    </row>
    <row r="8598" spans="1:3" x14ac:dyDescent="0.55000000000000004">
      <c r="A8598" s="1" t="s">
        <v>20</v>
      </c>
      <c r="B8598" s="2">
        <v>42710</v>
      </c>
      <c r="C8598">
        <v>14.213699999999999</v>
      </c>
    </row>
    <row r="8599" spans="1:3" x14ac:dyDescent="0.55000000000000004">
      <c r="A8599" s="1" t="s">
        <v>20</v>
      </c>
      <c r="B8599" s="2">
        <v>42711</v>
      </c>
      <c r="C8599">
        <v>14.634600000000001</v>
      </c>
    </row>
    <row r="8600" spans="1:3" x14ac:dyDescent="0.55000000000000004">
      <c r="A8600" s="1" t="s">
        <v>20</v>
      </c>
      <c r="B8600" s="2">
        <v>42712</v>
      </c>
      <c r="C8600">
        <v>15.216799999999999</v>
      </c>
    </row>
    <row r="8601" spans="1:3" x14ac:dyDescent="0.55000000000000004">
      <c r="A8601" s="1" t="s">
        <v>20</v>
      </c>
      <c r="B8601" s="2">
        <v>42713</v>
      </c>
      <c r="C8601">
        <v>15.3422</v>
      </c>
    </row>
    <row r="8602" spans="1:3" x14ac:dyDescent="0.55000000000000004">
      <c r="A8602" s="1" t="s">
        <v>20</v>
      </c>
      <c r="B8602" s="2">
        <v>42716</v>
      </c>
      <c r="C8602">
        <v>15.1899</v>
      </c>
    </row>
    <row r="8603" spans="1:3" x14ac:dyDescent="0.55000000000000004">
      <c r="A8603" s="1" t="s">
        <v>20</v>
      </c>
      <c r="B8603" s="2">
        <v>42717</v>
      </c>
      <c r="C8603">
        <v>15.0914</v>
      </c>
    </row>
    <row r="8604" spans="1:3" x14ac:dyDescent="0.55000000000000004">
      <c r="A8604" s="1" t="s">
        <v>20</v>
      </c>
      <c r="B8604" s="2">
        <v>42718</v>
      </c>
      <c r="C8604">
        <v>14.7959</v>
      </c>
    </row>
    <row r="8605" spans="1:3" x14ac:dyDescent="0.55000000000000004">
      <c r="A8605" s="1" t="s">
        <v>20</v>
      </c>
      <c r="B8605" s="2">
        <v>42719</v>
      </c>
      <c r="C8605">
        <v>14.9123</v>
      </c>
    </row>
    <row r="8606" spans="1:3" x14ac:dyDescent="0.55000000000000004">
      <c r="A8606" s="1" t="s">
        <v>20</v>
      </c>
      <c r="B8606" s="2">
        <v>42720</v>
      </c>
      <c r="C8606">
        <v>14.9123</v>
      </c>
    </row>
    <row r="8607" spans="1:3" x14ac:dyDescent="0.55000000000000004">
      <c r="A8607" s="1" t="s">
        <v>20</v>
      </c>
      <c r="B8607" s="2">
        <v>42723</v>
      </c>
      <c r="C8607">
        <v>14.9123</v>
      </c>
    </row>
    <row r="8608" spans="1:3" x14ac:dyDescent="0.55000000000000004">
      <c r="A8608" s="1" t="s">
        <v>20</v>
      </c>
      <c r="B8608" s="2">
        <v>42724</v>
      </c>
      <c r="C8608">
        <v>15.0825</v>
      </c>
    </row>
    <row r="8609" spans="1:3" x14ac:dyDescent="0.55000000000000004">
      <c r="A8609" s="1" t="s">
        <v>20</v>
      </c>
      <c r="B8609" s="2">
        <v>42725</v>
      </c>
      <c r="C8609">
        <v>14.885400000000001</v>
      </c>
    </row>
    <row r="8610" spans="1:3" x14ac:dyDescent="0.55000000000000004">
      <c r="A8610" s="1" t="s">
        <v>20</v>
      </c>
      <c r="B8610" s="2">
        <v>42726</v>
      </c>
      <c r="C8610">
        <v>14.634600000000001</v>
      </c>
    </row>
    <row r="8611" spans="1:3" x14ac:dyDescent="0.55000000000000004">
      <c r="A8611" s="1" t="s">
        <v>20</v>
      </c>
      <c r="B8611" s="2">
        <v>42727</v>
      </c>
      <c r="C8611">
        <v>14.392799999999999</v>
      </c>
    </row>
    <row r="8612" spans="1:3" x14ac:dyDescent="0.55000000000000004">
      <c r="A8612" s="1" t="s">
        <v>20</v>
      </c>
      <c r="B8612" s="2">
        <v>42731</v>
      </c>
      <c r="C8612">
        <v>14.2585</v>
      </c>
    </row>
    <row r="8613" spans="1:3" x14ac:dyDescent="0.55000000000000004">
      <c r="A8613" s="1" t="s">
        <v>20</v>
      </c>
      <c r="B8613" s="2">
        <v>42732</v>
      </c>
      <c r="C8613">
        <v>13.9808</v>
      </c>
    </row>
    <row r="8614" spans="1:3" x14ac:dyDescent="0.55000000000000004">
      <c r="A8614" s="1" t="s">
        <v>20</v>
      </c>
      <c r="B8614" s="2">
        <v>42733</v>
      </c>
      <c r="C8614">
        <v>13.855399999999999</v>
      </c>
    </row>
    <row r="8615" spans="1:3" x14ac:dyDescent="0.55000000000000004">
      <c r="A8615" s="1" t="s">
        <v>20</v>
      </c>
      <c r="B8615" s="2">
        <v>42734</v>
      </c>
      <c r="C8615">
        <v>13.783799999999999</v>
      </c>
    </row>
    <row r="8616" spans="1:3" x14ac:dyDescent="0.55000000000000004">
      <c r="A8616" s="1" t="s">
        <v>20</v>
      </c>
      <c r="B8616" s="2">
        <v>42738</v>
      </c>
      <c r="C8616">
        <v>14.177899999999999</v>
      </c>
    </row>
    <row r="8617" spans="1:3" x14ac:dyDescent="0.55000000000000004">
      <c r="A8617" s="1" t="s">
        <v>20</v>
      </c>
      <c r="B8617" s="2">
        <v>42739</v>
      </c>
      <c r="C8617">
        <v>14.670500000000001</v>
      </c>
    </row>
    <row r="8618" spans="1:3" x14ac:dyDescent="0.55000000000000004">
      <c r="A8618" s="1" t="s">
        <v>20</v>
      </c>
      <c r="B8618" s="2">
        <v>42740</v>
      </c>
      <c r="C8618">
        <v>14.6973</v>
      </c>
    </row>
    <row r="8619" spans="1:3" x14ac:dyDescent="0.55000000000000004">
      <c r="A8619" s="1" t="s">
        <v>20</v>
      </c>
      <c r="B8619" s="2">
        <v>42741</v>
      </c>
      <c r="C8619">
        <v>14.9839</v>
      </c>
    </row>
    <row r="8620" spans="1:3" x14ac:dyDescent="0.55000000000000004">
      <c r="A8620" s="1" t="s">
        <v>20</v>
      </c>
      <c r="B8620" s="2">
        <v>42744</v>
      </c>
      <c r="C8620">
        <v>15.351100000000001</v>
      </c>
    </row>
    <row r="8621" spans="1:3" x14ac:dyDescent="0.55000000000000004">
      <c r="A8621" s="1" t="s">
        <v>20</v>
      </c>
      <c r="B8621" s="2">
        <v>42745</v>
      </c>
      <c r="C8621">
        <v>15.324299999999999</v>
      </c>
    </row>
    <row r="8622" spans="1:3" x14ac:dyDescent="0.55000000000000004">
      <c r="A8622" s="1" t="s">
        <v>20</v>
      </c>
      <c r="B8622" s="2">
        <v>42746</v>
      </c>
      <c r="C8622">
        <v>15.4497</v>
      </c>
    </row>
    <row r="8623" spans="1:3" x14ac:dyDescent="0.55000000000000004">
      <c r="A8623" s="1" t="s">
        <v>20</v>
      </c>
      <c r="B8623" s="2">
        <v>42747</v>
      </c>
      <c r="C8623">
        <v>15.431800000000001</v>
      </c>
    </row>
    <row r="8624" spans="1:3" x14ac:dyDescent="0.55000000000000004">
      <c r="A8624" s="1" t="s">
        <v>20</v>
      </c>
      <c r="B8624" s="2">
        <v>42748</v>
      </c>
      <c r="C8624">
        <v>15.431800000000001</v>
      </c>
    </row>
    <row r="8625" spans="1:3" x14ac:dyDescent="0.55000000000000004">
      <c r="A8625" s="1" t="s">
        <v>20</v>
      </c>
      <c r="B8625" s="2">
        <v>42752</v>
      </c>
      <c r="C8625">
        <v>15.216799999999999</v>
      </c>
    </row>
    <row r="8626" spans="1:3" x14ac:dyDescent="0.55000000000000004">
      <c r="A8626" s="1" t="s">
        <v>20</v>
      </c>
      <c r="B8626" s="2">
        <v>42753</v>
      </c>
      <c r="C8626">
        <v>15.351100000000001</v>
      </c>
    </row>
    <row r="8627" spans="1:3" x14ac:dyDescent="0.55000000000000004">
      <c r="A8627" s="1" t="s">
        <v>20</v>
      </c>
      <c r="B8627" s="2">
        <v>42754</v>
      </c>
      <c r="C8627">
        <v>15.2616</v>
      </c>
    </row>
    <row r="8628" spans="1:3" x14ac:dyDescent="0.55000000000000004">
      <c r="A8628" s="1" t="s">
        <v>20</v>
      </c>
      <c r="B8628" s="2">
        <v>42755</v>
      </c>
      <c r="C8628">
        <v>15.422800000000001</v>
      </c>
    </row>
    <row r="8629" spans="1:3" x14ac:dyDescent="0.55000000000000004">
      <c r="A8629" s="1" t="s">
        <v>20</v>
      </c>
      <c r="B8629" s="2">
        <v>42758</v>
      </c>
      <c r="C8629">
        <v>15.395899999999999</v>
      </c>
    </row>
    <row r="8630" spans="1:3" x14ac:dyDescent="0.55000000000000004">
      <c r="A8630" s="1" t="s">
        <v>20</v>
      </c>
      <c r="B8630" s="2">
        <v>42759</v>
      </c>
      <c r="C8630">
        <v>15.781000000000001</v>
      </c>
    </row>
    <row r="8631" spans="1:3" x14ac:dyDescent="0.55000000000000004">
      <c r="A8631" s="1" t="s">
        <v>20</v>
      </c>
      <c r="B8631" s="2">
        <v>42760</v>
      </c>
      <c r="C8631">
        <v>15.8437</v>
      </c>
    </row>
    <row r="8632" spans="1:3" x14ac:dyDescent="0.55000000000000004">
      <c r="A8632" s="1" t="s">
        <v>20</v>
      </c>
      <c r="B8632" s="2">
        <v>42761</v>
      </c>
      <c r="C8632">
        <v>15.942299999999999</v>
      </c>
    </row>
    <row r="8633" spans="1:3" x14ac:dyDescent="0.55000000000000004">
      <c r="A8633" s="1" t="s">
        <v>20</v>
      </c>
      <c r="B8633" s="2">
        <v>42762</v>
      </c>
      <c r="C8633">
        <v>15.888500000000001</v>
      </c>
    </row>
    <row r="8634" spans="1:3" x14ac:dyDescent="0.55000000000000004">
      <c r="A8634" s="1" t="s">
        <v>20</v>
      </c>
      <c r="B8634" s="2">
        <v>42765</v>
      </c>
      <c r="C8634">
        <v>15.7094</v>
      </c>
    </row>
    <row r="8635" spans="1:3" x14ac:dyDescent="0.55000000000000004">
      <c r="A8635" s="1" t="s">
        <v>20</v>
      </c>
      <c r="B8635" s="2">
        <v>42766</v>
      </c>
      <c r="C8635">
        <v>15.5482</v>
      </c>
    </row>
    <row r="8636" spans="1:3" x14ac:dyDescent="0.55000000000000004">
      <c r="A8636" s="1" t="s">
        <v>20</v>
      </c>
      <c r="B8636" s="2">
        <v>42767</v>
      </c>
      <c r="C8636">
        <v>15.745200000000001</v>
      </c>
    </row>
    <row r="8637" spans="1:3" x14ac:dyDescent="0.55000000000000004">
      <c r="A8637" s="1" t="s">
        <v>20</v>
      </c>
      <c r="B8637" s="2">
        <v>42768</v>
      </c>
      <c r="C8637">
        <v>15.7273</v>
      </c>
    </row>
    <row r="8638" spans="1:3" x14ac:dyDescent="0.55000000000000004">
      <c r="A8638" s="1" t="s">
        <v>20</v>
      </c>
      <c r="B8638" s="2">
        <v>42769</v>
      </c>
      <c r="C8638">
        <v>15.7721</v>
      </c>
    </row>
    <row r="8639" spans="1:3" x14ac:dyDescent="0.55000000000000004">
      <c r="A8639" s="1" t="s">
        <v>20</v>
      </c>
      <c r="B8639" s="2">
        <v>42772</v>
      </c>
      <c r="C8639">
        <v>15.646699999999999</v>
      </c>
    </row>
    <row r="8640" spans="1:3" x14ac:dyDescent="0.55000000000000004">
      <c r="A8640" s="1" t="s">
        <v>20</v>
      </c>
      <c r="B8640" s="2">
        <v>42773</v>
      </c>
      <c r="C8640">
        <v>16.067599999999999</v>
      </c>
    </row>
    <row r="8641" spans="1:3" x14ac:dyDescent="0.55000000000000004">
      <c r="A8641" s="1" t="s">
        <v>20</v>
      </c>
      <c r="B8641" s="2">
        <v>42774</v>
      </c>
      <c r="C8641">
        <v>16.4528</v>
      </c>
    </row>
    <row r="8642" spans="1:3" x14ac:dyDescent="0.55000000000000004">
      <c r="A8642" s="1" t="s">
        <v>20</v>
      </c>
      <c r="B8642" s="2">
        <v>42775</v>
      </c>
      <c r="C8642">
        <v>16.336300000000001</v>
      </c>
    </row>
    <row r="8643" spans="1:3" x14ac:dyDescent="0.55000000000000004">
      <c r="A8643" s="1" t="s">
        <v>20</v>
      </c>
      <c r="B8643" s="2">
        <v>42776</v>
      </c>
      <c r="C8643">
        <v>16.273599999999998</v>
      </c>
    </row>
    <row r="8644" spans="1:3" x14ac:dyDescent="0.55000000000000004">
      <c r="A8644" s="1" t="s">
        <v>20</v>
      </c>
      <c r="B8644" s="2">
        <v>42779</v>
      </c>
      <c r="C8644">
        <v>16.121400000000001</v>
      </c>
    </row>
    <row r="8645" spans="1:3" x14ac:dyDescent="0.55000000000000004">
      <c r="A8645" s="1" t="s">
        <v>20</v>
      </c>
      <c r="B8645" s="2">
        <v>42780</v>
      </c>
      <c r="C8645">
        <v>16.130299999999998</v>
      </c>
    </row>
    <row r="8646" spans="1:3" x14ac:dyDescent="0.55000000000000004">
      <c r="A8646" s="1" t="s">
        <v>20</v>
      </c>
      <c r="B8646" s="2">
        <v>42781</v>
      </c>
      <c r="C8646">
        <v>16.282599999999999</v>
      </c>
    </row>
    <row r="8647" spans="1:3" x14ac:dyDescent="0.55000000000000004">
      <c r="A8647" s="1" t="s">
        <v>20</v>
      </c>
      <c r="B8647" s="2">
        <v>42782</v>
      </c>
      <c r="C8647">
        <v>16.273599999999998</v>
      </c>
    </row>
    <row r="8648" spans="1:3" x14ac:dyDescent="0.55000000000000004">
      <c r="A8648" s="1" t="s">
        <v>20</v>
      </c>
      <c r="B8648" s="2">
        <v>42783</v>
      </c>
      <c r="C8648">
        <v>16.490400000000001</v>
      </c>
    </row>
    <row r="8649" spans="1:3" x14ac:dyDescent="0.55000000000000004">
      <c r="A8649" s="1" t="s">
        <v>20</v>
      </c>
      <c r="B8649" s="2">
        <v>42787</v>
      </c>
      <c r="C8649">
        <v>16.508500000000002</v>
      </c>
    </row>
    <row r="8650" spans="1:3" x14ac:dyDescent="0.55000000000000004">
      <c r="A8650" s="1" t="s">
        <v>20</v>
      </c>
      <c r="B8650" s="2">
        <v>42788</v>
      </c>
      <c r="C8650">
        <v>16.481400000000001</v>
      </c>
    </row>
    <row r="8651" spans="1:3" x14ac:dyDescent="0.55000000000000004">
      <c r="A8651" s="1" t="s">
        <v>20</v>
      </c>
      <c r="B8651" s="2">
        <v>42789</v>
      </c>
      <c r="C8651">
        <v>16.436199999999999</v>
      </c>
    </row>
    <row r="8652" spans="1:3" x14ac:dyDescent="0.55000000000000004">
      <c r="A8652" s="1" t="s">
        <v>20</v>
      </c>
      <c r="B8652" s="2">
        <v>42790</v>
      </c>
      <c r="C8652">
        <v>16.264500000000002</v>
      </c>
    </row>
    <row r="8653" spans="1:3" x14ac:dyDescent="0.55000000000000004">
      <c r="A8653" s="1" t="s">
        <v>20</v>
      </c>
      <c r="B8653" s="2">
        <v>42793</v>
      </c>
      <c r="C8653">
        <v>16.373000000000001</v>
      </c>
    </row>
    <row r="8654" spans="1:3" x14ac:dyDescent="0.55000000000000004">
      <c r="A8654" s="1" t="s">
        <v>20</v>
      </c>
      <c r="B8654" s="2">
        <v>42794</v>
      </c>
      <c r="C8654">
        <v>16.291599999999999</v>
      </c>
    </row>
    <row r="8655" spans="1:3" x14ac:dyDescent="0.55000000000000004">
      <c r="A8655" s="1" t="s">
        <v>20</v>
      </c>
      <c r="B8655" s="2">
        <v>42795</v>
      </c>
      <c r="C8655">
        <v>16.427199999999999</v>
      </c>
    </row>
    <row r="8656" spans="1:3" x14ac:dyDescent="0.55000000000000004">
      <c r="A8656" s="1" t="s">
        <v>20</v>
      </c>
      <c r="B8656" s="2">
        <v>42796</v>
      </c>
      <c r="C8656">
        <v>16.3459</v>
      </c>
    </row>
    <row r="8657" spans="1:3" x14ac:dyDescent="0.55000000000000004">
      <c r="A8657" s="1" t="s">
        <v>20</v>
      </c>
      <c r="B8657" s="2">
        <v>42797</v>
      </c>
      <c r="C8657">
        <v>16.3459</v>
      </c>
    </row>
    <row r="8658" spans="1:3" x14ac:dyDescent="0.55000000000000004">
      <c r="A8658" s="1" t="s">
        <v>20</v>
      </c>
      <c r="B8658" s="2">
        <v>42800</v>
      </c>
      <c r="C8658">
        <v>16.300699999999999</v>
      </c>
    </row>
    <row r="8659" spans="1:3" x14ac:dyDescent="0.55000000000000004">
      <c r="A8659" s="1" t="s">
        <v>20</v>
      </c>
      <c r="B8659" s="2">
        <v>42801</v>
      </c>
      <c r="C8659">
        <v>16.183199999999999</v>
      </c>
    </row>
    <row r="8660" spans="1:3" x14ac:dyDescent="0.55000000000000004">
      <c r="A8660" s="1" t="s">
        <v>20</v>
      </c>
      <c r="B8660" s="2">
        <v>42802</v>
      </c>
      <c r="C8660">
        <v>16.273599999999998</v>
      </c>
    </row>
    <row r="8661" spans="1:3" x14ac:dyDescent="0.55000000000000004">
      <c r="A8661" s="1" t="s">
        <v>20</v>
      </c>
      <c r="B8661" s="2">
        <v>42803</v>
      </c>
      <c r="C8661">
        <v>16.282599999999999</v>
      </c>
    </row>
    <row r="8662" spans="1:3" x14ac:dyDescent="0.55000000000000004">
      <c r="A8662" s="1" t="s">
        <v>20</v>
      </c>
      <c r="B8662" s="2">
        <v>42804</v>
      </c>
      <c r="C8662">
        <v>16.4543</v>
      </c>
    </row>
    <row r="8663" spans="1:3" x14ac:dyDescent="0.55000000000000004">
      <c r="A8663" s="1" t="s">
        <v>20</v>
      </c>
      <c r="B8663" s="2">
        <v>42807</v>
      </c>
      <c r="C8663">
        <v>16.508500000000002</v>
      </c>
    </row>
    <row r="8664" spans="1:3" x14ac:dyDescent="0.55000000000000004">
      <c r="A8664" s="1" t="s">
        <v>20</v>
      </c>
      <c r="B8664" s="2">
        <v>42808</v>
      </c>
      <c r="C8664">
        <v>16.499500000000001</v>
      </c>
    </row>
    <row r="8665" spans="1:3" x14ac:dyDescent="0.55000000000000004">
      <c r="A8665" s="1" t="s">
        <v>20</v>
      </c>
      <c r="B8665" s="2">
        <v>42809</v>
      </c>
      <c r="C8665">
        <v>16.653099999999998</v>
      </c>
    </row>
    <row r="8666" spans="1:3" x14ac:dyDescent="0.55000000000000004">
      <c r="A8666" s="1" t="s">
        <v>20</v>
      </c>
      <c r="B8666" s="2">
        <v>42810</v>
      </c>
      <c r="C8666">
        <v>16.5808</v>
      </c>
    </row>
    <row r="8667" spans="1:3" x14ac:dyDescent="0.55000000000000004">
      <c r="A8667" s="1" t="s">
        <v>20</v>
      </c>
      <c r="B8667" s="2">
        <v>42811</v>
      </c>
      <c r="C8667">
        <v>16.409099999999999</v>
      </c>
    </row>
    <row r="8668" spans="1:3" x14ac:dyDescent="0.55000000000000004">
      <c r="A8668" s="1" t="s">
        <v>20</v>
      </c>
      <c r="B8668" s="2">
        <v>42814</v>
      </c>
      <c r="C8668">
        <v>16.490400000000001</v>
      </c>
    </row>
    <row r="8669" spans="1:3" x14ac:dyDescent="0.55000000000000004">
      <c r="A8669" s="1" t="s">
        <v>20</v>
      </c>
      <c r="B8669" s="2">
        <v>42815</v>
      </c>
      <c r="C8669">
        <v>16.2013</v>
      </c>
    </row>
    <row r="8670" spans="1:3" x14ac:dyDescent="0.55000000000000004">
      <c r="A8670" s="1" t="s">
        <v>20</v>
      </c>
      <c r="B8670" s="2">
        <v>42816</v>
      </c>
      <c r="C8670">
        <v>16.4633</v>
      </c>
    </row>
    <row r="8671" spans="1:3" x14ac:dyDescent="0.55000000000000004">
      <c r="A8671" s="1" t="s">
        <v>20</v>
      </c>
      <c r="B8671" s="2">
        <v>42817</v>
      </c>
      <c r="C8671">
        <v>16.481400000000001</v>
      </c>
    </row>
    <row r="8672" spans="1:3" x14ac:dyDescent="0.55000000000000004">
      <c r="A8672" s="1" t="s">
        <v>20</v>
      </c>
      <c r="B8672" s="2">
        <v>42818</v>
      </c>
      <c r="C8672">
        <v>16.418099999999999</v>
      </c>
    </row>
    <row r="8673" spans="1:3" x14ac:dyDescent="0.55000000000000004">
      <c r="A8673" s="1" t="s">
        <v>20</v>
      </c>
      <c r="B8673" s="2">
        <v>42821</v>
      </c>
      <c r="C8673">
        <v>15.9754</v>
      </c>
    </row>
    <row r="8674" spans="1:3" x14ac:dyDescent="0.55000000000000004">
      <c r="A8674" s="1" t="s">
        <v>20</v>
      </c>
      <c r="B8674" s="2">
        <v>42822</v>
      </c>
      <c r="C8674">
        <v>16.129000000000001</v>
      </c>
    </row>
    <row r="8675" spans="1:3" x14ac:dyDescent="0.55000000000000004">
      <c r="A8675" s="1" t="s">
        <v>20</v>
      </c>
      <c r="B8675" s="2">
        <v>42823</v>
      </c>
      <c r="C8675">
        <v>16.056699999999999</v>
      </c>
    </row>
    <row r="8676" spans="1:3" x14ac:dyDescent="0.55000000000000004">
      <c r="A8676" s="1" t="s">
        <v>20</v>
      </c>
      <c r="B8676" s="2">
        <v>42824</v>
      </c>
      <c r="C8676">
        <v>16.5989</v>
      </c>
    </row>
    <row r="8677" spans="1:3" x14ac:dyDescent="0.55000000000000004">
      <c r="A8677" s="1" t="s">
        <v>20</v>
      </c>
      <c r="B8677" s="2">
        <v>42825</v>
      </c>
      <c r="C8677">
        <v>16.4724</v>
      </c>
    </row>
    <row r="8678" spans="1:3" x14ac:dyDescent="0.55000000000000004">
      <c r="A8678" s="1" t="s">
        <v>20</v>
      </c>
      <c r="B8678" s="2">
        <v>42828</v>
      </c>
      <c r="C8678">
        <v>16.2103</v>
      </c>
    </row>
    <row r="8679" spans="1:3" x14ac:dyDescent="0.55000000000000004">
      <c r="A8679" s="1" t="s">
        <v>20</v>
      </c>
      <c r="B8679" s="2">
        <v>42829</v>
      </c>
      <c r="C8679">
        <v>16.300699999999999</v>
      </c>
    </row>
    <row r="8680" spans="1:3" x14ac:dyDescent="0.55000000000000004">
      <c r="A8680" s="1" t="s">
        <v>20</v>
      </c>
      <c r="B8680" s="2">
        <v>42830</v>
      </c>
      <c r="C8680">
        <v>15.9754</v>
      </c>
    </row>
    <row r="8681" spans="1:3" x14ac:dyDescent="0.55000000000000004">
      <c r="A8681" s="1" t="s">
        <v>20</v>
      </c>
      <c r="B8681" s="2">
        <v>42831</v>
      </c>
      <c r="C8681">
        <v>15.9754</v>
      </c>
    </row>
    <row r="8682" spans="1:3" x14ac:dyDescent="0.55000000000000004">
      <c r="A8682" s="1" t="s">
        <v>20</v>
      </c>
      <c r="B8682" s="2">
        <v>42832</v>
      </c>
      <c r="C8682">
        <v>15.7676</v>
      </c>
    </row>
    <row r="8683" spans="1:3" x14ac:dyDescent="0.55000000000000004">
      <c r="A8683" s="1" t="s">
        <v>20</v>
      </c>
      <c r="B8683" s="2">
        <v>42835</v>
      </c>
      <c r="C8683">
        <v>16.165099999999999</v>
      </c>
    </row>
    <row r="8684" spans="1:3" x14ac:dyDescent="0.55000000000000004">
      <c r="A8684" s="1" t="s">
        <v>20</v>
      </c>
      <c r="B8684" s="2">
        <v>42836</v>
      </c>
      <c r="C8684">
        <v>16.156099999999999</v>
      </c>
    </row>
    <row r="8685" spans="1:3" x14ac:dyDescent="0.55000000000000004">
      <c r="A8685" s="1" t="s">
        <v>20</v>
      </c>
      <c r="B8685" s="2">
        <v>42837</v>
      </c>
      <c r="C8685">
        <v>15.875999999999999</v>
      </c>
    </row>
    <row r="8686" spans="1:3" x14ac:dyDescent="0.55000000000000004">
      <c r="A8686" s="1" t="s">
        <v>20</v>
      </c>
      <c r="B8686" s="2">
        <v>42838</v>
      </c>
      <c r="C8686">
        <v>15.604900000000001</v>
      </c>
    </row>
    <row r="8687" spans="1:3" x14ac:dyDescent="0.55000000000000004">
      <c r="A8687" s="1" t="s">
        <v>20</v>
      </c>
      <c r="B8687" s="2">
        <v>42842</v>
      </c>
      <c r="C8687">
        <v>15.6411</v>
      </c>
    </row>
    <row r="8688" spans="1:3" x14ac:dyDescent="0.55000000000000004">
      <c r="A8688" s="1" t="s">
        <v>20</v>
      </c>
      <c r="B8688" s="2">
        <v>42843</v>
      </c>
      <c r="C8688">
        <v>15.3971</v>
      </c>
    </row>
    <row r="8689" spans="1:3" x14ac:dyDescent="0.55000000000000004">
      <c r="A8689" s="1" t="s">
        <v>20</v>
      </c>
      <c r="B8689" s="2">
        <v>42844</v>
      </c>
      <c r="C8689">
        <v>15.234400000000001</v>
      </c>
    </row>
    <row r="8690" spans="1:3" x14ac:dyDescent="0.55000000000000004">
      <c r="A8690" s="1" t="s">
        <v>20</v>
      </c>
      <c r="B8690" s="2">
        <v>42845</v>
      </c>
      <c r="C8690">
        <v>15.559699999999999</v>
      </c>
    </row>
    <row r="8691" spans="1:3" x14ac:dyDescent="0.55000000000000004">
      <c r="A8691" s="1" t="s">
        <v>20</v>
      </c>
      <c r="B8691" s="2">
        <v>42846</v>
      </c>
      <c r="C8691">
        <v>15.3971</v>
      </c>
    </row>
    <row r="8692" spans="1:3" x14ac:dyDescent="0.55000000000000004">
      <c r="A8692" s="1" t="s">
        <v>20</v>
      </c>
      <c r="B8692" s="2">
        <v>42849</v>
      </c>
      <c r="C8692">
        <v>15.5959</v>
      </c>
    </row>
    <row r="8693" spans="1:3" x14ac:dyDescent="0.55000000000000004">
      <c r="A8693" s="1" t="s">
        <v>20</v>
      </c>
      <c r="B8693" s="2">
        <v>42850</v>
      </c>
      <c r="C8693">
        <v>15.803699999999999</v>
      </c>
    </row>
    <row r="8694" spans="1:3" x14ac:dyDescent="0.55000000000000004">
      <c r="A8694" s="1" t="s">
        <v>20</v>
      </c>
      <c r="B8694" s="2">
        <v>42851</v>
      </c>
      <c r="C8694">
        <v>16.056699999999999</v>
      </c>
    </row>
    <row r="8695" spans="1:3" x14ac:dyDescent="0.55000000000000004">
      <c r="A8695" s="1" t="s">
        <v>20</v>
      </c>
      <c r="B8695" s="2">
        <v>42852</v>
      </c>
      <c r="C8695">
        <v>16.924099999999999</v>
      </c>
    </row>
    <row r="8696" spans="1:3" x14ac:dyDescent="0.55000000000000004">
      <c r="A8696" s="1" t="s">
        <v>20</v>
      </c>
      <c r="B8696" s="2">
        <v>42853</v>
      </c>
      <c r="C8696">
        <v>17.149999999999999</v>
      </c>
    </row>
    <row r="8697" spans="1:3" x14ac:dyDescent="0.55000000000000004">
      <c r="A8697" s="1" t="s">
        <v>20</v>
      </c>
      <c r="B8697" s="2">
        <v>42856</v>
      </c>
      <c r="C8697">
        <v>17.0778</v>
      </c>
    </row>
    <row r="8698" spans="1:3" x14ac:dyDescent="0.55000000000000004">
      <c r="A8698" s="1" t="s">
        <v>20</v>
      </c>
      <c r="B8698" s="2">
        <v>42857</v>
      </c>
      <c r="C8698">
        <v>16.933199999999999</v>
      </c>
    </row>
    <row r="8699" spans="1:3" x14ac:dyDescent="0.55000000000000004">
      <c r="A8699" s="1" t="s">
        <v>20</v>
      </c>
      <c r="B8699" s="2">
        <v>42858</v>
      </c>
      <c r="C8699">
        <v>16.806699999999999</v>
      </c>
    </row>
    <row r="8700" spans="1:3" x14ac:dyDescent="0.55000000000000004">
      <c r="A8700" s="1" t="s">
        <v>20</v>
      </c>
      <c r="B8700" s="2">
        <v>42859</v>
      </c>
      <c r="C8700">
        <v>16.642499999999998</v>
      </c>
    </row>
    <row r="8701" spans="1:3" x14ac:dyDescent="0.55000000000000004">
      <c r="A8701" s="1" t="s">
        <v>20</v>
      </c>
      <c r="B8701" s="2">
        <v>42860</v>
      </c>
      <c r="C8701">
        <v>16.9526</v>
      </c>
    </row>
    <row r="8702" spans="1:3" x14ac:dyDescent="0.55000000000000004">
      <c r="A8702" s="1" t="s">
        <v>20</v>
      </c>
      <c r="B8702" s="2">
        <v>42863</v>
      </c>
      <c r="C8702">
        <v>17.089400000000001</v>
      </c>
    </row>
    <row r="8703" spans="1:3" x14ac:dyDescent="0.55000000000000004">
      <c r="A8703" s="1" t="s">
        <v>20</v>
      </c>
      <c r="B8703" s="2">
        <v>42864</v>
      </c>
      <c r="C8703">
        <v>17.299099999999999</v>
      </c>
    </row>
    <row r="8704" spans="1:3" x14ac:dyDescent="0.55000000000000004">
      <c r="A8704" s="1" t="s">
        <v>20</v>
      </c>
      <c r="B8704" s="2">
        <v>42865</v>
      </c>
      <c r="C8704">
        <v>17.171500000000002</v>
      </c>
    </row>
    <row r="8705" spans="1:3" x14ac:dyDescent="0.55000000000000004">
      <c r="A8705" s="1" t="s">
        <v>20</v>
      </c>
      <c r="B8705" s="2">
        <v>42866</v>
      </c>
      <c r="C8705">
        <v>17.043800000000001</v>
      </c>
    </row>
    <row r="8706" spans="1:3" x14ac:dyDescent="0.55000000000000004">
      <c r="A8706" s="1" t="s">
        <v>20</v>
      </c>
      <c r="B8706" s="2">
        <v>42867</v>
      </c>
      <c r="C8706">
        <v>16.742799999999999</v>
      </c>
    </row>
    <row r="8707" spans="1:3" x14ac:dyDescent="0.55000000000000004">
      <c r="A8707" s="1" t="s">
        <v>20</v>
      </c>
      <c r="B8707" s="2">
        <v>42870</v>
      </c>
      <c r="C8707">
        <v>16.8979</v>
      </c>
    </row>
    <row r="8708" spans="1:3" x14ac:dyDescent="0.55000000000000004">
      <c r="A8708" s="1" t="s">
        <v>20</v>
      </c>
      <c r="B8708" s="2">
        <v>42871</v>
      </c>
      <c r="C8708">
        <v>16.989100000000001</v>
      </c>
    </row>
    <row r="8709" spans="1:3" x14ac:dyDescent="0.55000000000000004">
      <c r="A8709" s="1" t="s">
        <v>20</v>
      </c>
      <c r="B8709" s="2">
        <v>42872</v>
      </c>
      <c r="C8709">
        <v>16.3507</v>
      </c>
    </row>
    <row r="8710" spans="1:3" x14ac:dyDescent="0.55000000000000004">
      <c r="A8710" s="1" t="s">
        <v>20</v>
      </c>
      <c r="B8710" s="2">
        <v>42873</v>
      </c>
      <c r="C8710">
        <v>16.542200000000001</v>
      </c>
    </row>
    <row r="8711" spans="1:3" x14ac:dyDescent="0.55000000000000004">
      <c r="A8711" s="1" t="s">
        <v>20</v>
      </c>
      <c r="B8711" s="2">
        <v>42874</v>
      </c>
      <c r="C8711">
        <v>16.8249</v>
      </c>
    </row>
    <row r="8712" spans="1:3" x14ac:dyDescent="0.55000000000000004">
      <c r="A8712" s="1" t="s">
        <v>20</v>
      </c>
      <c r="B8712" s="2">
        <v>42877</v>
      </c>
      <c r="C8712">
        <v>17.180599999999998</v>
      </c>
    </row>
    <row r="8713" spans="1:3" x14ac:dyDescent="0.55000000000000004">
      <c r="A8713" s="1" t="s">
        <v>20</v>
      </c>
      <c r="B8713" s="2">
        <v>42878</v>
      </c>
      <c r="C8713">
        <v>17.052900000000001</v>
      </c>
    </row>
    <row r="8714" spans="1:3" x14ac:dyDescent="0.55000000000000004">
      <c r="A8714" s="1" t="s">
        <v>20</v>
      </c>
      <c r="B8714" s="2">
        <v>42879</v>
      </c>
      <c r="C8714">
        <v>17.089400000000001</v>
      </c>
    </row>
    <row r="8715" spans="1:3" x14ac:dyDescent="0.55000000000000004">
      <c r="A8715" s="1" t="s">
        <v>20</v>
      </c>
      <c r="B8715" s="2">
        <v>42880</v>
      </c>
      <c r="C8715">
        <v>16.989100000000001</v>
      </c>
    </row>
    <row r="8716" spans="1:3" x14ac:dyDescent="0.55000000000000004">
      <c r="A8716" s="1" t="s">
        <v>20</v>
      </c>
      <c r="B8716" s="2">
        <v>42881</v>
      </c>
      <c r="C8716">
        <v>17.025500000000001</v>
      </c>
    </row>
    <row r="8717" spans="1:3" x14ac:dyDescent="0.55000000000000004">
      <c r="A8717" s="1" t="s">
        <v>20</v>
      </c>
      <c r="B8717" s="2">
        <v>42885</v>
      </c>
      <c r="C8717">
        <v>16.970800000000001</v>
      </c>
    </row>
    <row r="8718" spans="1:3" x14ac:dyDescent="0.55000000000000004">
      <c r="A8718" s="1" t="s">
        <v>20</v>
      </c>
      <c r="B8718" s="2">
        <v>42886</v>
      </c>
      <c r="C8718">
        <v>16.797599999999999</v>
      </c>
    </row>
    <row r="8719" spans="1:3" x14ac:dyDescent="0.55000000000000004">
      <c r="A8719" s="1" t="s">
        <v>20</v>
      </c>
      <c r="B8719" s="2">
        <v>42887</v>
      </c>
      <c r="C8719">
        <v>17.107600000000001</v>
      </c>
    </row>
    <row r="8720" spans="1:3" x14ac:dyDescent="0.55000000000000004">
      <c r="A8720" s="1" t="s">
        <v>20</v>
      </c>
      <c r="B8720" s="2">
        <v>42888</v>
      </c>
      <c r="C8720">
        <v>17.135000000000002</v>
      </c>
    </row>
    <row r="8721" spans="1:3" x14ac:dyDescent="0.55000000000000004">
      <c r="A8721" s="1" t="s">
        <v>20</v>
      </c>
      <c r="B8721" s="2">
        <v>42891</v>
      </c>
      <c r="C8721">
        <v>16.8705</v>
      </c>
    </row>
    <row r="8722" spans="1:3" x14ac:dyDescent="0.55000000000000004">
      <c r="A8722" s="1" t="s">
        <v>20</v>
      </c>
      <c r="B8722" s="2">
        <v>42892</v>
      </c>
      <c r="C8722">
        <v>16.8979</v>
      </c>
    </row>
    <row r="8723" spans="1:3" x14ac:dyDescent="0.55000000000000004">
      <c r="A8723" s="1" t="s">
        <v>20</v>
      </c>
      <c r="B8723" s="2">
        <v>42893</v>
      </c>
      <c r="C8723">
        <v>16.907</v>
      </c>
    </row>
    <row r="8724" spans="1:3" x14ac:dyDescent="0.55000000000000004">
      <c r="A8724" s="1" t="s">
        <v>20</v>
      </c>
      <c r="B8724" s="2">
        <v>42894</v>
      </c>
      <c r="C8724">
        <v>16.998200000000001</v>
      </c>
    </row>
    <row r="8725" spans="1:3" x14ac:dyDescent="0.55000000000000004">
      <c r="A8725" s="1" t="s">
        <v>20</v>
      </c>
      <c r="B8725" s="2">
        <v>42895</v>
      </c>
      <c r="C8725">
        <v>17.29</v>
      </c>
    </row>
    <row r="8726" spans="1:3" x14ac:dyDescent="0.55000000000000004">
      <c r="A8726" s="1" t="s">
        <v>20</v>
      </c>
      <c r="B8726" s="2">
        <v>42898</v>
      </c>
      <c r="C8726">
        <v>17.062000000000001</v>
      </c>
    </row>
    <row r="8727" spans="1:3" x14ac:dyDescent="0.55000000000000004">
      <c r="A8727" s="1" t="s">
        <v>20</v>
      </c>
      <c r="B8727" s="2">
        <v>42899</v>
      </c>
      <c r="C8727">
        <v>17.4268</v>
      </c>
    </row>
    <row r="8728" spans="1:3" x14ac:dyDescent="0.55000000000000004">
      <c r="A8728" s="1" t="s">
        <v>20</v>
      </c>
      <c r="B8728" s="2">
        <v>42900</v>
      </c>
      <c r="C8728">
        <v>16.9617</v>
      </c>
    </row>
    <row r="8729" spans="1:3" x14ac:dyDescent="0.55000000000000004">
      <c r="A8729" s="1" t="s">
        <v>20</v>
      </c>
      <c r="B8729" s="2">
        <v>42901</v>
      </c>
      <c r="C8729">
        <v>16.806699999999999</v>
      </c>
    </row>
    <row r="8730" spans="1:3" x14ac:dyDescent="0.55000000000000004">
      <c r="A8730" s="1" t="s">
        <v>20</v>
      </c>
      <c r="B8730" s="2">
        <v>42902</v>
      </c>
      <c r="C8730">
        <v>16.651700000000002</v>
      </c>
    </row>
    <row r="8731" spans="1:3" x14ac:dyDescent="0.55000000000000004">
      <c r="A8731" s="1" t="s">
        <v>20</v>
      </c>
      <c r="B8731" s="2">
        <v>42905</v>
      </c>
      <c r="C8731">
        <v>17.180599999999998</v>
      </c>
    </row>
    <row r="8732" spans="1:3" x14ac:dyDescent="0.55000000000000004">
      <c r="A8732" s="1" t="s">
        <v>20</v>
      </c>
      <c r="B8732" s="2">
        <v>42906</v>
      </c>
      <c r="C8732">
        <v>16.98</v>
      </c>
    </row>
    <row r="8733" spans="1:3" x14ac:dyDescent="0.55000000000000004">
      <c r="A8733" s="1" t="s">
        <v>20</v>
      </c>
      <c r="B8733" s="2">
        <v>42907</v>
      </c>
      <c r="C8733">
        <v>16.9161</v>
      </c>
    </row>
    <row r="8734" spans="1:3" x14ac:dyDescent="0.55000000000000004">
      <c r="A8734" s="1" t="s">
        <v>20</v>
      </c>
      <c r="B8734" s="2">
        <v>42908</v>
      </c>
      <c r="C8734">
        <v>17.116700000000002</v>
      </c>
    </row>
    <row r="8735" spans="1:3" x14ac:dyDescent="0.55000000000000004">
      <c r="A8735" s="1" t="s">
        <v>20</v>
      </c>
      <c r="B8735" s="2">
        <v>42909</v>
      </c>
      <c r="C8735">
        <v>16.8979</v>
      </c>
    </row>
    <row r="8736" spans="1:3" x14ac:dyDescent="0.55000000000000004">
      <c r="A8736" s="1" t="s">
        <v>20</v>
      </c>
      <c r="B8736" s="2">
        <v>42912</v>
      </c>
      <c r="C8736">
        <v>16.624300000000002</v>
      </c>
    </row>
    <row r="8737" spans="1:3" x14ac:dyDescent="0.55000000000000004">
      <c r="A8737" s="1" t="s">
        <v>20</v>
      </c>
      <c r="B8737" s="2">
        <v>42913</v>
      </c>
      <c r="C8737">
        <v>16.596900000000002</v>
      </c>
    </row>
    <row r="8738" spans="1:3" x14ac:dyDescent="0.55000000000000004">
      <c r="A8738" s="1" t="s">
        <v>20</v>
      </c>
      <c r="B8738" s="2">
        <v>42914</v>
      </c>
      <c r="C8738">
        <v>16.907</v>
      </c>
    </row>
    <row r="8739" spans="1:3" x14ac:dyDescent="0.55000000000000004">
      <c r="A8739" s="1" t="s">
        <v>20</v>
      </c>
      <c r="B8739" s="2">
        <v>42915</v>
      </c>
      <c r="C8739">
        <v>16.797599999999999</v>
      </c>
    </row>
    <row r="8740" spans="1:3" x14ac:dyDescent="0.55000000000000004">
      <c r="A8740" s="1" t="s">
        <v>20</v>
      </c>
      <c r="B8740" s="2">
        <v>42916</v>
      </c>
      <c r="C8740">
        <v>16.9617</v>
      </c>
    </row>
    <row r="8741" spans="1:3" x14ac:dyDescent="0.55000000000000004">
      <c r="A8741" s="1" t="s">
        <v>20</v>
      </c>
      <c r="B8741" s="2">
        <v>42919</v>
      </c>
      <c r="C8741">
        <v>16.907</v>
      </c>
    </row>
    <row r="8742" spans="1:3" x14ac:dyDescent="0.55000000000000004">
      <c r="A8742" s="1" t="s">
        <v>20</v>
      </c>
      <c r="B8742" s="2">
        <v>42921</v>
      </c>
      <c r="C8742">
        <v>16.806699999999999</v>
      </c>
    </row>
    <row r="8743" spans="1:3" x14ac:dyDescent="0.55000000000000004">
      <c r="A8743" s="1" t="s">
        <v>20</v>
      </c>
      <c r="B8743" s="2">
        <v>42922</v>
      </c>
      <c r="C8743">
        <v>16.706399999999999</v>
      </c>
    </row>
    <row r="8744" spans="1:3" x14ac:dyDescent="0.55000000000000004">
      <c r="A8744" s="1" t="s">
        <v>20</v>
      </c>
      <c r="B8744" s="2">
        <v>42923</v>
      </c>
      <c r="C8744">
        <v>16.9161</v>
      </c>
    </row>
    <row r="8745" spans="1:3" x14ac:dyDescent="0.55000000000000004">
      <c r="A8745" s="1" t="s">
        <v>20</v>
      </c>
      <c r="B8745" s="2">
        <v>42926</v>
      </c>
      <c r="C8745">
        <v>17.198799999999999</v>
      </c>
    </row>
    <row r="8746" spans="1:3" x14ac:dyDescent="0.55000000000000004">
      <c r="A8746" s="1" t="s">
        <v>20</v>
      </c>
      <c r="B8746" s="2">
        <v>42927</v>
      </c>
      <c r="C8746">
        <v>17.299099999999999</v>
      </c>
    </row>
    <row r="8747" spans="1:3" x14ac:dyDescent="0.55000000000000004">
      <c r="A8747" s="1" t="s">
        <v>20</v>
      </c>
      <c r="B8747" s="2">
        <v>42928</v>
      </c>
      <c r="C8747">
        <v>17.4815</v>
      </c>
    </row>
    <row r="8748" spans="1:3" x14ac:dyDescent="0.55000000000000004">
      <c r="A8748" s="1" t="s">
        <v>20</v>
      </c>
      <c r="B8748" s="2">
        <v>42929</v>
      </c>
      <c r="C8748">
        <v>17.4724</v>
      </c>
    </row>
    <row r="8749" spans="1:3" x14ac:dyDescent="0.55000000000000004">
      <c r="A8749" s="1" t="s">
        <v>20</v>
      </c>
      <c r="B8749" s="2">
        <v>42930</v>
      </c>
      <c r="C8749">
        <v>17.554500000000001</v>
      </c>
    </row>
    <row r="8750" spans="1:3" x14ac:dyDescent="0.55000000000000004">
      <c r="A8750" s="1" t="s">
        <v>20</v>
      </c>
      <c r="B8750" s="2">
        <v>42933</v>
      </c>
      <c r="C8750">
        <v>17.727699999999999</v>
      </c>
    </row>
    <row r="8751" spans="1:3" x14ac:dyDescent="0.55000000000000004">
      <c r="A8751" s="1" t="s">
        <v>20</v>
      </c>
      <c r="B8751" s="2">
        <v>42934</v>
      </c>
      <c r="C8751">
        <v>17.445</v>
      </c>
    </row>
    <row r="8752" spans="1:3" x14ac:dyDescent="0.55000000000000004">
      <c r="A8752" s="1" t="s">
        <v>20</v>
      </c>
      <c r="B8752" s="2">
        <v>42935</v>
      </c>
      <c r="C8752">
        <v>17.727699999999999</v>
      </c>
    </row>
    <row r="8753" spans="1:3" x14ac:dyDescent="0.55000000000000004">
      <c r="A8753" s="1" t="s">
        <v>20</v>
      </c>
      <c r="B8753" s="2">
        <v>42936</v>
      </c>
      <c r="C8753">
        <v>17.609200000000001</v>
      </c>
    </row>
    <row r="8754" spans="1:3" x14ac:dyDescent="0.55000000000000004">
      <c r="A8754" s="1" t="s">
        <v>20</v>
      </c>
      <c r="B8754" s="2">
        <v>42937</v>
      </c>
      <c r="C8754">
        <v>17.672999999999998</v>
      </c>
    </row>
    <row r="8755" spans="1:3" x14ac:dyDescent="0.55000000000000004">
      <c r="A8755" s="1" t="s">
        <v>20</v>
      </c>
      <c r="B8755" s="2">
        <v>42940</v>
      </c>
      <c r="C8755">
        <v>17.600000000000001</v>
      </c>
    </row>
    <row r="8756" spans="1:3" x14ac:dyDescent="0.55000000000000004">
      <c r="A8756" s="1" t="s">
        <v>20</v>
      </c>
      <c r="B8756" s="2">
        <v>42941</v>
      </c>
      <c r="C8756">
        <v>17.745999999999999</v>
      </c>
    </row>
    <row r="8757" spans="1:3" x14ac:dyDescent="0.55000000000000004">
      <c r="A8757" s="1" t="s">
        <v>20</v>
      </c>
      <c r="B8757" s="2">
        <v>42942</v>
      </c>
      <c r="C8757">
        <v>17.609200000000001</v>
      </c>
    </row>
    <row r="8758" spans="1:3" x14ac:dyDescent="0.55000000000000004">
      <c r="A8758" s="1" t="s">
        <v>20</v>
      </c>
      <c r="B8758" s="2">
        <v>42943</v>
      </c>
      <c r="C8758">
        <v>17.554500000000001</v>
      </c>
    </row>
    <row r="8759" spans="1:3" x14ac:dyDescent="0.55000000000000004">
      <c r="A8759" s="1" t="s">
        <v>20</v>
      </c>
      <c r="B8759" s="2">
        <v>42944</v>
      </c>
      <c r="C8759">
        <v>17.600000000000001</v>
      </c>
    </row>
    <row r="8760" spans="1:3" x14ac:dyDescent="0.55000000000000004">
      <c r="A8760" s="1" t="s">
        <v>20</v>
      </c>
      <c r="B8760" s="2">
        <v>42947</v>
      </c>
      <c r="C8760">
        <v>17.672999999999998</v>
      </c>
    </row>
    <row r="8761" spans="1:3" x14ac:dyDescent="0.55000000000000004">
      <c r="A8761" s="1" t="s">
        <v>20</v>
      </c>
      <c r="B8761" s="2">
        <v>42948</v>
      </c>
      <c r="C8761">
        <v>17.745999999999999</v>
      </c>
    </row>
    <row r="8762" spans="1:3" x14ac:dyDescent="0.55000000000000004">
      <c r="A8762" s="1" t="s">
        <v>20</v>
      </c>
      <c r="B8762" s="2">
        <v>42949</v>
      </c>
      <c r="C8762">
        <v>17.645600000000002</v>
      </c>
    </row>
    <row r="8763" spans="1:3" x14ac:dyDescent="0.55000000000000004">
      <c r="A8763" s="1" t="s">
        <v>20</v>
      </c>
      <c r="B8763" s="2">
        <v>42950</v>
      </c>
      <c r="C8763">
        <v>17.847999999999999</v>
      </c>
    </row>
    <row r="8764" spans="1:3" x14ac:dyDescent="0.55000000000000004">
      <c r="A8764" s="1" t="s">
        <v>20</v>
      </c>
      <c r="B8764" s="2">
        <v>42951</v>
      </c>
      <c r="C8764">
        <v>17.958400000000001</v>
      </c>
    </row>
    <row r="8765" spans="1:3" x14ac:dyDescent="0.55000000000000004">
      <c r="A8765" s="1" t="s">
        <v>20</v>
      </c>
      <c r="B8765" s="2">
        <v>42954</v>
      </c>
      <c r="C8765">
        <v>17.940000000000001</v>
      </c>
    </row>
    <row r="8766" spans="1:3" x14ac:dyDescent="0.55000000000000004">
      <c r="A8766" s="1" t="s">
        <v>20</v>
      </c>
      <c r="B8766" s="2">
        <v>42955</v>
      </c>
      <c r="C8766">
        <v>17.958400000000001</v>
      </c>
    </row>
    <row r="8767" spans="1:3" x14ac:dyDescent="0.55000000000000004">
      <c r="A8767" s="1" t="s">
        <v>20</v>
      </c>
      <c r="B8767" s="2">
        <v>42956</v>
      </c>
      <c r="C8767">
        <v>17.590399999999999</v>
      </c>
    </row>
    <row r="8768" spans="1:3" x14ac:dyDescent="0.55000000000000004">
      <c r="A8768" s="1" t="s">
        <v>20</v>
      </c>
      <c r="B8768" s="2">
        <v>42957</v>
      </c>
      <c r="C8768">
        <v>17.02</v>
      </c>
    </row>
    <row r="8769" spans="1:3" x14ac:dyDescent="0.55000000000000004">
      <c r="A8769" s="1" t="s">
        <v>20</v>
      </c>
      <c r="B8769" s="2">
        <v>42958</v>
      </c>
      <c r="C8769">
        <v>16.872800000000002</v>
      </c>
    </row>
    <row r="8770" spans="1:3" x14ac:dyDescent="0.55000000000000004">
      <c r="A8770" s="1" t="s">
        <v>20</v>
      </c>
      <c r="B8770" s="2">
        <v>42961</v>
      </c>
      <c r="C8770">
        <v>17.148800000000001</v>
      </c>
    </row>
    <row r="8771" spans="1:3" x14ac:dyDescent="0.55000000000000004">
      <c r="A8771" s="1" t="s">
        <v>20</v>
      </c>
      <c r="B8771" s="2">
        <v>42962</v>
      </c>
      <c r="C8771">
        <v>16.9832</v>
      </c>
    </row>
    <row r="8772" spans="1:3" x14ac:dyDescent="0.55000000000000004">
      <c r="A8772" s="1" t="s">
        <v>20</v>
      </c>
      <c r="B8772" s="2">
        <v>42963</v>
      </c>
      <c r="C8772">
        <v>16.909600000000001</v>
      </c>
    </row>
    <row r="8773" spans="1:3" x14ac:dyDescent="0.55000000000000004">
      <c r="A8773" s="1" t="s">
        <v>20</v>
      </c>
      <c r="B8773" s="2">
        <v>42964</v>
      </c>
      <c r="C8773">
        <v>16.587599999999998</v>
      </c>
    </row>
    <row r="8774" spans="1:3" x14ac:dyDescent="0.55000000000000004">
      <c r="A8774" s="1" t="s">
        <v>20</v>
      </c>
      <c r="B8774" s="2">
        <v>42965</v>
      </c>
      <c r="C8774">
        <v>16.688800000000001</v>
      </c>
    </row>
    <row r="8775" spans="1:3" x14ac:dyDescent="0.55000000000000004">
      <c r="A8775" s="1" t="s">
        <v>20</v>
      </c>
      <c r="B8775" s="2">
        <v>42968</v>
      </c>
      <c r="C8775">
        <v>16.688800000000001</v>
      </c>
    </row>
    <row r="8776" spans="1:3" x14ac:dyDescent="0.55000000000000004">
      <c r="A8776" s="1" t="s">
        <v>20</v>
      </c>
      <c r="B8776" s="2">
        <v>42969</v>
      </c>
      <c r="C8776">
        <v>17.148800000000001</v>
      </c>
    </row>
    <row r="8777" spans="1:3" x14ac:dyDescent="0.55000000000000004">
      <c r="A8777" s="1" t="s">
        <v>20</v>
      </c>
      <c r="B8777" s="2">
        <v>42970</v>
      </c>
      <c r="C8777">
        <v>17.084399999999999</v>
      </c>
    </row>
    <row r="8778" spans="1:3" x14ac:dyDescent="0.55000000000000004">
      <c r="A8778" s="1" t="s">
        <v>20</v>
      </c>
      <c r="B8778" s="2">
        <v>42971</v>
      </c>
      <c r="C8778">
        <v>16.854399999999998</v>
      </c>
    </row>
    <row r="8779" spans="1:3" x14ac:dyDescent="0.55000000000000004">
      <c r="A8779" s="1" t="s">
        <v>20</v>
      </c>
      <c r="B8779" s="2">
        <v>42972</v>
      </c>
      <c r="C8779">
        <v>16.9648</v>
      </c>
    </row>
    <row r="8780" spans="1:3" x14ac:dyDescent="0.55000000000000004">
      <c r="A8780" s="1" t="s">
        <v>20</v>
      </c>
      <c r="B8780" s="2">
        <v>42975</v>
      </c>
      <c r="C8780">
        <v>17.158000000000001</v>
      </c>
    </row>
    <row r="8781" spans="1:3" x14ac:dyDescent="0.55000000000000004">
      <c r="A8781" s="1" t="s">
        <v>20</v>
      </c>
      <c r="B8781" s="2">
        <v>42976</v>
      </c>
      <c r="C8781">
        <v>16.9648</v>
      </c>
    </row>
    <row r="8782" spans="1:3" x14ac:dyDescent="0.55000000000000004">
      <c r="A8782" s="1" t="s">
        <v>20</v>
      </c>
      <c r="B8782" s="2">
        <v>42977</v>
      </c>
      <c r="C8782">
        <v>17.434000000000001</v>
      </c>
    </row>
    <row r="8783" spans="1:3" x14ac:dyDescent="0.55000000000000004">
      <c r="A8783" s="1" t="s">
        <v>20</v>
      </c>
      <c r="B8783" s="2">
        <v>42978</v>
      </c>
      <c r="C8783">
        <v>17.4892</v>
      </c>
    </row>
    <row r="8784" spans="1:3" x14ac:dyDescent="0.55000000000000004">
      <c r="A8784" s="1" t="s">
        <v>20</v>
      </c>
      <c r="B8784" s="2">
        <v>42979</v>
      </c>
      <c r="C8784">
        <v>17.461600000000001</v>
      </c>
    </row>
    <row r="8785" spans="1:3" x14ac:dyDescent="0.55000000000000004">
      <c r="A8785" s="1" t="s">
        <v>20</v>
      </c>
      <c r="B8785" s="2">
        <v>42983</v>
      </c>
      <c r="C8785">
        <v>16.882000000000001</v>
      </c>
    </row>
    <row r="8786" spans="1:3" x14ac:dyDescent="0.55000000000000004">
      <c r="A8786" s="1" t="s">
        <v>20</v>
      </c>
      <c r="B8786" s="2">
        <v>42984</v>
      </c>
      <c r="C8786">
        <v>16.854399999999998</v>
      </c>
    </row>
    <row r="8787" spans="1:3" x14ac:dyDescent="0.55000000000000004">
      <c r="A8787" s="1" t="s">
        <v>20</v>
      </c>
      <c r="B8787" s="2">
        <v>42985</v>
      </c>
      <c r="C8787">
        <v>16.799199999999999</v>
      </c>
    </row>
    <row r="8788" spans="1:3" x14ac:dyDescent="0.55000000000000004">
      <c r="A8788" s="1" t="s">
        <v>20</v>
      </c>
      <c r="B8788" s="2">
        <v>42986</v>
      </c>
      <c r="C8788">
        <v>16.7072</v>
      </c>
    </row>
    <row r="8789" spans="1:3" x14ac:dyDescent="0.55000000000000004">
      <c r="A8789" s="1" t="s">
        <v>20</v>
      </c>
      <c r="B8789" s="2">
        <v>42989</v>
      </c>
      <c r="C8789">
        <v>17.167200000000001</v>
      </c>
    </row>
    <row r="8790" spans="1:3" x14ac:dyDescent="0.55000000000000004">
      <c r="A8790" s="1" t="s">
        <v>20</v>
      </c>
      <c r="B8790" s="2">
        <v>42990</v>
      </c>
      <c r="C8790">
        <v>17.2592</v>
      </c>
    </row>
    <row r="8791" spans="1:3" x14ac:dyDescent="0.55000000000000004">
      <c r="A8791" s="1" t="s">
        <v>20</v>
      </c>
      <c r="B8791" s="2">
        <v>42991</v>
      </c>
      <c r="C8791">
        <v>17.093599999999999</v>
      </c>
    </row>
    <row r="8792" spans="1:3" x14ac:dyDescent="0.55000000000000004">
      <c r="A8792" s="1" t="s">
        <v>20</v>
      </c>
      <c r="B8792" s="2">
        <v>42992</v>
      </c>
      <c r="C8792">
        <v>17.2041</v>
      </c>
    </row>
    <row r="8793" spans="1:3" x14ac:dyDescent="0.55000000000000004">
      <c r="A8793" s="1" t="s">
        <v>20</v>
      </c>
      <c r="B8793" s="2">
        <v>42993</v>
      </c>
      <c r="C8793">
        <v>17.415700000000001</v>
      </c>
    </row>
    <row r="8794" spans="1:3" x14ac:dyDescent="0.55000000000000004">
      <c r="A8794" s="1" t="s">
        <v>20</v>
      </c>
      <c r="B8794" s="2">
        <v>42996</v>
      </c>
      <c r="C8794">
        <v>17.424800000000001</v>
      </c>
    </row>
    <row r="8795" spans="1:3" x14ac:dyDescent="0.55000000000000004">
      <c r="A8795" s="1" t="s">
        <v>20</v>
      </c>
      <c r="B8795" s="2">
        <v>42997</v>
      </c>
      <c r="C8795">
        <v>17.562899999999999</v>
      </c>
    </row>
    <row r="8796" spans="1:3" x14ac:dyDescent="0.55000000000000004">
      <c r="A8796" s="1" t="s">
        <v>20</v>
      </c>
      <c r="B8796" s="2">
        <v>42998</v>
      </c>
      <c r="C8796">
        <v>17.71</v>
      </c>
    </row>
    <row r="8797" spans="1:3" x14ac:dyDescent="0.55000000000000004">
      <c r="A8797" s="1" t="s">
        <v>20</v>
      </c>
      <c r="B8797" s="2">
        <v>42999</v>
      </c>
      <c r="C8797">
        <v>17.7653</v>
      </c>
    </row>
    <row r="8798" spans="1:3" x14ac:dyDescent="0.55000000000000004">
      <c r="A8798" s="1" t="s">
        <v>20</v>
      </c>
      <c r="B8798" s="2">
        <v>43000</v>
      </c>
      <c r="C8798">
        <v>18.151700000000002</v>
      </c>
    </row>
    <row r="8799" spans="1:3" x14ac:dyDescent="0.55000000000000004">
      <c r="A8799" s="1" t="s">
        <v>20</v>
      </c>
      <c r="B8799" s="2">
        <v>43003</v>
      </c>
      <c r="C8799">
        <v>18.133199999999999</v>
      </c>
    </row>
    <row r="8800" spans="1:3" x14ac:dyDescent="0.55000000000000004">
      <c r="A8800" s="1" t="s">
        <v>20</v>
      </c>
      <c r="B8800" s="2">
        <v>43004</v>
      </c>
      <c r="C8800">
        <v>18.216100000000001</v>
      </c>
    </row>
    <row r="8801" spans="1:3" x14ac:dyDescent="0.55000000000000004">
      <c r="A8801" s="1" t="s">
        <v>20</v>
      </c>
      <c r="B8801" s="2">
        <v>43005</v>
      </c>
      <c r="C8801">
        <v>18.3172</v>
      </c>
    </row>
    <row r="8802" spans="1:3" x14ac:dyDescent="0.55000000000000004">
      <c r="A8802" s="1" t="s">
        <v>20</v>
      </c>
      <c r="B8802" s="2">
        <v>43006</v>
      </c>
      <c r="C8802">
        <v>18.390799999999999</v>
      </c>
    </row>
    <row r="8803" spans="1:3" x14ac:dyDescent="0.55000000000000004">
      <c r="A8803" s="1" t="s">
        <v>20</v>
      </c>
      <c r="B8803" s="2">
        <v>43007</v>
      </c>
      <c r="C8803">
        <v>18.703600000000002</v>
      </c>
    </row>
    <row r="8804" spans="1:3" x14ac:dyDescent="0.55000000000000004">
      <c r="A8804" s="1" t="s">
        <v>20</v>
      </c>
      <c r="B8804" s="2">
        <v>43010</v>
      </c>
      <c r="C8804">
        <v>18.611699999999999</v>
      </c>
    </row>
    <row r="8805" spans="1:3" x14ac:dyDescent="0.55000000000000004">
      <c r="A8805" s="1" t="s">
        <v>20</v>
      </c>
      <c r="B8805" s="2">
        <v>43011</v>
      </c>
      <c r="C8805">
        <v>18.657699999999998</v>
      </c>
    </row>
    <row r="8806" spans="1:3" x14ac:dyDescent="0.55000000000000004">
      <c r="A8806" s="1" t="s">
        <v>20</v>
      </c>
      <c r="B8806" s="2">
        <v>43012</v>
      </c>
      <c r="C8806">
        <v>18.731300000000001</v>
      </c>
    </row>
    <row r="8807" spans="1:3" x14ac:dyDescent="0.55000000000000004">
      <c r="A8807" s="1" t="s">
        <v>20</v>
      </c>
      <c r="B8807" s="2">
        <v>43013</v>
      </c>
      <c r="C8807">
        <v>18.860099999999999</v>
      </c>
    </row>
    <row r="8808" spans="1:3" x14ac:dyDescent="0.55000000000000004">
      <c r="A8808" s="1" t="s">
        <v>20</v>
      </c>
      <c r="B8808" s="2">
        <v>43014</v>
      </c>
      <c r="C8808">
        <v>18.675999999999998</v>
      </c>
    </row>
    <row r="8809" spans="1:3" x14ac:dyDescent="0.55000000000000004">
      <c r="A8809" s="1" t="s">
        <v>20</v>
      </c>
      <c r="B8809" s="2">
        <v>43017</v>
      </c>
      <c r="C8809">
        <v>18.584</v>
      </c>
    </row>
    <row r="8810" spans="1:3" x14ac:dyDescent="0.55000000000000004">
      <c r="A8810" s="1" t="s">
        <v>20</v>
      </c>
      <c r="B8810" s="2">
        <v>43018</v>
      </c>
      <c r="C8810">
        <v>18.630099999999999</v>
      </c>
    </row>
    <row r="8811" spans="1:3" x14ac:dyDescent="0.55000000000000004">
      <c r="A8811" s="1" t="s">
        <v>20</v>
      </c>
      <c r="B8811" s="2">
        <v>43019</v>
      </c>
      <c r="C8811">
        <v>18.620799999999999</v>
      </c>
    </row>
    <row r="8812" spans="1:3" x14ac:dyDescent="0.55000000000000004">
      <c r="A8812" s="1" t="s">
        <v>20</v>
      </c>
      <c r="B8812" s="2">
        <v>43020</v>
      </c>
      <c r="C8812">
        <v>18.427700000000002</v>
      </c>
    </row>
    <row r="8813" spans="1:3" x14ac:dyDescent="0.55000000000000004">
      <c r="A8813" s="1" t="s">
        <v>20</v>
      </c>
      <c r="B8813" s="2">
        <v>43021</v>
      </c>
      <c r="C8813">
        <v>18.3172</v>
      </c>
    </row>
    <row r="8814" spans="1:3" x14ac:dyDescent="0.55000000000000004">
      <c r="A8814" s="1" t="s">
        <v>20</v>
      </c>
      <c r="B8814" s="2">
        <v>43024</v>
      </c>
      <c r="C8814">
        <v>18.584</v>
      </c>
    </row>
    <row r="8815" spans="1:3" x14ac:dyDescent="0.55000000000000004">
      <c r="A8815" s="1" t="s">
        <v>20</v>
      </c>
      <c r="B8815" s="2">
        <v>43025</v>
      </c>
      <c r="C8815">
        <v>18.5657</v>
      </c>
    </row>
    <row r="8816" spans="1:3" x14ac:dyDescent="0.55000000000000004">
      <c r="A8816" s="1" t="s">
        <v>20</v>
      </c>
      <c r="B8816" s="2">
        <v>43026</v>
      </c>
      <c r="C8816">
        <v>18.602399999999999</v>
      </c>
    </row>
    <row r="8817" spans="1:3" x14ac:dyDescent="0.55000000000000004">
      <c r="A8817" s="1" t="s">
        <v>20</v>
      </c>
      <c r="B8817" s="2">
        <v>43027</v>
      </c>
      <c r="C8817">
        <v>18.731300000000001</v>
      </c>
    </row>
    <row r="8818" spans="1:3" x14ac:dyDescent="0.55000000000000004">
      <c r="A8818" s="1" t="s">
        <v>20</v>
      </c>
      <c r="B8818" s="2">
        <v>43028</v>
      </c>
      <c r="C8818">
        <v>18.749700000000001</v>
      </c>
    </row>
    <row r="8819" spans="1:3" x14ac:dyDescent="0.55000000000000004">
      <c r="A8819" s="1" t="s">
        <v>20</v>
      </c>
      <c r="B8819" s="2">
        <v>43031</v>
      </c>
      <c r="C8819">
        <v>18.740500000000001</v>
      </c>
    </row>
    <row r="8820" spans="1:3" x14ac:dyDescent="0.55000000000000004">
      <c r="A8820" s="1" t="s">
        <v>20</v>
      </c>
      <c r="B8820" s="2">
        <v>43032</v>
      </c>
      <c r="C8820">
        <v>19.0901</v>
      </c>
    </row>
    <row r="8821" spans="1:3" x14ac:dyDescent="0.55000000000000004">
      <c r="A8821" s="1" t="s">
        <v>20</v>
      </c>
      <c r="B8821" s="2">
        <v>43033</v>
      </c>
      <c r="C8821">
        <v>18.878499999999999</v>
      </c>
    </row>
    <row r="8822" spans="1:3" x14ac:dyDescent="0.55000000000000004">
      <c r="A8822" s="1" t="s">
        <v>20</v>
      </c>
      <c r="B8822" s="2">
        <v>43034</v>
      </c>
      <c r="C8822">
        <v>18.675999999999998</v>
      </c>
    </row>
    <row r="8823" spans="1:3" x14ac:dyDescent="0.55000000000000004">
      <c r="A8823" s="1" t="s">
        <v>20</v>
      </c>
      <c r="B8823" s="2">
        <v>43035</v>
      </c>
      <c r="C8823">
        <v>18.722000000000001</v>
      </c>
    </row>
    <row r="8824" spans="1:3" x14ac:dyDescent="0.55000000000000004">
      <c r="A8824" s="1" t="s">
        <v>20</v>
      </c>
      <c r="B8824" s="2">
        <v>43038</v>
      </c>
      <c r="C8824">
        <v>18.446100000000001</v>
      </c>
    </row>
    <row r="8825" spans="1:3" x14ac:dyDescent="0.55000000000000004">
      <c r="A8825" s="1" t="s">
        <v>20</v>
      </c>
      <c r="B8825" s="2">
        <v>43039</v>
      </c>
      <c r="C8825">
        <v>18.446100000000001</v>
      </c>
    </row>
    <row r="8826" spans="1:3" x14ac:dyDescent="0.55000000000000004">
      <c r="A8826" s="1" t="s">
        <v>20</v>
      </c>
      <c r="B8826" s="2">
        <v>43040</v>
      </c>
      <c r="C8826">
        <v>18.3172</v>
      </c>
    </row>
    <row r="8827" spans="1:3" x14ac:dyDescent="0.55000000000000004">
      <c r="A8827" s="1" t="s">
        <v>20</v>
      </c>
      <c r="B8827" s="2">
        <v>43041</v>
      </c>
      <c r="C8827">
        <v>18.308</v>
      </c>
    </row>
    <row r="8828" spans="1:3" x14ac:dyDescent="0.55000000000000004">
      <c r="A8828" s="1" t="s">
        <v>20</v>
      </c>
      <c r="B8828" s="2">
        <v>43042</v>
      </c>
      <c r="C8828">
        <v>18.577100000000002</v>
      </c>
    </row>
    <row r="8829" spans="1:3" x14ac:dyDescent="0.55000000000000004">
      <c r="A8829" s="1" t="s">
        <v>20</v>
      </c>
      <c r="B8829" s="2">
        <v>43045</v>
      </c>
      <c r="C8829">
        <v>18.6235</v>
      </c>
    </row>
    <row r="8830" spans="1:3" x14ac:dyDescent="0.55000000000000004">
      <c r="A8830" s="1" t="s">
        <v>20</v>
      </c>
      <c r="B8830" s="2">
        <v>43046</v>
      </c>
      <c r="C8830">
        <v>18.549299999999999</v>
      </c>
    </row>
    <row r="8831" spans="1:3" x14ac:dyDescent="0.55000000000000004">
      <c r="A8831" s="1" t="s">
        <v>20</v>
      </c>
      <c r="B8831" s="2">
        <v>43047</v>
      </c>
      <c r="C8831">
        <v>18.335899999999999</v>
      </c>
    </row>
    <row r="8832" spans="1:3" x14ac:dyDescent="0.55000000000000004">
      <c r="A8832" s="1" t="s">
        <v>20</v>
      </c>
      <c r="B8832" s="2">
        <v>43048</v>
      </c>
      <c r="C8832">
        <v>18.0946</v>
      </c>
    </row>
    <row r="8833" spans="1:3" x14ac:dyDescent="0.55000000000000004">
      <c r="A8833" s="1" t="s">
        <v>20</v>
      </c>
      <c r="B8833" s="2">
        <v>43049</v>
      </c>
      <c r="C8833">
        <v>17.8719</v>
      </c>
    </row>
    <row r="8834" spans="1:3" x14ac:dyDescent="0.55000000000000004">
      <c r="A8834" s="1" t="s">
        <v>20</v>
      </c>
      <c r="B8834" s="2">
        <v>43052</v>
      </c>
      <c r="C8834">
        <v>17.844100000000001</v>
      </c>
    </row>
    <row r="8835" spans="1:3" x14ac:dyDescent="0.55000000000000004">
      <c r="A8835" s="1" t="s">
        <v>20</v>
      </c>
      <c r="B8835" s="2">
        <v>43053</v>
      </c>
      <c r="C8835">
        <v>17.816199999999998</v>
      </c>
    </row>
    <row r="8836" spans="1:3" x14ac:dyDescent="0.55000000000000004">
      <c r="A8836" s="1" t="s">
        <v>20</v>
      </c>
      <c r="B8836" s="2">
        <v>43054</v>
      </c>
      <c r="C8836">
        <v>17.834800000000001</v>
      </c>
    </row>
    <row r="8837" spans="1:3" x14ac:dyDescent="0.55000000000000004">
      <c r="A8837" s="1" t="s">
        <v>20</v>
      </c>
      <c r="B8837" s="2">
        <v>43055</v>
      </c>
      <c r="C8837">
        <v>18.140999999999998</v>
      </c>
    </row>
    <row r="8838" spans="1:3" x14ac:dyDescent="0.55000000000000004">
      <c r="A8838" s="1" t="s">
        <v>20</v>
      </c>
      <c r="B8838" s="2">
        <v>43056</v>
      </c>
      <c r="C8838">
        <v>18.150300000000001</v>
      </c>
    </row>
    <row r="8839" spans="1:3" x14ac:dyDescent="0.55000000000000004">
      <c r="A8839" s="1" t="s">
        <v>20</v>
      </c>
      <c r="B8839" s="2">
        <v>43059</v>
      </c>
      <c r="C8839">
        <v>18.0946</v>
      </c>
    </row>
    <row r="8840" spans="1:3" x14ac:dyDescent="0.55000000000000004">
      <c r="A8840" s="1" t="s">
        <v>20</v>
      </c>
      <c r="B8840" s="2">
        <v>43060</v>
      </c>
      <c r="C8840">
        <v>18.0946</v>
      </c>
    </row>
    <row r="8841" spans="1:3" x14ac:dyDescent="0.55000000000000004">
      <c r="A8841" s="1" t="s">
        <v>20</v>
      </c>
      <c r="B8841" s="2">
        <v>43061</v>
      </c>
      <c r="C8841">
        <v>18.113199999999999</v>
      </c>
    </row>
    <row r="8842" spans="1:3" x14ac:dyDescent="0.55000000000000004">
      <c r="A8842" s="1" t="s">
        <v>20</v>
      </c>
      <c r="B8842" s="2">
        <v>43063</v>
      </c>
      <c r="C8842">
        <v>18.103899999999999</v>
      </c>
    </row>
    <row r="8843" spans="1:3" x14ac:dyDescent="0.55000000000000004">
      <c r="A8843" s="1" t="s">
        <v>20</v>
      </c>
      <c r="B8843" s="2">
        <v>43066</v>
      </c>
      <c r="C8843">
        <v>18.0853</v>
      </c>
    </row>
    <row r="8844" spans="1:3" x14ac:dyDescent="0.55000000000000004">
      <c r="A8844" s="1" t="s">
        <v>20</v>
      </c>
      <c r="B8844" s="2">
        <v>43067</v>
      </c>
      <c r="C8844">
        <v>18.215299999999999</v>
      </c>
    </row>
    <row r="8845" spans="1:3" x14ac:dyDescent="0.55000000000000004">
      <c r="A8845" s="1" t="s">
        <v>20</v>
      </c>
      <c r="B8845" s="2">
        <v>43068</v>
      </c>
      <c r="C8845">
        <v>18.354399999999998</v>
      </c>
    </row>
    <row r="8846" spans="1:3" x14ac:dyDescent="0.55000000000000004">
      <c r="A8846" s="1" t="s">
        <v>20</v>
      </c>
      <c r="B8846" s="2">
        <v>43069</v>
      </c>
      <c r="C8846">
        <v>18.484400000000001</v>
      </c>
    </row>
    <row r="8847" spans="1:3" x14ac:dyDescent="0.55000000000000004">
      <c r="A8847" s="1" t="s">
        <v>20</v>
      </c>
      <c r="B8847" s="2">
        <v>43070</v>
      </c>
      <c r="C8847">
        <v>18.447199999999999</v>
      </c>
    </row>
    <row r="8848" spans="1:3" x14ac:dyDescent="0.55000000000000004">
      <c r="A8848" s="1" t="s">
        <v>20</v>
      </c>
      <c r="B8848" s="2">
        <v>43073</v>
      </c>
      <c r="C8848">
        <v>18.5122</v>
      </c>
    </row>
    <row r="8849" spans="1:3" x14ac:dyDescent="0.55000000000000004">
      <c r="A8849" s="1" t="s">
        <v>20</v>
      </c>
      <c r="B8849" s="2">
        <v>43074</v>
      </c>
      <c r="C8849">
        <v>18.168900000000001</v>
      </c>
    </row>
    <row r="8850" spans="1:3" x14ac:dyDescent="0.55000000000000004">
      <c r="A8850" s="1" t="s">
        <v>20</v>
      </c>
      <c r="B8850" s="2">
        <v>43075</v>
      </c>
      <c r="C8850">
        <v>17.806999999999999</v>
      </c>
    </row>
    <row r="8851" spans="1:3" x14ac:dyDescent="0.55000000000000004">
      <c r="A8851" s="1" t="s">
        <v>20</v>
      </c>
      <c r="B8851" s="2">
        <v>43076</v>
      </c>
      <c r="C8851">
        <v>18.243099999999998</v>
      </c>
    </row>
    <row r="8852" spans="1:3" x14ac:dyDescent="0.55000000000000004">
      <c r="A8852" s="1" t="s">
        <v>20</v>
      </c>
      <c r="B8852" s="2">
        <v>43077</v>
      </c>
      <c r="C8852">
        <v>18.549299999999999</v>
      </c>
    </row>
    <row r="8853" spans="1:3" x14ac:dyDescent="0.55000000000000004">
      <c r="A8853" s="1" t="s">
        <v>20</v>
      </c>
      <c r="B8853" s="2">
        <v>43080</v>
      </c>
      <c r="C8853">
        <v>18.7256</v>
      </c>
    </row>
    <row r="8854" spans="1:3" x14ac:dyDescent="0.55000000000000004">
      <c r="A8854" s="1" t="s">
        <v>20</v>
      </c>
      <c r="B8854" s="2">
        <v>43081</v>
      </c>
      <c r="C8854">
        <v>18.660699999999999</v>
      </c>
    </row>
    <row r="8855" spans="1:3" x14ac:dyDescent="0.55000000000000004">
      <c r="A8855" s="1" t="s">
        <v>20</v>
      </c>
      <c r="B8855" s="2">
        <v>43082</v>
      </c>
      <c r="C8855">
        <v>18.5029</v>
      </c>
    </row>
    <row r="8856" spans="1:3" x14ac:dyDescent="0.55000000000000004">
      <c r="A8856" s="1" t="s">
        <v>20</v>
      </c>
      <c r="B8856" s="2">
        <v>43083</v>
      </c>
      <c r="C8856">
        <v>18.493600000000001</v>
      </c>
    </row>
    <row r="8857" spans="1:3" x14ac:dyDescent="0.55000000000000004">
      <c r="A8857" s="1" t="s">
        <v>20</v>
      </c>
      <c r="B8857" s="2">
        <v>43084</v>
      </c>
      <c r="C8857">
        <v>18.651399999999999</v>
      </c>
    </row>
    <row r="8858" spans="1:3" x14ac:dyDescent="0.55000000000000004">
      <c r="A8858" s="1" t="s">
        <v>20</v>
      </c>
      <c r="B8858" s="2">
        <v>43087</v>
      </c>
      <c r="C8858">
        <v>19.1432</v>
      </c>
    </row>
    <row r="8859" spans="1:3" x14ac:dyDescent="0.55000000000000004">
      <c r="A8859" s="1" t="s">
        <v>20</v>
      </c>
      <c r="B8859" s="2">
        <v>43088</v>
      </c>
      <c r="C8859">
        <v>19.273099999999999</v>
      </c>
    </row>
    <row r="8860" spans="1:3" x14ac:dyDescent="0.55000000000000004">
      <c r="A8860" s="1" t="s">
        <v>20</v>
      </c>
      <c r="B8860" s="2">
        <v>43089</v>
      </c>
      <c r="C8860">
        <v>19.402999999999999</v>
      </c>
    </row>
    <row r="8861" spans="1:3" x14ac:dyDescent="0.55000000000000004">
      <c r="A8861" s="1" t="s">
        <v>20</v>
      </c>
      <c r="B8861" s="2">
        <v>43090</v>
      </c>
      <c r="C8861">
        <v>19.625699999999998</v>
      </c>
    </row>
    <row r="8862" spans="1:3" x14ac:dyDescent="0.55000000000000004">
      <c r="A8862" s="1" t="s">
        <v>20</v>
      </c>
      <c r="B8862" s="2">
        <v>43091</v>
      </c>
      <c r="C8862">
        <v>19.653500000000001</v>
      </c>
    </row>
    <row r="8863" spans="1:3" x14ac:dyDescent="0.55000000000000004">
      <c r="A8863" s="1" t="s">
        <v>20</v>
      </c>
      <c r="B8863" s="2">
        <v>43095</v>
      </c>
      <c r="C8863">
        <v>19.4772</v>
      </c>
    </row>
    <row r="8864" spans="1:3" x14ac:dyDescent="0.55000000000000004">
      <c r="A8864" s="1" t="s">
        <v>20</v>
      </c>
      <c r="B8864" s="2">
        <v>43096</v>
      </c>
      <c r="C8864">
        <v>19.551500000000001</v>
      </c>
    </row>
    <row r="8865" spans="1:3" x14ac:dyDescent="0.55000000000000004">
      <c r="A8865" s="1" t="s">
        <v>20</v>
      </c>
      <c r="B8865" s="2">
        <v>43097</v>
      </c>
      <c r="C8865">
        <v>19.607199999999999</v>
      </c>
    </row>
    <row r="8866" spans="1:3" x14ac:dyDescent="0.55000000000000004">
      <c r="A8866" s="1" t="s">
        <v>20</v>
      </c>
      <c r="B8866" s="2">
        <v>43098</v>
      </c>
      <c r="C8866">
        <v>19.542200000000001</v>
      </c>
    </row>
    <row r="8867" spans="1:3" x14ac:dyDescent="0.55000000000000004">
      <c r="A8867" s="1" t="s">
        <v>20</v>
      </c>
      <c r="B8867" s="2">
        <v>43102</v>
      </c>
      <c r="C8867">
        <v>19.959800000000001</v>
      </c>
    </row>
    <row r="8868" spans="1:3" x14ac:dyDescent="0.55000000000000004">
      <c r="A8868" s="1" t="s">
        <v>20</v>
      </c>
      <c r="B8868" s="2">
        <v>43103</v>
      </c>
      <c r="C8868">
        <v>20.386600000000001</v>
      </c>
    </row>
    <row r="8869" spans="1:3" x14ac:dyDescent="0.55000000000000004">
      <c r="A8869" s="1" t="s">
        <v>20</v>
      </c>
      <c r="B8869" s="2">
        <v>43104</v>
      </c>
      <c r="C8869">
        <v>20.405200000000001</v>
      </c>
    </row>
    <row r="8870" spans="1:3" x14ac:dyDescent="0.55000000000000004">
      <c r="A8870" s="1" t="s">
        <v>20</v>
      </c>
      <c r="B8870" s="2">
        <v>43105</v>
      </c>
      <c r="C8870">
        <v>20.340199999999999</v>
      </c>
    </row>
    <row r="8871" spans="1:3" x14ac:dyDescent="0.55000000000000004">
      <c r="A8871" s="1" t="s">
        <v>20</v>
      </c>
      <c r="B8871" s="2">
        <v>43108</v>
      </c>
      <c r="C8871">
        <v>20.442299999999999</v>
      </c>
    </row>
    <row r="8872" spans="1:3" x14ac:dyDescent="0.55000000000000004">
      <c r="A8872" s="1" t="s">
        <v>20</v>
      </c>
      <c r="B8872" s="2">
        <v>43109</v>
      </c>
      <c r="C8872">
        <v>21.036200000000001</v>
      </c>
    </row>
    <row r="8873" spans="1:3" x14ac:dyDescent="0.55000000000000004">
      <c r="A8873" s="1" t="s">
        <v>20</v>
      </c>
      <c r="B8873" s="2">
        <v>43110</v>
      </c>
      <c r="C8873">
        <v>21.203199999999999</v>
      </c>
    </row>
    <row r="8874" spans="1:3" x14ac:dyDescent="0.55000000000000004">
      <c r="A8874" s="1" t="s">
        <v>20</v>
      </c>
      <c r="B8874" s="2">
        <v>43111</v>
      </c>
      <c r="C8874">
        <v>21.370200000000001</v>
      </c>
    </row>
    <row r="8875" spans="1:3" x14ac:dyDescent="0.55000000000000004">
      <c r="A8875" s="1" t="s">
        <v>20</v>
      </c>
      <c r="B8875" s="2">
        <v>43112</v>
      </c>
      <c r="C8875">
        <v>21.416599999999999</v>
      </c>
    </row>
    <row r="8876" spans="1:3" x14ac:dyDescent="0.55000000000000004">
      <c r="A8876" s="1" t="s">
        <v>20</v>
      </c>
      <c r="B8876" s="2">
        <v>43116</v>
      </c>
      <c r="C8876">
        <v>21.147500000000001</v>
      </c>
    </row>
    <row r="8877" spans="1:3" x14ac:dyDescent="0.55000000000000004">
      <c r="A8877" s="1" t="s">
        <v>20</v>
      </c>
      <c r="B8877" s="2">
        <v>43117</v>
      </c>
      <c r="C8877">
        <v>21.203199999999999</v>
      </c>
    </row>
    <row r="8878" spans="1:3" x14ac:dyDescent="0.55000000000000004">
      <c r="A8878" s="1" t="s">
        <v>20</v>
      </c>
      <c r="B8878" s="2">
        <v>43118</v>
      </c>
      <c r="C8878">
        <v>20.924800000000001</v>
      </c>
    </row>
    <row r="8879" spans="1:3" x14ac:dyDescent="0.55000000000000004">
      <c r="A8879" s="1" t="s">
        <v>20</v>
      </c>
      <c r="B8879" s="2">
        <v>43119</v>
      </c>
      <c r="C8879">
        <v>21.129000000000001</v>
      </c>
    </row>
    <row r="8880" spans="1:3" x14ac:dyDescent="0.55000000000000004">
      <c r="A8880" s="1" t="s">
        <v>20</v>
      </c>
      <c r="B8880" s="2">
        <v>43122</v>
      </c>
      <c r="C8880">
        <v>21.360900000000001</v>
      </c>
    </row>
    <row r="8881" spans="1:3" x14ac:dyDescent="0.55000000000000004">
      <c r="A8881" s="1" t="s">
        <v>20</v>
      </c>
      <c r="B8881" s="2">
        <v>43123</v>
      </c>
      <c r="C8881">
        <v>22.047599999999999</v>
      </c>
    </row>
    <row r="8882" spans="1:3" x14ac:dyDescent="0.55000000000000004">
      <c r="A8882" s="1" t="s">
        <v>20</v>
      </c>
      <c r="B8882" s="2">
        <v>43124</v>
      </c>
      <c r="C8882">
        <v>22.260999999999999</v>
      </c>
    </row>
    <row r="8883" spans="1:3" x14ac:dyDescent="0.55000000000000004">
      <c r="A8883" s="1" t="s">
        <v>20</v>
      </c>
      <c r="B8883" s="2">
        <v>43125</v>
      </c>
      <c r="C8883">
        <v>22.6508</v>
      </c>
    </row>
    <row r="8884" spans="1:3" x14ac:dyDescent="0.55000000000000004">
      <c r="A8884" s="1" t="s">
        <v>20</v>
      </c>
      <c r="B8884" s="2">
        <v>43126</v>
      </c>
      <c r="C8884">
        <v>22.641500000000001</v>
      </c>
    </row>
    <row r="8885" spans="1:3" x14ac:dyDescent="0.55000000000000004">
      <c r="A8885" s="1" t="s">
        <v>20</v>
      </c>
      <c r="B8885" s="2">
        <v>43129</v>
      </c>
      <c r="C8885">
        <v>22.502300000000002</v>
      </c>
    </row>
    <row r="8886" spans="1:3" x14ac:dyDescent="0.55000000000000004">
      <c r="A8886" s="1" t="s">
        <v>20</v>
      </c>
      <c r="B8886" s="2">
        <v>43130</v>
      </c>
      <c r="C8886">
        <v>22.2332</v>
      </c>
    </row>
    <row r="8887" spans="1:3" x14ac:dyDescent="0.55000000000000004">
      <c r="A8887" s="1" t="s">
        <v>20</v>
      </c>
      <c r="B8887" s="2">
        <v>43131</v>
      </c>
      <c r="C8887">
        <v>22.3445</v>
      </c>
    </row>
    <row r="8888" spans="1:3" x14ac:dyDescent="0.55000000000000004">
      <c r="A8888" s="1" t="s">
        <v>20</v>
      </c>
      <c r="B8888" s="2">
        <v>43132</v>
      </c>
      <c r="C8888">
        <v>22.558</v>
      </c>
    </row>
    <row r="8889" spans="1:3" x14ac:dyDescent="0.55000000000000004">
      <c r="A8889" s="1" t="s">
        <v>20</v>
      </c>
      <c r="B8889" s="2">
        <v>43133</v>
      </c>
      <c r="C8889">
        <v>21.787800000000001</v>
      </c>
    </row>
    <row r="8890" spans="1:3" x14ac:dyDescent="0.55000000000000004">
      <c r="A8890" s="1" t="s">
        <v>20</v>
      </c>
      <c r="B8890" s="2">
        <v>43136</v>
      </c>
      <c r="C8890">
        <v>20.358799999999999</v>
      </c>
    </row>
    <row r="8891" spans="1:3" x14ac:dyDescent="0.55000000000000004">
      <c r="A8891" s="1" t="s">
        <v>20</v>
      </c>
      <c r="B8891" s="2">
        <v>43137</v>
      </c>
      <c r="C8891">
        <v>20.479399999999998</v>
      </c>
    </row>
    <row r="8892" spans="1:3" x14ac:dyDescent="0.55000000000000004">
      <c r="A8892" s="1" t="s">
        <v>20</v>
      </c>
      <c r="B8892" s="2">
        <v>43138</v>
      </c>
      <c r="C8892">
        <v>20.590800000000002</v>
      </c>
    </row>
    <row r="8893" spans="1:3" x14ac:dyDescent="0.55000000000000004">
      <c r="A8893" s="1" t="s">
        <v>20</v>
      </c>
      <c r="B8893" s="2">
        <v>43139</v>
      </c>
      <c r="C8893">
        <v>19.5608</v>
      </c>
    </row>
    <row r="8894" spans="1:3" x14ac:dyDescent="0.55000000000000004">
      <c r="A8894" s="1" t="s">
        <v>20</v>
      </c>
      <c r="B8894" s="2">
        <v>43140</v>
      </c>
      <c r="C8894">
        <v>19.662800000000001</v>
      </c>
    </row>
    <row r="8895" spans="1:3" x14ac:dyDescent="0.55000000000000004">
      <c r="A8895" s="1" t="s">
        <v>20</v>
      </c>
      <c r="B8895" s="2">
        <v>43143</v>
      </c>
      <c r="C8895">
        <v>19.978300000000001</v>
      </c>
    </row>
    <row r="8896" spans="1:3" x14ac:dyDescent="0.55000000000000004">
      <c r="A8896" s="1" t="s">
        <v>20</v>
      </c>
      <c r="B8896" s="2">
        <v>43144</v>
      </c>
      <c r="C8896">
        <v>19.718499999999999</v>
      </c>
    </row>
    <row r="8897" spans="1:3" x14ac:dyDescent="0.55000000000000004">
      <c r="A8897" s="1" t="s">
        <v>20</v>
      </c>
      <c r="B8897" s="2">
        <v>43145</v>
      </c>
      <c r="C8897">
        <v>20.033999999999999</v>
      </c>
    </row>
    <row r="8898" spans="1:3" x14ac:dyDescent="0.55000000000000004">
      <c r="A8898" s="1" t="s">
        <v>20</v>
      </c>
      <c r="B8898" s="2">
        <v>43146</v>
      </c>
      <c r="C8898">
        <v>20.8599</v>
      </c>
    </row>
    <row r="8899" spans="1:3" x14ac:dyDescent="0.55000000000000004">
      <c r="A8899" s="1" t="s">
        <v>20</v>
      </c>
      <c r="B8899" s="2">
        <v>43147</v>
      </c>
      <c r="C8899">
        <v>20.7851</v>
      </c>
    </row>
    <row r="8900" spans="1:3" x14ac:dyDescent="0.55000000000000004">
      <c r="A8900" s="1" t="s">
        <v>20</v>
      </c>
      <c r="B8900" s="2">
        <v>43151</v>
      </c>
      <c r="C8900">
        <v>20.448499999999999</v>
      </c>
    </row>
    <row r="8901" spans="1:3" x14ac:dyDescent="0.55000000000000004">
      <c r="A8901" s="1" t="s">
        <v>20</v>
      </c>
      <c r="B8901" s="2">
        <v>43152</v>
      </c>
      <c r="C8901">
        <v>20.467199999999998</v>
      </c>
    </row>
    <row r="8902" spans="1:3" x14ac:dyDescent="0.55000000000000004">
      <c r="A8902" s="1" t="s">
        <v>20</v>
      </c>
      <c r="B8902" s="2">
        <v>43153</v>
      </c>
      <c r="C8902">
        <v>20.3643</v>
      </c>
    </row>
    <row r="8903" spans="1:3" x14ac:dyDescent="0.55000000000000004">
      <c r="A8903" s="1" t="s">
        <v>20</v>
      </c>
      <c r="B8903" s="2">
        <v>43154</v>
      </c>
      <c r="C8903">
        <v>20.532599999999999</v>
      </c>
    </row>
    <row r="8904" spans="1:3" x14ac:dyDescent="0.55000000000000004">
      <c r="A8904" s="1" t="s">
        <v>20</v>
      </c>
      <c r="B8904" s="2">
        <v>43157</v>
      </c>
      <c r="C8904">
        <v>20.626100000000001</v>
      </c>
    </row>
    <row r="8905" spans="1:3" x14ac:dyDescent="0.55000000000000004">
      <c r="A8905" s="1" t="s">
        <v>20</v>
      </c>
      <c r="B8905" s="2">
        <v>43158</v>
      </c>
      <c r="C8905">
        <v>20.139900000000001</v>
      </c>
    </row>
    <row r="8906" spans="1:3" x14ac:dyDescent="0.55000000000000004">
      <c r="A8906" s="1" t="s">
        <v>20</v>
      </c>
      <c r="B8906" s="2">
        <v>43159</v>
      </c>
      <c r="C8906">
        <v>20.065100000000001</v>
      </c>
    </row>
    <row r="8907" spans="1:3" x14ac:dyDescent="0.55000000000000004">
      <c r="A8907" s="1" t="s">
        <v>20</v>
      </c>
      <c r="B8907" s="2">
        <v>43160</v>
      </c>
      <c r="C8907">
        <v>20.037099999999999</v>
      </c>
    </row>
    <row r="8908" spans="1:3" x14ac:dyDescent="0.55000000000000004">
      <c r="A8908" s="1" t="s">
        <v>20</v>
      </c>
      <c r="B8908" s="2">
        <v>43161</v>
      </c>
      <c r="C8908">
        <v>20.1586</v>
      </c>
    </row>
    <row r="8909" spans="1:3" x14ac:dyDescent="0.55000000000000004">
      <c r="A8909" s="1" t="s">
        <v>20</v>
      </c>
      <c r="B8909" s="2">
        <v>43164</v>
      </c>
      <c r="C8909">
        <v>20.551300000000001</v>
      </c>
    </row>
    <row r="8910" spans="1:3" x14ac:dyDescent="0.55000000000000004">
      <c r="A8910" s="1" t="s">
        <v>20</v>
      </c>
      <c r="B8910" s="2">
        <v>43165</v>
      </c>
      <c r="C8910">
        <v>20.831800000000001</v>
      </c>
    </row>
    <row r="8911" spans="1:3" x14ac:dyDescent="0.55000000000000004">
      <c r="A8911" s="1" t="s">
        <v>20</v>
      </c>
      <c r="B8911" s="2">
        <v>43166</v>
      </c>
      <c r="C8911">
        <v>20.747699999999998</v>
      </c>
    </row>
    <row r="8912" spans="1:3" x14ac:dyDescent="0.55000000000000004">
      <c r="A8912" s="1" t="s">
        <v>20</v>
      </c>
      <c r="B8912" s="2">
        <v>43167</v>
      </c>
      <c r="C8912">
        <v>20.682200000000002</v>
      </c>
    </row>
    <row r="8913" spans="1:3" x14ac:dyDescent="0.55000000000000004">
      <c r="A8913" s="1" t="s">
        <v>20</v>
      </c>
      <c r="B8913" s="2">
        <v>43168</v>
      </c>
      <c r="C8913">
        <v>21.233899999999998</v>
      </c>
    </row>
    <row r="8914" spans="1:3" x14ac:dyDescent="0.55000000000000004">
      <c r="A8914" s="1" t="s">
        <v>20</v>
      </c>
      <c r="B8914" s="2">
        <v>43171</v>
      </c>
      <c r="C8914">
        <v>21.215199999999999</v>
      </c>
    </row>
    <row r="8915" spans="1:3" x14ac:dyDescent="0.55000000000000004">
      <c r="A8915" s="1" t="s">
        <v>20</v>
      </c>
      <c r="B8915" s="2">
        <v>43172</v>
      </c>
      <c r="C8915">
        <v>20.962700000000002</v>
      </c>
    </row>
    <row r="8916" spans="1:3" x14ac:dyDescent="0.55000000000000004">
      <c r="A8916" s="1" t="s">
        <v>20</v>
      </c>
      <c r="B8916" s="2">
        <v>43173</v>
      </c>
      <c r="C8916">
        <v>20.682200000000002</v>
      </c>
    </row>
    <row r="8917" spans="1:3" x14ac:dyDescent="0.55000000000000004">
      <c r="A8917" s="1" t="s">
        <v>20</v>
      </c>
      <c r="B8917" s="2">
        <v>43174</v>
      </c>
      <c r="C8917">
        <v>20.345600000000001</v>
      </c>
    </row>
    <row r="8918" spans="1:3" x14ac:dyDescent="0.55000000000000004">
      <c r="A8918" s="1" t="s">
        <v>20</v>
      </c>
      <c r="B8918" s="2">
        <v>43175</v>
      </c>
      <c r="C8918">
        <v>20.542000000000002</v>
      </c>
    </row>
    <row r="8919" spans="1:3" x14ac:dyDescent="0.55000000000000004">
      <c r="A8919" s="1" t="s">
        <v>20</v>
      </c>
      <c r="B8919" s="2">
        <v>43178</v>
      </c>
      <c r="C8919">
        <v>20.2334</v>
      </c>
    </row>
    <row r="8920" spans="1:3" x14ac:dyDescent="0.55000000000000004">
      <c r="A8920" s="1" t="s">
        <v>20</v>
      </c>
      <c r="B8920" s="2">
        <v>43179</v>
      </c>
      <c r="C8920">
        <v>20.336300000000001</v>
      </c>
    </row>
    <row r="8921" spans="1:3" x14ac:dyDescent="0.55000000000000004">
      <c r="A8921" s="1" t="s">
        <v>20</v>
      </c>
      <c r="B8921" s="2">
        <v>43180</v>
      </c>
      <c r="C8921">
        <v>20.392399999999999</v>
      </c>
    </row>
    <row r="8922" spans="1:3" x14ac:dyDescent="0.55000000000000004">
      <c r="A8922" s="1" t="s">
        <v>20</v>
      </c>
      <c r="B8922" s="2">
        <v>43181</v>
      </c>
      <c r="C8922">
        <v>19.700500000000002</v>
      </c>
    </row>
    <row r="8923" spans="1:3" x14ac:dyDescent="0.55000000000000004">
      <c r="A8923" s="1" t="s">
        <v>20</v>
      </c>
      <c r="B8923" s="2">
        <v>43182</v>
      </c>
      <c r="C8923">
        <v>19.270399999999999</v>
      </c>
    </row>
    <row r="8924" spans="1:3" x14ac:dyDescent="0.55000000000000004">
      <c r="A8924" s="1" t="s">
        <v>20</v>
      </c>
      <c r="B8924" s="2">
        <v>43185</v>
      </c>
      <c r="C8924">
        <v>19.354500000000002</v>
      </c>
    </row>
    <row r="8925" spans="1:3" x14ac:dyDescent="0.55000000000000004">
      <c r="A8925" s="1" t="s">
        <v>20</v>
      </c>
      <c r="B8925" s="2">
        <v>43186</v>
      </c>
      <c r="C8925">
        <v>19.045999999999999</v>
      </c>
    </row>
    <row r="8926" spans="1:3" x14ac:dyDescent="0.55000000000000004">
      <c r="A8926" s="1" t="s">
        <v>20</v>
      </c>
      <c r="B8926" s="2">
        <v>43187</v>
      </c>
      <c r="C8926">
        <v>18.887</v>
      </c>
    </row>
    <row r="8927" spans="1:3" x14ac:dyDescent="0.55000000000000004">
      <c r="A8927" s="1" t="s">
        <v>20</v>
      </c>
      <c r="B8927" s="2">
        <v>43188</v>
      </c>
      <c r="C8927">
        <v>18.980499999999999</v>
      </c>
    </row>
    <row r="8928" spans="1:3" x14ac:dyDescent="0.55000000000000004">
      <c r="A8928" s="1" t="s">
        <v>20</v>
      </c>
      <c r="B8928" s="2">
        <v>43192</v>
      </c>
      <c r="C8928">
        <v>18.597200000000001</v>
      </c>
    </row>
    <row r="8929" spans="1:3" x14ac:dyDescent="0.55000000000000004">
      <c r="A8929" s="1" t="s">
        <v>20</v>
      </c>
      <c r="B8929" s="2">
        <v>43193</v>
      </c>
      <c r="C8929">
        <v>18.428899999999999</v>
      </c>
    </row>
    <row r="8930" spans="1:3" x14ac:dyDescent="0.55000000000000004">
      <c r="A8930" s="1" t="s">
        <v>20</v>
      </c>
      <c r="B8930" s="2">
        <v>43194</v>
      </c>
      <c r="C8930">
        <v>18.793500000000002</v>
      </c>
    </row>
    <row r="8931" spans="1:3" x14ac:dyDescent="0.55000000000000004">
      <c r="A8931" s="1" t="s">
        <v>20</v>
      </c>
      <c r="B8931" s="2">
        <v>43195</v>
      </c>
      <c r="C8931">
        <v>19.008600000000001</v>
      </c>
    </row>
    <row r="8932" spans="1:3" x14ac:dyDescent="0.55000000000000004">
      <c r="A8932" s="1" t="s">
        <v>20</v>
      </c>
      <c r="B8932" s="2">
        <v>43196</v>
      </c>
      <c r="C8932">
        <v>18.709399999999999</v>
      </c>
    </row>
    <row r="8933" spans="1:3" x14ac:dyDescent="0.55000000000000004">
      <c r="A8933" s="1" t="s">
        <v>20</v>
      </c>
      <c r="B8933" s="2">
        <v>43199</v>
      </c>
      <c r="C8933">
        <v>18.709399999999999</v>
      </c>
    </row>
    <row r="8934" spans="1:3" x14ac:dyDescent="0.55000000000000004">
      <c r="A8934" s="1" t="s">
        <v>20</v>
      </c>
      <c r="B8934" s="2">
        <v>43200</v>
      </c>
      <c r="C8934">
        <v>19.083400000000001</v>
      </c>
    </row>
    <row r="8935" spans="1:3" x14ac:dyDescent="0.55000000000000004">
      <c r="A8935" s="1" t="s">
        <v>20</v>
      </c>
      <c r="B8935" s="2">
        <v>43201</v>
      </c>
      <c r="C8935">
        <v>18.915099999999999</v>
      </c>
    </row>
    <row r="8936" spans="1:3" x14ac:dyDescent="0.55000000000000004">
      <c r="A8936" s="1" t="s">
        <v>20</v>
      </c>
      <c r="B8936" s="2">
        <v>43202</v>
      </c>
      <c r="C8936">
        <v>19.2423</v>
      </c>
    </row>
    <row r="8937" spans="1:3" x14ac:dyDescent="0.55000000000000004">
      <c r="A8937" s="1" t="s">
        <v>20</v>
      </c>
      <c r="B8937" s="2">
        <v>43203</v>
      </c>
      <c r="C8937">
        <v>19.008600000000001</v>
      </c>
    </row>
    <row r="8938" spans="1:3" x14ac:dyDescent="0.55000000000000004">
      <c r="A8938" s="1" t="s">
        <v>20</v>
      </c>
      <c r="B8938" s="2">
        <v>43206</v>
      </c>
      <c r="C8938">
        <v>19.373200000000001</v>
      </c>
    </row>
    <row r="8939" spans="1:3" x14ac:dyDescent="0.55000000000000004">
      <c r="A8939" s="1" t="s">
        <v>20</v>
      </c>
      <c r="B8939" s="2">
        <v>43207</v>
      </c>
      <c r="C8939">
        <v>19.616299999999999</v>
      </c>
    </row>
    <row r="8940" spans="1:3" x14ac:dyDescent="0.55000000000000004">
      <c r="A8940" s="1" t="s">
        <v>20</v>
      </c>
      <c r="B8940" s="2">
        <v>43208</v>
      </c>
      <c r="C8940">
        <v>19.606999999999999</v>
      </c>
    </row>
    <row r="8941" spans="1:3" x14ac:dyDescent="0.55000000000000004">
      <c r="A8941" s="1" t="s">
        <v>20</v>
      </c>
      <c r="B8941" s="2">
        <v>43209</v>
      </c>
      <c r="C8941">
        <v>19.775300000000001</v>
      </c>
    </row>
    <row r="8942" spans="1:3" x14ac:dyDescent="0.55000000000000004">
      <c r="A8942" s="1" t="s">
        <v>20</v>
      </c>
      <c r="B8942" s="2">
        <v>43210</v>
      </c>
      <c r="C8942">
        <v>20.027699999999999</v>
      </c>
    </row>
    <row r="8943" spans="1:3" x14ac:dyDescent="0.55000000000000004">
      <c r="A8943" s="1" t="s">
        <v>20</v>
      </c>
      <c r="B8943" s="2">
        <v>43213</v>
      </c>
      <c r="C8943">
        <v>19.924900000000001</v>
      </c>
    </row>
    <row r="8944" spans="1:3" x14ac:dyDescent="0.55000000000000004">
      <c r="A8944" s="1" t="s">
        <v>20</v>
      </c>
      <c r="B8944" s="2">
        <v>43214</v>
      </c>
      <c r="C8944">
        <v>19.775300000000001</v>
      </c>
    </row>
    <row r="8945" spans="1:3" x14ac:dyDescent="0.55000000000000004">
      <c r="A8945" s="1" t="s">
        <v>20</v>
      </c>
      <c r="B8945" s="2">
        <v>43215</v>
      </c>
      <c r="C8945">
        <v>19.401299999999999</v>
      </c>
    </row>
    <row r="8946" spans="1:3" x14ac:dyDescent="0.55000000000000004">
      <c r="A8946" s="1" t="s">
        <v>20</v>
      </c>
      <c r="B8946" s="2">
        <v>43216</v>
      </c>
      <c r="C8946">
        <v>19.5322</v>
      </c>
    </row>
    <row r="8947" spans="1:3" x14ac:dyDescent="0.55000000000000004">
      <c r="A8947" s="1" t="s">
        <v>20</v>
      </c>
      <c r="B8947" s="2">
        <v>43217</v>
      </c>
      <c r="C8947">
        <v>19.504100000000001</v>
      </c>
    </row>
    <row r="8948" spans="1:3" x14ac:dyDescent="0.55000000000000004">
      <c r="A8948" s="1" t="s">
        <v>20</v>
      </c>
      <c r="B8948" s="2">
        <v>43220</v>
      </c>
      <c r="C8948">
        <v>19.578900000000001</v>
      </c>
    </row>
    <row r="8949" spans="1:3" x14ac:dyDescent="0.55000000000000004">
      <c r="A8949" s="1" t="s">
        <v>20</v>
      </c>
      <c r="B8949" s="2">
        <v>43221</v>
      </c>
      <c r="C8949">
        <v>20.009</v>
      </c>
    </row>
    <row r="8950" spans="1:3" x14ac:dyDescent="0.55000000000000004">
      <c r="A8950" s="1" t="s">
        <v>20</v>
      </c>
      <c r="B8950" s="2">
        <v>43222</v>
      </c>
      <c r="C8950">
        <v>20.102499999999999</v>
      </c>
    </row>
    <row r="8951" spans="1:3" x14ac:dyDescent="0.55000000000000004">
      <c r="A8951" s="1" t="s">
        <v>20</v>
      </c>
      <c r="B8951" s="2">
        <v>43223</v>
      </c>
      <c r="C8951">
        <v>20.700900000000001</v>
      </c>
    </row>
    <row r="8952" spans="1:3" x14ac:dyDescent="0.55000000000000004">
      <c r="A8952" s="1" t="s">
        <v>20</v>
      </c>
      <c r="B8952" s="2">
        <v>43224</v>
      </c>
      <c r="C8952">
        <v>21.504999999999999</v>
      </c>
    </row>
    <row r="8953" spans="1:3" x14ac:dyDescent="0.55000000000000004">
      <c r="A8953" s="1" t="s">
        <v>20</v>
      </c>
      <c r="B8953" s="2">
        <v>43227</v>
      </c>
      <c r="C8953">
        <v>21.121700000000001</v>
      </c>
    </row>
    <row r="8954" spans="1:3" x14ac:dyDescent="0.55000000000000004">
      <c r="A8954" s="1" t="s">
        <v>20</v>
      </c>
      <c r="B8954" s="2">
        <v>43228</v>
      </c>
      <c r="C8954">
        <v>21.1965</v>
      </c>
    </row>
    <row r="8955" spans="1:3" x14ac:dyDescent="0.55000000000000004">
      <c r="A8955" s="1" t="s">
        <v>20</v>
      </c>
      <c r="B8955" s="2">
        <v>43229</v>
      </c>
      <c r="C8955">
        <v>21.392800000000001</v>
      </c>
    </row>
    <row r="8956" spans="1:3" x14ac:dyDescent="0.55000000000000004">
      <c r="A8956" s="1" t="s">
        <v>20</v>
      </c>
      <c r="B8956" s="2">
        <v>43230</v>
      </c>
      <c r="C8956">
        <v>21.046900000000001</v>
      </c>
    </row>
    <row r="8957" spans="1:3" x14ac:dyDescent="0.55000000000000004">
      <c r="A8957" s="1" t="s">
        <v>20</v>
      </c>
      <c r="B8957" s="2">
        <v>43231</v>
      </c>
      <c r="C8957">
        <v>20.754799999999999</v>
      </c>
    </row>
    <row r="8958" spans="1:3" x14ac:dyDescent="0.55000000000000004">
      <c r="A8958" s="1" t="s">
        <v>20</v>
      </c>
      <c r="B8958" s="2">
        <v>43234</v>
      </c>
      <c r="C8958">
        <v>20.491</v>
      </c>
    </row>
    <row r="8959" spans="1:3" x14ac:dyDescent="0.55000000000000004">
      <c r="A8959" s="1" t="s">
        <v>20</v>
      </c>
      <c r="B8959" s="2">
        <v>43235</v>
      </c>
      <c r="C8959">
        <v>20.349699999999999</v>
      </c>
    </row>
    <row r="8960" spans="1:3" x14ac:dyDescent="0.55000000000000004">
      <c r="A8960" s="1" t="s">
        <v>20</v>
      </c>
      <c r="B8960" s="2">
        <v>43236</v>
      </c>
      <c r="C8960">
        <v>21.027999999999999</v>
      </c>
    </row>
    <row r="8961" spans="1:3" x14ac:dyDescent="0.55000000000000004">
      <c r="A8961" s="1" t="s">
        <v>20</v>
      </c>
      <c r="B8961" s="2">
        <v>43237</v>
      </c>
      <c r="C8961">
        <v>21.395399999999999</v>
      </c>
    </row>
    <row r="8962" spans="1:3" x14ac:dyDescent="0.55000000000000004">
      <c r="A8962" s="1" t="s">
        <v>20</v>
      </c>
      <c r="B8962" s="2">
        <v>43238</v>
      </c>
      <c r="C8962">
        <v>21.103400000000001</v>
      </c>
    </row>
    <row r="8963" spans="1:3" x14ac:dyDescent="0.55000000000000004">
      <c r="A8963" s="1" t="s">
        <v>20</v>
      </c>
      <c r="B8963" s="2">
        <v>43241</v>
      </c>
      <c r="C8963">
        <v>21.338899999999999</v>
      </c>
    </row>
    <row r="8964" spans="1:3" x14ac:dyDescent="0.55000000000000004">
      <c r="A8964" s="1" t="s">
        <v>20</v>
      </c>
      <c r="B8964" s="2">
        <v>43242</v>
      </c>
      <c r="C8964">
        <v>21.263500000000001</v>
      </c>
    </row>
    <row r="8965" spans="1:3" x14ac:dyDescent="0.55000000000000004">
      <c r="A8965" s="1" t="s">
        <v>20</v>
      </c>
      <c r="B8965" s="2">
        <v>43243</v>
      </c>
      <c r="C8965">
        <v>20.9998</v>
      </c>
    </row>
    <row r="8966" spans="1:3" x14ac:dyDescent="0.55000000000000004">
      <c r="A8966" s="1" t="s">
        <v>20</v>
      </c>
      <c r="B8966" s="2">
        <v>43244</v>
      </c>
      <c r="C8966">
        <v>21.197600000000001</v>
      </c>
    </row>
    <row r="8967" spans="1:3" x14ac:dyDescent="0.55000000000000004">
      <c r="A8967" s="1" t="s">
        <v>20</v>
      </c>
      <c r="B8967" s="2">
        <v>43245</v>
      </c>
      <c r="C8967">
        <v>21.1599</v>
      </c>
    </row>
    <row r="8968" spans="1:3" x14ac:dyDescent="0.55000000000000004">
      <c r="A8968" s="1" t="s">
        <v>20</v>
      </c>
      <c r="B8968" s="2">
        <v>43249</v>
      </c>
      <c r="C8968">
        <v>20.6417</v>
      </c>
    </row>
    <row r="8969" spans="1:3" x14ac:dyDescent="0.55000000000000004">
      <c r="A8969" s="1" t="s">
        <v>20</v>
      </c>
      <c r="B8969" s="2">
        <v>43250</v>
      </c>
      <c r="C8969">
        <v>20.867899999999999</v>
      </c>
    </row>
    <row r="8970" spans="1:3" x14ac:dyDescent="0.55000000000000004">
      <c r="A8970" s="1" t="s">
        <v>20</v>
      </c>
      <c r="B8970" s="2">
        <v>43251</v>
      </c>
      <c r="C8970">
        <v>20.943200000000001</v>
      </c>
    </row>
    <row r="8971" spans="1:3" x14ac:dyDescent="0.55000000000000004">
      <c r="A8971" s="1" t="s">
        <v>20</v>
      </c>
      <c r="B8971" s="2">
        <v>43252</v>
      </c>
      <c r="C8971">
        <v>21.1693</v>
      </c>
    </row>
    <row r="8972" spans="1:3" x14ac:dyDescent="0.55000000000000004">
      <c r="A8972" s="1" t="s">
        <v>20</v>
      </c>
      <c r="B8972" s="2">
        <v>43255</v>
      </c>
      <c r="C8972">
        <v>21.2164</v>
      </c>
    </row>
    <row r="8973" spans="1:3" x14ac:dyDescent="0.55000000000000004">
      <c r="A8973" s="1" t="s">
        <v>20</v>
      </c>
      <c r="B8973" s="2">
        <v>43256</v>
      </c>
      <c r="C8973">
        <v>21.150500000000001</v>
      </c>
    </row>
    <row r="8974" spans="1:3" x14ac:dyDescent="0.55000000000000004">
      <c r="A8974" s="1" t="s">
        <v>20</v>
      </c>
      <c r="B8974" s="2">
        <v>43257</v>
      </c>
      <c r="C8974">
        <v>21.348299999999998</v>
      </c>
    </row>
    <row r="8975" spans="1:3" x14ac:dyDescent="0.55000000000000004">
      <c r="A8975" s="1" t="s">
        <v>20</v>
      </c>
      <c r="B8975" s="2">
        <v>43258</v>
      </c>
      <c r="C8975">
        <v>21.178699999999999</v>
      </c>
    </row>
    <row r="8976" spans="1:3" x14ac:dyDescent="0.55000000000000004">
      <c r="A8976" s="1" t="s">
        <v>20</v>
      </c>
      <c r="B8976" s="2">
        <v>43259</v>
      </c>
      <c r="C8976">
        <v>21.649799999999999</v>
      </c>
    </row>
    <row r="8977" spans="1:3" x14ac:dyDescent="0.55000000000000004">
      <c r="A8977" s="1" t="s">
        <v>20</v>
      </c>
      <c r="B8977" s="2">
        <v>43262</v>
      </c>
      <c r="C8977">
        <v>21.913599999999999</v>
      </c>
    </row>
    <row r="8978" spans="1:3" x14ac:dyDescent="0.55000000000000004">
      <c r="A8978" s="1" t="s">
        <v>20</v>
      </c>
      <c r="B8978" s="2">
        <v>43263</v>
      </c>
      <c r="C8978">
        <v>21.8948</v>
      </c>
    </row>
    <row r="8979" spans="1:3" x14ac:dyDescent="0.55000000000000004">
      <c r="A8979" s="1" t="s">
        <v>20</v>
      </c>
      <c r="B8979" s="2">
        <v>43264</v>
      </c>
      <c r="C8979">
        <v>22.2622</v>
      </c>
    </row>
    <row r="8980" spans="1:3" x14ac:dyDescent="0.55000000000000004">
      <c r="A8980" s="1" t="s">
        <v>20</v>
      </c>
      <c r="B8980" s="2">
        <v>43265</v>
      </c>
      <c r="C8980">
        <v>22.384699999999999</v>
      </c>
    </row>
    <row r="8981" spans="1:3" x14ac:dyDescent="0.55000000000000004">
      <c r="A8981" s="1" t="s">
        <v>20</v>
      </c>
      <c r="B8981" s="2">
        <v>43266</v>
      </c>
      <c r="C8981">
        <v>22.526</v>
      </c>
    </row>
    <row r="8982" spans="1:3" x14ac:dyDescent="0.55000000000000004">
      <c r="A8982" s="1" t="s">
        <v>20</v>
      </c>
      <c r="B8982" s="2">
        <v>43269</v>
      </c>
      <c r="C8982">
        <v>22.5731</v>
      </c>
    </row>
    <row r="8983" spans="1:3" x14ac:dyDescent="0.55000000000000004">
      <c r="A8983" s="1" t="s">
        <v>20</v>
      </c>
      <c r="B8983" s="2">
        <v>43270</v>
      </c>
      <c r="C8983">
        <v>22.7804</v>
      </c>
    </row>
    <row r="8984" spans="1:3" x14ac:dyDescent="0.55000000000000004">
      <c r="A8984" s="1" t="s">
        <v>20</v>
      </c>
      <c r="B8984" s="2">
        <v>43271</v>
      </c>
      <c r="C8984">
        <v>22.874600000000001</v>
      </c>
    </row>
    <row r="8985" spans="1:3" x14ac:dyDescent="0.55000000000000004">
      <c r="A8985" s="1" t="s">
        <v>20</v>
      </c>
      <c r="B8985" s="2">
        <v>43272</v>
      </c>
      <c r="C8985">
        <v>23.1478</v>
      </c>
    </row>
    <row r="8986" spans="1:3" x14ac:dyDescent="0.55000000000000004">
      <c r="A8986" s="1" t="s">
        <v>20</v>
      </c>
      <c r="B8986" s="2">
        <v>43273</v>
      </c>
      <c r="C8986">
        <v>23.4116</v>
      </c>
    </row>
    <row r="8987" spans="1:3" x14ac:dyDescent="0.55000000000000004">
      <c r="A8987" s="1" t="s">
        <v>20</v>
      </c>
      <c r="B8987" s="2">
        <v>43276</v>
      </c>
      <c r="C8987">
        <v>23.119499999999999</v>
      </c>
    </row>
    <row r="8988" spans="1:3" x14ac:dyDescent="0.55000000000000004">
      <c r="A8988" s="1" t="s">
        <v>20</v>
      </c>
      <c r="B8988" s="2">
        <v>43277</v>
      </c>
      <c r="C8988">
        <v>23.552900000000001</v>
      </c>
    </row>
    <row r="8989" spans="1:3" x14ac:dyDescent="0.55000000000000004">
      <c r="A8989" s="1" t="s">
        <v>20</v>
      </c>
      <c r="B8989" s="2">
        <v>43278</v>
      </c>
      <c r="C8989">
        <v>23.402100000000001</v>
      </c>
    </row>
    <row r="8990" spans="1:3" x14ac:dyDescent="0.55000000000000004">
      <c r="A8990" s="1" t="s">
        <v>20</v>
      </c>
      <c r="B8990" s="2">
        <v>43279</v>
      </c>
      <c r="C8990">
        <v>23.034700000000001</v>
      </c>
    </row>
    <row r="8991" spans="1:3" x14ac:dyDescent="0.55000000000000004">
      <c r="A8991" s="1" t="s">
        <v>20</v>
      </c>
      <c r="B8991" s="2">
        <v>43280</v>
      </c>
      <c r="C8991">
        <v>23.4116</v>
      </c>
    </row>
    <row r="8992" spans="1:3" x14ac:dyDescent="0.55000000000000004">
      <c r="A8992" s="1" t="s">
        <v>20</v>
      </c>
      <c r="B8992" s="2">
        <v>43283</v>
      </c>
      <c r="C8992">
        <v>24.429099999999998</v>
      </c>
    </row>
    <row r="8993" spans="1:3" x14ac:dyDescent="0.55000000000000004">
      <c r="A8993" s="1" t="s">
        <v>20</v>
      </c>
      <c r="B8993" s="2">
        <v>43284</v>
      </c>
      <c r="C8993">
        <v>25.1356</v>
      </c>
    </row>
    <row r="8994" spans="1:3" x14ac:dyDescent="0.55000000000000004">
      <c r="A8994" s="1" t="s">
        <v>20</v>
      </c>
      <c r="B8994" s="2">
        <v>43286</v>
      </c>
      <c r="C8994">
        <v>25.2958</v>
      </c>
    </row>
    <row r="8995" spans="1:3" x14ac:dyDescent="0.55000000000000004">
      <c r="A8995" s="1" t="s">
        <v>20</v>
      </c>
      <c r="B8995" s="2">
        <v>43287</v>
      </c>
      <c r="C8995">
        <v>25.474799999999998</v>
      </c>
    </row>
    <row r="8996" spans="1:3" x14ac:dyDescent="0.55000000000000004">
      <c r="A8996" s="1" t="s">
        <v>20</v>
      </c>
      <c r="B8996" s="2">
        <v>43290</v>
      </c>
      <c r="C8996">
        <v>25.540700000000001</v>
      </c>
    </row>
    <row r="8997" spans="1:3" x14ac:dyDescent="0.55000000000000004">
      <c r="A8997" s="1" t="s">
        <v>20</v>
      </c>
      <c r="B8997" s="2">
        <v>43291</v>
      </c>
      <c r="C8997">
        <v>24.758800000000001</v>
      </c>
    </row>
    <row r="8998" spans="1:3" x14ac:dyDescent="0.55000000000000004">
      <c r="A8998" s="1" t="s">
        <v>20</v>
      </c>
      <c r="B8998" s="2">
        <v>43292</v>
      </c>
      <c r="C8998">
        <v>24.7682</v>
      </c>
    </row>
    <row r="8999" spans="1:3" x14ac:dyDescent="0.55000000000000004">
      <c r="A8999" s="1" t="s">
        <v>20</v>
      </c>
      <c r="B8999" s="2">
        <v>43293</v>
      </c>
      <c r="C8999">
        <v>25.060300000000002</v>
      </c>
    </row>
    <row r="9000" spans="1:3" x14ac:dyDescent="0.55000000000000004">
      <c r="A9000" s="1" t="s">
        <v>20</v>
      </c>
      <c r="B9000" s="2">
        <v>43294</v>
      </c>
      <c r="C9000">
        <v>24.994299999999999</v>
      </c>
    </row>
    <row r="9001" spans="1:3" x14ac:dyDescent="0.55000000000000004">
      <c r="A9001" s="1" t="s">
        <v>20</v>
      </c>
      <c r="B9001" s="2">
        <v>43297</v>
      </c>
      <c r="C9001">
        <v>25.060300000000002</v>
      </c>
    </row>
    <row r="9002" spans="1:3" x14ac:dyDescent="0.55000000000000004">
      <c r="A9002" s="1" t="s">
        <v>20</v>
      </c>
      <c r="B9002" s="2">
        <v>43298</v>
      </c>
      <c r="C9002">
        <v>25.3429</v>
      </c>
    </row>
    <row r="9003" spans="1:3" x14ac:dyDescent="0.55000000000000004">
      <c r="A9003" s="1" t="s">
        <v>20</v>
      </c>
      <c r="B9003" s="2">
        <v>43299</v>
      </c>
      <c r="C9003">
        <v>25.625499999999999</v>
      </c>
    </row>
    <row r="9004" spans="1:3" x14ac:dyDescent="0.55000000000000004">
      <c r="A9004" s="1" t="s">
        <v>20</v>
      </c>
      <c r="B9004" s="2">
        <v>43300</v>
      </c>
      <c r="C9004">
        <v>25.493600000000001</v>
      </c>
    </row>
    <row r="9005" spans="1:3" x14ac:dyDescent="0.55000000000000004">
      <c r="A9005" s="1" t="s">
        <v>20</v>
      </c>
      <c r="B9005" s="2">
        <v>43301</v>
      </c>
      <c r="C9005">
        <v>25.691500000000001</v>
      </c>
    </row>
    <row r="9006" spans="1:3" x14ac:dyDescent="0.55000000000000004">
      <c r="A9006" s="1" t="s">
        <v>20</v>
      </c>
      <c r="B9006" s="2">
        <v>43304</v>
      </c>
      <c r="C9006">
        <v>25.757400000000001</v>
      </c>
    </row>
    <row r="9007" spans="1:3" x14ac:dyDescent="0.55000000000000004">
      <c r="A9007" s="1" t="s">
        <v>20</v>
      </c>
      <c r="B9007" s="2">
        <v>43305</v>
      </c>
      <c r="C9007">
        <v>25.908200000000001</v>
      </c>
    </row>
    <row r="9008" spans="1:3" x14ac:dyDescent="0.55000000000000004">
      <c r="A9008" s="1" t="s">
        <v>20</v>
      </c>
      <c r="B9008" s="2">
        <v>43306</v>
      </c>
      <c r="C9008">
        <v>26.1343</v>
      </c>
    </row>
    <row r="9009" spans="1:3" x14ac:dyDescent="0.55000000000000004">
      <c r="A9009" s="1" t="s">
        <v>20</v>
      </c>
      <c r="B9009" s="2">
        <v>43307</v>
      </c>
      <c r="C9009">
        <v>26.2379</v>
      </c>
    </row>
    <row r="9010" spans="1:3" x14ac:dyDescent="0.55000000000000004">
      <c r="A9010" s="1" t="s">
        <v>20</v>
      </c>
      <c r="B9010" s="2">
        <v>43308</v>
      </c>
      <c r="C9010">
        <v>26.058900000000001</v>
      </c>
    </row>
    <row r="9011" spans="1:3" x14ac:dyDescent="0.55000000000000004">
      <c r="A9011" s="1" t="s">
        <v>20</v>
      </c>
      <c r="B9011" s="2">
        <v>43311</v>
      </c>
      <c r="C9011">
        <v>25.729199999999999</v>
      </c>
    </row>
    <row r="9012" spans="1:3" x14ac:dyDescent="0.55000000000000004">
      <c r="A9012" s="1" t="s">
        <v>20</v>
      </c>
      <c r="B9012" s="2">
        <v>43312</v>
      </c>
      <c r="C9012">
        <v>25.795100000000001</v>
      </c>
    </row>
    <row r="9013" spans="1:3" x14ac:dyDescent="0.55000000000000004">
      <c r="A9013" s="1" t="s">
        <v>20</v>
      </c>
      <c r="B9013" s="2">
        <v>43313</v>
      </c>
      <c r="C9013">
        <v>25.804500000000001</v>
      </c>
    </row>
    <row r="9014" spans="1:3" x14ac:dyDescent="0.55000000000000004">
      <c r="A9014" s="1" t="s">
        <v>20</v>
      </c>
      <c r="B9014" s="2">
        <v>43314</v>
      </c>
      <c r="C9014">
        <v>25.5596</v>
      </c>
    </row>
    <row r="9015" spans="1:3" x14ac:dyDescent="0.55000000000000004">
      <c r="A9015" s="1" t="s">
        <v>20</v>
      </c>
      <c r="B9015" s="2">
        <v>43315</v>
      </c>
      <c r="C9015">
        <v>25.5501</v>
      </c>
    </row>
    <row r="9016" spans="1:3" x14ac:dyDescent="0.55000000000000004">
      <c r="A9016" s="1" t="s">
        <v>20</v>
      </c>
      <c r="B9016" s="2">
        <v>43318</v>
      </c>
      <c r="C9016">
        <v>25.2562</v>
      </c>
    </row>
    <row r="9017" spans="1:3" x14ac:dyDescent="0.55000000000000004">
      <c r="A9017" s="1" t="s">
        <v>20</v>
      </c>
      <c r="B9017" s="2">
        <v>43319</v>
      </c>
      <c r="C9017">
        <v>25.009699999999999</v>
      </c>
    </row>
    <row r="9018" spans="1:3" x14ac:dyDescent="0.55000000000000004">
      <c r="A9018" s="1" t="s">
        <v>20</v>
      </c>
      <c r="B9018" s="2">
        <v>43320</v>
      </c>
      <c r="C9018">
        <v>24.7822</v>
      </c>
    </row>
    <row r="9019" spans="1:3" x14ac:dyDescent="0.55000000000000004">
      <c r="A9019" s="1" t="s">
        <v>20</v>
      </c>
      <c r="B9019" s="2">
        <v>43321</v>
      </c>
      <c r="C9019">
        <v>24.876999999999999</v>
      </c>
    </row>
    <row r="9020" spans="1:3" x14ac:dyDescent="0.55000000000000004">
      <c r="A9020" s="1" t="s">
        <v>20</v>
      </c>
      <c r="B9020" s="2">
        <v>43322</v>
      </c>
      <c r="C9020">
        <v>24.3935</v>
      </c>
    </row>
    <row r="9021" spans="1:3" x14ac:dyDescent="0.55000000000000004">
      <c r="A9021" s="1" t="s">
        <v>20</v>
      </c>
      <c r="B9021" s="2">
        <v>43325</v>
      </c>
      <c r="C9021">
        <v>23.890999999999998</v>
      </c>
    </row>
    <row r="9022" spans="1:3" x14ac:dyDescent="0.55000000000000004">
      <c r="A9022" s="1" t="s">
        <v>20</v>
      </c>
      <c r="B9022" s="2">
        <v>43326</v>
      </c>
      <c r="C9022">
        <v>24.118500000000001</v>
      </c>
    </row>
    <row r="9023" spans="1:3" x14ac:dyDescent="0.55000000000000004">
      <c r="A9023" s="1" t="s">
        <v>20</v>
      </c>
      <c r="B9023" s="2">
        <v>43327</v>
      </c>
      <c r="C9023">
        <v>23.796199999999999</v>
      </c>
    </row>
    <row r="9024" spans="1:3" x14ac:dyDescent="0.55000000000000004">
      <c r="A9024" s="1" t="s">
        <v>20</v>
      </c>
      <c r="B9024" s="2">
        <v>43328</v>
      </c>
      <c r="C9024">
        <v>24.052199999999999</v>
      </c>
    </row>
    <row r="9025" spans="1:3" x14ac:dyDescent="0.55000000000000004">
      <c r="A9025" s="1" t="s">
        <v>20</v>
      </c>
      <c r="B9025" s="2">
        <v>43329</v>
      </c>
      <c r="C9025">
        <v>24.0806</v>
      </c>
    </row>
    <row r="9026" spans="1:3" x14ac:dyDescent="0.55000000000000004">
      <c r="A9026" s="1" t="s">
        <v>20</v>
      </c>
      <c r="B9026" s="2">
        <v>43332</v>
      </c>
      <c r="C9026">
        <v>24.222799999999999</v>
      </c>
    </row>
    <row r="9027" spans="1:3" x14ac:dyDescent="0.55000000000000004">
      <c r="A9027" s="1" t="s">
        <v>20</v>
      </c>
      <c r="B9027" s="2">
        <v>43333</v>
      </c>
      <c r="C9027">
        <v>24.545200000000001</v>
      </c>
    </row>
    <row r="9028" spans="1:3" x14ac:dyDescent="0.55000000000000004">
      <c r="A9028" s="1" t="s">
        <v>20</v>
      </c>
      <c r="B9028" s="2">
        <v>43334</v>
      </c>
      <c r="C9028">
        <v>24.848500000000001</v>
      </c>
    </row>
    <row r="9029" spans="1:3" x14ac:dyDescent="0.55000000000000004">
      <c r="A9029" s="1" t="s">
        <v>20</v>
      </c>
      <c r="B9029" s="2">
        <v>43335</v>
      </c>
      <c r="C9029">
        <v>25.114000000000001</v>
      </c>
    </row>
    <row r="9030" spans="1:3" x14ac:dyDescent="0.55000000000000004">
      <c r="A9030" s="1" t="s">
        <v>20</v>
      </c>
      <c r="B9030" s="2">
        <v>43336</v>
      </c>
      <c r="C9030">
        <v>25.303599999999999</v>
      </c>
    </row>
    <row r="9031" spans="1:3" x14ac:dyDescent="0.55000000000000004">
      <c r="A9031" s="1" t="s">
        <v>20</v>
      </c>
      <c r="B9031" s="2">
        <v>43339</v>
      </c>
      <c r="C9031">
        <v>25.085599999999999</v>
      </c>
    </row>
    <row r="9032" spans="1:3" x14ac:dyDescent="0.55000000000000004">
      <c r="A9032" s="1" t="s">
        <v>20</v>
      </c>
      <c r="B9032" s="2">
        <v>43340</v>
      </c>
      <c r="C9032">
        <v>24.9528</v>
      </c>
    </row>
    <row r="9033" spans="1:3" x14ac:dyDescent="0.55000000000000004">
      <c r="A9033" s="1" t="s">
        <v>20</v>
      </c>
      <c r="B9033" s="2">
        <v>43341</v>
      </c>
      <c r="C9033">
        <v>24.962299999999999</v>
      </c>
    </row>
    <row r="9034" spans="1:3" x14ac:dyDescent="0.55000000000000004">
      <c r="A9034" s="1" t="s">
        <v>20</v>
      </c>
      <c r="B9034" s="2">
        <v>43342</v>
      </c>
      <c r="C9034">
        <v>24.706299999999999</v>
      </c>
    </row>
    <row r="9035" spans="1:3" x14ac:dyDescent="0.55000000000000004">
      <c r="A9035" s="1" t="s">
        <v>20</v>
      </c>
      <c r="B9035" s="2">
        <v>43343</v>
      </c>
      <c r="C9035">
        <v>24.725300000000001</v>
      </c>
    </row>
    <row r="9036" spans="1:3" x14ac:dyDescent="0.55000000000000004">
      <c r="A9036" s="1" t="s">
        <v>20</v>
      </c>
      <c r="B9036" s="2">
        <v>43347</v>
      </c>
      <c r="C9036">
        <v>24.611499999999999</v>
      </c>
    </row>
    <row r="9037" spans="1:3" x14ac:dyDescent="0.55000000000000004">
      <c r="A9037" s="1" t="s">
        <v>20</v>
      </c>
      <c r="B9037" s="2">
        <v>43348</v>
      </c>
      <c r="C9037">
        <v>24.128</v>
      </c>
    </row>
    <row r="9038" spans="1:3" x14ac:dyDescent="0.55000000000000004">
      <c r="A9038" s="1" t="s">
        <v>20</v>
      </c>
      <c r="B9038" s="2">
        <v>43349</v>
      </c>
      <c r="C9038">
        <v>23.8626</v>
      </c>
    </row>
    <row r="9039" spans="1:3" x14ac:dyDescent="0.55000000000000004">
      <c r="A9039" s="1" t="s">
        <v>20</v>
      </c>
      <c r="B9039" s="2">
        <v>43350</v>
      </c>
      <c r="C9039">
        <v>23.815200000000001</v>
      </c>
    </row>
    <row r="9040" spans="1:3" x14ac:dyDescent="0.55000000000000004">
      <c r="A9040" s="1" t="s">
        <v>20</v>
      </c>
      <c r="B9040" s="2">
        <v>43353</v>
      </c>
      <c r="C9040">
        <v>24.981300000000001</v>
      </c>
    </row>
    <row r="9041" spans="1:3" x14ac:dyDescent="0.55000000000000004">
      <c r="A9041" s="1" t="s">
        <v>20</v>
      </c>
      <c r="B9041" s="2">
        <v>43354</v>
      </c>
      <c r="C9041">
        <v>25.151900000000001</v>
      </c>
    </row>
    <row r="9042" spans="1:3" x14ac:dyDescent="0.55000000000000004">
      <c r="A9042" s="1" t="s">
        <v>20</v>
      </c>
      <c r="B9042" s="2">
        <v>43355</v>
      </c>
      <c r="C9042">
        <v>25.474299999999999</v>
      </c>
    </row>
    <row r="9043" spans="1:3" x14ac:dyDescent="0.55000000000000004">
      <c r="A9043" s="1" t="s">
        <v>20</v>
      </c>
      <c r="B9043" s="2">
        <v>43356</v>
      </c>
      <c r="C9043">
        <v>25.7682</v>
      </c>
    </row>
    <row r="9044" spans="1:3" x14ac:dyDescent="0.55000000000000004">
      <c r="A9044" s="1" t="s">
        <v>20</v>
      </c>
      <c r="B9044" s="2">
        <v>43357</v>
      </c>
      <c r="C9044">
        <v>26.090499999999999</v>
      </c>
    </row>
    <row r="9045" spans="1:3" x14ac:dyDescent="0.55000000000000004">
      <c r="A9045" s="1" t="s">
        <v>20</v>
      </c>
      <c r="B9045" s="2">
        <v>43360</v>
      </c>
      <c r="C9045">
        <v>26.185300000000002</v>
      </c>
    </row>
    <row r="9046" spans="1:3" x14ac:dyDescent="0.55000000000000004">
      <c r="A9046" s="1" t="s">
        <v>20</v>
      </c>
      <c r="B9046" s="2">
        <v>43361</v>
      </c>
      <c r="C9046">
        <v>26.232700000000001</v>
      </c>
    </row>
    <row r="9047" spans="1:3" x14ac:dyDescent="0.55000000000000004">
      <c r="A9047" s="1" t="s">
        <v>20</v>
      </c>
      <c r="B9047" s="2">
        <v>43362</v>
      </c>
      <c r="C9047">
        <v>26.441299999999998</v>
      </c>
    </row>
    <row r="9048" spans="1:3" x14ac:dyDescent="0.55000000000000004">
      <c r="A9048" s="1" t="s">
        <v>20</v>
      </c>
      <c r="B9048" s="2">
        <v>43363</v>
      </c>
      <c r="C9048">
        <v>26.564499999999999</v>
      </c>
    </row>
    <row r="9049" spans="1:3" x14ac:dyDescent="0.55000000000000004">
      <c r="A9049" s="1" t="s">
        <v>20</v>
      </c>
      <c r="B9049" s="2">
        <v>43364</v>
      </c>
      <c r="C9049">
        <v>26.782599999999999</v>
      </c>
    </row>
    <row r="9050" spans="1:3" x14ac:dyDescent="0.55000000000000004">
      <c r="A9050" s="1" t="s">
        <v>20</v>
      </c>
      <c r="B9050" s="2">
        <v>43367</v>
      </c>
      <c r="C9050">
        <v>26.782599999999999</v>
      </c>
    </row>
    <row r="9051" spans="1:3" x14ac:dyDescent="0.55000000000000004">
      <c r="A9051" s="1" t="s">
        <v>20</v>
      </c>
      <c r="B9051" s="2">
        <v>43368</v>
      </c>
      <c r="C9051">
        <v>26.659300000000002</v>
      </c>
    </row>
    <row r="9052" spans="1:3" x14ac:dyDescent="0.55000000000000004">
      <c r="A9052" s="1" t="s">
        <v>20</v>
      </c>
      <c r="B9052" s="2">
        <v>43369</v>
      </c>
      <c r="C9052">
        <v>26.5456</v>
      </c>
    </row>
    <row r="9053" spans="1:3" x14ac:dyDescent="0.55000000000000004">
      <c r="A9053" s="1" t="s">
        <v>20</v>
      </c>
      <c r="B9053" s="2">
        <v>43370</v>
      </c>
      <c r="C9053">
        <v>26.0715</v>
      </c>
    </row>
    <row r="9054" spans="1:3" x14ac:dyDescent="0.55000000000000004">
      <c r="A9054" s="1" t="s">
        <v>20</v>
      </c>
      <c r="B9054" s="2">
        <v>43371</v>
      </c>
      <c r="C9054">
        <v>25.8535</v>
      </c>
    </row>
    <row r="9055" spans="1:3" x14ac:dyDescent="0.55000000000000004">
      <c r="A9055" s="1" t="s">
        <v>20</v>
      </c>
      <c r="B9055" s="2">
        <v>43374</v>
      </c>
      <c r="C9055">
        <v>26.0715</v>
      </c>
    </row>
    <row r="9056" spans="1:3" x14ac:dyDescent="0.55000000000000004">
      <c r="A9056" s="1" t="s">
        <v>20</v>
      </c>
      <c r="B9056" s="2">
        <v>43375</v>
      </c>
      <c r="C9056">
        <v>26.090499999999999</v>
      </c>
    </row>
    <row r="9057" spans="1:3" x14ac:dyDescent="0.55000000000000004">
      <c r="A9057" s="1" t="s">
        <v>20</v>
      </c>
      <c r="B9057" s="2">
        <v>43376</v>
      </c>
      <c r="C9057">
        <v>26.574000000000002</v>
      </c>
    </row>
    <row r="9058" spans="1:3" x14ac:dyDescent="0.55000000000000004">
      <c r="A9058" s="1" t="s">
        <v>20</v>
      </c>
      <c r="B9058" s="2">
        <v>43377</v>
      </c>
      <c r="C9058">
        <v>26.261099999999999</v>
      </c>
    </row>
    <row r="9059" spans="1:3" x14ac:dyDescent="0.55000000000000004">
      <c r="A9059" s="1" t="s">
        <v>20</v>
      </c>
      <c r="B9059" s="2">
        <v>43378</v>
      </c>
      <c r="C9059">
        <v>25.569099999999999</v>
      </c>
    </row>
    <row r="9060" spans="1:3" x14ac:dyDescent="0.55000000000000004">
      <c r="A9060" s="1" t="s">
        <v>20</v>
      </c>
      <c r="B9060" s="2">
        <v>43381</v>
      </c>
      <c r="C9060">
        <v>24.9908</v>
      </c>
    </row>
    <row r="9061" spans="1:3" x14ac:dyDescent="0.55000000000000004">
      <c r="A9061" s="1" t="s">
        <v>20</v>
      </c>
      <c r="B9061" s="2">
        <v>43382</v>
      </c>
      <c r="C9061">
        <v>24.706299999999999</v>
      </c>
    </row>
    <row r="9062" spans="1:3" x14ac:dyDescent="0.55000000000000004">
      <c r="A9062" s="1" t="s">
        <v>20</v>
      </c>
      <c r="B9062" s="2">
        <v>43383</v>
      </c>
      <c r="C9062">
        <v>23.151499999999999</v>
      </c>
    </row>
    <row r="9063" spans="1:3" x14ac:dyDescent="0.55000000000000004">
      <c r="A9063" s="1" t="s">
        <v>20</v>
      </c>
      <c r="B9063" s="2">
        <v>43384</v>
      </c>
      <c r="C9063">
        <v>22.990400000000001</v>
      </c>
    </row>
    <row r="9064" spans="1:3" x14ac:dyDescent="0.55000000000000004">
      <c r="A9064" s="1" t="s">
        <v>20</v>
      </c>
      <c r="B9064" s="2">
        <v>43385</v>
      </c>
      <c r="C9064">
        <v>23.2179</v>
      </c>
    </row>
    <row r="9065" spans="1:3" x14ac:dyDescent="0.55000000000000004">
      <c r="A9065" s="1" t="s">
        <v>20</v>
      </c>
      <c r="B9065" s="2">
        <v>43388</v>
      </c>
      <c r="C9065">
        <v>23.5307</v>
      </c>
    </row>
    <row r="9066" spans="1:3" x14ac:dyDescent="0.55000000000000004">
      <c r="A9066" s="1" t="s">
        <v>20</v>
      </c>
      <c r="B9066" s="2">
        <v>43389</v>
      </c>
      <c r="C9066">
        <v>24.317599999999999</v>
      </c>
    </row>
    <row r="9067" spans="1:3" x14ac:dyDescent="0.55000000000000004">
      <c r="A9067" s="1" t="s">
        <v>20</v>
      </c>
      <c r="B9067" s="2">
        <v>43390</v>
      </c>
      <c r="C9067">
        <v>24.222799999999999</v>
      </c>
    </row>
    <row r="9068" spans="1:3" x14ac:dyDescent="0.55000000000000004">
      <c r="A9068" s="1" t="s">
        <v>20</v>
      </c>
      <c r="B9068" s="2">
        <v>43391</v>
      </c>
      <c r="C9068">
        <v>23.388500000000001</v>
      </c>
    </row>
    <row r="9069" spans="1:3" x14ac:dyDescent="0.55000000000000004">
      <c r="A9069" s="1" t="s">
        <v>20</v>
      </c>
      <c r="B9069" s="2">
        <v>43392</v>
      </c>
      <c r="C9069">
        <v>22.9145</v>
      </c>
    </row>
    <row r="9070" spans="1:3" x14ac:dyDescent="0.55000000000000004">
      <c r="A9070" s="1" t="s">
        <v>20</v>
      </c>
      <c r="B9070" s="2">
        <v>43395</v>
      </c>
      <c r="C9070">
        <v>22.667999999999999</v>
      </c>
    </row>
    <row r="9071" spans="1:3" x14ac:dyDescent="0.55000000000000004">
      <c r="A9071" s="1" t="s">
        <v>20</v>
      </c>
      <c r="B9071" s="2">
        <v>43396</v>
      </c>
      <c r="C9071">
        <v>21.947500000000002</v>
      </c>
    </row>
    <row r="9072" spans="1:3" x14ac:dyDescent="0.55000000000000004">
      <c r="A9072" s="1" t="s">
        <v>20</v>
      </c>
      <c r="B9072" s="2">
        <v>43397</v>
      </c>
      <c r="C9072">
        <v>20.971</v>
      </c>
    </row>
    <row r="9073" spans="1:3" x14ac:dyDescent="0.55000000000000004">
      <c r="A9073" s="1" t="s">
        <v>20</v>
      </c>
      <c r="B9073" s="2">
        <v>43398</v>
      </c>
      <c r="C9073">
        <v>22.288799999999998</v>
      </c>
    </row>
    <row r="9074" spans="1:3" x14ac:dyDescent="0.55000000000000004">
      <c r="A9074" s="1" t="s">
        <v>20</v>
      </c>
      <c r="B9074" s="2">
        <v>43399</v>
      </c>
      <c r="C9074">
        <v>21.7484</v>
      </c>
    </row>
    <row r="9075" spans="1:3" x14ac:dyDescent="0.55000000000000004">
      <c r="A9075" s="1" t="s">
        <v>20</v>
      </c>
      <c r="B9075" s="2">
        <v>43402</v>
      </c>
      <c r="C9075">
        <v>20.658100000000001</v>
      </c>
    </row>
    <row r="9076" spans="1:3" x14ac:dyDescent="0.55000000000000004">
      <c r="A9076" s="1" t="s">
        <v>20</v>
      </c>
      <c r="B9076" s="2">
        <v>43403</v>
      </c>
      <c r="C9076">
        <v>21.937999999999999</v>
      </c>
    </row>
    <row r="9077" spans="1:3" x14ac:dyDescent="0.55000000000000004">
      <c r="A9077" s="1" t="s">
        <v>20</v>
      </c>
      <c r="B9077" s="2">
        <v>43404</v>
      </c>
      <c r="C9077">
        <v>22.421500000000002</v>
      </c>
    </row>
    <row r="9078" spans="1:3" x14ac:dyDescent="0.55000000000000004">
      <c r="A9078" s="1" t="s">
        <v>20</v>
      </c>
      <c r="B9078" s="2">
        <v>43405</v>
      </c>
      <c r="C9078">
        <v>23.293700000000001</v>
      </c>
    </row>
    <row r="9079" spans="1:3" x14ac:dyDescent="0.55000000000000004">
      <c r="A9079" s="1" t="s">
        <v>20</v>
      </c>
      <c r="B9079" s="2">
        <v>43406</v>
      </c>
      <c r="C9079">
        <v>22.764900000000001</v>
      </c>
    </row>
    <row r="9080" spans="1:3" x14ac:dyDescent="0.55000000000000004">
      <c r="A9080" s="1" t="s">
        <v>20</v>
      </c>
      <c r="B9080" s="2">
        <v>43409</v>
      </c>
      <c r="C9080">
        <v>22.869700000000002</v>
      </c>
    </row>
    <row r="9081" spans="1:3" x14ac:dyDescent="0.55000000000000004">
      <c r="A9081" s="1" t="s">
        <v>20</v>
      </c>
      <c r="B9081" s="2">
        <v>43410</v>
      </c>
      <c r="C9081">
        <v>22.860199999999999</v>
      </c>
    </row>
    <row r="9082" spans="1:3" x14ac:dyDescent="0.55000000000000004">
      <c r="A9082" s="1" t="s">
        <v>20</v>
      </c>
      <c r="B9082" s="2">
        <v>43411</v>
      </c>
      <c r="C9082">
        <v>23.5748</v>
      </c>
    </row>
    <row r="9083" spans="1:3" x14ac:dyDescent="0.55000000000000004">
      <c r="A9083" s="1" t="s">
        <v>20</v>
      </c>
      <c r="B9083" s="2">
        <v>43412</v>
      </c>
      <c r="C9083">
        <v>23.289000000000001</v>
      </c>
    </row>
    <row r="9084" spans="1:3" x14ac:dyDescent="0.55000000000000004">
      <c r="A9084" s="1" t="s">
        <v>20</v>
      </c>
      <c r="B9084" s="2">
        <v>43413</v>
      </c>
      <c r="C9084">
        <v>22.669599999999999</v>
      </c>
    </row>
    <row r="9085" spans="1:3" x14ac:dyDescent="0.55000000000000004">
      <c r="A9085" s="1" t="s">
        <v>20</v>
      </c>
      <c r="B9085" s="2">
        <v>43416</v>
      </c>
      <c r="C9085">
        <v>21.735700000000001</v>
      </c>
    </row>
    <row r="9086" spans="1:3" x14ac:dyDescent="0.55000000000000004">
      <c r="A9086" s="1" t="s">
        <v>20</v>
      </c>
      <c r="B9086" s="2">
        <v>43417</v>
      </c>
      <c r="C9086">
        <v>21.792899999999999</v>
      </c>
    </row>
    <row r="9087" spans="1:3" x14ac:dyDescent="0.55000000000000004">
      <c r="A9087" s="1" t="s">
        <v>20</v>
      </c>
      <c r="B9087" s="2">
        <v>43418</v>
      </c>
      <c r="C9087">
        <v>21.364100000000001</v>
      </c>
    </row>
    <row r="9088" spans="1:3" x14ac:dyDescent="0.55000000000000004">
      <c r="A9088" s="1" t="s">
        <v>20</v>
      </c>
      <c r="B9088" s="2">
        <v>43419</v>
      </c>
      <c r="C9088">
        <v>21.2498</v>
      </c>
    </row>
    <row r="9089" spans="1:3" x14ac:dyDescent="0.55000000000000004">
      <c r="A9089" s="1" t="s">
        <v>20</v>
      </c>
      <c r="B9089" s="2">
        <v>43420</v>
      </c>
      <c r="C9089">
        <v>20.8019</v>
      </c>
    </row>
    <row r="9090" spans="1:3" x14ac:dyDescent="0.55000000000000004">
      <c r="A9090" s="1" t="s">
        <v>20</v>
      </c>
      <c r="B9090" s="2">
        <v>43423</v>
      </c>
      <c r="C9090">
        <v>20.106300000000001</v>
      </c>
    </row>
    <row r="9091" spans="1:3" x14ac:dyDescent="0.55000000000000004">
      <c r="A9091" s="1" t="s">
        <v>20</v>
      </c>
      <c r="B9091" s="2">
        <v>43424</v>
      </c>
      <c r="C9091">
        <v>19.953800000000001</v>
      </c>
    </row>
    <row r="9092" spans="1:3" x14ac:dyDescent="0.55000000000000004">
      <c r="A9092" s="1" t="s">
        <v>20</v>
      </c>
      <c r="B9092" s="2">
        <v>43425</v>
      </c>
      <c r="C9092">
        <v>20.716100000000001</v>
      </c>
    </row>
    <row r="9093" spans="1:3" x14ac:dyDescent="0.55000000000000004">
      <c r="A9093" s="1" t="s">
        <v>20</v>
      </c>
      <c r="B9093" s="2">
        <v>43427</v>
      </c>
      <c r="C9093">
        <v>21.116399999999999</v>
      </c>
    </row>
    <row r="9094" spans="1:3" x14ac:dyDescent="0.55000000000000004">
      <c r="A9094" s="1" t="s">
        <v>20</v>
      </c>
      <c r="B9094" s="2">
        <v>43430</v>
      </c>
      <c r="C9094">
        <v>21.611899999999999</v>
      </c>
    </row>
    <row r="9095" spans="1:3" x14ac:dyDescent="0.55000000000000004">
      <c r="A9095" s="1" t="s">
        <v>20</v>
      </c>
      <c r="B9095" s="2">
        <v>43431</v>
      </c>
      <c r="C9095">
        <v>21.268799999999999</v>
      </c>
    </row>
    <row r="9096" spans="1:3" x14ac:dyDescent="0.55000000000000004">
      <c r="A9096" s="1" t="s">
        <v>20</v>
      </c>
      <c r="B9096" s="2">
        <v>43432</v>
      </c>
      <c r="C9096">
        <v>21.916799999999999</v>
      </c>
    </row>
    <row r="9097" spans="1:3" x14ac:dyDescent="0.55000000000000004">
      <c r="A9097" s="1" t="s">
        <v>20</v>
      </c>
      <c r="B9097" s="2">
        <v>43433</v>
      </c>
      <c r="C9097">
        <v>21.669</v>
      </c>
    </row>
    <row r="9098" spans="1:3" x14ac:dyDescent="0.55000000000000004">
      <c r="A9098" s="1" t="s">
        <v>20</v>
      </c>
      <c r="B9098" s="2">
        <v>43434</v>
      </c>
      <c r="C9098">
        <v>21.840599999999998</v>
      </c>
    </row>
    <row r="9099" spans="1:3" x14ac:dyDescent="0.55000000000000004">
      <c r="A9099" s="1" t="s">
        <v>20</v>
      </c>
      <c r="B9099" s="2">
        <v>43437</v>
      </c>
      <c r="C9099">
        <v>22.536200000000001</v>
      </c>
    </row>
    <row r="9100" spans="1:3" x14ac:dyDescent="0.55000000000000004">
      <c r="A9100" s="1" t="s">
        <v>20</v>
      </c>
      <c r="B9100" s="2">
        <v>43438</v>
      </c>
      <c r="C9100">
        <v>21.154499999999999</v>
      </c>
    </row>
    <row r="9101" spans="1:3" x14ac:dyDescent="0.55000000000000004">
      <c r="A9101" s="1" t="s">
        <v>20</v>
      </c>
      <c r="B9101" s="2">
        <v>43440</v>
      </c>
      <c r="C9101">
        <v>20.592300000000002</v>
      </c>
    </row>
    <row r="9102" spans="1:3" x14ac:dyDescent="0.55000000000000004">
      <c r="A9102" s="1" t="s">
        <v>20</v>
      </c>
      <c r="B9102" s="2">
        <v>43441</v>
      </c>
      <c r="C9102">
        <v>20.010999999999999</v>
      </c>
    </row>
    <row r="9103" spans="1:3" x14ac:dyDescent="0.55000000000000004">
      <c r="A9103" s="1" t="s">
        <v>20</v>
      </c>
      <c r="B9103" s="2">
        <v>43444</v>
      </c>
      <c r="C9103">
        <v>20.1158</v>
      </c>
    </row>
    <row r="9104" spans="1:3" x14ac:dyDescent="0.55000000000000004">
      <c r="A9104" s="1" t="s">
        <v>20</v>
      </c>
      <c r="B9104" s="2">
        <v>43445</v>
      </c>
      <c r="C9104">
        <v>19.9252</v>
      </c>
    </row>
    <row r="9105" spans="1:3" x14ac:dyDescent="0.55000000000000004">
      <c r="A9105" s="1" t="s">
        <v>20</v>
      </c>
      <c r="B9105" s="2">
        <v>43446</v>
      </c>
      <c r="C9105">
        <v>20.1539</v>
      </c>
    </row>
    <row r="9106" spans="1:3" x14ac:dyDescent="0.55000000000000004">
      <c r="A9106" s="1" t="s">
        <v>20</v>
      </c>
      <c r="B9106" s="2">
        <v>43447</v>
      </c>
      <c r="C9106">
        <v>19.8109</v>
      </c>
    </row>
    <row r="9107" spans="1:3" x14ac:dyDescent="0.55000000000000004">
      <c r="A9107" s="1" t="s">
        <v>20</v>
      </c>
      <c r="B9107" s="2">
        <v>43448</v>
      </c>
      <c r="C9107">
        <v>19.1724</v>
      </c>
    </row>
    <row r="9108" spans="1:3" x14ac:dyDescent="0.55000000000000004">
      <c r="A9108" s="1" t="s">
        <v>20</v>
      </c>
      <c r="B9108" s="2">
        <v>43451</v>
      </c>
      <c r="C9108">
        <v>18.8675</v>
      </c>
    </row>
    <row r="9109" spans="1:3" x14ac:dyDescent="0.55000000000000004">
      <c r="A9109" s="1" t="s">
        <v>20</v>
      </c>
      <c r="B9109" s="2">
        <v>43452</v>
      </c>
      <c r="C9109">
        <v>18.972300000000001</v>
      </c>
    </row>
    <row r="9110" spans="1:3" x14ac:dyDescent="0.55000000000000004">
      <c r="A9110" s="1" t="s">
        <v>20</v>
      </c>
      <c r="B9110" s="2">
        <v>43453</v>
      </c>
      <c r="C9110">
        <v>18.438700000000001</v>
      </c>
    </row>
    <row r="9111" spans="1:3" x14ac:dyDescent="0.55000000000000004">
      <c r="A9111" s="1" t="s">
        <v>20</v>
      </c>
      <c r="B9111" s="2">
        <v>43454</v>
      </c>
      <c r="C9111">
        <v>18.21</v>
      </c>
    </row>
    <row r="9112" spans="1:3" x14ac:dyDescent="0.55000000000000004">
      <c r="A9112" s="1" t="s">
        <v>20</v>
      </c>
      <c r="B9112" s="2">
        <v>43455</v>
      </c>
      <c r="C9112">
        <v>18.124199999999998</v>
      </c>
    </row>
    <row r="9113" spans="1:3" x14ac:dyDescent="0.55000000000000004">
      <c r="A9113" s="1" t="s">
        <v>20</v>
      </c>
      <c r="B9113" s="2">
        <v>43458</v>
      </c>
      <c r="C9113">
        <v>17.8002</v>
      </c>
    </row>
    <row r="9114" spans="1:3" x14ac:dyDescent="0.55000000000000004">
      <c r="A9114" s="1" t="s">
        <v>20</v>
      </c>
      <c r="B9114" s="2">
        <v>43460</v>
      </c>
      <c r="C9114">
        <v>18.696000000000002</v>
      </c>
    </row>
    <row r="9115" spans="1:3" x14ac:dyDescent="0.55000000000000004">
      <c r="A9115" s="1" t="s">
        <v>20</v>
      </c>
      <c r="B9115" s="2">
        <v>43461</v>
      </c>
      <c r="C9115">
        <v>18.9056</v>
      </c>
    </row>
    <row r="9116" spans="1:3" x14ac:dyDescent="0.55000000000000004">
      <c r="A9116" s="1" t="s">
        <v>20</v>
      </c>
      <c r="B9116" s="2">
        <v>43462</v>
      </c>
      <c r="C9116">
        <v>18.715</v>
      </c>
    </row>
    <row r="9117" spans="1:3" x14ac:dyDescent="0.55000000000000004">
      <c r="A9117" s="1" t="s">
        <v>20</v>
      </c>
      <c r="B9117" s="2">
        <v>43465</v>
      </c>
      <c r="C9117">
        <v>18.705500000000001</v>
      </c>
    </row>
    <row r="9118" spans="1:3" x14ac:dyDescent="0.55000000000000004">
      <c r="A9118" s="1" t="s">
        <v>20</v>
      </c>
      <c r="B9118" s="2">
        <v>43467</v>
      </c>
      <c r="C9118">
        <v>18.696000000000002</v>
      </c>
    </row>
    <row r="9119" spans="1:3" x14ac:dyDescent="0.55000000000000004">
      <c r="A9119" s="1" t="s">
        <v>20</v>
      </c>
      <c r="B9119" s="2">
        <v>43468</v>
      </c>
      <c r="C9119">
        <v>17.828800000000001</v>
      </c>
    </row>
    <row r="9120" spans="1:3" x14ac:dyDescent="0.55000000000000004">
      <c r="A9120" s="1" t="s">
        <v>20</v>
      </c>
      <c r="B9120" s="2">
        <v>43469</v>
      </c>
      <c r="C9120">
        <v>19.0581</v>
      </c>
    </row>
    <row r="9121" spans="1:3" x14ac:dyDescent="0.55000000000000004">
      <c r="A9121" s="1" t="s">
        <v>20</v>
      </c>
      <c r="B9121" s="2">
        <v>43472</v>
      </c>
      <c r="C9121">
        <v>19.715599999999998</v>
      </c>
    </row>
    <row r="9122" spans="1:3" x14ac:dyDescent="0.55000000000000004">
      <c r="A9122" s="1" t="s">
        <v>20</v>
      </c>
      <c r="B9122" s="2">
        <v>43473</v>
      </c>
      <c r="C9122">
        <v>20.134899999999998</v>
      </c>
    </row>
    <row r="9123" spans="1:3" x14ac:dyDescent="0.55000000000000004">
      <c r="A9123" s="1" t="s">
        <v>20</v>
      </c>
      <c r="B9123" s="2">
        <v>43474</v>
      </c>
      <c r="C9123">
        <v>20.468399999999999</v>
      </c>
    </row>
    <row r="9124" spans="1:3" x14ac:dyDescent="0.55000000000000004">
      <c r="A9124" s="1" t="s">
        <v>20</v>
      </c>
      <c r="B9124" s="2">
        <v>43475</v>
      </c>
      <c r="C9124">
        <v>20.125299999999999</v>
      </c>
    </row>
    <row r="9125" spans="1:3" x14ac:dyDescent="0.55000000000000004">
      <c r="A9125" s="1" t="s">
        <v>20</v>
      </c>
      <c r="B9125" s="2">
        <v>43476</v>
      </c>
      <c r="C9125">
        <v>19.915700000000001</v>
      </c>
    </row>
    <row r="9126" spans="1:3" x14ac:dyDescent="0.55000000000000004">
      <c r="A9126" s="1" t="s">
        <v>20</v>
      </c>
      <c r="B9126" s="2">
        <v>43479</v>
      </c>
      <c r="C9126">
        <v>19.782299999999999</v>
      </c>
    </row>
    <row r="9127" spans="1:3" x14ac:dyDescent="0.55000000000000004">
      <c r="A9127" s="1" t="s">
        <v>20</v>
      </c>
      <c r="B9127" s="2">
        <v>43480</v>
      </c>
      <c r="C9127">
        <v>20.106300000000001</v>
      </c>
    </row>
    <row r="9128" spans="1:3" x14ac:dyDescent="0.55000000000000004">
      <c r="A9128" s="1" t="s">
        <v>20</v>
      </c>
      <c r="B9128" s="2">
        <v>43481</v>
      </c>
      <c r="C9128">
        <v>21.202100000000002</v>
      </c>
    </row>
    <row r="9129" spans="1:3" x14ac:dyDescent="0.55000000000000004">
      <c r="A9129" s="1" t="s">
        <v>20</v>
      </c>
      <c r="B9129" s="2">
        <v>43482</v>
      </c>
      <c r="C9129">
        <v>21.583300000000001</v>
      </c>
    </row>
    <row r="9130" spans="1:3" x14ac:dyDescent="0.55000000000000004">
      <c r="A9130" s="1" t="s">
        <v>20</v>
      </c>
      <c r="B9130" s="2">
        <v>43483</v>
      </c>
      <c r="C9130">
        <v>21.7453</v>
      </c>
    </row>
    <row r="9131" spans="1:3" x14ac:dyDescent="0.55000000000000004">
      <c r="A9131" s="1" t="s">
        <v>20</v>
      </c>
      <c r="B9131" s="2">
        <v>43487</v>
      </c>
      <c r="C9131">
        <v>21.116399999999999</v>
      </c>
    </row>
    <row r="9132" spans="1:3" x14ac:dyDescent="0.55000000000000004">
      <c r="A9132" s="1" t="s">
        <v>20</v>
      </c>
      <c r="B9132" s="2">
        <v>43488</v>
      </c>
      <c r="C9132">
        <v>21.240200000000002</v>
      </c>
    </row>
    <row r="9133" spans="1:3" x14ac:dyDescent="0.55000000000000004">
      <c r="A9133" s="1" t="s">
        <v>20</v>
      </c>
      <c r="B9133" s="2">
        <v>43489</v>
      </c>
      <c r="C9133">
        <v>21.306899999999999</v>
      </c>
    </row>
    <row r="9134" spans="1:3" x14ac:dyDescent="0.55000000000000004">
      <c r="A9134" s="1" t="s">
        <v>20</v>
      </c>
      <c r="B9134" s="2">
        <v>43490</v>
      </c>
      <c r="C9134">
        <v>21.754799999999999</v>
      </c>
    </row>
    <row r="9135" spans="1:3" x14ac:dyDescent="0.55000000000000004">
      <c r="A9135" s="1" t="s">
        <v>20</v>
      </c>
      <c r="B9135" s="2">
        <v>43493</v>
      </c>
      <c r="C9135">
        <v>21.7072</v>
      </c>
    </row>
    <row r="9136" spans="1:3" x14ac:dyDescent="0.55000000000000004">
      <c r="A9136" s="1" t="s">
        <v>20</v>
      </c>
      <c r="B9136" s="2">
        <v>43494</v>
      </c>
      <c r="C9136">
        <v>21.402200000000001</v>
      </c>
    </row>
    <row r="9137" spans="1:3" x14ac:dyDescent="0.55000000000000004">
      <c r="A9137" s="1" t="s">
        <v>20</v>
      </c>
      <c r="B9137" s="2">
        <v>43495</v>
      </c>
      <c r="C9137">
        <v>21.497499999999999</v>
      </c>
    </row>
    <row r="9138" spans="1:3" x14ac:dyDescent="0.55000000000000004">
      <c r="A9138" s="1" t="s">
        <v>20</v>
      </c>
      <c r="B9138" s="2">
        <v>43496</v>
      </c>
      <c r="C9138">
        <v>21.392700000000001</v>
      </c>
    </row>
    <row r="9139" spans="1:3" x14ac:dyDescent="0.55000000000000004">
      <c r="A9139" s="1" t="s">
        <v>20</v>
      </c>
      <c r="B9139" s="2">
        <v>43497</v>
      </c>
      <c r="C9139">
        <v>22.374199999999998</v>
      </c>
    </row>
    <row r="9140" spans="1:3" x14ac:dyDescent="0.55000000000000004">
      <c r="A9140" s="1" t="s">
        <v>20</v>
      </c>
      <c r="B9140" s="2">
        <v>43500</v>
      </c>
      <c r="C9140">
        <v>22.593299999999999</v>
      </c>
    </row>
    <row r="9141" spans="1:3" x14ac:dyDescent="0.55000000000000004">
      <c r="A9141" s="1" t="s">
        <v>20</v>
      </c>
      <c r="B9141" s="2">
        <v>43501</v>
      </c>
      <c r="C9141">
        <v>22.6219</v>
      </c>
    </row>
    <row r="9142" spans="1:3" x14ac:dyDescent="0.55000000000000004">
      <c r="A9142" s="1" t="s">
        <v>20</v>
      </c>
      <c r="B9142" s="2">
        <v>43502</v>
      </c>
      <c r="C9142">
        <v>22.145499999999998</v>
      </c>
    </row>
    <row r="9143" spans="1:3" x14ac:dyDescent="0.55000000000000004">
      <c r="A9143" s="1" t="s">
        <v>20</v>
      </c>
      <c r="B9143" s="2">
        <v>43503</v>
      </c>
      <c r="C9143">
        <v>22.155000000000001</v>
      </c>
    </row>
    <row r="9144" spans="1:3" x14ac:dyDescent="0.55000000000000004">
      <c r="A9144" s="1" t="s">
        <v>20</v>
      </c>
      <c r="B9144" s="2">
        <v>43504</v>
      </c>
      <c r="C9144">
        <v>22.1981</v>
      </c>
    </row>
    <row r="9145" spans="1:3" x14ac:dyDescent="0.55000000000000004">
      <c r="A9145" s="1" t="s">
        <v>20</v>
      </c>
      <c r="B9145" s="2">
        <v>43507</v>
      </c>
      <c r="C9145">
        <v>22.456800000000001</v>
      </c>
    </row>
    <row r="9146" spans="1:3" x14ac:dyDescent="0.55000000000000004">
      <c r="A9146" s="1" t="s">
        <v>20</v>
      </c>
      <c r="B9146" s="2">
        <v>43508</v>
      </c>
      <c r="C9146">
        <v>22.619700000000002</v>
      </c>
    </row>
    <row r="9147" spans="1:3" x14ac:dyDescent="0.55000000000000004">
      <c r="A9147" s="1" t="s">
        <v>20</v>
      </c>
      <c r="B9147" s="2">
        <v>43509</v>
      </c>
      <c r="C9147">
        <v>22.514299999999999</v>
      </c>
    </row>
    <row r="9148" spans="1:3" x14ac:dyDescent="0.55000000000000004">
      <c r="A9148" s="1" t="s">
        <v>20</v>
      </c>
      <c r="B9148" s="2">
        <v>43510</v>
      </c>
      <c r="C9148">
        <v>22.408899999999999</v>
      </c>
    </row>
    <row r="9149" spans="1:3" x14ac:dyDescent="0.55000000000000004">
      <c r="A9149" s="1" t="s">
        <v>20</v>
      </c>
      <c r="B9149" s="2">
        <v>43511</v>
      </c>
      <c r="C9149">
        <v>22.542999999999999</v>
      </c>
    </row>
    <row r="9150" spans="1:3" x14ac:dyDescent="0.55000000000000004">
      <c r="A9150" s="1" t="s">
        <v>20</v>
      </c>
      <c r="B9150" s="2">
        <v>43515</v>
      </c>
      <c r="C9150">
        <v>22.7059</v>
      </c>
    </row>
    <row r="9151" spans="1:3" x14ac:dyDescent="0.55000000000000004">
      <c r="A9151" s="1" t="s">
        <v>20</v>
      </c>
      <c r="B9151" s="2">
        <v>43516</v>
      </c>
      <c r="C9151">
        <v>22.658000000000001</v>
      </c>
    </row>
    <row r="9152" spans="1:3" x14ac:dyDescent="0.55000000000000004">
      <c r="A9152" s="1" t="s">
        <v>20</v>
      </c>
      <c r="B9152" s="2">
        <v>43517</v>
      </c>
      <c r="C9152">
        <v>22.6676</v>
      </c>
    </row>
    <row r="9153" spans="1:3" x14ac:dyDescent="0.55000000000000004">
      <c r="A9153" s="1" t="s">
        <v>20</v>
      </c>
      <c r="B9153" s="2">
        <v>43518</v>
      </c>
      <c r="C9153">
        <v>22.3706</v>
      </c>
    </row>
    <row r="9154" spans="1:3" x14ac:dyDescent="0.55000000000000004">
      <c r="A9154" s="1" t="s">
        <v>20</v>
      </c>
      <c r="B9154" s="2">
        <v>43521</v>
      </c>
      <c r="C9154">
        <v>21.834099999999999</v>
      </c>
    </row>
    <row r="9155" spans="1:3" x14ac:dyDescent="0.55000000000000004">
      <c r="A9155" s="1" t="s">
        <v>20</v>
      </c>
      <c r="B9155" s="2">
        <v>43522</v>
      </c>
      <c r="C9155">
        <v>21.834099999999999</v>
      </c>
    </row>
    <row r="9156" spans="1:3" x14ac:dyDescent="0.55000000000000004">
      <c r="A9156" s="1" t="s">
        <v>20</v>
      </c>
      <c r="B9156" s="2">
        <v>43523</v>
      </c>
      <c r="C9156">
        <v>21.872399999999999</v>
      </c>
    </row>
    <row r="9157" spans="1:3" x14ac:dyDescent="0.55000000000000004">
      <c r="A9157" s="1" t="s">
        <v>20</v>
      </c>
      <c r="B9157" s="2">
        <v>43524</v>
      </c>
      <c r="C9157">
        <v>21.297599999999999</v>
      </c>
    </row>
    <row r="9158" spans="1:3" x14ac:dyDescent="0.55000000000000004">
      <c r="A9158" s="1" t="s">
        <v>20</v>
      </c>
      <c r="B9158" s="2">
        <v>43525</v>
      </c>
      <c r="C9158">
        <v>21.613700000000001</v>
      </c>
    </row>
    <row r="9159" spans="1:3" x14ac:dyDescent="0.55000000000000004">
      <c r="A9159" s="1" t="s">
        <v>20</v>
      </c>
      <c r="B9159" s="2">
        <v>43528</v>
      </c>
      <c r="C9159">
        <v>22.111899999999999</v>
      </c>
    </row>
    <row r="9160" spans="1:3" x14ac:dyDescent="0.55000000000000004">
      <c r="A9160" s="1" t="s">
        <v>20</v>
      </c>
      <c r="B9160" s="2">
        <v>43529</v>
      </c>
      <c r="C9160">
        <v>21.910699999999999</v>
      </c>
    </row>
    <row r="9161" spans="1:3" x14ac:dyDescent="0.55000000000000004">
      <c r="A9161" s="1" t="s">
        <v>20</v>
      </c>
      <c r="B9161" s="2">
        <v>43530</v>
      </c>
      <c r="C9161">
        <v>21.814900000000002</v>
      </c>
    </row>
    <row r="9162" spans="1:3" x14ac:dyDescent="0.55000000000000004">
      <c r="A9162" s="1" t="s">
        <v>20</v>
      </c>
      <c r="B9162" s="2">
        <v>43531</v>
      </c>
      <c r="C9162">
        <v>21.766999999999999</v>
      </c>
    </row>
    <row r="9163" spans="1:3" x14ac:dyDescent="0.55000000000000004">
      <c r="A9163" s="1" t="s">
        <v>20</v>
      </c>
      <c r="B9163" s="2">
        <v>43532</v>
      </c>
      <c r="C9163">
        <v>21.450800000000001</v>
      </c>
    </row>
    <row r="9164" spans="1:3" x14ac:dyDescent="0.55000000000000004">
      <c r="A9164" s="1" t="s">
        <v>20</v>
      </c>
      <c r="B9164" s="2">
        <v>43535</v>
      </c>
      <c r="C9164">
        <v>21.9969</v>
      </c>
    </row>
    <row r="9165" spans="1:3" x14ac:dyDescent="0.55000000000000004">
      <c r="A9165" s="1" t="s">
        <v>20</v>
      </c>
      <c r="B9165" s="2">
        <v>43536</v>
      </c>
      <c r="C9165">
        <v>22.217300000000002</v>
      </c>
    </row>
    <row r="9166" spans="1:3" x14ac:dyDescent="0.55000000000000004">
      <c r="A9166" s="1" t="s">
        <v>20</v>
      </c>
      <c r="B9166" s="2">
        <v>43537</v>
      </c>
      <c r="C9166">
        <v>22.820900000000002</v>
      </c>
    </row>
    <row r="9167" spans="1:3" x14ac:dyDescent="0.55000000000000004">
      <c r="A9167" s="1" t="s">
        <v>20</v>
      </c>
      <c r="B9167" s="2">
        <v>43538</v>
      </c>
      <c r="C9167">
        <v>23.127400000000002</v>
      </c>
    </row>
    <row r="9168" spans="1:3" x14ac:dyDescent="0.55000000000000004">
      <c r="A9168" s="1" t="s">
        <v>20</v>
      </c>
      <c r="B9168" s="2">
        <v>43539</v>
      </c>
      <c r="C9168">
        <v>23.146599999999999</v>
      </c>
    </row>
    <row r="9169" spans="1:3" x14ac:dyDescent="0.55000000000000004">
      <c r="A9169" s="1" t="s">
        <v>20</v>
      </c>
      <c r="B9169" s="2">
        <v>43542</v>
      </c>
      <c r="C9169">
        <v>23.4819</v>
      </c>
    </row>
    <row r="9170" spans="1:3" x14ac:dyDescent="0.55000000000000004">
      <c r="A9170" s="1" t="s">
        <v>20</v>
      </c>
      <c r="B9170" s="2">
        <v>43543</v>
      </c>
      <c r="C9170">
        <v>23.194500000000001</v>
      </c>
    </row>
    <row r="9171" spans="1:3" x14ac:dyDescent="0.55000000000000004">
      <c r="A9171" s="1" t="s">
        <v>20</v>
      </c>
      <c r="B9171" s="2">
        <v>43544</v>
      </c>
      <c r="C9171">
        <v>23.07</v>
      </c>
    </row>
    <row r="9172" spans="1:3" x14ac:dyDescent="0.55000000000000004">
      <c r="A9172" s="1" t="s">
        <v>20</v>
      </c>
      <c r="B9172" s="2">
        <v>43545</v>
      </c>
      <c r="C9172">
        <v>23.491499999999998</v>
      </c>
    </row>
    <row r="9173" spans="1:3" x14ac:dyDescent="0.55000000000000004">
      <c r="A9173" s="1" t="s">
        <v>20</v>
      </c>
      <c r="B9173" s="2">
        <v>43546</v>
      </c>
      <c r="C9173">
        <v>22.6676</v>
      </c>
    </row>
    <row r="9174" spans="1:3" x14ac:dyDescent="0.55000000000000004">
      <c r="A9174" s="1" t="s">
        <v>20</v>
      </c>
      <c r="B9174" s="2">
        <v>43549</v>
      </c>
      <c r="C9174">
        <v>22.5718</v>
      </c>
    </row>
    <row r="9175" spans="1:3" x14ac:dyDescent="0.55000000000000004">
      <c r="A9175" s="1" t="s">
        <v>20</v>
      </c>
      <c r="B9175" s="2">
        <v>43550</v>
      </c>
      <c r="C9175">
        <v>22.696300000000001</v>
      </c>
    </row>
    <row r="9176" spans="1:3" x14ac:dyDescent="0.55000000000000004">
      <c r="A9176" s="1" t="s">
        <v>20</v>
      </c>
      <c r="B9176" s="2">
        <v>43551</v>
      </c>
      <c r="C9176">
        <v>22.245999999999999</v>
      </c>
    </row>
    <row r="9177" spans="1:3" x14ac:dyDescent="0.55000000000000004">
      <c r="A9177" s="1" t="s">
        <v>20</v>
      </c>
      <c r="B9177" s="2">
        <v>43552</v>
      </c>
      <c r="C9177">
        <v>22.284400000000002</v>
      </c>
    </row>
    <row r="9178" spans="1:3" x14ac:dyDescent="0.55000000000000004">
      <c r="A9178" s="1" t="s">
        <v>20</v>
      </c>
      <c r="B9178" s="2">
        <v>43553</v>
      </c>
      <c r="C9178">
        <v>22.5047</v>
      </c>
    </row>
    <row r="9179" spans="1:3" x14ac:dyDescent="0.55000000000000004">
      <c r="A9179" s="1" t="s">
        <v>20</v>
      </c>
      <c r="B9179" s="2">
        <v>43556</v>
      </c>
      <c r="C9179">
        <v>23.117899999999999</v>
      </c>
    </row>
    <row r="9180" spans="1:3" x14ac:dyDescent="0.55000000000000004">
      <c r="A9180" s="1" t="s">
        <v>20</v>
      </c>
      <c r="B9180" s="2">
        <v>43557</v>
      </c>
      <c r="C9180">
        <v>22.274799999999999</v>
      </c>
    </row>
    <row r="9181" spans="1:3" x14ac:dyDescent="0.55000000000000004">
      <c r="A9181" s="1" t="s">
        <v>20</v>
      </c>
      <c r="B9181" s="2">
        <v>43558</v>
      </c>
      <c r="C9181">
        <v>22.6005</v>
      </c>
    </row>
    <row r="9182" spans="1:3" x14ac:dyDescent="0.55000000000000004">
      <c r="A9182" s="1" t="s">
        <v>20</v>
      </c>
      <c r="B9182" s="2">
        <v>43559</v>
      </c>
      <c r="C9182">
        <v>22.658000000000001</v>
      </c>
    </row>
    <row r="9183" spans="1:3" x14ac:dyDescent="0.55000000000000004">
      <c r="A9183" s="1" t="s">
        <v>20</v>
      </c>
      <c r="B9183" s="2">
        <v>43560</v>
      </c>
      <c r="C9183">
        <v>22.8017</v>
      </c>
    </row>
    <row r="9184" spans="1:3" x14ac:dyDescent="0.55000000000000004">
      <c r="A9184" s="1" t="s">
        <v>20</v>
      </c>
      <c r="B9184" s="2">
        <v>43563</v>
      </c>
      <c r="C9184">
        <v>22.658000000000001</v>
      </c>
    </row>
    <row r="9185" spans="1:3" x14ac:dyDescent="0.55000000000000004">
      <c r="A9185" s="1" t="s">
        <v>20</v>
      </c>
      <c r="B9185" s="2">
        <v>43564</v>
      </c>
      <c r="C9185">
        <v>21.939399999999999</v>
      </c>
    </row>
    <row r="9186" spans="1:3" x14ac:dyDescent="0.55000000000000004">
      <c r="A9186" s="1" t="s">
        <v>20</v>
      </c>
      <c r="B9186" s="2">
        <v>43565</v>
      </c>
      <c r="C9186">
        <v>22.1023</v>
      </c>
    </row>
    <row r="9187" spans="1:3" x14ac:dyDescent="0.55000000000000004">
      <c r="A9187" s="1" t="s">
        <v>20</v>
      </c>
      <c r="B9187" s="2">
        <v>43566</v>
      </c>
      <c r="C9187">
        <v>22.006499999999999</v>
      </c>
    </row>
    <row r="9188" spans="1:3" x14ac:dyDescent="0.55000000000000004">
      <c r="A9188" s="1" t="s">
        <v>20</v>
      </c>
      <c r="B9188" s="2">
        <v>43567</v>
      </c>
      <c r="C9188">
        <v>22.361000000000001</v>
      </c>
    </row>
    <row r="9189" spans="1:3" x14ac:dyDescent="0.55000000000000004">
      <c r="A9189" s="1" t="s">
        <v>20</v>
      </c>
      <c r="B9189" s="2">
        <v>43570</v>
      </c>
      <c r="C9189">
        <v>22.3706</v>
      </c>
    </row>
    <row r="9190" spans="1:3" x14ac:dyDescent="0.55000000000000004">
      <c r="A9190" s="1" t="s">
        <v>20</v>
      </c>
      <c r="B9190" s="2">
        <v>43571</v>
      </c>
      <c r="C9190">
        <v>22.859200000000001</v>
      </c>
    </row>
    <row r="9191" spans="1:3" x14ac:dyDescent="0.55000000000000004">
      <c r="A9191" s="1" t="s">
        <v>20</v>
      </c>
      <c r="B9191" s="2">
        <v>43572</v>
      </c>
      <c r="C9191">
        <v>22.485499999999998</v>
      </c>
    </row>
    <row r="9192" spans="1:3" x14ac:dyDescent="0.55000000000000004">
      <c r="A9192" s="1" t="s">
        <v>20</v>
      </c>
      <c r="B9192" s="2">
        <v>43573</v>
      </c>
      <c r="C9192">
        <v>22.763400000000001</v>
      </c>
    </row>
    <row r="9193" spans="1:3" x14ac:dyDescent="0.55000000000000004">
      <c r="A9193" s="1" t="s">
        <v>20</v>
      </c>
      <c r="B9193" s="2">
        <v>43577</v>
      </c>
      <c r="C9193">
        <v>22.4376</v>
      </c>
    </row>
    <row r="9194" spans="1:3" x14ac:dyDescent="0.55000000000000004">
      <c r="A9194" s="1" t="s">
        <v>20</v>
      </c>
      <c r="B9194" s="2">
        <v>43578</v>
      </c>
      <c r="C9194">
        <v>22.782499999999999</v>
      </c>
    </row>
    <row r="9195" spans="1:3" x14ac:dyDescent="0.55000000000000004">
      <c r="A9195" s="1" t="s">
        <v>20</v>
      </c>
      <c r="B9195" s="2">
        <v>43579</v>
      </c>
      <c r="C9195">
        <v>22.830400000000001</v>
      </c>
    </row>
    <row r="9196" spans="1:3" x14ac:dyDescent="0.55000000000000004">
      <c r="A9196" s="1" t="s">
        <v>20</v>
      </c>
      <c r="B9196" s="2">
        <v>43580</v>
      </c>
      <c r="C9196">
        <v>23.098700000000001</v>
      </c>
    </row>
    <row r="9197" spans="1:3" x14ac:dyDescent="0.55000000000000004">
      <c r="A9197" s="1" t="s">
        <v>20</v>
      </c>
      <c r="B9197" s="2">
        <v>43581</v>
      </c>
      <c r="C9197">
        <v>23.529800000000002</v>
      </c>
    </row>
    <row r="9198" spans="1:3" x14ac:dyDescent="0.55000000000000004">
      <c r="A9198" s="1" t="s">
        <v>20</v>
      </c>
      <c r="B9198" s="2">
        <v>43584</v>
      </c>
      <c r="C9198">
        <v>23.769300000000001</v>
      </c>
    </row>
    <row r="9199" spans="1:3" x14ac:dyDescent="0.55000000000000004">
      <c r="A9199" s="1" t="s">
        <v>20</v>
      </c>
      <c r="B9199" s="2">
        <v>43585</v>
      </c>
      <c r="C9199">
        <v>23.424399999999999</v>
      </c>
    </row>
    <row r="9200" spans="1:3" x14ac:dyDescent="0.55000000000000004">
      <c r="A9200" s="1" t="s">
        <v>20</v>
      </c>
      <c r="B9200" s="2">
        <v>43586</v>
      </c>
      <c r="C9200">
        <v>23.6065</v>
      </c>
    </row>
    <row r="9201" spans="1:3" x14ac:dyDescent="0.55000000000000004">
      <c r="A9201" s="1" t="s">
        <v>20</v>
      </c>
      <c r="B9201" s="2">
        <v>43587</v>
      </c>
      <c r="C9201">
        <v>23.2041</v>
      </c>
    </row>
    <row r="9202" spans="1:3" x14ac:dyDescent="0.55000000000000004">
      <c r="A9202" s="1" t="s">
        <v>20</v>
      </c>
      <c r="B9202" s="2">
        <v>43588</v>
      </c>
      <c r="C9202">
        <v>23.635200000000001</v>
      </c>
    </row>
    <row r="9203" spans="1:3" x14ac:dyDescent="0.55000000000000004">
      <c r="A9203" s="1" t="s">
        <v>20</v>
      </c>
      <c r="B9203" s="2">
        <v>43591</v>
      </c>
      <c r="C9203">
        <v>23.146599999999999</v>
      </c>
    </row>
    <row r="9204" spans="1:3" x14ac:dyDescent="0.55000000000000004">
      <c r="A9204" s="1" t="s">
        <v>20</v>
      </c>
      <c r="B9204" s="2">
        <v>43592</v>
      </c>
      <c r="C9204">
        <v>22.9071</v>
      </c>
    </row>
    <row r="9205" spans="1:3" x14ac:dyDescent="0.55000000000000004">
      <c r="A9205" s="1" t="s">
        <v>20</v>
      </c>
      <c r="B9205" s="2">
        <v>43593</v>
      </c>
      <c r="C9205">
        <v>22.763400000000001</v>
      </c>
    </row>
    <row r="9206" spans="1:3" x14ac:dyDescent="0.55000000000000004">
      <c r="A9206" s="1" t="s">
        <v>20</v>
      </c>
      <c r="B9206" s="2">
        <v>43594</v>
      </c>
      <c r="C9206">
        <v>22.916699999999999</v>
      </c>
    </row>
    <row r="9207" spans="1:3" x14ac:dyDescent="0.55000000000000004">
      <c r="A9207" s="1" t="s">
        <v>20</v>
      </c>
      <c r="B9207" s="2">
        <v>43595</v>
      </c>
      <c r="C9207">
        <v>23.258600000000001</v>
      </c>
    </row>
    <row r="9208" spans="1:3" x14ac:dyDescent="0.55000000000000004">
      <c r="A9208" s="1" t="s">
        <v>20</v>
      </c>
      <c r="B9208" s="2">
        <v>43598</v>
      </c>
      <c r="C9208">
        <v>22.430299999999999</v>
      </c>
    </row>
    <row r="9209" spans="1:3" x14ac:dyDescent="0.55000000000000004">
      <c r="A9209" s="1" t="s">
        <v>20</v>
      </c>
      <c r="B9209" s="2">
        <v>43599</v>
      </c>
      <c r="C9209">
        <v>23.200800000000001</v>
      </c>
    </row>
    <row r="9210" spans="1:3" x14ac:dyDescent="0.55000000000000004">
      <c r="A9210" s="1" t="s">
        <v>20</v>
      </c>
      <c r="B9210" s="2">
        <v>43600</v>
      </c>
      <c r="C9210">
        <v>23.316299999999998</v>
      </c>
    </row>
    <row r="9211" spans="1:3" x14ac:dyDescent="0.55000000000000004">
      <c r="A9211" s="1" t="s">
        <v>20</v>
      </c>
      <c r="B9211" s="2">
        <v>43601</v>
      </c>
      <c r="C9211">
        <v>23.749700000000001</v>
      </c>
    </row>
    <row r="9212" spans="1:3" x14ac:dyDescent="0.55000000000000004">
      <c r="A9212" s="1" t="s">
        <v>20</v>
      </c>
      <c r="B9212" s="2">
        <v>43602</v>
      </c>
      <c r="C9212">
        <v>23.759399999999999</v>
      </c>
    </row>
    <row r="9213" spans="1:3" x14ac:dyDescent="0.55000000000000004">
      <c r="A9213" s="1" t="s">
        <v>20</v>
      </c>
      <c r="B9213" s="2">
        <v>43605</v>
      </c>
      <c r="C9213">
        <v>23.595600000000001</v>
      </c>
    </row>
    <row r="9214" spans="1:3" x14ac:dyDescent="0.55000000000000004">
      <c r="A9214" s="1" t="s">
        <v>20</v>
      </c>
      <c r="B9214" s="2">
        <v>43606</v>
      </c>
      <c r="C9214">
        <v>24.048300000000001</v>
      </c>
    </row>
    <row r="9215" spans="1:3" x14ac:dyDescent="0.55000000000000004">
      <c r="A9215" s="1" t="s">
        <v>20</v>
      </c>
      <c r="B9215" s="2">
        <v>43607</v>
      </c>
      <c r="C9215">
        <v>23.980899999999998</v>
      </c>
    </row>
    <row r="9216" spans="1:3" x14ac:dyDescent="0.55000000000000004">
      <c r="A9216" s="1" t="s">
        <v>20</v>
      </c>
      <c r="B9216" s="2">
        <v>43608</v>
      </c>
      <c r="C9216">
        <v>23.1526</v>
      </c>
    </row>
    <row r="9217" spans="1:3" x14ac:dyDescent="0.55000000000000004">
      <c r="A9217" s="1" t="s">
        <v>20</v>
      </c>
      <c r="B9217" s="2">
        <v>43609</v>
      </c>
      <c r="C9217">
        <v>23.104500000000002</v>
      </c>
    </row>
    <row r="9218" spans="1:3" x14ac:dyDescent="0.55000000000000004">
      <c r="A9218" s="1" t="s">
        <v>20</v>
      </c>
      <c r="B9218" s="2">
        <v>43613</v>
      </c>
      <c r="C9218">
        <v>22.680700000000002</v>
      </c>
    </row>
    <row r="9219" spans="1:3" x14ac:dyDescent="0.55000000000000004">
      <c r="A9219" s="1" t="s">
        <v>20</v>
      </c>
      <c r="B9219" s="2">
        <v>43614</v>
      </c>
      <c r="C9219">
        <v>22.343599999999999</v>
      </c>
    </row>
    <row r="9220" spans="1:3" x14ac:dyDescent="0.55000000000000004">
      <c r="A9220" s="1" t="s">
        <v>20</v>
      </c>
      <c r="B9220" s="2">
        <v>43615</v>
      </c>
      <c r="C9220">
        <v>22.516999999999999</v>
      </c>
    </row>
    <row r="9221" spans="1:3" x14ac:dyDescent="0.55000000000000004">
      <c r="A9221" s="1" t="s">
        <v>20</v>
      </c>
      <c r="B9221" s="2">
        <v>43616</v>
      </c>
      <c r="C9221">
        <v>21.457599999999999</v>
      </c>
    </row>
    <row r="9222" spans="1:3" x14ac:dyDescent="0.55000000000000004">
      <c r="A9222" s="1" t="s">
        <v>20</v>
      </c>
      <c r="B9222" s="2">
        <v>43619</v>
      </c>
      <c r="C9222">
        <v>21.881399999999999</v>
      </c>
    </row>
    <row r="9223" spans="1:3" x14ac:dyDescent="0.55000000000000004">
      <c r="A9223" s="1" t="s">
        <v>20</v>
      </c>
      <c r="B9223" s="2">
        <v>43620</v>
      </c>
      <c r="C9223">
        <v>22.7</v>
      </c>
    </row>
    <row r="9224" spans="1:3" x14ac:dyDescent="0.55000000000000004">
      <c r="A9224" s="1" t="s">
        <v>20</v>
      </c>
      <c r="B9224" s="2">
        <v>43621</v>
      </c>
      <c r="C9224">
        <v>22.834800000000001</v>
      </c>
    </row>
    <row r="9225" spans="1:3" x14ac:dyDescent="0.55000000000000004">
      <c r="A9225" s="1" t="s">
        <v>20</v>
      </c>
      <c r="B9225" s="2">
        <v>43622</v>
      </c>
      <c r="C9225">
        <v>22.911899999999999</v>
      </c>
    </row>
    <row r="9226" spans="1:3" x14ac:dyDescent="0.55000000000000004">
      <c r="A9226" s="1" t="s">
        <v>20</v>
      </c>
      <c r="B9226" s="2">
        <v>43623</v>
      </c>
      <c r="C9226">
        <v>23.075600000000001</v>
      </c>
    </row>
    <row r="9227" spans="1:3" x14ac:dyDescent="0.55000000000000004">
      <c r="A9227" s="1" t="s">
        <v>20</v>
      </c>
      <c r="B9227" s="2">
        <v>43626</v>
      </c>
      <c r="C9227">
        <v>23.075600000000001</v>
      </c>
    </row>
    <row r="9228" spans="1:3" x14ac:dyDescent="0.55000000000000004">
      <c r="A9228" s="1" t="s">
        <v>20</v>
      </c>
      <c r="B9228" s="2">
        <v>43627</v>
      </c>
      <c r="C9228">
        <v>23.1526</v>
      </c>
    </row>
    <row r="9229" spans="1:3" x14ac:dyDescent="0.55000000000000004">
      <c r="A9229" s="1" t="s">
        <v>20</v>
      </c>
      <c r="B9229" s="2">
        <v>43628</v>
      </c>
      <c r="C9229">
        <v>23.2104</v>
      </c>
    </row>
    <row r="9230" spans="1:3" x14ac:dyDescent="0.55000000000000004">
      <c r="A9230" s="1" t="s">
        <v>20</v>
      </c>
      <c r="B9230" s="2">
        <v>43629</v>
      </c>
      <c r="C9230">
        <v>23.412700000000001</v>
      </c>
    </row>
    <row r="9231" spans="1:3" x14ac:dyDescent="0.55000000000000004">
      <c r="A9231" s="1" t="s">
        <v>20</v>
      </c>
      <c r="B9231" s="2">
        <v>43630</v>
      </c>
      <c r="C9231">
        <v>22.911899999999999</v>
      </c>
    </row>
    <row r="9232" spans="1:3" x14ac:dyDescent="0.55000000000000004">
      <c r="A9232" s="1" t="s">
        <v>20</v>
      </c>
      <c r="B9232" s="2">
        <v>43633</v>
      </c>
      <c r="C9232">
        <v>22.651800000000001</v>
      </c>
    </row>
    <row r="9233" spans="1:3" x14ac:dyDescent="0.55000000000000004">
      <c r="A9233" s="1" t="s">
        <v>20</v>
      </c>
      <c r="B9233" s="2">
        <v>43634</v>
      </c>
      <c r="C9233">
        <v>22.516999999999999</v>
      </c>
    </row>
    <row r="9234" spans="1:3" x14ac:dyDescent="0.55000000000000004">
      <c r="A9234" s="1" t="s">
        <v>20</v>
      </c>
      <c r="B9234" s="2">
        <v>43635</v>
      </c>
      <c r="C9234">
        <v>23.3934</v>
      </c>
    </row>
    <row r="9235" spans="1:3" x14ac:dyDescent="0.55000000000000004">
      <c r="A9235" s="1" t="s">
        <v>20</v>
      </c>
      <c r="B9235" s="2">
        <v>43636</v>
      </c>
      <c r="C9235">
        <v>23.730499999999999</v>
      </c>
    </row>
    <row r="9236" spans="1:3" x14ac:dyDescent="0.55000000000000004">
      <c r="A9236" s="1" t="s">
        <v>20</v>
      </c>
      <c r="B9236" s="2">
        <v>43637</v>
      </c>
      <c r="C9236">
        <v>23.682300000000001</v>
      </c>
    </row>
    <row r="9237" spans="1:3" x14ac:dyDescent="0.55000000000000004">
      <c r="A9237" s="1" t="s">
        <v>20</v>
      </c>
      <c r="B9237" s="2">
        <v>43640</v>
      </c>
      <c r="C9237">
        <v>23.200800000000001</v>
      </c>
    </row>
    <row r="9238" spans="1:3" x14ac:dyDescent="0.55000000000000004">
      <c r="A9238" s="1" t="s">
        <v>20</v>
      </c>
      <c r="B9238" s="2">
        <v>43641</v>
      </c>
      <c r="C9238">
        <v>23.075600000000001</v>
      </c>
    </row>
    <row r="9239" spans="1:3" x14ac:dyDescent="0.55000000000000004">
      <c r="A9239" s="1" t="s">
        <v>20</v>
      </c>
      <c r="B9239" s="2">
        <v>43642</v>
      </c>
      <c r="C9239">
        <v>23.624500000000001</v>
      </c>
    </row>
    <row r="9240" spans="1:3" x14ac:dyDescent="0.55000000000000004">
      <c r="A9240" s="1" t="s">
        <v>20</v>
      </c>
      <c r="B9240" s="2">
        <v>43643</v>
      </c>
      <c r="C9240">
        <v>23.980899999999998</v>
      </c>
    </row>
    <row r="9241" spans="1:3" x14ac:dyDescent="0.55000000000000004">
      <c r="A9241" s="1" t="s">
        <v>20</v>
      </c>
      <c r="B9241" s="2">
        <v>43644</v>
      </c>
      <c r="C9241">
        <v>24.337199999999999</v>
      </c>
    </row>
    <row r="9242" spans="1:3" x14ac:dyDescent="0.55000000000000004">
      <c r="A9242" s="1" t="s">
        <v>20</v>
      </c>
      <c r="B9242" s="2">
        <v>43647</v>
      </c>
      <c r="C9242">
        <v>24.924700000000001</v>
      </c>
    </row>
    <row r="9243" spans="1:3" x14ac:dyDescent="0.55000000000000004">
      <c r="A9243" s="1" t="s">
        <v>20</v>
      </c>
      <c r="B9243" s="2">
        <v>43648</v>
      </c>
      <c r="C9243">
        <v>24.895800000000001</v>
      </c>
    </row>
    <row r="9244" spans="1:3" x14ac:dyDescent="0.55000000000000004">
      <c r="A9244" s="1" t="s">
        <v>20</v>
      </c>
      <c r="B9244" s="2">
        <v>43649</v>
      </c>
      <c r="C9244">
        <v>25.0306</v>
      </c>
    </row>
    <row r="9245" spans="1:3" x14ac:dyDescent="0.55000000000000004">
      <c r="A9245" s="1" t="s">
        <v>20</v>
      </c>
      <c r="B9245" s="2">
        <v>43651</v>
      </c>
      <c r="C9245">
        <v>24.982500000000002</v>
      </c>
    </row>
    <row r="9246" spans="1:3" x14ac:dyDescent="0.55000000000000004">
      <c r="A9246" s="1" t="s">
        <v>20</v>
      </c>
      <c r="B9246" s="2">
        <v>43654</v>
      </c>
      <c r="C9246">
        <v>24.462399999999999</v>
      </c>
    </row>
    <row r="9247" spans="1:3" x14ac:dyDescent="0.55000000000000004">
      <c r="A9247" s="1" t="s">
        <v>20</v>
      </c>
      <c r="B9247" s="2">
        <v>43655</v>
      </c>
      <c r="C9247">
        <v>25.126999999999999</v>
      </c>
    </row>
    <row r="9248" spans="1:3" x14ac:dyDescent="0.55000000000000004">
      <c r="A9248" s="1" t="s">
        <v>20</v>
      </c>
      <c r="B9248" s="2">
        <v>43656</v>
      </c>
      <c r="C9248">
        <v>25.2425</v>
      </c>
    </row>
    <row r="9249" spans="1:3" x14ac:dyDescent="0.55000000000000004">
      <c r="A9249" s="1" t="s">
        <v>20</v>
      </c>
      <c r="B9249" s="2">
        <v>43657</v>
      </c>
      <c r="C9249">
        <v>25.4833</v>
      </c>
    </row>
    <row r="9250" spans="1:3" x14ac:dyDescent="0.55000000000000004">
      <c r="A9250" s="1" t="s">
        <v>20</v>
      </c>
      <c r="B9250" s="2">
        <v>43658</v>
      </c>
      <c r="C9250">
        <v>25.801100000000002</v>
      </c>
    </row>
    <row r="9251" spans="1:3" x14ac:dyDescent="0.55000000000000004">
      <c r="A9251" s="1" t="s">
        <v>20</v>
      </c>
      <c r="B9251" s="2">
        <v>43661</v>
      </c>
      <c r="C9251">
        <v>25.560300000000002</v>
      </c>
    </row>
    <row r="9252" spans="1:3" x14ac:dyDescent="0.55000000000000004">
      <c r="A9252" s="1" t="s">
        <v>20</v>
      </c>
      <c r="B9252" s="2">
        <v>43662</v>
      </c>
      <c r="C9252">
        <v>25.0884</v>
      </c>
    </row>
    <row r="9253" spans="1:3" x14ac:dyDescent="0.55000000000000004">
      <c r="A9253" s="1" t="s">
        <v>20</v>
      </c>
      <c r="B9253" s="2">
        <v>43663</v>
      </c>
      <c r="C9253">
        <v>24.5106</v>
      </c>
    </row>
    <row r="9254" spans="1:3" x14ac:dyDescent="0.55000000000000004">
      <c r="A9254" s="1" t="s">
        <v>20</v>
      </c>
      <c r="B9254" s="2">
        <v>43664</v>
      </c>
      <c r="C9254">
        <v>24.501000000000001</v>
      </c>
    </row>
    <row r="9255" spans="1:3" x14ac:dyDescent="0.55000000000000004">
      <c r="A9255" s="1" t="s">
        <v>20</v>
      </c>
      <c r="B9255" s="2">
        <v>43665</v>
      </c>
      <c r="C9255">
        <v>24.212</v>
      </c>
    </row>
    <row r="9256" spans="1:3" x14ac:dyDescent="0.55000000000000004">
      <c r="A9256" s="1" t="s">
        <v>20</v>
      </c>
      <c r="B9256" s="2">
        <v>43668</v>
      </c>
      <c r="C9256">
        <v>25.1751</v>
      </c>
    </row>
    <row r="9257" spans="1:3" x14ac:dyDescent="0.55000000000000004">
      <c r="A9257" s="1" t="s">
        <v>20</v>
      </c>
      <c r="B9257" s="2">
        <v>43669</v>
      </c>
      <c r="C9257">
        <v>25.733699999999999</v>
      </c>
    </row>
    <row r="9258" spans="1:3" x14ac:dyDescent="0.55000000000000004">
      <c r="A9258" s="1" t="s">
        <v>20</v>
      </c>
      <c r="B9258" s="2">
        <v>43670</v>
      </c>
      <c r="C9258">
        <v>26.282699999999998</v>
      </c>
    </row>
    <row r="9259" spans="1:3" x14ac:dyDescent="0.55000000000000004">
      <c r="A9259" s="1" t="s">
        <v>20</v>
      </c>
      <c r="B9259" s="2">
        <v>43671</v>
      </c>
      <c r="C9259">
        <v>26.379000000000001</v>
      </c>
    </row>
    <row r="9260" spans="1:3" x14ac:dyDescent="0.55000000000000004">
      <c r="A9260" s="1" t="s">
        <v>20</v>
      </c>
      <c r="B9260" s="2">
        <v>43672</v>
      </c>
      <c r="C9260">
        <v>26.292300000000001</v>
      </c>
    </row>
    <row r="9261" spans="1:3" x14ac:dyDescent="0.55000000000000004">
      <c r="A9261" s="1" t="s">
        <v>20</v>
      </c>
      <c r="B9261" s="2">
        <v>43675</v>
      </c>
      <c r="C9261">
        <v>25.916699999999999</v>
      </c>
    </row>
    <row r="9262" spans="1:3" x14ac:dyDescent="0.55000000000000004">
      <c r="A9262" s="1" t="s">
        <v>20</v>
      </c>
      <c r="B9262" s="2">
        <v>43676</v>
      </c>
      <c r="C9262">
        <v>26.013000000000002</v>
      </c>
    </row>
    <row r="9263" spans="1:3" x14ac:dyDescent="0.55000000000000004">
      <c r="A9263" s="1" t="s">
        <v>20</v>
      </c>
      <c r="B9263" s="2">
        <v>43677</v>
      </c>
      <c r="C9263">
        <v>25.762599999999999</v>
      </c>
    </row>
    <row r="9264" spans="1:3" x14ac:dyDescent="0.55000000000000004">
      <c r="A9264" s="1" t="s">
        <v>20</v>
      </c>
      <c r="B9264" s="2">
        <v>43678</v>
      </c>
      <c r="C9264">
        <v>24.741700000000002</v>
      </c>
    </row>
    <row r="9265" spans="1:3" x14ac:dyDescent="0.55000000000000004">
      <c r="A9265" s="1" t="s">
        <v>20</v>
      </c>
      <c r="B9265" s="2">
        <v>43679</v>
      </c>
      <c r="C9265">
        <v>24.320699999999999</v>
      </c>
    </row>
    <row r="9266" spans="1:3" x14ac:dyDescent="0.55000000000000004">
      <c r="A9266" s="1" t="s">
        <v>20</v>
      </c>
      <c r="B9266" s="2">
        <v>43682</v>
      </c>
      <c r="C9266">
        <v>23.604600000000001</v>
      </c>
    </row>
    <row r="9267" spans="1:3" x14ac:dyDescent="0.55000000000000004">
      <c r="A9267" s="1" t="s">
        <v>20</v>
      </c>
      <c r="B9267" s="2">
        <v>43683</v>
      </c>
      <c r="C9267">
        <v>24.282</v>
      </c>
    </row>
    <row r="9268" spans="1:3" x14ac:dyDescent="0.55000000000000004">
      <c r="A9268" s="1" t="s">
        <v>20</v>
      </c>
      <c r="B9268" s="2">
        <v>43684</v>
      </c>
      <c r="C9268">
        <v>23.6723</v>
      </c>
    </row>
    <row r="9269" spans="1:3" x14ac:dyDescent="0.55000000000000004">
      <c r="A9269" s="1" t="s">
        <v>20</v>
      </c>
      <c r="B9269" s="2">
        <v>43685</v>
      </c>
      <c r="C9269">
        <v>24.378799999999998</v>
      </c>
    </row>
    <row r="9270" spans="1:3" x14ac:dyDescent="0.55000000000000004">
      <c r="A9270" s="1" t="s">
        <v>20</v>
      </c>
      <c r="B9270" s="2">
        <v>43686</v>
      </c>
      <c r="C9270">
        <v>24.359400000000001</v>
      </c>
    </row>
    <row r="9271" spans="1:3" x14ac:dyDescent="0.55000000000000004">
      <c r="A9271" s="1" t="s">
        <v>20</v>
      </c>
      <c r="B9271" s="2">
        <v>43689</v>
      </c>
      <c r="C9271">
        <v>23.681999999999999</v>
      </c>
    </row>
    <row r="9272" spans="1:3" x14ac:dyDescent="0.55000000000000004">
      <c r="A9272" s="1" t="s">
        <v>20</v>
      </c>
      <c r="B9272" s="2">
        <v>43690</v>
      </c>
      <c r="C9272">
        <v>24.224</v>
      </c>
    </row>
    <row r="9273" spans="1:3" x14ac:dyDescent="0.55000000000000004">
      <c r="A9273" s="1" t="s">
        <v>20</v>
      </c>
      <c r="B9273" s="2">
        <v>43691</v>
      </c>
      <c r="C9273">
        <v>23.527100000000001</v>
      </c>
    </row>
    <row r="9274" spans="1:3" x14ac:dyDescent="0.55000000000000004">
      <c r="A9274" s="1" t="s">
        <v>20</v>
      </c>
      <c r="B9274" s="2">
        <v>43692</v>
      </c>
      <c r="C9274">
        <v>23.207799999999999</v>
      </c>
    </row>
    <row r="9275" spans="1:3" x14ac:dyDescent="0.55000000000000004">
      <c r="A9275" s="1" t="s">
        <v>20</v>
      </c>
      <c r="B9275" s="2">
        <v>43693</v>
      </c>
      <c r="C9275">
        <v>23.681999999999999</v>
      </c>
    </row>
    <row r="9276" spans="1:3" x14ac:dyDescent="0.55000000000000004">
      <c r="A9276" s="1" t="s">
        <v>20</v>
      </c>
      <c r="B9276" s="2">
        <v>43696</v>
      </c>
      <c r="C9276">
        <v>23.914300000000001</v>
      </c>
    </row>
    <row r="9277" spans="1:3" x14ac:dyDescent="0.55000000000000004">
      <c r="A9277" s="1" t="s">
        <v>20</v>
      </c>
      <c r="B9277" s="2">
        <v>43697</v>
      </c>
      <c r="C9277">
        <v>24.127199999999998</v>
      </c>
    </row>
    <row r="9278" spans="1:3" x14ac:dyDescent="0.55000000000000004">
      <c r="A9278" s="1" t="s">
        <v>20</v>
      </c>
      <c r="B9278" s="2">
        <v>43698</v>
      </c>
      <c r="C9278">
        <v>24.872399999999999</v>
      </c>
    </row>
    <row r="9279" spans="1:3" x14ac:dyDescent="0.55000000000000004">
      <c r="A9279" s="1" t="s">
        <v>20</v>
      </c>
      <c r="B9279" s="2">
        <v>43699</v>
      </c>
      <c r="C9279">
        <v>24.843299999999999</v>
      </c>
    </row>
    <row r="9280" spans="1:3" x14ac:dyDescent="0.55000000000000004">
      <c r="A9280" s="1" t="s">
        <v>20</v>
      </c>
      <c r="B9280" s="2">
        <v>43700</v>
      </c>
      <c r="C9280">
        <v>24.6401</v>
      </c>
    </row>
    <row r="9281" spans="1:3" x14ac:dyDescent="0.55000000000000004">
      <c r="A9281" s="1" t="s">
        <v>20</v>
      </c>
      <c r="B9281" s="2">
        <v>43703</v>
      </c>
      <c r="C9281">
        <v>24.872399999999999</v>
      </c>
    </row>
    <row r="9282" spans="1:3" x14ac:dyDescent="0.55000000000000004">
      <c r="A9282" s="1" t="s">
        <v>20</v>
      </c>
      <c r="B9282" s="2">
        <v>43704</v>
      </c>
      <c r="C9282">
        <v>24.8337</v>
      </c>
    </row>
    <row r="9283" spans="1:3" x14ac:dyDescent="0.55000000000000004">
      <c r="A9283" s="1" t="s">
        <v>20</v>
      </c>
      <c r="B9283" s="2">
        <v>43705</v>
      </c>
      <c r="C9283">
        <v>24.853000000000002</v>
      </c>
    </row>
    <row r="9284" spans="1:3" x14ac:dyDescent="0.55000000000000004">
      <c r="A9284" s="1" t="s">
        <v>20</v>
      </c>
      <c r="B9284" s="2">
        <v>43706</v>
      </c>
      <c r="C9284">
        <v>25.123999999999999</v>
      </c>
    </row>
    <row r="9285" spans="1:3" x14ac:dyDescent="0.55000000000000004">
      <c r="A9285" s="1" t="s">
        <v>20</v>
      </c>
      <c r="B9285" s="2">
        <v>43707</v>
      </c>
      <c r="C9285">
        <v>25.007899999999999</v>
      </c>
    </row>
    <row r="9286" spans="1:3" x14ac:dyDescent="0.55000000000000004">
      <c r="A9286" s="1" t="s">
        <v>20</v>
      </c>
      <c r="B9286" s="2">
        <v>43711</v>
      </c>
      <c r="C9286">
        <v>24.456199999999999</v>
      </c>
    </row>
    <row r="9287" spans="1:3" x14ac:dyDescent="0.55000000000000004">
      <c r="A9287" s="1" t="s">
        <v>20</v>
      </c>
      <c r="B9287" s="2">
        <v>43712</v>
      </c>
      <c r="C9287">
        <v>24.959499999999998</v>
      </c>
    </row>
    <row r="9288" spans="1:3" x14ac:dyDescent="0.55000000000000004">
      <c r="A9288" s="1" t="s">
        <v>20</v>
      </c>
      <c r="B9288" s="2">
        <v>43713</v>
      </c>
      <c r="C9288">
        <v>25.898199999999999</v>
      </c>
    </row>
    <row r="9289" spans="1:3" x14ac:dyDescent="0.55000000000000004">
      <c r="A9289" s="1" t="s">
        <v>20</v>
      </c>
      <c r="B9289" s="2">
        <v>43714</v>
      </c>
      <c r="C9289">
        <v>25.956299999999999</v>
      </c>
    </row>
    <row r="9290" spans="1:3" x14ac:dyDescent="0.55000000000000004">
      <c r="A9290" s="1" t="s">
        <v>20</v>
      </c>
      <c r="B9290" s="2">
        <v>43717</v>
      </c>
      <c r="C9290">
        <v>26.072399999999998</v>
      </c>
    </row>
    <row r="9291" spans="1:3" x14ac:dyDescent="0.55000000000000004">
      <c r="A9291" s="1" t="s">
        <v>20</v>
      </c>
      <c r="B9291" s="2">
        <v>43718</v>
      </c>
      <c r="C9291">
        <v>26.024100000000001</v>
      </c>
    </row>
    <row r="9292" spans="1:3" x14ac:dyDescent="0.55000000000000004">
      <c r="A9292" s="1" t="s">
        <v>20</v>
      </c>
      <c r="B9292" s="2">
        <v>43719</v>
      </c>
      <c r="C9292">
        <v>26.324100000000001</v>
      </c>
    </row>
    <row r="9293" spans="1:3" x14ac:dyDescent="0.55000000000000004">
      <c r="A9293" s="1" t="s">
        <v>20</v>
      </c>
      <c r="B9293" s="2">
        <v>43720</v>
      </c>
      <c r="C9293">
        <v>27.146699999999999</v>
      </c>
    </row>
    <row r="9294" spans="1:3" x14ac:dyDescent="0.55000000000000004">
      <c r="A9294" s="1" t="s">
        <v>20</v>
      </c>
      <c r="B9294" s="2">
        <v>43721</v>
      </c>
      <c r="C9294">
        <v>27.2241</v>
      </c>
    </row>
    <row r="9295" spans="1:3" x14ac:dyDescent="0.55000000000000004">
      <c r="A9295" s="1" t="s">
        <v>20</v>
      </c>
      <c r="B9295" s="2">
        <v>43724</v>
      </c>
      <c r="C9295">
        <v>27.340299999999999</v>
      </c>
    </row>
    <row r="9296" spans="1:3" x14ac:dyDescent="0.55000000000000004">
      <c r="A9296" s="1" t="s">
        <v>20</v>
      </c>
      <c r="B9296" s="2">
        <v>43725</v>
      </c>
      <c r="C9296">
        <v>27.6403</v>
      </c>
    </row>
    <row r="9297" spans="1:3" x14ac:dyDescent="0.55000000000000004">
      <c r="A9297" s="1" t="s">
        <v>20</v>
      </c>
      <c r="B9297" s="2">
        <v>43726</v>
      </c>
      <c r="C9297">
        <v>27.098299999999998</v>
      </c>
    </row>
    <row r="9298" spans="1:3" x14ac:dyDescent="0.55000000000000004">
      <c r="A9298" s="1" t="s">
        <v>20</v>
      </c>
      <c r="B9298" s="2">
        <v>43727</v>
      </c>
      <c r="C9298">
        <v>27.911300000000001</v>
      </c>
    </row>
    <row r="9299" spans="1:3" x14ac:dyDescent="0.55000000000000004">
      <c r="A9299" s="1" t="s">
        <v>20</v>
      </c>
      <c r="B9299" s="2">
        <v>43728</v>
      </c>
      <c r="C9299">
        <v>28.211300000000001</v>
      </c>
    </row>
    <row r="9300" spans="1:3" x14ac:dyDescent="0.55000000000000004">
      <c r="A9300" s="1" t="s">
        <v>20</v>
      </c>
      <c r="B9300" s="2">
        <v>43731</v>
      </c>
      <c r="C9300">
        <v>28.491900000000001</v>
      </c>
    </row>
    <row r="9301" spans="1:3" x14ac:dyDescent="0.55000000000000004">
      <c r="A9301" s="1" t="s">
        <v>20</v>
      </c>
      <c r="B9301" s="2">
        <v>43732</v>
      </c>
      <c r="C9301">
        <v>28.317699999999999</v>
      </c>
    </row>
    <row r="9302" spans="1:3" x14ac:dyDescent="0.55000000000000004">
      <c r="A9302" s="1" t="s">
        <v>20</v>
      </c>
      <c r="B9302" s="2">
        <v>43733</v>
      </c>
      <c r="C9302">
        <v>28.646799999999999</v>
      </c>
    </row>
    <row r="9303" spans="1:3" x14ac:dyDescent="0.55000000000000004">
      <c r="A9303" s="1" t="s">
        <v>20</v>
      </c>
      <c r="B9303" s="2">
        <v>43734</v>
      </c>
      <c r="C9303">
        <v>28.4435</v>
      </c>
    </row>
    <row r="9304" spans="1:3" x14ac:dyDescent="0.55000000000000004">
      <c r="A9304" s="1" t="s">
        <v>20</v>
      </c>
      <c r="B9304" s="2">
        <v>43735</v>
      </c>
      <c r="C9304">
        <v>26.440200000000001</v>
      </c>
    </row>
    <row r="9305" spans="1:3" x14ac:dyDescent="0.55000000000000004">
      <c r="A9305" s="1" t="s">
        <v>20</v>
      </c>
      <c r="B9305" s="2">
        <v>43738</v>
      </c>
      <c r="C9305">
        <v>25.985299999999999</v>
      </c>
    </row>
    <row r="9306" spans="1:3" x14ac:dyDescent="0.55000000000000004">
      <c r="A9306" s="1" t="s">
        <v>20</v>
      </c>
      <c r="B9306" s="2">
        <v>43739</v>
      </c>
      <c r="C9306">
        <v>25.220800000000001</v>
      </c>
    </row>
    <row r="9307" spans="1:3" x14ac:dyDescent="0.55000000000000004">
      <c r="A9307" s="1" t="s">
        <v>20</v>
      </c>
      <c r="B9307" s="2">
        <v>43740</v>
      </c>
      <c r="C9307">
        <v>24.5627</v>
      </c>
    </row>
    <row r="9308" spans="1:3" x14ac:dyDescent="0.55000000000000004">
      <c r="A9308" s="1" t="s">
        <v>20</v>
      </c>
      <c r="B9308" s="2">
        <v>43741</v>
      </c>
      <c r="C9308">
        <v>24.853000000000002</v>
      </c>
    </row>
    <row r="9309" spans="1:3" x14ac:dyDescent="0.55000000000000004">
      <c r="A9309" s="1" t="s">
        <v>20</v>
      </c>
      <c r="B9309" s="2">
        <v>43742</v>
      </c>
      <c r="C9309">
        <v>25.046600000000002</v>
      </c>
    </row>
    <row r="9310" spans="1:3" x14ac:dyDescent="0.55000000000000004">
      <c r="A9310" s="1" t="s">
        <v>20</v>
      </c>
      <c r="B9310" s="2">
        <v>43745</v>
      </c>
      <c r="C9310">
        <v>25.414300000000001</v>
      </c>
    </row>
    <row r="9311" spans="1:3" x14ac:dyDescent="0.55000000000000004">
      <c r="A9311" s="1" t="s">
        <v>20</v>
      </c>
      <c r="B9311" s="2">
        <v>43746</v>
      </c>
      <c r="C9311">
        <v>24.872399999999999</v>
      </c>
    </row>
    <row r="9312" spans="1:3" x14ac:dyDescent="0.55000000000000004">
      <c r="A9312" s="1" t="s">
        <v>20</v>
      </c>
      <c r="B9312" s="2">
        <v>43747</v>
      </c>
      <c r="C9312">
        <v>25.385300000000001</v>
      </c>
    </row>
    <row r="9313" spans="1:3" x14ac:dyDescent="0.55000000000000004">
      <c r="A9313" s="1" t="s">
        <v>20</v>
      </c>
      <c r="B9313" s="2">
        <v>43748</v>
      </c>
      <c r="C9313">
        <v>25.327200000000001</v>
      </c>
    </row>
    <row r="9314" spans="1:3" x14ac:dyDescent="0.55000000000000004">
      <c r="A9314" s="1" t="s">
        <v>20</v>
      </c>
      <c r="B9314" s="2">
        <v>43749</v>
      </c>
      <c r="C9314">
        <v>25.452999999999999</v>
      </c>
    </row>
    <row r="9315" spans="1:3" x14ac:dyDescent="0.55000000000000004">
      <c r="A9315" s="1" t="s">
        <v>20</v>
      </c>
      <c r="B9315" s="2">
        <v>43752</v>
      </c>
      <c r="C9315">
        <v>25.288499999999999</v>
      </c>
    </row>
    <row r="9316" spans="1:3" x14ac:dyDescent="0.55000000000000004">
      <c r="A9316" s="1" t="s">
        <v>20</v>
      </c>
      <c r="B9316" s="2">
        <v>43753</v>
      </c>
      <c r="C9316">
        <v>25.927299999999999</v>
      </c>
    </row>
    <row r="9317" spans="1:3" x14ac:dyDescent="0.55000000000000004">
      <c r="A9317" s="1" t="s">
        <v>20</v>
      </c>
      <c r="B9317" s="2">
        <v>43754</v>
      </c>
      <c r="C9317">
        <v>25.907900000000001</v>
      </c>
    </row>
    <row r="9318" spans="1:3" x14ac:dyDescent="0.55000000000000004">
      <c r="A9318" s="1" t="s">
        <v>20</v>
      </c>
      <c r="B9318" s="2">
        <v>43755</v>
      </c>
      <c r="C9318">
        <v>26.401499999999999</v>
      </c>
    </row>
    <row r="9319" spans="1:3" x14ac:dyDescent="0.55000000000000004">
      <c r="A9319" s="1" t="s">
        <v>20</v>
      </c>
      <c r="B9319" s="2">
        <v>43756</v>
      </c>
      <c r="C9319">
        <v>26.565999999999999</v>
      </c>
    </row>
    <row r="9320" spans="1:3" x14ac:dyDescent="0.55000000000000004">
      <c r="A9320" s="1" t="s">
        <v>20</v>
      </c>
      <c r="B9320" s="2">
        <v>43759</v>
      </c>
      <c r="C9320">
        <v>26.895099999999999</v>
      </c>
    </row>
    <row r="9321" spans="1:3" x14ac:dyDescent="0.55000000000000004">
      <c r="A9321" s="1" t="s">
        <v>20</v>
      </c>
      <c r="B9321" s="2">
        <v>43760</v>
      </c>
      <c r="C9321">
        <v>26.5854</v>
      </c>
    </row>
    <row r="9322" spans="1:3" x14ac:dyDescent="0.55000000000000004">
      <c r="A9322" s="1" t="s">
        <v>20</v>
      </c>
      <c r="B9322" s="2">
        <v>43761</v>
      </c>
      <c r="C9322">
        <v>27.678999999999998</v>
      </c>
    </row>
    <row r="9323" spans="1:3" x14ac:dyDescent="0.55000000000000004">
      <c r="A9323" s="1" t="s">
        <v>20</v>
      </c>
      <c r="B9323" s="2">
        <v>43762</v>
      </c>
      <c r="C9323">
        <v>27.011199999999999</v>
      </c>
    </row>
    <row r="9324" spans="1:3" x14ac:dyDescent="0.55000000000000004">
      <c r="A9324" s="1" t="s">
        <v>20</v>
      </c>
      <c r="B9324" s="2">
        <v>43763</v>
      </c>
      <c r="C9324">
        <v>27.243500000000001</v>
      </c>
    </row>
    <row r="9325" spans="1:3" x14ac:dyDescent="0.55000000000000004">
      <c r="A9325" s="1" t="s">
        <v>20</v>
      </c>
      <c r="B9325" s="2">
        <v>43766</v>
      </c>
      <c r="C9325">
        <v>27.7758</v>
      </c>
    </row>
    <row r="9326" spans="1:3" x14ac:dyDescent="0.55000000000000004">
      <c r="A9326" s="1" t="s">
        <v>20</v>
      </c>
      <c r="B9326" s="2">
        <v>43767</v>
      </c>
      <c r="C9326">
        <v>27.717700000000001</v>
      </c>
    </row>
    <row r="9327" spans="1:3" x14ac:dyDescent="0.55000000000000004">
      <c r="A9327" s="1" t="s">
        <v>20</v>
      </c>
      <c r="B9327" s="2">
        <v>43768</v>
      </c>
      <c r="C9327">
        <v>27.8919</v>
      </c>
    </row>
    <row r="9328" spans="1:3" x14ac:dyDescent="0.55000000000000004">
      <c r="A9328" s="1" t="s">
        <v>20</v>
      </c>
      <c r="B9328" s="2">
        <v>43769</v>
      </c>
      <c r="C9328">
        <v>27.901599999999998</v>
      </c>
    </row>
    <row r="9329" spans="1:3" x14ac:dyDescent="0.55000000000000004">
      <c r="A9329" s="1" t="s">
        <v>20</v>
      </c>
      <c r="B9329" s="2">
        <v>43770</v>
      </c>
      <c r="C9329">
        <v>28.511299999999999</v>
      </c>
    </row>
    <row r="9330" spans="1:3" x14ac:dyDescent="0.55000000000000004">
      <c r="A9330" s="1" t="s">
        <v>20</v>
      </c>
      <c r="B9330" s="2">
        <v>43773</v>
      </c>
      <c r="C9330">
        <v>28.066099999999999</v>
      </c>
    </row>
    <row r="9331" spans="1:3" x14ac:dyDescent="0.55000000000000004">
      <c r="A9331" s="1" t="s">
        <v>20</v>
      </c>
      <c r="B9331" s="2">
        <v>43774</v>
      </c>
      <c r="C9331">
        <v>28.4145</v>
      </c>
    </row>
    <row r="9332" spans="1:3" x14ac:dyDescent="0.55000000000000004">
      <c r="A9332" s="1" t="s">
        <v>20</v>
      </c>
      <c r="B9332" s="2">
        <v>43775</v>
      </c>
      <c r="C9332">
        <v>28.356400000000001</v>
      </c>
    </row>
    <row r="9333" spans="1:3" x14ac:dyDescent="0.55000000000000004">
      <c r="A9333" s="1" t="s">
        <v>20</v>
      </c>
      <c r="B9333" s="2">
        <v>43776</v>
      </c>
      <c r="C9333">
        <v>28.2349</v>
      </c>
    </row>
    <row r="9334" spans="1:3" x14ac:dyDescent="0.55000000000000004">
      <c r="A9334" s="1" t="s">
        <v>20</v>
      </c>
      <c r="B9334" s="2">
        <v>43777</v>
      </c>
      <c r="C9334">
        <v>28.332100000000001</v>
      </c>
    </row>
    <row r="9335" spans="1:3" x14ac:dyDescent="0.55000000000000004">
      <c r="A9335" s="1" t="s">
        <v>20</v>
      </c>
      <c r="B9335" s="2">
        <v>43780</v>
      </c>
      <c r="C9335">
        <v>28.4391</v>
      </c>
    </row>
    <row r="9336" spans="1:3" x14ac:dyDescent="0.55000000000000004">
      <c r="A9336" s="1" t="s">
        <v>20</v>
      </c>
      <c r="B9336" s="2">
        <v>43781</v>
      </c>
      <c r="C9336">
        <v>28.5946</v>
      </c>
    </row>
    <row r="9337" spans="1:3" x14ac:dyDescent="0.55000000000000004">
      <c r="A9337" s="1" t="s">
        <v>20</v>
      </c>
      <c r="B9337" s="2">
        <v>43782</v>
      </c>
      <c r="C9337">
        <v>28.575099999999999</v>
      </c>
    </row>
    <row r="9338" spans="1:3" x14ac:dyDescent="0.55000000000000004">
      <c r="A9338" s="1" t="s">
        <v>20</v>
      </c>
      <c r="B9338" s="2">
        <v>43783</v>
      </c>
      <c r="C9338">
        <v>28.963899999999999</v>
      </c>
    </row>
    <row r="9339" spans="1:3" x14ac:dyDescent="0.55000000000000004">
      <c r="A9339" s="1" t="s">
        <v>20</v>
      </c>
      <c r="B9339" s="2">
        <v>43784</v>
      </c>
      <c r="C9339">
        <v>29.002800000000001</v>
      </c>
    </row>
    <row r="9340" spans="1:3" x14ac:dyDescent="0.55000000000000004">
      <c r="A9340" s="1" t="s">
        <v>20</v>
      </c>
      <c r="B9340" s="2">
        <v>43787</v>
      </c>
      <c r="C9340">
        <v>28.633400000000002</v>
      </c>
    </row>
    <row r="9341" spans="1:3" x14ac:dyDescent="0.55000000000000004">
      <c r="A9341" s="1" t="s">
        <v>20</v>
      </c>
      <c r="B9341" s="2">
        <v>43788</v>
      </c>
      <c r="C9341">
        <v>28.3127</v>
      </c>
    </row>
    <row r="9342" spans="1:3" x14ac:dyDescent="0.55000000000000004">
      <c r="A9342" s="1" t="s">
        <v>20</v>
      </c>
      <c r="B9342" s="2">
        <v>43789</v>
      </c>
      <c r="C9342">
        <v>28.4877</v>
      </c>
    </row>
    <row r="9343" spans="1:3" x14ac:dyDescent="0.55000000000000004">
      <c r="A9343" s="1" t="s">
        <v>20</v>
      </c>
      <c r="B9343" s="2">
        <v>43790</v>
      </c>
      <c r="C9343">
        <v>28.244700000000002</v>
      </c>
    </row>
    <row r="9344" spans="1:3" x14ac:dyDescent="0.55000000000000004">
      <c r="A9344" s="1" t="s">
        <v>20</v>
      </c>
      <c r="B9344" s="2">
        <v>43791</v>
      </c>
      <c r="C9344">
        <v>28.322399999999998</v>
      </c>
    </row>
    <row r="9345" spans="1:3" x14ac:dyDescent="0.55000000000000004">
      <c r="A9345" s="1" t="s">
        <v>20</v>
      </c>
      <c r="B9345" s="2">
        <v>43794</v>
      </c>
      <c r="C9345">
        <v>28.711200000000002</v>
      </c>
    </row>
    <row r="9346" spans="1:3" x14ac:dyDescent="0.55000000000000004">
      <c r="A9346" s="1" t="s">
        <v>20</v>
      </c>
      <c r="B9346" s="2">
        <v>43795</v>
      </c>
      <c r="C9346">
        <v>28.818100000000001</v>
      </c>
    </row>
    <row r="9347" spans="1:3" x14ac:dyDescent="0.55000000000000004">
      <c r="A9347" s="1" t="s">
        <v>20</v>
      </c>
      <c r="B9347" s="2">
        <v>43796</v>
      </c>
      <c r="C9347">
        <v>28.934799999999999</v>
      </c>
    </row>
    <row r="9348" spans="1:3" x14ac:dyDescent="0.55000000000000004">
      <c r="A9348" s="1" t="s">
        <v>20</v>
      </c>
      <c r="B9348" s="2">
        <v>43798</v>
      </c>
      <c r="C9348">
        <v>28.662600000000001</v>
      </c>
    </row>
    <row r="9349" spans="1:3" x14ac:dyDescent="0.55000000000000004">
      <c r="A9349" s="1" t="s">
        <v>20</v>
      </c>
      <c r="B9349" s="2">
        <v>43801</v>
      </c>
      <c r="C9349">
        <v>28.176600000000001</v>
      </c>
    </row>
    <row r="9350" spans="1:3" x14ac:dyDescent="0.55000000000000004">
      <c r="A9350" s="1" t="s">
        <v>20</v>
      </c>
      <c r="B9350" s="2">
        <v>43802</v>
      </c>
      <c r="C9350">
        <v>27.467099999999999</v>
      </c>
    </row>
    <row r="9351" spans="1:3" x14ac:dyDescent="0.55000000000000004">
      <c r="A9351" s="1" t="s">
        <v>20</v>
      </c>
      <c r="B9351" s="2">
        <v>43803</v>
      </c>
      <c r="C9351">
        <v>27.914200000000001</v>
      </c>
    </row>
    <row r="9352" spans="1:3" x14ac:dyDescent="0.55000000000000004">
      <c r="A9352" s="1" t="s">
        <v>20</v>
      </c>
      <c r="B9352" s="2">
        <v>43804</v>
      </c>
      <c r="C9352">
        <v>28.293299999999999</v>
      </c>
    </row>
    <row r="9353" spans="1:3" x14ac:dyDescent="0.55000000000000004">
      <c r="A9353" s="1" t="s">
        <v>20</v>
      </c>
      <c r="B9353" s="2">
        <v>43805</v>
      </c>
      <c r="C9353">
        <v>28.3127</v>
      </c>
    </row>
    <row r="9354" spans="1:3" x14ac:dyDescent="0.55000000000000004">
      <c r="A9354" s="1" t="s">
        <v>20</v>
      </c>
      <c r="B9354" s="2">
        <v>43808</v>
      </c>
      <c r="C9354">
        <v>28.176600000000001</v>
      </c>
    </row>
    <row r="9355" spans="1:3" x14ac:dyDescent="0.55000000000000004">
      <c r="A9355" s="1" t="s">
        <v>20</v>
      </c>
      <c r="B9355" s="2">
        <v>43809</v>
      </c>
      <c r="C9355">
        <v>28.3127</v>
      </c>
    </row>
    <row r="9356" spans="1:3" x14ac:dyDescent="0.55000000000000004">
      <c r="A9356" s="1" t="s">
        <v>20</v>
      </c>
      <c r="B9356" s="2">
        <v>43810</v>
      </c>
      <c r="C9356">
        <v>28.322399999999998</v>
      </c>
    </row>
    <row r="9357" spans="1:3" x14ac:dyDescent="0.55000000000000004">
      <c r="A9357" s="1" t="s">
        <v>20</v>
      </c>
      <c r="B9357" s="2">
        <v>43811</v>
      </c>
      <c r="C9357">
        <v>28.4391</v>
      </c>
    </row>
    <row r="9358" spans="1:3" x14ac:dyDescent="0.55000000000000004">
      <c r="A9358" s="1" t="s">
        <v>20</v>
      </c>
      <c r="B9358" s="2">
        <v>43812</v>
      </c>
      <c r="C9358">
        <v>28.332100000000001</v>
      </c>
    </row>
    <row r="9359" spans="1:3" x14ac:dyDescent="0.55000000000000004">
      <c r="A9359" s="1" t="s">
        <v>20</v>
      </c>
      <c r="B9359" s="2">
        <v>43815</v>
      </c>
      <c r="C9359">
        <v>28.681999999999999</v>
      </c>
    </row>
    <row r="9360" spans="1:3" x14ac:dyDescent="0.55000000000000004">
      <c r="A9360" s="1" t="s">
        <v>20</v>
      </c>
      <c r="B9360" s="2">
        <v>43816</v>
      </c>
      <c r="C9360">
        <v>28.584800000000001</v>
      </c>
    </row>
    <row r="9361" spans="1:3" x14ac:dyDescent="0.55000000000000004">
      <c r="A9361" s="1" t="s">
        <v>20</v>
      </c>
      <c r="B9361" s="2">
        <v>43817</v>
      </c>
      <c r="C9361">
        <v>28.5168</v>
      </c>
    </row>
    <row r="9362" spans="1:3" x14ac:dyDescent="0.55000000000000004">
      <c r="A9362" s="1" t="s">
        <v>20</v>
      </c>
      <c r="B9362" s="2">
        <v>43818</v>
      </c>
      <c r="C9362">
        <v>28.944500000000001</v>
      </c>
    </row>
    <row r="9363" spans="1:3" x14ac:dyDescent="0.55000000000000004">
      <c r="A9363" s="1" t="s">
        <v>20</v>
      </c>
      <c r="B9363" s="2">
        <v>43819</v>
      </c>
      <c r="C9363">
        <v>28.818100000000001</v>
      </c>
    </row>
    <row r="9364" spans="1:3" x14ac:dyDescent="0.55000000000000004">
      <c r="A9364" s="1" t="s">
        <v>20</v>
      </c>
      <c r="B9364" s="2">
        <v>43822</v>
      </c>
      <c r="C9364">
        <v>28.225200000000001</v>
      </c>
    </row>
    <row r="9365" spans="1:3" x14ac:dyDescent="0.55000000000000004">
      <c r="A9365" s="1" t="s">
        <v>20</v>
      </c>
      <c r="B9365" s="2">
        <v>43823</v>
      </c>
      <c r="C9365">
        <v>28.186399999999999</v>
      </c>
    </row>
    <row r="9366" spans="1:3" x14ac:dyDescent="0.55000000000000004">
      <c r="A9366" s="1" t="s">
        <v>20</v>
      </c>
      <c r="B9366" s="2">
        <v>43825</v>
      </c>
      <c r="C9366">
        <v>28.458500000000001</v>
      </c>
    </row>
    <row r="9367" spans="1:3" x14ac:dyDescent="0.55000000000000004">
      <c r="A9367" s="1" t="s">
        <v>20</v>
      </c>
      <c r="B9367" s="2">
        <v>43826</v>
      </c>
      <c r="C9367">
        <v>28.351600000000001</v>
      </c>
    </row>
    <row r="9368" spans="1:3" x14ac:dyDescent="0.55000000000000004">
      <c r="A9368" s="1" t="s">
        <v>20</v>
      </c>
      <c r="B9368" s="2">
        <v>43829</v>
      </c>
      <c r="C9368">
        <v>28.2349</v>
      </c>
    </row>
    <row r="9369" spans="1:3" x14ac:dyDescent="0.55000000000000004">
      <c r="A9369" s="1" t="s">
        <v>20</v>
      </c>
      <c r="B9369" s="2">
        <v>43830</v>
      </c>
      <c r="C9369">
        <v>28.351600000000001</v>
      </c>
    </row>
    <row r="9370" spans="1:3" x14ac:dyDescent="0.55000000000000004">
      <c r="A9370" s="1" t="s">
        <v>20</v>
      </c>
      <c r="B9370" s="2">
        <v>43832</v>
      </c>
      <c r="C9370">
        <v>28.545999999999999</v>
      </c>
    </row>
    <row r="9371" spans="1:3" x14ac:dyDescent="0.55000000000000004">
      <c r="A9371" s="1" t="s">
        <v>20</v>
      </c>
      <c r="B9371" s="2">
        <v>43833</v>
      </c>
      <c r="C9371">
        <v>28.2058</v>
      </c>
    </row>
    <row r="9372" spans="1:3" x14ac:dyDescent="0.55000000000000004">
      <c r="A9372" s="1" t="s">
        <v>20</v>
      </c>
      <c r="B9372" s="2">
        <v>43836</v>
      </c>
      <c r="C9372">
        <v>28.2349</v>
      </c>
    </row>
    <row r="9373" spans="1:3" x14ac:dyDescent="0.55000000000000004">
      <c r="A9373" s="1" t="s">
        <v>20</v>
      </c>
      <c r="B9373" s="2">
        <v>43837</v>
      </c>
      <c r="C9373">
        <v>28.2544</v>
      </c>
    </row>
    <row r="9374" spans="1:3" x14ac:dyDescent="0.55000000000000004">
      <c r="A9374" s="1" t="s">
        <v>20</v>
      </c>
      <c r="B9374" s="2">
        <v>43838</v>
      </c>
      <c r="C9374">
        <v>28.8278</v>
      </c>
    </row>
    <row r="9375" spans="1:3" x14ac:dyDescent="0.55000000000000004">
      <c r="A9375" s="1" t="s">
        <v>20</v>
      </c>
      <c r="B9375" s="2">
        <v>43839</v>
      </c>
      <c r="C9375">
        <v>29.1</v>
      </c>
    </row>
    <row r="9376" spans="1:3" x14ac:dyDescent="0.55000000000000004">
      <c r="A9376" s="1" t="s">
        <v>20</v>
      </c>
      <c r="B9376" s="2">
        <v>43840</v>
      </c>
      <c r="C9376">
        <v>29.1389</v>
      </c>
    </row>
    <row r="9377" spans="1:3" x14ac:dyDescent="0.55000000000000004">
      <c r="A9377" s="1" t="s">
        <v>20</v>
      </c>
      <c r="B9377" s="2">
        <v>43843</v>
      </c>
      <c r="C9377">
        <v>29.158300000000001</v>
      </c>
    </row>
    <row r="9378" spans="1:3" x14ac:dyDescent="0.55000000000000004">
      <c r="A9378" s="1" t="s">
        <v>20</v>
      </c>
      <c r="B9378" s="2">
        <v>43844</v>
      </c>
      <c r="C9378">
        <v>28.4682</v>
      </c>
    </row>
    <row r="9379" spans="1:3" x14ac:dyDescent="0.55000000000000004">
      <c r="A9379" s="1" t="s">
        <v>20</v>
      </c>
      <c r="B9379" s="2">
        <v>43845</v>
      </c>
      <c r="C9379">
        <v>28.701499999999999</v>
      </c>
    </row>
    <row r="9380" spans="1:3" x14ac:dyDescent="0.55000000000000004">
      <c r="A9380" s="1" t="s">
        <v>20</v>
      </c>
      <c r="B9380" s="2">
        <v>43846</v>
      </c>
      <c r="C9380">
        <v>29.654</v>
      </c>
    </row>
    <row r="9381" spans="1:3" x14ac:dyDescent="0.55000000000000004">
      <c r="A9381" s="1" t="s">
        <v>20</v>
      </c>
      <c r="B9381" s="2">
        <v>43847</v>
      </c>
      <c r="C9381">
        <v>30.3246</v>
      </c>
    </row>
    <row r="9382" spans="1:3" x14ac:dyDescent="0.55000000000000004">
      <c r="A9382" s="1" t="s">
        <v>20</v>
      </c>
      <c r="B9382" s="2">
        <v>43851</v>
      </c>
      <c r="C9382">
        <v>29.867799999999999</v>
      </c>
    </row>
    <row r="9383" spans="1:3" x14ac:dyDescent="0.55000000000000004">
      <c r="A9383" s="1" t="s">
        <v>20</v>
      </c>
      <c r="B9383" s="2">
        <v>43852</v>
      </c>
      <c r="C9383">
        <v>30.6065</v>
      </c>
    </row>
    <row r="9384" spans="1:3" x14ac:dyDescent="0.55000000000000004">
      <c r="A9384" s="1" t="s">
        <v>20</v>
      </c>
      <c r="B9384" s="2">
        <v>43853</v>
      </c>
      <c r="C9384">
        <v>30.3246</v>
      </c>
    </row>
    <row r="9385" spans="1:3" x14ac:dyDescent="0.55000000000000004">
      <c r="A9385" s="1" t="s">
        <v>20</v>
      </c>
      <c r="B9385" s="2">
        <v>43854</v>
      </c>
      <c r="C9385">
        <v>29.828900000000001</v>
      </c>
    </row>
    <row r="9386" spans="1:3" x14ac:dyDescent="0.55000000000000004">
      <c r="A9386" s="1" t="s">
        <v>20</v>
      </c>
      <c r="B9386" s="2">
        <v>43857</v>
      </c>
      <c r="C9386">
        <v>29.459599999999998</v>
      </c>
    </row>
    <row r="9387" spans="1:3" x14ac:dyDescent="0.55000000000000004">
      <c r="A9387" s="1" t="s">
        <v>20</v>
      </c>
      <c r="B9387" s="2">
        <v>43858</v>
      </c>
      <c r="C9387">
        <v>29.5762</v>
      </c>
    </row>
    <row r="9388" spans="1:3" x14ac:dyDescent="0.55000000000000004">
      <c r="A9388" s="1" t="s">
        <v>20</v>
      </c>
      <c r="B9388" s="2">
        <v>43859</v>
      </c>
      <c r="C9388">
        <v>30.149699999999999</v>
      </c>
    </row>
    <row r="9389" spans="1:3" x14ac:dyDescent="0.55000000000000004">
      <c r="A9389" s="1" t="s">
        <v>20</v>
      </c>
      <c r="B9389" s="2">
        <v>43860</v>
      </c>
      <c r="C9389">
        <v>29.537400000000002</v>
      </c>
    </row>
    <row r="9390" spans="1:3" x14ac:dyDescent="0.55000000000000004">
      <c r="A9390" s="1" t="s">
        <v>20</v>
      </c>
      <c r="B9390" s="2">
        <v>43861</v>
      </c>
      <c r="C9390">
        <v>31.004999999999999</v>
      </c>
    </row>
    <row r="9391" spans="1:3" x14ac:dyDescent="0.55000000000000004">
      <c r="A9391" s="1" t="s">
        <v>20</v>
      </c>
      <c r="B9391" s="2">
        <v>43864</v>
      </c>
      <c r="C9391">
        <v>30.849499999999999</v>
      </c>
    </row>
    <row r="9392" spans="1:3" x14ac:dyDescent="0.55000000000000004">
      <c r="A9392" s="1" t="s">
        <v>20</v>
      </c>
      <c r="B9392" s="2">
        <v>43865</v>
      </c>
      <c r="C9392">
        <v>31.685300000000002</v>
      </c>
    </row>
    <row r="9393" spans="1:3" x14ac:dyDescent="0.55000000000000004">
      <c r="A9393" s="1" t="s">
        <v>20</v>
      </c>
      <c r="B9393" s="2">
        <v>43866</v>
      </c>
      <c r="C9393">
        <v>32.2102</v>
      </c>
    </row>
    <row r="9394" spans="1:3" x14ac:dyDescent="0.55000000000000004">
      <c r="A9394" s="1" t="s">
        <v>20</v>
      </c>
      <c r="B9394" s="2">
        <v>43867</v>
      </c>
      <c r="C9394">
        <v>32.744799999999998</v>
      </c>
    </row>
    <row r="9395" spans="1:3" x14ac:dyDescent="0.55000000000000004">
      <c r="A9395" s="1" t="s">
        <v>20</v>
      </c>
      <c r="B9395" s="2">
        <v>43868</v>
      </c>
      <c r="C9395">
        <v>32.505800000000001</v>
      </c>
    </row>
    <row r="9396" spans="1:3" x14ac:dyDescent="0.55000000000000004">
      <c r="A9396" s="1" t="s">
        <v>20</v>
      </c>
      <c r="B9396" s="2">
        <v>43871</v>
      </c>
      <c r="C9396">
        <v>32.7789</v>
      </c>
    </row>
    <row r="9397" spans="1:3" x14ac:dyDescent="0.55000000000000004">
      <c r="A9397" s="1" t="s">
        <v>20</v>
      </c>
      <c r="B9397" s="2">
        <v>43872</v>
      </c>
      <c r="C9397">
        <v>32.993499999999997</v>
      </c>
    </row>
    <row r="9398" spans="1:3" x14ac:dyDescent="0.55000000000000004">
      <c r="A9398" s="1" t="s">
        <v>20</v>
      </c>
      <c r="B9398" s="2">
        <v>43873</v>
      </c>
      <c r="C9398">
        <v>32.544800000000002</v>
      </c>
    </row>
    <row r="9399" spans="1:3" x14ac:dyDescent="0.55000000000000004">
      <c r="A9399" s="1" t="s">
        <v>20</v>
      </c>
      <c r="B9399" s="2">
        <v>43874</v>
      </c>
      <c r="C9399">
        <v>32.691099999999999</v>
      </c>
    </row>
    <row r="9400" spans="1:3" x14ac:dyDescent="0.55000000000000004">
      <c r="A9400" s="1" t="s">
        <v>20</v>
      </c>
      <c r="B9400" s="2">
        <v>43875</v>
      </c>
      <c r="C9400">
        <v>32.720399999999998</v>
      </c>
    </row>
    <row r="9401" spans="1:3" x14ac:dyDescent="0.55000000000000004">
      <c r="A9401" s="1" t="s">
        <v>20</v>
      </c>
      <c r="B9401" s="2">
        <v>43879</v>
      </c>
      <c r="C9401">
        <v>32.749600000000001</v>
      </c>
    </row>
    <row r="9402" spans="1:3" x14ac:dyDescent="0.55000000000000004">
      <c r="A9402" s="1" t="s">
        <v>20</v>
      </c>
      <c r="B9402" s="2">
        <v>43880</v>
      </c>
      <c r="C9402">
        <v>33.1008</v>
      </c>
    </row>
    <row r="9403" spans="1:3" x14ac:dyDescent="0.55000000000000004">
      <c r="A9403" s="1" t="s">
        <v>20</v>
      </c>
      <c r="B9403" s="2">
        <v>43881</v>
      </c>
      <c r="C9403">
        <v>32.8765</v>
      </c>
    </row>
    <row r="9404" spans="1:3" x14ac:dyDescent="0.55000000000000004">
      <c r="A9404" s="1" t="s">
        <v>20</v>
      </c>
      <c r="B9404" s="2">
        <v>43882</v>
      </c>
      <c r="C9404">
        <v>32.300899999999999</v>
      </c>
    </row>
    <row r="9405" spans="1:3" x14ac:dyDescent="0.55000000000000004">
      <c r="A9405" s="1" t="s">
        <v>20</v>
      </c>
      <c r="B9405" s="2">
        <v>43885</v>
      </c>
      <c r="C9405">
        <v>30.857099999999999</v>
      </c>
    </row>
    <row r="9406" spans="1:3" x14ac:dyDescent="0.55000000000000004">
      <c r="A9406" s="1" t="s">
        <v>20</v>
      </c>
      <c r="B9406" s="2">
        <v>43886</v>
      </c>
      <c r="C9406">
        <v>29.452200000000001</v>
      </c>
    </row>
    <row r="9407" spans="1:3" x14ac:dyDescent="0.55000000000000004">
      <c r="A9407" s="1" t="s">
        <v>20</v>
      </c>
      <c r="B9407" s="2">
        <v>43887</v>
      </c>
      <c r="C9407">
        <v>29.422999999999998</v>
      </c>
    </row>
    <row r="9408" spans="1:3" x14ac:dyDescent="0.55000000000000004">
      <c r="A9408" s="1" t="s">
        <v>20</v>
      </c>
      <c r="B9408" s="2">
        <v>43888</v>
      </c>
      <c r="C9408">
        <v>28.145</v>
      </c>
    </row>
    <row r="9409" spans="1:3" x14ac:dyDescent="0.55000000000000004">
      <c r="A9409" s="1" t="s">
        <v>20</v>
      </c>
      <c r="B9409" s="2">
        <v>43889</v>
      </c>
      <c r="C9409">
        <v>27.9011</v>
      </c>
    </row>
    <row r="9410" spans="1:3" x14ac:dyDescent="0.55000000000000004">
      <c r="A9410" s="1" t="s">
        <v>20</v>
      </c>
      <c r="B9410" s="2">
        <v>43892</v>
      </c>
      <c r="C9410">
        <v>29.257100000000001</v>
      </c>
    </row>
    <row r="9411" spans="1:3" x14ac:dyDescent="0.55000000000000004">
      <c r="A9411" s="1" t="s">
        <v>20</v>
      </c>
      <c r="B9411" s="2">
        <v>43893</v>
      </c>
      <c r="C9411">
        <v>28.252300000000002</v>
      </c>
    </row>
    <row r="9412" spans="1:3" x14ac:dyDescent="0.55000000000000004">
      <c r="A9412" s="1" t="s">
        <v>20</v>
      </c>
      <c r="B9412" s="2">
        <v>43894</v>
      </c>
      <c r="C9412">
        <v>28.710799999999999</v>
      </c>
    </row>
    <row r="9413" spans="1:3" x14ac:dyDescent="0.55000000000000004">
      <c r="A9413" s="1" t="s">
        <v>20</v>
      </c>
      <c r="B9413" s="2">
        <v>43895</v>
      </c>
      <c r="C9413">
        <v>27.501100000000001</v>
      </c>
    </row>
    <row r="9414" spans="1:3" x14ac:dyDescent="0.55000000000000004">
      <c r="A9414" s="1" t="s">
        <v>20</v>
      </c>
      <c r="B9414" s="2">
        <v>43896</v>
      </c>
      <c r="C9414">
        <v>26.291399999999999</v>
      </c>
    </row>
    <row r="9415" spans="1:3" x14ac:dyDescent="0.55000000000000004">
      <c r="A9415" s="1" t="s">
        <v>20</v>
      </c>
      <c r="B9415" s="2">
        <v>43899</v>
      </c>
      <c r="C9415">
        <v>23.267199999999999</v>
      </c>
    </row>
    <row r="9416" spans="1:3" x14ac:dyDescent="0.55000000000000004">
      <c r="A9416" s="1" t="s">
        <v>20</v>
      </c>
      <c r="B9416" s="2">
        <v>43900</v>
      </c>
      <c r="C9416">
        <v>24.7988</v>
      </c>
    </row>
    <row r="9417" spans="1:3" x14ac:dyDescent="0.55000000000000004">
      <c r="A9417" s="1" t="s">
        <v>20</v>
      </c>
      <c r="B9417" s="2">
        <v>43901</v>
      </c>
      <c r="C9417">
        <v>23.5306</v>
      </c>
    </row>
    <row r="9418" spans="1:3" x14ac:dyDescent="0.55000000000000004">
      <c r="A9418" s="1" t="s">
        <v>20</v>
      </c>
      <c r="B9418" s="2">
        <v>43902</v>
      </c>
      <c r="C9418">
        <v>21.4819</v>
      </c>
    </row>
    <row r="9419" spans="1:3" x14ac:dyDescent="0.55000000000000004">
      <c r="A9419" s="1" t="s">
        <v>20</v>
      </c>
      <c r="B9419" s="2">
        <v>43903</v>
      </c>
      <c r="C9419">
        <v>24.730499999999999</v>
      </c>
    </row>
    <row r="9420" spans="1:3" x14ac:dyDescent="0.55000000000000004">
      <c r="A9420" s="1" t="s">
        <v>20</v>
      </c>
      <c r="B9420" s="2">
        <v>43906</v>
      </c>
      <c r="C9420">
        <v>21.345300000000002</v>
      </c>
    </row>
    <row r="9421" spans="1:3" x14ac:dyDescent="0.55000000000000004">
      <c r="A9421" s="1" t="s">
        <v>20</v>
      </c>
      <c r="B9421" s="2">
        <v>43907</v>
      </c>
      <c r="C9421">
        <v>21.179500000000001</v>
      </c>
    </row>
    <row r="9422" spans="1:3" x14ac:dyDescent="0.55000000000000004">
      <c r="A9422" s="1" t="s">
        <v>20</v>
      </c>
      <c r="B9422" s="2">
        <v>43908</v>
      </c>
      <c r="C9422">
        <v>19.0625</v>
      </c>
    </row>
    <row r="9423" spans="1:3" x14ac:dyDescent="0.55000000000000004">
      <c r="A9423" s="1" t="s">
        <v>20</v>
      </c>
      <c r="B9423" s="2">
        <v>43909</v>
      </c>
      <c r="C9423">
        <v>20.096599999999999</v>
      </c>
    </row>
    <row r="9424" spans="1:3" x14ac:dyDescent="0.55000000000000004">
      <c r="A9424" s="1" t="s">
        <v>20</v>
      </c>
      <c r="B9424" s="2">
        <v>43910</v>
      </c>
      <c r="C9424">
        <v>18.603999999999999</v>
      </c>
    </row>
    <row r="9425" spans="1:3" x14ac:dyDescent="0.55000000000000004">
      <c r="A9425" s="1" t="s">
        <v>20</v>
      </c>
      <c r="B9425" s="2">
        <v>43913</v>
      </c>
      <c r="C9425">
        <v>18.047899999999998</v>
      </c>
    </row>
    <row r="9426" spans="1:3" x14ac:dyDescent="0.55000000000000004">
      <c r="A9426" s="1" t="s">
        <v>20</v>
      </c>
      <c r="B9426" s="2">
        <v>43914</v>
      </c>
      <c r="C9426">
        <v>21.3063</v>
      </c>
    </row>
    <row r="9427" spans="1:3" x14ac:dyDescent="0.55000000000000004">
      <c r="A9427" s="1" t="s">
        <v>20</v>
      </c>
      <c r="B9427" s="2">
        <v>43915</v>
      </c>
      <c r="C9427">
        <v>23.413499999999999</v>
      </c>
    </row>
    <row r="9428" spans="1:3" x14ac:dyDescent="0.55000000000000004">
      <c r="A9428" s="1" t="s">
        <v>20</v>
      </c>
      <c r="B9428" s="2">
        <v>43916</v>
      </c>
      <c r="C9428">
        <v>24.974399999999999</v>
      </c>
    </row>
    <row r="9429" spans="1:3" x14ac:dyDescent="0.55000000000000004">
      <c r="A9429" s="1" t="s">
        <v>20</v>
      </c>
      <c r="B9429" s="2">
        <v>43917</v>
      </c>
      <c r="C9429">
        <v>23.959800000000001</v>
      </c>
    </row>
    <row r="9430" spans="1:3" x14ac:dyDescent="0.55000000000000004">
      <c r="A9430" s="1" t="s">
        <v>20</v>
      </c>
      <c r="B9430" s="2">
        <v>43920</v>
      </c>
      <c r="C9430">
        <v>23.9208</v>
      </c>
    </row>
    <row r="9431" spans="1:3" x14ac:dyDescent="0.55000000000000004">
      <c r="A9431" s="1" t="s">
        <v>20</v>
      </c>
      <c r="B9431" s="2">
        <v>43921</v>
      </c>
      <c r="C9431">
        <v>22.8965</v>
      </c>
    </row>
    <row r="9432" spans="1:3" x14ac:dyDescent="0.55000000000000004">
      <c r="A9432" s="1" t="s">
        <v>20</v>
      </c>
      <c r="B9432" s="2">
        <v>43922</v>
      </c>
      <c r="C9432">
        <v>21.3843</v>
      </c>
    </row>
    <row r="9433" spans="1:3" x14ac:dyDescent="0.55000000000000004">
      <c r="A9433" s="1" t="s">
        <v>20</v>
      </c>
      <c r="B9433" s="2">
        <v>43923</v>
      </c>
      <c r="C9433">
        <v>21.423400000000001</v>
      </c>
    </row>
    <row r="9434" spans="1:3" x14ac:dyDescent="0.55000000000000004">
      <c r="A9434" s="1" t="s">
        <v>20</v>
      </c>
      <c r="B9434" s="2">
        <v>43924</v>
      </c>
      <c r="C9434">
        <v>21.677</v>
      </c>
    </row>
    <row r="9435" spans="1:3" x14ac:dyDescent="0.55000000000000004">
      <c r="A9435" s="1" t="s">
        <v>20</v>
      </c>
      <c r="B9435" s="2">
        <v>43927</v>
      </c>
      <c r="C9435">
        <v>23.764700000000001</v>
      </c>
    </row>
    <row r="9436" spans="1:3" x14ac:dyDescent="0.55000000000000004">
      <c r="A9436" s="1" t="s">
        <v>20</v>
      </c>
      <c r="B9436" s="2">
        <v>43928</v>
      </c>
      <c r="C9436">
        <v>23.5306</v>
      </c>
    </row>
    <row r="9437" spans="1:3" x14ac:dyDescent="0.55000000000000004">
      <c r="A9437" s="1" t="s">
        <v>20</v>
      </c>
      <c r="B9437" s="2">
        <v>43929</v>
      </c>
      <c r="C9437">
        <v>24.086600000000001</v>
      </c>
    </row>
    <row r="9438" spans="1:3" x14ac:dyDescent="0.55000000000000004">
      <c r="A9438" s="1" t="s">
        <v>20</v>
      </c>
      <c r="B9438" s="2">
        <v>43930</v>
      </c>
      <c r="C9438">
        <v>24.681699999999999</v>
      </c>
    </row>
    <row r="9439" spans="1:3" x14ac:dyDescent="0.55000000000000004">
      <c r="A9439" s="1" t="s">
        <v>20</v>
      </c>
      <c r="B9439" s="2">
        <v>43934</v>
      </c>
      <c r="C9439">
        <v>23.364699999999999</v>
      </c>
    </row>
    <row r="9440" spans="1:3" x14ac:dyDescent="0.55000000000000004">
      <c r="A9440" s="1" t="s">
        <v>20</v>
      </c>
      <c r="B9440" s="2">
        <v>43935</v>
      </c>
      <c r="C9440">
        <v>23.618400000000001</v>
      </c>
    </row>
    <row r="9441" spans="1:3" x14ac:dyDescent="0.55000000000000004">
      <c r="A9441" s="1" t="s">
        <v>20</v>
      </c>
      <c r="B9441" s="2">
        <v>43936</v>
      </c>
      <c r="C9441">
        <v>22.681799999999999</v>
      </c>
    </row>
    <row r="9442" spans="1:3" x14ac:dyDescent="0.55000000000000004">
      <c r="A9442" s="1" t="s">
        <v>20</v>
      </c>
      <c r="B9442" s="2">
        <v>43937</v>
      </c>
      <c r="C9442">
        <v>22.555</v>
      </c>
    </row>
    <row r="9443" spans="1:3" x14ac:dyDescent="0.55000000000000004">
      <c r="A9443" s="1" t="s">
        <v>20</v>
      </c>
      <c r="B9443" s="2">
        <v>43938</v>
      </c>
      <c r="C9443">
        <v>23.3355</v>
      </c>
    </row>
    <row r="9444" spans="1:3" x14ac:dyDescent="0.55000000000000004">
      <c r="A9444" s="1" t="s">
        <v>20</v>
      </c>
      <c r="B9444" s="2">
        <v>43941</v>
      </c>
      <c r="C9444">
        <v>22.389199999999999</v>
      </c>
    </row>
    <row r="9445" spans="1:3" x14ac:dyDescent="0.55000000000000004">
      <c r="A9445" s="1" t="s">
        <v>20</v>
      </c>
      <c r="B9445" s="2">
        <v>43942</v>
      </c>
      <c r="C9445">
        <v>21.3063</v>
      </c>
    </row>
    <row r="9446" spans="1:3" x14ac:dyDescent="0.55000000000000004">
      <c r="A9446" s="1" t="s">
        <v>20</v>
      </c>
      <c r="B9446" s="2">
        <v>43943</v>
      </c>
      <c r="C9446">
        <v>21.6282</v>
      </c>
    </row>
    <row r="9447" spans="1:3" x14ac:dyDescent="0.55000000000000004">
      <c r="A9447" s="1" t="s">
        <v>20</v>
      </c>
      <c r="B9447" s="2">
        <v>43944</v>
      </c>
      <c r="C9447">
        <v>22.535499999999999</v>
      </c>
    </row>
    <row r="9448" spans="1:3" x14ac:dyDescent="0.55000000000000004">
      <c r="A9448" s="1" t="s">
        <v>20</v>
      </c>
      <c r="B9448" s="2">
        <v>43945</v>
      </c>
      <c r="C9448">
        <v>23.033000000000001</v>
      </c>
    </row>
    <row r="9449" spans="1:3" x14ac:dyDescent="0.55000000000000004">
      <c r="A9449" s="1" t="s">
        <v>20</v>
      </c>
      <c r="B9449" s="2">
        <v>43948</v>
      </c>
      <c r="C9449">
        <v>24.35</v>
      </c>
    </row>
    <row r="9450" spans="1:3" x14ac:dyDescent="0.55000000000000004">
      <c r="A9450" s="1" t="s">
        <v>20</v>
      </c>
      <c r="B9450" s="2">
        <v>43949</v>
      </c>
      <c r="C9450">
        <v>24.7988</v>
      </c>
    </row>
    <row r="9451" spans="1:3" x14ac:dyDescent="0.55000000000000004">
      <c r="A9451" s="1" t="s">
        <v>20</v>
      </c>
      <c r="B9451" s="2">
        <v>43950</v>
      </c>
      <c r="C9451">
        <v>25.842700000000001</v>
      </c>
    </row>
    <row r="9452" spans="1:3" x14ac:dyDescent="0.55000000000000004">
      <c r="A9452" s="1" t="s">
        <v>20</v>
      </c>
      <c r="B9452" s="2">
        <v>43951</v>
      </c>
      <c r="C9452">
        <v>24.593900000000001</v>
      </c>
    </row>
    <row r="9453" spans="1:3" x14ac:dyDescent="0.55000000000000004">
      <c r="A9453" s="1" t="s">
        <v>20</v>
      </c>
      <c r="B9453" s="2">
        <v>43952</v>
      </c>
      <c r="C9453">
        <v>23.784199999999998</v>
      </c>
    </row>
    <row r="9454" spans="1:3" x14ac:dyDescent="0.55000000000000004">
      <c r="A9454" s="1" t="s">
        <v>20</v>
      </c>
      <c r="B9454" s="2">
        <v>43955</v>
      </c>
      <c r="C9454">
        <v>23.6769</v>
      </c>
    </row>
    <row r="9455" spans="1:3" x14ac:dyDescent="0.55000000000000004">
      <c r="A9455" s="1" t="s">
        <v>20</v>
      </c>
      <c r="B9455" s="2">
        <v>43956</v>
      </c>
      <c r="C9455">
        <v>23.998799999999999</v>
      </c>
    </row>
    <row r="9456" spans="1:3" x14ac:dyDescent="0.55000000000000004">
      <c r="A9456" s="1" t="s">
        <v>20</v>
      </c>
      <c r="B9456" s="2">
        <v>43957</v>
      </c>
      <c r="C9456">
        <v>25.393899999999999</v>
      </c>
    </row>
    <row r="9457" spans="1:3" x14ac:dyDescent="0.55000000000000004">
      <c r="A9457" s="1" t="s">
        <v>20</v>
      </c>
      <c r="B9457" s="2">
        <v>43958</v>
      </c>
      <c r="C9457">
        <v>26.232900000000001</v>
      </c>
    </row>
    <row r="9458" spans="1:3" x14ac:dyDescent="0.55000000000000004">
      <c r="A9458" s="1" t="s">
        <v>20</v>
      </c>
      <c r="B9458" s="2">
        <v>43959</v>
      </c>
      <c r="C9458">
        <v>26.008500000000002</v>
      </c>
    </row>
    <row r="9459" spans="1:3" x14ac:dyDescent="0.55000000000000004">
      <c r="A9459" s="1" t="s">
        <v>20</v>
      </c>
      <c r="B9459" s="2">
        <v>43962</v>
      </c>
      <c r="C9459">
        <v>25.754899999999999</v>
      </c>
    </row>
    <row r="9460" spans="1:3" x14ac:dyDescent="0.55000000000000004">
      <c r="A9460" s="1" t="s">
        <v>20</v>
      </c>
      <c r="B9460" s="2">
        <v>43963</v>
      </c>
      <c r="C9460">
        <v>25.081700000000001</v>
      </c>
    </row>
    <row r="9461" spans="1:3" x14ac:dyDescent="0.55000000000000004">
      <c r="A9461" s="1" t="s">
        <v>20</v>
      </c>
      <c r="B9461" s="2">
        <v>43964</v>
      </c>
      <c r="C9461">
        <v>23.7745</v>
      </c>
    </row>
    <row r="9462" spans="1:3" x14ac:dyDescent="0.55000000000000004">
      <c r="A9462" s="1" t="s">
        <v>20</v>
      </c>
      <c r="B9462" s="2">
        <v>43965</v>
      </c>
      <c r="C9462">
        <v>24.242699999999999</v>
      </c>
    </row>
    <row r="9463" spans="1:3" x14ac:dyDescent="0.55000000000000004">
      <c r="A9463" s="1" t="s">
        <v>20</v>
      </c>
      <c r="B9463" s="2">
        <v>43966</v>
      </c>
      <c r="C9463">
        <v>24.257400000000001</v>
      </c>
    </row>
    <row r="9464" spans="1:3" x14ac:dyDescent="0.55000000000000004">
      <c r="A9464" s="1" t="s">
        <v>20</v>
      </c>
      <c r="B9464" s="2">
        <v>43969</v>
      </c>
      <c r="C9464">
        <v>25.356000000000002</v>
      </c>
    </row>
    <row r="9465" spans="1:3" x14ac:dyDescent="0.55000000000000004">
      <c r="A9465" s="1" t="s">
        <v>20</v>
      </c>
      <c r="B9465" s="2">
        <v>43970</v>
      </c>
      <c r="C9465">
        <v>25.375699999999998</v>
      </c>
    </row>
    <row r="9466" spans="1:3" x14ac:dyDescent="0.55000000000000004">
      <c r="A9466" s="1" t="s">
        <v>20</v>
      </c>
      <c r="B9466" s="2">
        <v>43971</v>
      </c>
      <c r="C9466">
        <v>26.18</v>
      </c>
    </row>
    <row r="9467" spans="1:3" x14ac:dyDescent="0.55000000000000004">
      <c r="A9467" s="1" t="s">
        <v>20</v>
      </c>
      <c r="B9467" s="2">
        <v>43972</v>
      </c>
      <c r="C9467">
        <v>26.0427</v>
      </c>
    </row>
    <row r="9468" spans="1:3" x14ac:dyDescent="0.55000000000000004">
      <c r="A9468" s="1" t="s">
        <v>20</v>
      </c>
      <c r="B9468" s="2">
        <v>43973</v>
      </c>
      <c r="C9468">
        <v>26.327100000000002</v>
      </c>
    </row>
    <row r="9469" spans="1:3" x14ac:dyDescent="0.55000000000000004">
      <c r="A9469" s="1" t="s">
        <v>20</v>
      </c>
      <c r="B9469" s="2">
        <v>43977</v>
      </c>
      <c r="C9469">
        <v>28.014299999999999</v>
      </c>
    </row>
    <row r="9470" spans="1:3" x14ac:dyDescent="0.55000000000000004">
      <c r="A9470" s="1" t="s">
        <v>20</v>
      </c>
      <c r="B9470" s="2">
        <v>43978</v>
      </c>
      <c r="C9470">
        <v>28.122199999999999</v>
      </c>
    </row>
    <row r="9471" spans="1:3" x14ac:dyDescent="0.55000000000000004">
      <c r="A9471" s="1" t="s">
        <v>20</v>
      </c>
      <c r="B9471" s="2">
        <v>43979</v>
      </c>
      <c r="C9471">
        <v>27.729800000000001</v>
      </c>
    </row>
    <row r="9472" spans="1:3" x14ac:dyDescent="0.55000000000000004">
      <c r="A9472" s="1" t="s">
        <v>20</v>
      </c>
      <c r="B9472" s="2">
        <v>43980</v>
      </c>
      <c r="C9472">
        <v>27.2197</v>
      </c>
    </row>
    <row r="9473" spans="1:3" x14ac:dyDescent="0.55000000000000004">
      <c r="A9473" s="1" t="s">
        <v>20</v>
      </c>
      <c r="B9473" s="2">
        <v>43983</v>
      </c>
      <c r="C9473">
        <v>27.749400000000001</v>
      </c>
    </row>
    <row r="9474" spans="1:3" x14ac:dyDescent="0.55000000000000004">
      <c r="A9474" s="1" t="s">
        <v>20</v>
      </c>
      <c r="B9474" s="2">
        <v>43984</v>
      </c>
      <c r="C9474">
        <v>28.779399999999999</v>
      </c>
    </row>
    <row r="9475" spans="1:3" x14ac:dyDescent="0.55000000000000004">
      <c r="A9475" s="1" t="s">
        <v>20</v>
      </c>
      <c r="B9475" s="2">
        <v>43985</v>
      </c>
      <c r="C9475">
        <v>29.603300000000001</v>
      </c>
    </row>
    <row r="9476" spans="1:3" x14ac:dyDescent="0.55000000000000004">
      <c r="A9476" s="1" t="s">
        <v>20</v>
      </c>
      <c r="B9476" s="2">
        <v>43986</v>
      </c>
      <c r="C9476">
        <v>29.730799999999999</v>
      </c>
    </row>
    <row r="9477" spans="1:3" x14ac:dyDescent="0.55000000000000004">
      <c r="A9477" s="1" t="s">
        <v>20</v>
      </c>
      <c r="B9477" s="2">
        <v>43987</v>
      </c>
      <c r="C9477">
        <v>29.779900000000001</v>
      </c>
    </row>
    <row r="9478" spans="1:3" x14ac:dyDescent="0.55000000000000004">
      <c r="A9478" s="1" t="s">
        <v>20</v>
      </c>
      <c r="B9478" s="2">
        <v>43990</v>
      </c>
      <c r="C9478">
        <v>31.0943</v>
      </c>
    </row>
    <row r="9479" spans="1:3" x14ac:dyDescent="0.55000000000000004">
      <c r="A9479" s="1" t="s">
        <v>20</v>
      </c>
      <c r="B9479" s="2">
        <v>43991</v>
      </c>
      <c r="C9479">
        <v>30.947099999999999</v>
      </c>
    </row>
    <row r="9480" spans="1:3" x14ac:dyDescent="0.55000000000000004">
      <c r="A9480" s="1" t="s">
        <v>20</v>
      </c>
      <c r="B9480" s="2">
        <v>43992</v>
      </c>
      <c r="C9480">
        <v>30.054500000000001</v>
      </c>
    </row>
    <row r="9481" spans="1:3" x14ac:dyDescent="0.55000000000000004">
      <c r="A9481" s="1" t="s">
        <v>20</v>
      </c>
      <c r="B9481" s="2">
        <v>43993</v>
      </c>
      <c r="C9481">
        <v>27.415900000000001</v>
      </c>
    </row>
    <row r="9482" spans="1:3" x14ac:dyDescent="0.55000000000000004">
      <c r="A9482" s="1" t="s">
        <v>20</v>
      </c>
      <c r="B9482" s="2">
        <v>43994</v>
      </c>
      <c r="C9482">
        <v>28.593</v>
      </c>
    </row>
    <row r="9483" spans="1:3" x14ac:dyDescent="0.55000000000000004">
      <c r="A9483" s="1" t="s">
        <v>20</v>
      </c>
      <c r="B9483" s="2">
        <v>43997</v>
      </c>
      <c r="C9483">
        <v>29.534600000000001</v>
      </c>
    </row>
    <row r="9484" spans="1:3" x14ac:dyDescent="0.55000000000000004">
      <c r="A9484" s="1" t="s">
        <v>20</v>
      </c>
      <c r="B9484" s="2">
        <v>43998</v>
      </c>
      <c r="C9484">
        <v>30.064299999999999</v>
      </c>
    </row>
    <row r="9485" spans="1:3" x14ac:dyDescent="0.55000000000000004">
      <c r="A9485" s="1" t="s">
        <v>20</v>
      </c>
      <c r="B9485" s="2">
        <v>43999</v>
      </c>
      <c r="C9485">
        <v>30.2409</v>
      </c>
    </row>
    <row r="9486" spans="1:3" x14ac:dyDescent="0.55000000000000004">
      <c r="A9486" s="1" t="s">
        <v>20</v>
      </c>
      <c r="B9486" s="2">
        <v>44000</v>
      </c>
      <c r="C9486">
        <v>31.104099999999999</v>
      </c>
    </row>
    <row r="9487" spans="1:3" x14ac:dyDescent="0.55000000000000004">
      <c r="A9487" s="1" t="s">
        <v>20</v>
      </c>
      <c r="B9487" s="2">
        <v>44001</v>
      </c>
      <c r="C9487">
        <v>31.192399999999999</v>
      </c>
    </row>
    <row r="9488" spans="1:3" x14ac:dyDescent="0.55000000000000004">
      <c r="A9488" s="1" t="s">
        <v>20</v>
      </c>
      <c r="B9488" s="2">
        <v>44004</v>
      </c>
      <c r="C9488">
        <v>30.731300000000001</v>
      </c>
    </row>
    <row r="9489" spans="1:3" x14ac:dyDescent="0.55000000000000004">
      <c r="A9489" s="1" t="s">
        <v>20</v>
      </c>
      <c r="B9489" s="2">
        <v>44005</v>
      </c>
      <c r="C9489">
        <v>30.888300000000001</v>
      </c>
    </row>
    <row r="9490" spans="1:3" x14ac:dyDescent="0.55000000000000004">
      <c r="A9490" s="1" t="s">
        <v>20</v>
      </c>
      <c r="B9490" s="2">
        <v>44006</v>
      </c>
      <c r="C9490">
        <v>29.730799999999999</v>
      </c>
    </row>
    <row r="9491" spans="1:3" x14ac:dyDescent="0.55000000000000004">
      <c r="A9491" s="1" t="s">
        <v>20</v>
      </c>
      <c r="B9491" s="2">
        <v>44007</v>
      </c>
      <c r="C9491">
        <v>30.8687</v>
      </c>
    </row>
    <row r="9492" spans="1:3" x14ac:dyDescent="0.55000000000000004">
      <c r="A9492" s="1" t="s">
        <v>20</v>
      </c>
      <c r="B9492" s="2">
        <v>44008</v>
      </c>
      <c r="C9492">
        <v>29.0246</v>
      </c>
    </row>
    <row r="9493" spans="1:3" x14ac:dyDescent="0.55000000000000004">
      <c r="A9493" s="1" t="s">
        <v>20</v>
      </c>
      <c r="B9493" s="2">
        <v>44011</v>
      </c>
      <c r="C9493">
        <v>29.593499999999999</v>
      </c>
    </row>
    <row r="9494" spans="1:3" x14ac:dyDescent="0.55000000000000004">
      <c r="A9494" s="1" t="s">
        <v>20</v>
      </c>
      <c r="B9494" s="2">
        <v>44012</v>
      </c>
      <c r="C9494">
        <v>30.289899999999999</v>
      </c>
    </row>
    <row r="9495" spans="1:3" x14ac:dyDescent="0.55000000000000004">
      <c r="A9495" s="1" t="s">
        <v>20</v>
      </c>
      <c r="B9495" s="2">
        <v>44013</v>
      </c>
      <c r="C9495">
        <v>30.2605</v>
      </c>
    </row>
    <row r="9496" spans="1:3" x14ac:dyDescent="0.55000000000000004">
      <c r="A9496" s="1" t="s">
        <v>20</v>
      </c>
      <c r="B9496" s="2">
        <v>44014</v>
      </c>
      <c r="C9496">
        <v>30.6038</v>
      </c>
    </row>
    <row r="9497" spans="1:3" x14ac:dyDescent="0.55000000000000004">
      <c r="A9497" s="1" t="s">
        <v>20</v>
      </c>
      <c r="B9497" s="2">
        <v>44018</v>
      </c>
      <c r="C9497">
        <v>30.976600000000001</v>
      </c>
    </row>
    <row r="9498" spans="1:3" x14ac:dyDescent="0.55000000000000004">
      <c r="A9498" s="1" t="s">
        <v>20</v>
      </c>
      <c r="B9498" s="2">
        <v>44019</v>
      </c>
      <c r="C9498">
        <v>30.211500000000001</v>
      </c>
    </row>
    <row r="9499" spans="1:3" x14ac:dyDescent="0.55000000000000004">
      <c r="A9499" s="1" t="s">
        <v>20</v>
      </c>
      <c r="B9499" s="2">
        <v>44020</v>
      </c>
      <c r="C9499">
        <v>33.232599999999998</v>
      </c>
    </row>
    <row r="9500" spans="1:3" x14ac:dyDescent="0.55000000000000004">
      <c r="A9500" s="1" t="s">
        <v>20</v>
      </c>
      <c r="B9500" s="2">
        <v>44021</v>
      </c>
      <c r="C9500">
        <v>34.066400000000002</v>
      </c>
    </row>
    <row r="9501" spans="1:3" x14ac:dyDescent="0.55000000000000004">
      <c r="A9501" s="1" t="s">
        <v>20</v>
      </c>
      <c r="B9501" s="2">
        <v>44022</v>
      </c>
      <c r="C9501">
        <v>34.223300000000002</v>
      </c>
    </row>
    <row r="9502" spans="1:3" x14ac:dyDescent="0.55000000000000004">
      <c r="A9502" s="1" t="s">
        <v>20</v>
      </c>
      <c r="B9502" s="2">
        <v>44025</v>
      </c>
      <c r="C9502">
        <v>33.536700000000003</v>
      </c>
    </row>
    <row r="9503" spans="1:3" x14ac:dyDescent="0.55000000000000004">
      <c r="A9503" s="1" t="s">
        <v>20</v>
      </c>
      <c r="B9503" s="2">
        <v>44026</v>
      </c>
      <c r="C9503">
        <v>33.831000000000003</v>
      </c>
    </row>
    <row r="9504" spans="1:3" x14ac:dyDescent="0.55000000000000004">
      <c r="A9504" s="1" t="s">
        <v>20</v>
      </c>
      <c r="B9504" s="2">
        <v>44027</v>
      </c>
      <c r="C9504">
        <v>34.341000000000001</v>
      </c>
    </row>
    <row r="9505" spans="1:3" x14ac:dyDescent="0.55000000000000004">
      <c r="A9505" s="1" t="s">
        <v>20</v>
      </c>
      <c r="B9505" s="2">
        <v>44028</v>
      </c>
      <c r="C9505">
        <v>34.0075</v>
      </c>
    </row>
    <row r="9506" spans="1:3" x14ac:dyDescent="0.55000000000000004">
      <c r="A9506" s="1" t="s">
        <v>20</v>
      </c>
      <c r="B9506" s="2">
        <v>44029</v>
      </c>
      <c r="C9506">
        <v>34.311599999999999</v>
      </c>
    </row>
    <row r="9507" spans="1:3" x14ac:dyDescent="0.55000000000000004">
      <c r="A9507" s="1" t="s">
        <v>20</v>
      </c>
      <c r="B9507" s="2">
        <v>44032</v>
      </c>
      <c r="C9507">
        <v>34.341000000000001</v>
      </c>
    </row>
    <row r="9508" spans="1:3" x14ac:dyDescent="0.55000000000000004">
      <c r="A9508" s="1" t="s">
        <v>20</v>
      </c>
      <c r="B9508" s="2">
        <v>44033</v>
      </c>
      <c r="C9508">
        <v>34.939399999999999</v>
      </c>
    </row>
    <row r="9509" spans="1:3" x14ac:dyDescent="0.55000000000000004">
      <c r="A9509" s="1" t="s">
        <v>20</v>
      </c>
      <c r="B9509" s="2">
        <v>44034</v>
      </c>
      <c r="C9509">
        <v>34.890300000000003</v>
      </c>
    </row>
    <row r="9510" spans="1:3" x14ac:dyDescent="0.55000000000000004">
      <c r="A9510" s="1" t="s">
        <v>20</v>
      </c>
      <c r="B9510" s="2">
        <v>44035</v>
      </c>
      <c r="C9510">
        <v>34.380200000000002</v>
      </c>
    </row>
    <row r="9511" spans="1:3" x14ac:dyDescent="0.55000000000000004">
      <c r="A9511" s="1" t="s">
        <v>20</v>
      </c>
      <c r="B9511" s="2">
        <v>44036</v>
      </c>
      <c r="C9511">
        <v>34.027099999999997</v>
      </c>
    </row>
    <row r="9512" spans="1:3" x14ac:dyDescent="0.55000000000000004">
      <c r="A9512" s="1" t="s">
        <v>20</v>
      </c>
      <c r="B9512" s="2">
        <v>44039</v>
      </c>
      <c r="C9512">
        <v>34.5274</v>
      </c>
    </row>
    <row r="9513" spans="1:3" x14ac:dyDescent="0.55000000000000004">
      <c r="A9513" s="1" t="s">
        <v>20</v>
      </c>
      <c r="B9513" s="2">
        <v>44040</v>
      </c>
      <c r="C9513">
        <v>34.292000000000002</v>
      </c>
    </row>
    <row r="9514" spans="1:3" x14ac:dyDescent="0.55000000000000004">
      <c r="A9514" s="1" t="s">
        <v>20</v>
      </c>
      <c r="B9514" s="2">
        <v>44041</v>
      </c>
      <c r="C9514">
        <v>35.223799999999997</v>
      </c>
    </row>
    <row r="9515" spans="1:3" x14ac:dyDescent="0.55000000000000004">
      <c r="A9515" s="1" t="s">
        <v>20</v>
      </c>
      <c r="B9515" s="2">
        <v>44042</v>
      </c>
      <c r="C9515">
        <v>34.733400000000003</v>
      </c>
    </row>
    <row r="9516" spans="1:3" x14ac:dyDescent="0.55000000000000004">
      <c r="A9516" s="1" t="s">
        <v>20</v>
      </c>
      <c r="B9516" s="2">
        <v>44043</v>
      </c>
      <c r="C9516">
        <v>34.694099999999999</v>
      </c>
    </row>
    <row r="9517" spans="1:3" x14ac:dyDescent="0.55000000000000004">
      <c r="A9517" s="1" t="s">
        <v>20</v>
      </c>
      <c r="B9517" s="2">
        <v>44046</v>
      </c>
      <c r="C9517">
        <v>35.115900000000003</v>
      </c>
    </row>
    <row r="9518" spans="1:3" x14ac:dyDescent="0.55000000000000004">
      <c r="A9518" s="1" t="s">
        <v>20</v>
      </c>
      <c r="B9518" s="2">
        <v>44047</v>
      </c>
      <c r="C9518">
        <v>35.537700000000001</v>
      </c>
    </row>
    <row r="9519" spans="1:3" x14ac:dyDescent="0.55000000000000004">
      <c r="A9519" s="1" t="s">
        <v>20</v>
      </c>
      <c r="B9519" s="2">
        <v>44048</v>
      </c>
      <c r="C9519">
        <v>35.616199999999999</v>
      </c>
    </row>
    <row r="9520" spans="1:3" x14ac:dyDescent="0.55000000000000004">
      <c r="A9520" s="1" t="s">
        <v>20</v>
      </c>
      <c r="B9520" s="2">
        <v>44049</v>
      </c>
      <c r="C9520">
        <v>35.939900000000002</v>
      </c>
    </row>
    <row r="9521" spans="1:3" x14ac:dyDescent="0.55000000000000004">
      <c r="A9521" s="1" t="s">
        <v>20</v>
      </c>
      <c r="B9521" s="2">
        <v>44050</v>
      </c>
      <c r="C9521">
        <v>36.194899999999997</v>
      </c>
    </row>
    <row r="9522" spans="1:3" x14ac:dyDescent="0.55000000000000004">
      <c r="A9522" s="1" t="s">
        <v>20</v>
      </c>
      <c r="B9522" s="2">
        <v>44053</v>
      </c>
      <c r="C9522">
        <v>36.302799999999998</v>
      </c>
    </row>
    <row r="9523" spans="1:3" x14ac:dyDescent="0.55000000000000004">
      <c r="A9523" s="1" t="s">
        <v>20</v>
      </c>
      <c r="B9523" s="2">
        <v>44054</v>
      </c>
      <c r="C9523">
        <v>34.331200000000003</v>
      </c>
    </row>
    <row r="9524" spans="1:3" x14ac:dyDescent="0.55000000000000004">
      <c r="A9524" s="1" t="s">
        <v>20</v>
      </c>
      <c r="B9524" s="2">
        <v>44055</v>
      </c>
      <c r="C9524">
        <v>35.665199999999999</v>
      </c>
    </row>
    <row r="9525" spans="1:3" x14ac:dyDescent="0.55000000000000004">
      <c r="A9525" s="1" t="s">
        <v>20</v>
      </c>
      <c r="B9525" s="2">
        <v>44056</v>
      </c>
      <c r="C9525">
        <v>35.674999999999997</v>
      </c>
    </row>
    <row r="9526" spans="1:3" x14ac:dyDescent="0.55000000000000004">
      <c r="A9526" s="1" t="s">
        <v>20</v>
      </c>
      <c r="B9526" s="2">
        <v>44057</v>
      </c>
      <c r="C9526">
        <v>36.063899999999997</v>
      </c>
    </row>
    <row r="9527" spans="1:3" x14ac:dyDescent="0.55000000000000004">
      <c r="A9527" s="1" t="s">
        <v>20</v>
      </c>
      <c r="B9527" s="2">
        <v>44060</v>
      </c>
      <c r="C9527">
        <v>35.473199999999999</v>
      </c>
    </row>
    <row r="9528" spans="1:3" x14ac:dyDescent="0.55000000000000004">
      <c r="A9528" s="1" t="s">
        <v>20</v>
      </c>
      <c r="B9528" s="2">
        <v>44061</v>
      </c>
      <c r="C9528">
        <v>35.177799999999998</v>
      </c>
    </row>
    <row r="9529" spans="1:3" x14ac:dyDescent="0.55000000000000004">
      <c r="A9529" s="1" t="s">
        <v>20</v>
      </c>
      <c r="B9529" s="2">
        <v>44062</v>
      </c>
      <c r="C9529">
        <v>35.217199999999998</v>
      </c>
    </row>
    <row r="9530" spans="1:3" x14ac:dyDescent="0.55000000000000004">
      <c r="A9530" s="1" t="s">
        <v>20</v>
      </c>
      <c r="B9530" s="2">
        <v>44063</v>
      </c>
      <c r="C9530">
        <v>33.799500000000002</v>
      </c>
    </row>
    <row r="9531" spans="1:3" x14ac:dyDescent="0.55000000000000004">
      <c r="A9531" s="1" t="s">
        <v>20</v>
      </c>
      <c r="B9531" s="2">
        <v>44064</v>
      </c>
      <c r="C9531">
        <v>34.2819</v>
      </c>
    </row>
    <row r="9532" spans="1:3" x14ac:dyDescent="0.55000000000000004">
      <c r="A9532" s="1" t="s">
        <v>20</v>
      </c>
      <c r="B9532" s="2">
        <v>44067</v>
      </c>
      <c r="C9532">
        <v>34.252400000000002</v>
      </c>
    </row>
    <row r="9533" spans="1:3" x14ac:dyDescent="0.55000000000000004">
      <c r="A9533" s="1" t="s">
        <v>20</v>
      </c>
      <c r="B9533" s="2">
        <v>44068</v>
      </c>
      <c r="C9533">
        <v>34.183399999999999</v>
      </c>
    </row>
    <row r="9534" spans="1:3" x14ac:dyDescent="0.55000000000000004">
      <c r="A9534" s="1" t="s">
        <v>20</v>
      </c>
      <c r="B9534" s="2">
        <v>44069</v>
      </c>
      <c r="C9534">
        <v>34.449300000000001</v>
      </c>
    </row>
    <row r="9535" spans="1:3" x14ac:dyDescent="0.55000000000000004">
      <c r="A9535" s="1" t="s">
        <v>20</v>
      </c>
      <c r="B9535" s="2">
        <v>44070</v>
      </c>
      <c r="C9535">
        <v>34.2819</v>
      </c>
    </row>
    <row r="9536" spans="1:3" x14ac:dyDescent="0.55000000000000004">
      <c r="A9536" s="1" t="s">
        <v>20</v>
      </c>
      <c r="B9536" s="2">
        <v>44071</v>
      </c>
      <c r="C9536">
        <v>34.3902</v>
      </c>
    </row>
    <row r="9537" spans="1:3" x14ac:dyDescent="0.55000000000000004">
      <c r="A9537" s="1" t="s">
        <v>20</v>
      </c>
      <c r="B9537" s="2">
        <v>44074</v>
      </c>
      <c r="C9537">
        <v>35.266399999999997</v>
      </c>
    </row>
    <row r="9538" spans="1:3" x14ac:dyDescent="0.55000000000000004">
      <c r="A9538" s="1" t="s">
        <v>20</v>
      </c>
      <c r="B9538" s="2">
        <v>44075</v>
      </c>
      <c r="C9538">
        <v>35.699599999999997</v>
      </c>
    </row>
    <row r="9539" spans="1:3" x14ac:dyDescent="0.55000000000000004">
      <c r="A9539" s="1" t="s">
        <v>20</v>
      </c>
      <c r="B9539" s="2">
        <v>44076</v>
      </c>
      <c r="C9539">
        <v>36.211599999999997</v>
      </c>
    </row>
    <row r="9540" spans="1:3" x14ac:dyDescent="0.55000000000000004">
      <c r="A9540" s="1" t="s">
        <v>20</v>
      </c>
      <c r="B9540" s="2">
        <v>44077</v>
      </c>
      <c r="C9540">
        <v>35.1188</v>
      </c>
    </row>
    <row r="9541" spans="1:3" x14ac:dyDescent="0.55000000000000004">
      <c r="A9541" s="1" t="s">
        <v>20</v>
      </c>
      <c r="B9541" s="2">
        <v>44078</v>
      </c>
      <c r="C9541">
        <v>35.148299999999999</v>
      </c>
    </row>
    <row r="9542" spans="1:3" x14ac:dyDescent="0.55000000000000004">
      <c r="A9542" s="1" t="s">
        <v>20</v>
      </c>
      <c r="B9542" s="2">
        <v>44082</v>
      </c>
      <c r="C9542">
        <v>33.730499999999999</v>
      </c>
    </row>
    <row r="9543" spans="1:3" x14ac:dyDescent="0.55000000000000004">
      <c r="A9543" s="1" t="s">
        <v>20</v>
      </c>
      <c r="B9543" s="2">
        <v>44083</v>
      </c>
      <c r="C9543">
        <v>34.419699999999999</v>
      </c>
    </row>
    <row r="9544" spans="1:3" x14ac:dyDescent="0.55000000000000004">
      <c r="A9544" s="1" t="s">
        <v>20</v>
      </c>
      <c r="B9544" s="2">
        <v>44084</v>
      </c>
      <c r="C9544">
        <v>34.144100000000002</v>
      </c>
    </row>
    <row r="9545" spans="1:3" x14ac:dyDescent="0.55000000000000004">
      <c r="A9545" s="1" t="s">
        <v>20</v>
      </c>
      <c r="B9545" s="2">
        <v>44085</v>
      </c>
      <c r="C9545">
        <v>34.1145</v>
      </c>
    </row>
    <row r="9546" spans="1:3" x14ac:dyDescent="0.55000000000000004">
      <c r="A9546" s="1" t="s">
        <v>20</v>
      </c>
      <c r="B9546" s="2">
        <v>44088</v>
      </c>
      <c r="C9546">
        <v>34.6462</v>
      </c>
    </row>
    <row r="9547" spans="1:3" x14ac:dyDescent="0.55000000000000004">
      <c r="A9547" s="1" t="s">
        <v>20</v>
      </c>
      <c r="B9547" s="2">
        <v>44089</v>
      </c>
      <c r="C9547">
        <v>35.473199999999999</v>
      </c>
    </row>
    <row r="9548" spans="1:3" x14ac:dyDescent="0.55000000000000004">
      <c r="A9548" s="1" t="s">
        <v>20</v>
      </c>
      <c r="B9548" s="2">
        <v>44090</v>
      </c>
      <c r="C9548">
        <v>35.581499999999998</v>
      </c>
    </row>
    <row r="9549" spans="1:3" x14ac:dyDescent="0.55000000000000004">
      <c r="A9549" s="1" t="s">
        <v>20</v>
      </c>
      <c r="B9549" s="2">
        <v>44091</v>
      </c>
      <c r="C9549">
        <v>34.852899999999998</v>
      </c>
    </row>
    <row r="9550" spans="1:3" x14ac:dyDescent="0.55000000000000004">
      <c r="A9550" s="1" t="s">
        <v>20</v>
      </c>
      <c r="B9550" s="2">
        <v>44092</v>
      </c>
      <c r="C9550">
        <v>34.4985</v>
      </c>
    </row>
    <row r="9551" spans="1:3" x14ac:dyDescent="0.55000000000000004">
      <c r="A9551" s="1" t="s">
        <v>20</v>
      </c>
      <c r="B9551" s="2">
        <v>44095</v>
      </c>
      <c r="C9551">
        <v>33.996400000000001</v>
      </c>
    </row>
    <row r="9552" spans="1:3" x14ac:dyDescent="0.55000000000000004">
      <c r="A9552" s="1" t="s">
        <v>20</v>
      </c>
      <c r="B9552" s="2">
        <v>44096</v>
      </c>
      <c r="C9552">
        <v>34.1145</v>
      </c>
    </row>
    <row r="9553" spans="1:3" x14ac:dyDescent="0.55000000000000004">
      <c r="A9553" s="1" t="s">
        <v>20</v>
      </c>
      <c r="B9553" s="2">
        <v>44097</v>
      </c>
      <c r="C9553">
        <v>33.573</v>
      </c>
    </row>
    <row r="9554" spans="1:3" x14ac:dyDescent="0.55000000000000004">
      <c r="A9554" s="1" t="s">
        <v>20</v>
      </c>
      <c r="B9554" s="2">
        <v>44098</v>
      </c>
      <c r="C9554">
        <v>32.549100000000003</v>
      </c>
    </row>
    <row r="9555" spans="1:3" x14ac:dyDescent="0.55000000000000004">
      <c r="A9555" s="1" t="s">
        <v>20</v>
      </c>
      <c r="B9555" s="2">
        <v>44099</v>
      </c>
      <c r="C9555">
        <v>33.386000000000003</v>
      </c>
    </row>
    <row r="9556" spans="1:3" x14ac:dyDescent="0.55000000000000004">
      <c r="A9556" s="1" t="s">
        <v>20</v>
      </c>
      <c r="B9556" s="2">
        <v>44102</v>
      </c>
      <c r="C9556">
        <v>34.4099</v>
      </c>
    </row>
    <row r="9557" spans="1:3" x14ac:dyDescent="0.55000000000000004">
      <c r="A9557" s="1" t="s">
        <v>20</v>
      </c>
      <c r="B9557" s="2">
        <v>44103</v>
      </c>
      <c r="C9557">
        <v>33.6616</v>
      </c>
    </row>
    <row r="9558" spans="1:3" x14ac:dyDescent="0.55000000000000004">
      <c r="A9558" s="1" t="s">
        <v>20</v>
      </c>
      <c r="B9558" s="2">
        <v>44104</v>
      </c>
      <c r="C9558">
        <v>33.8093</v>
      </c>
    </row>
    <row r="9559" spans="1:3" x14ac:dyDescent="0.55000000000000004">
      <c r="A9559" s="1" t="s">
        <v>20</v>
      </c>
      <c r="B9559" s="2">
        <v>44105</v>
      </c>
      <c r="C9559">
        <v>34.1539</v>
      </c>
    </row>
    <row r="9560" spans="1:3" x14ac:dyDescent="0.55000000000000004">
      <c r="A9560" s="1" t="s">
        <v>20</v>
      </c>
      <c r="B9560" s="2">
        <v>44106</v>
      </c>
      <c r="C9560">
        <v>34.567399999999999</v>
      </c>
    </row>
    <row r="9561" spans="1:3" x14ac:dyDescent="0.55000000000000004">
      <c r="A9561" s="1" t="s">
        <v>20</v>
      </c>
      <c r="B9561" s="2">
        <v>44109</v>
      </c>
      <c r="C9561">
        <v>35.502699999999997</v>
      </c>
    </row>
    <row r="9562" spans="1:3" x14ac:dyDescent="0.55000000000000004">
      <c r="A9562" s="1" t="s">
        <v>20</v>
      </c>
      <c r="B9562" s="2">
        <v>44110</v>
      </c>
      <c r="C9562">
        <v>34.4099</v>
      </c>
    </row>
    <row r="9563" spans="1:3" x14ac:dyDescent="0.55000000000000004">
      <c r="A9563" s="1" t="s">
        <v>20</v>
      </c>
      <c r="B9563" s="2">
        <v>44111</v>
      </c>
      <c r="C9563">
        <v>34.705199999999998</v>
      </c>
    </row>
    <row r="9564" spans="1:3" x14ac:dyDescent="0.55000000000000004">
      <c r="A9564" s="1" t="s">
        <v>20</v>
      </c>
      <c r="B9564" s="2">
        <v>44112</v>
      </c>
      <c r="C9564">
        <v>35.492899999999999</v>
      </c>
    </row>
    <row r="9565" spans="1:3" x14ac:dyDescent="0.55000000000000004">
      <c r="A9565" s="1" t="s">
        <v>20</v>
      </c>
      <c r="B9565" s="2">
        <v>44113</v>
      </c>
      <c r="C9565">
        <v>35.276299999999999</v>
      </c>
    </row>
    <row r="9566" spans="1:3" x14ac:dyDescent="0.55000000000000004">
      <c r="A9566" s="1" t="s">
        <v>20</v>
      </c>
      <c r="B9566" s="2">
        <v>44116</v>
      </c>
      <c r="C9566">
        <v>35.709499999999998</v>
      </c>
    </row>
    <row r="9567" spans="1:3" x14ac:dyDescent="0.55000000000000004">
      <c r="A9567" s="1" t="s">
        <v>20</v>
      </c>
      <c r="B9567" s="2">
        <v>44117</v>
      </c>
      <c r="C9567">
        <v>35.738999999999997</v>
      </c>
    </row>
    <row r="9568" spans="1:3" x14ac:dyDescent="0.55000000000000004">
      <c r="A9568" s="1" t="s">
        <v>20</v>
      </c>
      <c r="B9568" s="2">
        <v>44118</v>
      </c>
      <c r="C9568">
        <v>35.847299999999997</v>
      </c>
    </row>
    <row r="9569" spans="1:3" x14ac:dyDescent="0.55000000000000004">
      <c r="A9569" s="1" t="s">
        <v>20</v>
      </c>
      <c r="B9569" s="2">
        <v>44119</v>
      </c>
      <c r="C9569">
        <v>36.516800000000003</v>
      </c>
    </row>
    <row r="9570" spans="1:3" x14ac:dyDescent="0.55000000000000004">
      <c r="A9570" s="1" t="s">
        <v>20</v>
      </c>
      <c r="B9570" s="2">
        <v>44120</v>
      </c>
      <c r="C9570">
        <v>36.369100000000003</v>
      </c>
    </row>
    <row r="9571" spans="1:3" x14ac:dyDescent="0.55000000000000004">
      <c r="A9571" s="1" t="s">
        <v>20</v>
      </c>
      <c r="B9571" s="2">
        <v>44123</v>
      </c>
      <c r="C9571">
        <v>36.231299999999997</v>
      </c>
    </row>
    <row r="9572" spans="1:3" x14ac:dyDescent="0.55000000000000004">
      <c r="A9572" s="1" t="s">
        <v>20</v>
      </c>
      <c r="B9572" s="2">
        <v>44124</v>
      </c>
      <c r="C9572">
        <v>36.890900000000002</v>
      </c>
    </row>
    <row r="9573" spans="1:3" x14ac:dyDescent="0.55000000000000004">
      <c r="A9573" s="1" t="s">
        <v>20</v>
      </c>
      <c r="B9573" s="2">
        <v>44125</v>
      </c>
      <c r="C9573">
        <v>36.575899999999997</v>
      </c>
    </row>
    <row r="9574" spans="1:3" x14ac:dyDescent="0.55000000000000004">
      <c r="A9574" s="1" t="s">
        <v>20</v>
      </c>
      <c r="B9574" s="2">
        <v>44126</v>
      </c>
      <c r="C9574">
        <v>36.674300000000002</v>
      </c>
    </row>
    <row r="9575" spans="1:3" x14ac:dyDescent="0.55000000000000004">
      <c r="A9575" s="1" t="s">
        <v>20</v>
      </c>
      <c r="B9575" s="2">
        <v>44127</v>
      </c>
      <c r="C9575">
        <v>36.822000000000003</v>
      </c>
    </row>
    <row r="9576" spans="1:3" x14ac:dyDescent="0.55000000000000004">
      <c r="A9576" s="1" t="s">
        <v>20</v>
      </c>
      <c r="B9576" s="2">
        <v>44130</v>
      </c>
      <c r="C9576">
        <v>35.935899999999997</v>
      </c>
    </row>
    <row r="9577" spans="1:3" x14ac:dyDescent="0.55000000000000004">
      <c r="A9577" s="1" t="s">
        <v>20</v>
      </c>
      <c r="B9577" s="2">
        <v>44131</v>
      </c>
      <c r="C9577">
        <v>35.256599999999999</v>
      </c>
    </row>
    <row r="9578" spans="1:3" x14ac:dyDescent="0.55000000000000004">
      <c r="A9578" s="1" t="s">
        <v>20</v>
      </c>
      <c r="B9578" s="2">
        <v>44132</v>
      </c>
      <c r="C9578">
        <v>34.232700000000001</v>
      </c>
    </row>
    <row r="9579" spans="1:3" x14ac:dyDescent="0.55000000000000004">
      <c r="A9579" s="1" t="s">
        <v>20</v>
      </c>
      <c r="B9579" s="2">
        <v>44133</v>
      </c>
      <c r="C9579">
        <v>34.252400000000002</v>
      </c>
    </row>
    <row r="9580" spans="1:3" x14ac:dyDescent="0.55000000000000004">
      <c r="A9580" s="1" t="s">
        <v>20</v>
      </c>
      <c r="B9580" s="2">
        <v>44134</v>
      </c>
      <c r="C9580">
        <v>33.622300000000003</v>
      </c>
    </row>
    <row r="9581" spans="1:3" x14ac:dyDescent="0.55000000000000004">
      <c r="A9581" s="1" t="s">
        <v>20</v>
      </c>
      <c r="B9581" s="2">
        <v>44137</v>
      </c>
      <c r="C9581">
        <v>34.508299999999998</v>
      </c>
    </row>
    <row r="9582" spans="1:3" x14ac:dyDescent="0.55000000000000004">
      <c r="A9582" s="1" t="s">
        <v>20</v>
      </c>
      <c r="B9582" s="2">
        <v>44138</v>
      </c>
      <c r="C9582">
        <v>34.3508</v>
      </c>
    </row>
    <row r="9583" spans="1:3" x14ac:dyDescent="0.55000000000000004">
      <c r="A9583" s="1" t="s">
        <v>20</v>
      </c>
      <c r="B9583" s="2">
        <v>44139</v>
      </c>
      <c r="C9583">
        <v>36.575899999999997</v>
      </c>
    </row>
    <row r="9584" spans="1:3" x14ac:dyDescent="0.55000000000000004">
      <c r="A9584" s="1" t="s">
        <v>20</v>
      </c>
      <c r="B9584" s="2">
        <v>44140</v>
      </c>
      <c r="C9584">
        <v>37.599800000000002</v>
      </c>
    </row>
    <row r="9585" spans="1:3" x14ac:dyDescent="0.55000000000000004">
      <c r="A9585" s="1" t="s">
        <v>20</v>
      </c>
      <c r="B9585" s="2">
        <v>44141</v>
      </c>
      <c r="C9585">
        <v>37.639200000000002</v>
      </c>
    </row>
    <row r="9586" spans="1:3" x14ac:dyDescent="0.55000000000000004">
      <c r="A9586" s="1" t="s">
        <v>20</v>
      </c>
      <c r="B9586" s="2">
        <v>44144</v>
      </c>
      <c r="C9586">
        <v>37.422600000000003</v>
      </c>
    </row>
    <row r="9587" spans="1:3" x14ac:dyDescent="0.55000000000000004">
      <c r="A9587" s="1" t="s">
        <v>20</v>
      </c>
      <c r="B9587" s="2">
        <v>44145</v>
      </c>
      <c r="C9587">
        <v>37.786900000000003</v>
      </c>
    </row>
    <row r="9588" spans="1:3" x14ac:dyDescent="0.55000000000000004">
      <c r="A9588" s="1" t="s">
        <v>20</v>
      </c>
      <c r="B9588" s="2">
        <v>44146</v>
      </c>
      <c r="C9588">
        <v>36.152500000000003</v>
      </c>
    </row>
    <row r="9589" spans="1:3" x14ac:dyDescent="0.55000000000000004">
      <c r="A9589" s="1" t="s">
        <v>20</v>
      </c>
      <c r="B9589" s="2">
        <v>44147</v>
      </c>
      <c r="C9589">
        <v>36.172199999999997</v>
      </c>
    </row>
    <row r="9590" spans="1:3" x14ac:dyDescent="0.55000000000000004">
      <c r="A9590" s="1" t="s">
        <v>20</v>
      </c>
      <c r="B9590" s="2">
        <v>44148</v>
      </c>
      <c r="C9590">
        <v>37.066499999999998</v>
      </c>
    </row>
    <row r="9591" spans="1:3" x14ac:dyDescent="0.55000000000000004">
      <c r="A9591" s="1" t="s">
        <v>20</v>
      </c>
      <c r="B9591" s="2">
        <v>44151</v>
      </c>
      <c r="C9591">
        <v>37.293799999999997</v>
      </c>
    </row>
    <row r="9592" spans="1:3" x14ac:dyDescent="0.55000000000000004">
      <c r="A9592" s="1" t="s">
        <v>20</v>
      </c>
      <c r="B9592" s="2">
        <v>44152</v>
      </c>
      <c r="C9592">
        <v>37.521099999999997</v>
      </c>
    </row>
    <row r="9593" spans="1:3" x14ac:dyDescent="0.55000000000000004">
      <c r="A9593" s="1" t="s">
        <v>20</v>
      </c>
      <c r="B9593" s="2">
        <v>44153</v>
      </c>
      <c r="C9593">
        <v>37.61</v>
      </c>
    </row>
    <row r="9594" spans="1:3" x14ac:dyDescent="0.55000000000000004">
      <c r="A9594" s="1" t="s">
        <v>20</v>
      </c>
      <c r="B9594" s="2">
        <v>44154</v>
      </c>
      <c r="C9594">
        <v>38.0152</v>
      </c>
    </row>
    <row r="9595" spans="1:3" x14ac:dyDescent="0.55000000000000004">
      <c r="A9595" s="1" t="s">
        <v>20</v>
      </c>
      <c r="B9595" s="2">
        <v>44155</v>
      </c>
      <c r="C9595">
        <v>37.738500000000002</v>
      </c>
    </row>
    <row r="9596" spans="1:3" x14ac:dyDescent="0.55000000000000004">
      <c r="A9596" s="1" t="s">
        <v>20</v>
      </c>
      <c r="B9596" s="2">
        <v>44158</v>
      </c>
      <c r="C9596">
        <v>38.153500000000001</v>
      </c>
    </row>
    <row r="9597" spans="1:3" x14ac:dyDescent="0.55000000000000004">
      <c r="A9597" s="1" t="s">
        <v>20</v>
      </c>
      <c r="B9597" s="2">
        <v>44159</v>
      </c>
      <c r="C9597">
        <v>37.738500000000002</v>
      </c>
    </row>
    <row r="9598" spans="1:3" x14ac:dyDescent="0.55000000000000004">
      <c r="A9598" s="1" t="s">
        <v>20</v>
      </c>
      <c r="B9598" s="2">
        <v>44160</v>
      </c>
      <c r="C9598">
        <v>38.410400000000003</v>
      </c>
    </row>
    <row r="9599" spans="1:3" x14ac:dyDescent="0.55000000000000004">
      <c r="A9599" s="1" t="s">
        <v>20</v>
      </c>
      <c r="B9599" s="2">
        <v>44162</v>
      </c>
      <c r="C9599">
        <v>38.252299999999998</v>
      </c>
    </row>
    <row r="9600" spans="1:3" x14ac:dyDescent="0.55000000000000004">
      <c r="A9600" s="1" t="s">
        <v>20</v>
      </c>
      <c r="B9600" s="2">
        <v>44165</v>
      </c>
      <c r="C9600">
        <v>37.4816</v>
      </c>
    </row>
    <row r="9601" spans="1:3" x14ac:dyDescent="0.55000000000000004">
      <c r="A9601" s="1" t="s">
        <v>20</v>
      </c>
      <c r="B9601" s="2">
        <v>44166</v>
      </c>
      <c r="C9601">
        <v>38.459800000000001</v>
      </c>
    </row>
    <row r="9602" spans="1:3" x14ac:dyDescent="0.55000000000000004">
      <c r="A9602" s="1" t="s">
        <v>20</v>
      </c>
      <c r="B9602" s="2">
        <v>44167</v>
      </c>
      <c r="C9602">
        <v>38.756300000000003</v>
      </c>
    </row>
    <row r="9603" spans="1:3" x14ac:dyDescent="0.55000000000000004">
      <c r="A9603" s="1" t="s">
        <v>20</v>
      </c>
      <c r="B9603" s="2">
        <v>44168</v>
      </c>
      <c r="C9603">
        <v>38.756300000000003</v>
      </c>
    </row>
    <row r="9604" spans="1:3" x14ac:dyDescent="0.55000000000000004">
      <c r="A9604" s="1" t="s">
        <v>20</v>
      </c>
      <c r="B9604" s="2">
        <v>44169</v>
      </c>
      <c r="C9604">
        <v>39.102200000000003</v>
      </c>
    </row>
    <row r="9605" spans="1:3" x14ac:dyDescent="0.55000000000000004">
      <c r="A9605" s="1" t="s">
        <v>20</v>
      </c>
      <c r="B9605" s="2">
        <v>44172</v>
      </c>
      <c r="C9605">
        <v>39.398600000000002</v>
      </c>
    </row>
    <row r="9606" spans="1:3" x14ac:dyDescent="0.55000000000000004">
      <c r="A9606" s="1" t="s">
        <v>20</v>
      </c>
      <c r="B9606" s="2">
        <v>44173</v>
      </c>
      <c r="C9606">
        <v>39.270200000000003</v>
      </c>
    </row>
    <row r="9607" spans="1:3" x14ac:dyDescent="0.55000000000000004">
      <c r="A9607" s="1" t="s">
        <v>20</v>
      </c>
      <c r="B9607" s="2">
        <v>44174</v>
      </c>
      <c r="C9607">
        <v>38.687100000000001</v>
      </c>
    </row>
    <row r="9608" spans="1:3" x14ac:dyDescent="0.55000000000000004">
      <c r="A9608" s="1" t="s">
        <v>20</v>
      </c>
      <c r="B9608" s="2">
        <v>44175</v>
      </c>
      <c r="C9608">
        <v>38.5488</v>
      </c>
    </row>
    <row r="9609" spans="1:3" x14ac:dyDescent="0.55000000000000004">
      <c r="A9609" s="1" t="s">
        <v>20</v>
      </c>
      <c r="B9609" s="2">
        <v>44176</v>
      </c>
      <c r="C9609">
        <v>39.151600000000002</v>
      </c>
    </row>
    <row r="9610" spans="1:3" x14ac:dyDescent="0.55000000000000004">
      <c r="A9610" s="1" t="s">
        <v>20</v>
      </c>
      <c r="B9610" s="2">
        <v>44179</v>
      </c>
      <c r="C9610">
        <v>38.756300000000003</v>
      </c>
    </row>
    <row r="9611" spans="1:3" x14ac:dyDescent="0.55000000000000004">
      <c r="A9611" s="1" t="s">
        <v>20</v>
      </c>
      <c r="B9611" s="2">
        <v>44180</v>
      </c>
      <c r="C9611">
        <v>39.161499999999997</v>
      </c>
    </row>
    <row r="9612" spans="1:3" x14ac:dyDescent="0.55000000000000004">
      <c r="A9612" s="1" t="s">
        <v>20</v>
      </c>
      <c r="B9612" s="2">
        <v>44181</v>
      </c>
      <c r="C9612">
        <v>39.7346</v>
      </c>
    </row>
    <row r="9613" spans="1:3" x14ac:dyDescent="0.55000000000000004">
      <c r="A9613" s="1" t="s">
        <v>20</v>
      </c>
      <c r="B9613" s="2">
        <v>44182</v>
      </c>
      <c r="C9613">
        <v>39.942100000000003</v>
      </c>
    </row>
    <row r="9614" spans="1:3" x14ac:dyDescent="0.55000000000000004">
      <c r="A9614" s="1" t="s">
        <v>20</v>
      </c>
      <c r="B9614" s="2">
        <v>44183</v>
      </c>
      <c r="C9614">
        <v>39.566600000000001</v>
      </c>
    </row>
    <row r="9615" spans="1:3" x14ac:dyDescent="0.55000000000000004">
      <c r="A9615" s="1" t="s">
        <v>20</v>
      </c>
      <c r="B9615" s="2">
        <v>44186</v>
      </c>
      <c r="C9615">
        <v>39.230600000000003</v>
      </c>
    </row>
    <row r="9616" spans="1:3" x14ac:dyDescent="0.55000000000000004">
      <c r="A9616" s="1" t="s">
        <v>20</v>
      </c>
      <c r="B9616" s="2">
        <v>44187</v>
      </c>
      <c r="C9616">
        <v>39.023099999999999</v>
      </c>
    </row>
    <row r="9617" spans="1:3" x14ac:dyDescent="0.55000000000000004">
      <c r="A9617" s="1" t="s">
        <v>20</v>
      </c>
      <c r="B9617" s="2">
        <v>44188</v>
      </c>
      <c r="C9617">
        <v>39.181199999999997</v>
      </c>
    </row>
    <row r="9618" spans="1:3" x14ac:dyDescent="0.55000000000000004">
      <c r="A9618" s="1" t="s">
        <v>20</v>
      </c>
      <c r="B9618" s="2">
        <v>44189</v>
      </c>
      <c r="C9618">
        <v>39.369</v>
      </c>
    </row>
    <row r="9619" spans="1:3" x14ac:dyDescent="0.55000000000000004">
      <c r="A9619" s="1" t="s">
        <v>20</v>
      </c>
      <c r="B9619" s="2">
        <v>44193</v>
      </c>
      <c r="C9619">
        <v>39.013199999999998</v>
      </c>
    </row>
    <row r="9620" spans="1:3" x14ac:dyDescent="0.55000000000000004">
      <c r="A9620" s="1" t="s">
        <v>20</v>
      </c>
      <c r="B9620" s="2">
        <v>44194</v>
      </c>
      <c r="C9620">
        <v>38.963799999999999</v>
      </c>
    </row>
    <row r="9621" spans="1:3" x14ac:dyDescent="0.55000000000000004">
      <c r="A9621" s="1" t="s">
        <v>20</v>
      </c>
      <c r="B9621" s="2">
        <v>44195</v>
      </c>
      <c r="C9621">
        <v>39.220700000000001</v>
      </c>
    </row>
    <row r="9622" spans="1:3" x14ac:dyDescent="0.55000000000000004">
      <c r="A9622" s="1" t="s">
        <v>20</v>
      </c>
      <c r="B9622" s="2">
        <v>44196</v>
      </c>
      <c r="C9622">
        <v>40.011299999999999</v>
      </c>
    </row>
    <row r="9623" spans="1:3" x14ac:dyDescent="0.55000000000000004">
      <c r="A9623" s="1" t="s">
        <v>20</v>
      </c>
      <c r="B9623" s="2">
        <v>44200</v>
      </c>
      <c r="C9623">
        <v>39.181199999999997</v>
      </c>
    </row>
    <row r="9624" spans="1:3" x14ac:dyDescent="0.55000000000000004">
      <c r="A9624" s="1" t="s">
        <v>20</v>
      </c>
      <c r="B9624" s="2">
        <v>44201</v>
      </c>
      <c r="C9624">
        <v>38.805700000000002</v>
      </c>
    </row>
    <row r="9625" spans="1:3" x14ac:dyDescent="0.55000000000000004">
      <c r="A9625" s="1" t="s">
        <v>20</v>
      </c>
      <c r="B9625" s="2">
        <v>44202</v>
      </c>
      <c r="C9625">
        <v>38.884799999999998</v>
      </c>
    </row>
    <row r="9626" spans="1:3" x14ac:dyDescent="0.55000000000000004">
      <c r="A9626" s="1" t="s">
        <v>20</v>
      </c>
      <c r="B9626" s="2">
        <v>44203</v>
      </c>
      <c r="C9626">
        <v>39.695099999999996</v>
      </c>
    </row>
    <row r="9627" spans="1:3" x14ac:dyDescent="0.55000000000000004">
      <c r="A9627" s="1" t="s">
        <v>20</v>
      </c>
      <c r="B9627" s="2">
        <v>44204</v>
      </c>
      <c r="C9627">
        <v>40.011299999999999</v>
      </c>
    </row>
    <row r="9628" spans="1:3" x14ac:dyDescent="0.55000000000000004">
      <c r="A9628" s="1" t="s">
        <v>20</v>
      </c>
      <c r="B9628" s="2">
        <v>44207</v>
      </c>
      <c r="C9628">
        <v>40.100200000000001</v>
      </c>
    </row>
    <row r="9629" spans="1:3" x14ac:dyDescent="0.55000000000000004">
      <c r="A9629" s="1" t="s">
        <v>20</v>
      </c>
      <c r="B9629" s="2">
        <v>44208</v>
      </c>
      <c r="C9629">
        <v>39.942100000000003</v>
      </c>
    </row>
    <row r="9630" spans="1:3" x14ac:dyDescent="0.55000000000000004">
      <c r="A9630" s="1" t="s">
        <v>20</v>
      </c>
      <c r="B9630" s="2">
        <v>44209</v>
      </c>
      <c r="C9630">
        <v>40.712899999999998</v>
      </c>
    </row>
    <row r="9631" spans="1:3" x14ac:dyDescent="0.55000000000000004">
      <c r="A9631" s="1" t="s">
        <v>20</v>
      </c>
      <c r="B9631" s="2">
        <v>44210</v>
      </c>
      <c r="C9631">
        <v>40.4955</v>
      </c>
    </row>
    <row r="9632" spans="1:3" x14ac:dyDescent="0.55000000000000004">
      <c r="A9632" s="1" t="s">
        <v>20</v>
      </c>
      <c r="B9632" s="2">
        <v>44211</v>
      </c>
      <c r="C9632">
        <v>40.238599999999998</v>
      </c>
    </row>
    <row r="9633" spans="1:3" x14ac:dyDescent="0.55000000000000004">
      <c r="A9633" s="1" t="s">
        <v>20</v>
      </c>
      <c r="B9633" s="2">
        <v>44215</v>
      </c>
      <c r="C9633">
        <v>40.485599999999998</v>
      </c>
    </row>
    <row r="9634" spans="1:3" x14ac:dyDescent="0.55000000000000004">
      <c r="A9634" s="1" t="s">
        <v>20</v>
      </c>
      <c r="B9634" s="2">
        <v>44216</v>
      </c>
      <c r="C9634">
        <v>40.969799999999999</v>
      </c>
    </row>
    <row r="9635" spans="1:3" x14ac:dyDescent="0.55000000000000004">
      <c r="A9635" s="1" t="s">
        <v>20</v>
      </c>
      <c r="B9635" s="2">
        <v>44217</v>
      </c>
      <c r="C9635">
        <v>40.653599999999997</v>
      </c>
    </row>
    <row r="9636" spans="1:3" x14ac:dyDescent="0.55000000000000004">
      <c r="A9636" s="1" t="s">
        <v>20</v>
      </c>
      <c r="B9636" s="2">
        <v>44218</v>
      </c>
      <c r="C9636">
        <v>39.724699999999999</v>
      </c>
    </row>
    <row r="9637" spans="1:3" x14ac:dyDescent="0.55000000000000004">
      <c r="A9637" s="1" t="s">
        <v>20</v>
      </c>
      <c r="B9637" s="2">
        <v>44221</v>
      </c>
      <c r="C9637">
        <v>39.0824</v>
      </c>
    </row>
    <row r="9638" spans="1:3" x14ac:dyDescent="0.55000000000000004">
      <c r="A9638" s="1" t="s">
        <v>20</v>
      </c>
      <c r="B9638" s="2">
        <v>44222</v>
      </c>
      <c r="C9638">
        <v>38.687100000000001</v>
      </c>
    </row>
    <row r="9639" spans="1:3" x14ac:dyDescent="0.55000000000000004">
      <c r="A9639" s="1" t="s">
        <v>20</v>
      </c>
      <c r="B9639" s="2">
        <v>44223</v>
      </c>
      <c r="C9639">
        <v>37.115900000000003</v>
      </c>
    </row>
    <row r="9640" spans="1:3" x14ac:dyDescent="0.55000000000000004">
      <c r="A9640" s="1" t="s">
        <v>20</v>
      </c>
      <c r="B9640" s="2">
        <v>44224</v>
      </c>
      <c r="C9640">
        <v>38.479599999999998</v>
      </c>
    </row>
    <row r="9641" spans="1:3" x14ac:dyDescent="0.55000000000000004">
      <c r="A9641" s="1" t="s">
        <v>20</v>
      </c>
      <c r="B9641" s="2">
        <v>44225</v>
      </c>
      <c r="C9641">
        <v>38.4895</v>
      </c>
    </row>
    <row r="9642" spans="1:3" x14ac:dyDescent="0.55000000000000004">
      <c r="A9642" s="1" t="s">
        <v>20</v>
      </c>
      <c r="B9642" s="2">
        <v>44228</v>
      </c>
      <c r="C9642">
        <v>39.9619</v>
      </c>
    </row>
    <row r="9643" spans="1:3" x14ac:dyDescent="0.55000000000000004">
      <c r="A9643" s="1" t="s">
        <v>20</v>
      </c>
      <c r="B9643" s="2">
        <v>44229</v>
      </c>
      <c r="C9643">
        <v>41.809800000000003</v>
      </c>
    </row>
    <row r="9644" spans="1:3" x14ac:dyDescent="0.55000000000000004">
      <c r="A9644" s="1" t="s">
        <v>20</v>
      </c>
      <c r="B9644" s="2">
        <v>44230</v>
      </c>
      <c r="C9644">
        <v>41.6023</v>
      </c>
    </row>
    <row r="9645" spans="1:3" x14ac:dyDescent="0.55000000000000004">
      <c r="A9645" s="1" t="s">
        <v>20</v>
      </c>
      <c r="B9645" s="2">
        <v>44231</v>
      </c>
      <c r="C9645">
        <v>43.341500000000003</v>
      </c>
    </row>
    <row r="9646" spans="1:3" x14ac:dyDescent="0.55000000000000004">
      <c r="A9646" s="1" t="s">
        <v>20</v>
      </c>
      <c r="B9646" s="2">
        <v>44232</v>
      </c>
      <c r="C9646">
        <v>44.122100000000003</v>
      </c>
    </row>
    <row r="9647" spans="1:3" x14ac:dyDescent="0.55000000000000004">
      <c r="A9647" s="1" t="s">
        <v>20</v>
      </c>
      <c r="B9647" s="2">
        <v>44235</v>
      </c>
      <c r="C9647">
        <v>44.7348</v>
      </c>
    </row>
    <row r="9648" spans="1:3" x14ac:dyDescent="0.55000000000000004">
      <c r="A9648" s="1" t="s">
        <v>20</v>
      </c>
      <c r="B9648" s="2">
        <v>44236</v>
      </c>
      <c r="C9648">
        <v>45.999600000000001</v>
      </c>
    </row>
    <row r="9649" spans="1:3" x14ac:dyDescent="0.55000000000000004">
      <c r="A9649" s="1" t="s">
        <v>20</v>
      </c>
      <c r="B9649" s="2">
        <v>44237</v>
      </c>
      <c r="C9649">
        <v>47.985900000000001</v>
      </c>
    </row>
    <row r="9650" spans="1:3" x14ac:dyDescent="0.55000000000000004">
      <c r="A9650" s="1" t="s">
        <v>20</v>
      </c>
      <c r="B9650" s="2">
        <v>44238</v>
      </c>
      <c r="C9650">
        <v>47.64</v>
      </c>
    </row>
    <row r="9651" spans="1:3" x14ac:dyDescent="0.55000000000000004">
      <c r="A9651" s="1" t="s">
        <v>20</v>
      </c>
      <c r="B9651" s="2">
        <v>44239</v>
      </c>
      <c r="C9651">
        <v>47.64</v>
      </c>
    </row>
    <row r="9652" spans="1:3" x14ac:dyDescent="0.55000000000000004">
      <c r="A9652" s="1" t="s">
        <v>20</v>
      </c>
      <c r="B9652" s="2">
        <v>44243</v>
      </c>
      <c r="C9652">
        <v>47.383099999999999</v>
      </c>
    </row>
    <row r="9653" spans="1:3" x14ac:dyDescent="0.55000000000000004">
      <c r="A9653" s="1" t="s">
        <v>20</v>
      </c>
      <c r="B9653" s="2">
        <v>44244</v>
      </c>
      <c r="C9653">
        <v>46.9878</v>
      </c>
    </row>
    <row r="9654" spans="1:3" x14ac:dyDescent="0.55000000000000004">
      <c r="A9654" s="1" t="s">
        <v>20</v>
      </c>
      <c r="B9654" s="2">
        <v>44245</v>
      </c>
      <c r="C9654">
        <v>46.533299999999997</v>
      </c>
    </row>
    <row r="9655" spans="1:3" x14ac:dyDescent="0.55000000000000004">
      <c r="A9655" s="1" t="s">
        <v>20</v>
      </c>
      <c r="B9655" s="2">
        <v>44246</v>
      </c>
      <c r="C9655">
        <v>46.349899999999998</v>
      </c>
    </row>
    <row r="9656" spans="1:3" x14ac:dyDescent="0.55000000000000004">
      <c r="A9656" s="1" t="s">
        <v>20</v>
      </c>
      <c r="B9656" s="2">
        <v>44249</v>
      </c>
      <c r="C9656">
        <v>44.942700000000002</v>
      </c>
    </row>
    <row r="9657" spans="1:3" x14ac:dyDescent="0.55000000000000004">
      <c r="A9657" s="1" t="s">
        <v>20</v>
      </c>
      <c r="B9657" s="2">
        <v>44250</v>
      </c>
      <c r="C9657">
        <v>44.714700000000001</v>
      </c>
    </row>
    <row r="9658" spans="1:3" x14ac:dyDescent="0.55000000000000004">
      <c r="A9658" s="1" t="s">
        <v>20</v>
      </c>
      <c r="B9658" s="2">
        <v>44251</v>
      </c>
      <c r="C9658">
        <v>45.0319</v>
      </c>
    </row>
    <row r="9659" spans="1:3" x14ac:dyDescent="0.55000000000000004">
      <c r="A9659" s="1" t="s">
        <v>20</v>
      </c>
      <c r="B9659" s="2">
        <v>44252</v>
      </c>
      <c r="C9659">
        <v>44.556199999999997</v>
      </c>
    </row>
    <row r="9660" spans="1:3" x14ac:dyDescent="0.55000000000000004">
      <c r="A9660" s="1" t="s">
        <v>20</v>
      </c>
      <c r="B9660" s="2">
        <v>44253</v>
      </c>
      <c r="C9660">
        <v>45.150799999999997</v>
      </c>
    </row>
    <row r="9661" spans="1:3" x14ac:dyDescent="0.55000000000000004">
      <c r="A9661" s="1" t="s">
        <v>20</v>
      </c>
      <c r="B9661" s="2">
        <v>44256</v>
      </c>
      <c r="C9661">
        <v>45.884099999999997</v>
      </c>
    </row>
    <row r="9662" spans="1:3" x14ac:dyDescent="0.55000000000000004">
      <c r="A9662" s="1" t="s">
        <v>20</v>
      </c>
      <c r="B9662" s="2">
        <v>44257</v>
      </c>
      <c r="C9662">
        <v>46.032800000000002</v>
      </c>
    </row>
    <row r="9663" spans="1:3" x14ac:dyDescent="0.55000000000000004">
      <c r="A9663" s="1" t="s">
        <v>20</v>
      </c>
      <c r="B9663" s="2">
        <v>44258</v>
      </c>
      <c r="C9663">
        <v>46.587800000000001</v>
      </c>
    </row>
    <row r="9664" spans="1:3" x14ac:dyDescent="0.55000000000000004">
      <c r="A9664" s="1" t="s">
        <v>20</v>
      </c>
      <c r="B9664" s="2">
        <v>44259</v>
      </c>
      <c r="C9664">
        <v>46.270600000000002</v>
      </c>
    </row>
    <row r="9665" spans="1:3" x14ac:dyDescent="0.55000000000000004">
      <c r="A9665" s="1" t="s">
        <v>20</v>
      </c>
      <c r="B9665" s="2">
        <v>44260</v>
      </c>
      <c r="C9665">
        <v>46.4788</v>
      </c>
    </row>
    <row r="9666" spans="1:3" x14ac:dyDescent="0.55000000000000004">
      <c r="A9666" s="1" t="s">
        <v>20</v>
      </c>
      <c r="B9666" s="2">
        <v>44263</v>
      </c>
      <c r="C9666">
        <v>46.6571</v>
      </c>
    </row>
    <row r="9667" spans="1:3" x14ac:dyDescent="0.55000000000000004">
      <c r="A9667" s="1" t="s">
        <v>20</v>
      </c>
      <c r="B9667" s="2">
        <v>44264</v>
      </c>
      <c r="C9667">
        <v>46.647199999999998</v>
      </c>
    </row>
    <row r="9668" spans="1:3" x14ac:dyDescent="0.55000000000000004">
      <c r="A9668" s="1" t="s">
        <v>20</v>
      </c>
      <c r="B9668" s="2">
        <v>44265</v>
      </c>
      <c r="C9668">
        <v>47.340899999999998</v>
      </c>
    </row>
    <row r="9669" spans="1:3" x14ac:dyDescent="0.55000000000000004">
      <c r="A9669" s="1" t="s">
        <v>20</v>
      </c>
      <c r="B9669" s="2">
        <v>44266</v>
      </c>
      <c r="C9669">
        <v>47.777000000000001</v>
      </c>
    </row>
    <row r="9670" spans="1:3" x14ac:dyDescent="0.55000000000000004">
      <c r="A9670" s="1" t="s">
        <v>20</v>
      </c>
      <c r="B9670" s="2">
        <v>44267</v>
      </c>
      <c r="C9670">
        <v>47.994999999999997</v>
      </c>
    </row>
    <row r="9671" spans="1:3" x14ac:dyDescent="0.55000000000000004">
      <c r="A9671" s="1" t="s">
        <v>20</v>
      </c>
      <c r="B9671" s="2">
        <v>44270</v>
      </c>
      <c r="C9671">
        <v>48.906700000000001</v>
      </c>
    </row>
    <row r="9672" spans="1:3" x14ac:dyDescent="0.55000000000000004">
      <c r="A9672" s="1" t="s">
        <v>20</v>
      </c>
      <c r="B9672" s="2">
        <v>44271</v>
      </c>
      <c r="C9672">
        <v>48.490499999999997</v>
      </c>
    </row>
    <row r="9673" spans="1:3" x14ac:dyDescent="0.55000000000000004">
      <c r="A9673" s="1" t="s">
        <v>20</v>
      </c>
      <c r="B9673" s="2">
        <v>44272</v>
      </c>
      <c r="C9673">
        <v>48.540100000000002</v>
      </c>
    </row>
    <row r="9674" spans="1:3" x14ac:dyDescent="0.55000000000000004">
      <c r="A9674" s="1" t="s">
        <v>20</v>
      </c>
      <c r="B9674" s="2">
        <v>44273</v>
      </c>
      <c r="C9674">
        <v>47.380600000000001</v>
      </c>
    </row>
    <row r="9675" spans="1:3" x14ac:dyDescent="0.55000000000000004">
      <c r="A9675" s="1" t="s">
        <v>20</v>
      </c>
      <c r="B9675" s="2">
        <v>44274</v>
      </c>
      <c r="C9675">
        <v>47.767099999999999</v>
      </c>
    </row>
    <row r="9676" spans="1:3" x14ac:dyDescent="0.55000000000000004">
      <c r="A9676" s="1" t="s">
        <v>20</v>
      </c>
      <c r="B9676" s="2">
        <v>44277</v>
      </c>
      <c r="C9676">
        <v>48.322000000000003</v>
      </c>
    </row>
    <row r="9677" spans="1:3" x14ac:dyDescent="0.55000000000000004">
      <c r="A9677" s="1" t="s">
        <v>20</v>
      </c>
      <c r="B9677" s="2">
        <v>44278</v>
      </c>
      <c r="C9677">
        <v>47.44</v>
      </c>
    </row>
    <row r="9678" spans="1:3" x14ac:dyDescent="0.55000000000000004">
      <c r="A9678" s="1" t="s">
        <v>20</v>
      </c>
      <c r="B9678" s="2">
        <v>44279</v>
      </c>
      <c r="C9678">
        <v>47.549100000000003</v>
      </c>
    </row>
    <row r="9679" spans="1:3" x14ac:dyDescent="0.55000000000000004">
      <c r="A9679" s="1" t="s">
        <v>20</v>
      </c>
      <c r="B9679" s="2">
        <v>44280</v>
      </c>
      <c r="C9679">
        <v>47.489600000000003</v>
      </c>
    </row>
    <row r="9680" spans="1:3" x14ac:dyDescent="0.55000000000000004">
      <c r="A9680" s="1" t="s">
        <v>20</v>
      </c>
      <c r="B9680" s="2">
        <v>44281</v>
      </c>
      <c r="C9680">
        <v>48.034700000000001</v>
      </c>
    </row>
    <row r="9681" spans="1:3" x14ac:dyDescent="0.55000000000000004">
      <c r="A9681" s="1" t="s">
        <v>20</v>
      </c>
      <c r="B9681" s="2">
        <v>44284</v>
      </c>
      <c r="C9681">
        <v>48.103999999999999</v>
      </c>
    </row>
    <row r="9682" spans="1:3" x14ac:dyDescent="0.55000000000000004">
      <c r="A9682" s="1" t="s">
        <v>20</v>
      </c>
      <c r="B9682" s="2">
        <v>44285</v>
      </c>
      <c r="C9682">
        <v>48.748199999999997</v>
      </c>
    </row>
    <row r="9683" spans="1:3" x14ac:dyDescent="0.55000000000000004">
      <c r="A9683" s="1" t="s">
        <v>20</v>
      </c>
      <c r="B9683" s="2">
        <v>44286</v>
      </c>
      <c r="C9683">
        <v>48.411200000000001</v>
      </c>
    </row>
    <row r="9684" spans="1:3" x14ac:dyDescent="0.55000000000000004">
      <c r="A9684" s="1" t="s">
        <v>20</v>
      </c>
      <c r="B9684" s="2">
        <v>44287</v>
      </c>
      <c r="C9684">
        <v>49.897799999999997</v>
      </c>
    </row>
    <row r="9685" spans="1:3" x14ac:dyDescent="0.55000000000000004">
      <c r="A9685" s="1" t="s">
        <v>20</v>
      </c>
      <c r="B9685" s="2">
        <v>44291</v>
      </c>
      <c r="C9685">
        <v>50.700499999999998</v>
      </c>
    </row>
    <row r="9686" spans="1:3" x14ac:dyDescent="0.55000000000000004">
      <c r="A9686" s="1" t="s">
        <v>20</v>
      </c>
      <c r="B9686" s="2">
        <v>44292</v>
      </c>
      <c r="C9686">
        <v>50.720300000000002</v>
      </c>
    </row>
    <row r="9687" spans="1:3" x14ac:dyDescent="0.55000000000000004">
      <c r="A9687" s="1" t="s">
        <v>20</v>
      </c>
      <c r="B9687" s="2">
        <v>44293</v>
      </c>
      <c r="C9687">
        <v>50.591500000000003</v>
      </c>
    </row>
    <row r="9688" spans="1:3" x14ac:dyDescent="0.55000000000000004">
      <c r="A9688" s="1" t="s">
        <v>20</v>
      </c>
      <c r="B9688" s="2">
        <v>44294</v>
      </c>
      <c r="C9688">
        <v>51.1464</v>
      </c>
    </row>
    <row r="9689" spans="1:3" x14ac:dyDescent="0.55000000000000004">
      <c r="A9689" s="1" t="s">
        <v>20</v>
      </c>
      <c r="B9689" s="2">
        <v>44295</v>
      </c>
      <c r="C9689">
        <v>50.869</v>
      </c>
    </row>
    <row r="9690" spans="1:3" x14ac:dyDescent="0.55000000000000004">
      <c r="A9690" s="1" t="s">
        <v>20</v>
      </c>
      <c r="B9690" s="2">
        <v>44298</v>
      </c>
      <c r="C9690">
        <v>51.5428</v>
      </c>
    </row>
    <row r="9691" spans="1:3" x14ac:dyDescent="0.55000000000000004">
      <c r="A9691" s="1" t="s">
        <v>20</v>
      </c>
      <c r="B9691" s="2">
        <v>44299</v>
      </c>
      <c r="C9691">
        <v>51.5627</v>
      </c>
    </row>
    <row r="9692" spans="1:3" x14ac:dyDescent="0.55000000000000004">
      <c r="A9692" s="1" t="s">
        <v>20</v>
      </c>
      <c r="B9692" s="2">
        <v>44300</v>
      </c>
      <c r="C9692">
        <v>52.633000000000003</v>
      </c>
    </row>
    <row r="9693" spans="1:3" x14ac:dyDescent="0.55000000000000004">
      <c r="A9693" s="1" t="s">
        <v>20</v>
      </c>
      <c r="B9693" s="2">
        <v>44301</v>
      </c>
      <c r="C9693">
        <v>52.444699999999997</v>
      </c>
    </row>
    <row r="9694" spans="1:3" x14ac:dyDescent="0.55000000000000004">
      <c r="A9694" s="1" t="s">
        <v>20</v>
      </c>
      <c r="B9694" s="2">
        <v>44302</v>
      </c>
      <c r="C9694">
        <v>52.831200000000003</v>
      </c>
    </row>
    <row r="9695" spans="1:3" x14ac:dyDescent="0.55000000000000004">
      <c r="A9695" s="1" t="s">
        <v>20</v>
      </c>
      <c r="B9695" s="2">
        <v>44305</v>
      </c>
      <c r="C9695">
        <v>52.831200000000003</v>
      </c>
    </row>
    <row r="9696" spans="1:3" x14ac:dyDescent="0.55000000000000004">
      <c r="A9696" s="1" t="s">
        <v>20</v>
      </c>
      <c r="B9696" s="2">
        <v>44306</v>
      </c>
      <c r="C9696">
        <v>52.127600000000001</v>
      </c>
    </row>
    <row r="9697" spans="1:3" x14ac:dyDescent="0.55000000000000004">
      <c r="A9697" s="1" t="s">
        <v>20</v>
      </c>
      <c r="B9697" s="2">
        <v>44307</v>
      </c>
      <c r="C9697">
        <v>52.623100000000001</v>
      </c>
    </row>
    <row r="9698" spans="1:3" x14ac:dyDescent="0.55000000000000004">
      <c r="A9698" s="1" t="s">
        <v>20</v>
      </c>
      <c r="B9698" s="2">
        <v>44308</v>
      </c>
      <c r="C9698">
        <v>53.237499999999997</v>
      </c>
    </row>
    <row r="9699" spans="1:3" x14ac:dyDescent="0.55000000000000004">
      <c r="A9699" s="1" t="s">
        <v>20</v>
      </c>
      <c r="B9699" s="2">
        <v>44309</v>
      </c>
      <c r="C9699">
        <v>54.6051</v>
      </c>
    </row>
    <row r="9700" spans="1:3" x14ac:dyDescent="0.55000000000000004">
      <c r="A9700" s="1" t="s">
        <v>20</v>
      </c>
      <c r="B9700" s="2">
        <v>44312</v>
      </c>
      <c r="C9700">
        <v>55.070900000000002</v>
      </c>
    </row>
    <row r="9701" spans="1:3" x14ac:dyDescent="0.55000000000000004">
      <c r="A9701" s="1" t="s">
        <v>20</v>
      </c>
      <c r="B9701" s="2">
        <v>44313</v>
      </c>
      <c r="C9701">
        <v>56.131300000000003</v>
      </c>
    </row>
    <row r="9702" spans="1:3" x14ac:dyDescent="0.55000000000000004">
      <c r="A9702" s="1" t="s">
        <v>20</v>
      </c>
      <c r="B9702" s="2">
        <v>44314</v>
      </c>
      <c r="C9702">
        <v>56.200600000000001</v>
      </c>
    </row>
    <row r="9703" spans="1:3" x14ac:dyDescent="0.55000000000000004">
      <c r="A9703" s="1" t="s">
        <v>20</v>
      </c>
      <c r="B9703" s="2">
        <v>44315</v>
      </c>
      <c r="C9703">
        <v>56.299700000000001</v>
      </c>
    </row>
    <row r="9704" spans="1:3" x14ac:dyDescent="0.55000000000000004">
      <c r="A9704" s="1" t="s">
        <v>20</v>
      </c>
      <c r="B9704" s="2">
        <v>44316</v>
      </c>
      <c r="C9704">
        <v>56.071800000000003</v>
      </c>
    </row>
    <row r="9705" spans="1:3" x14ac:dyDescent="0.55000000000000004">
      <c r="A9705" s="1" t="s">
        <v>20</v>
      </c>
      <c r="B9705" s="2">
        <v>44319</v>
      </c>
      <c r="C9705">
        <v>55.764600000000002</v>
      </c>
    </row>
    <row r="9706" spans="1:3" x14ac:dyDescent="0.55000000000000004">
      <c r="A9706" s="1" t="s">
        <v>20</v>
      </c>
      <c r="B9706" s="2">
        <v>44320</v>
      </c>
      <c r="C9706">
        <v>55.130299999999998</v>
      </c>
    </row>
    <row r="9707" spans="1:3" x14ac:dyDescent="0.55000000000000004">
      <c r="A9707" s="1" t="s">
        <v>20</v>
      </c>
      <c r="B9707" s="2">
        <v>44321</v>
      </c>
      <c r="C9707">
        <v>57.588099999999997</v>
      </c>
    </row>
    <row r="9708" spans="1:3" x14ac:dyDescent="0.55000000000000004">
      <c r="A9708" s="1" t="s">
        <v>20</v>
      </c>
      <c r="B9708" s="2">
        <v>44322</v>
      </c>
      <c r="C9708">
        <v>57.161900000000003</v>
      </c>
    </row>
    <row r="9709" spans="1:3" x14ac:dyDescent="0.55000000000000004">
      <c r="A9709" s="1" t="s">
        <v>20</v>
      </c>
      <c r="B9709" s="2">
        <v>44323</v>
      </c>
      <c r="C9709">
        <v>58.192599999999999</v>
      </c>
    </row>
    <row r="9710" spans="1:3" x14ac:dyDescent="0.55000000000000004">
      <c r="A9710" s="1" t="s">
        <v>20</v>
      </c>
      <c r="B9710" s="2">
        <v>44326</v>
      </c>
      <c r="C9710">
        <v>56.577199999999998</v>
      </c>
    </row>
    <row r="9711" spans="1:3" x14ac:dyDescent="0.55000000000000004">
      <c r="A9711" s="1" t="s">
        <v>20</v>
      </c>
      <c r="B9711" s="2">
        <v>44327</v>
      </c>
      <c r="C9711">
        <v>55.764600000000002</v>
      </c>
    </row>
    <row r="9712" spans="1:3" x14ac:dyDescent="0.55000000000000004">
      <c r="A9712" s="1" t="s">
        <v>20</v>
      </c>
      <c r="B9712" s="2">
        <v>44328</v>
      </c>
      <c r="C9712">
        <v>53.614100000000001</v>
      </c>
    </row>
    <row r="9713" spans="1:3" x14ac:dyDescent="0.55000000000000004">
      <c r="A9713" s="1" t="s">
        <v>20</v>
      </c>
      <c r="B9713" s="2">
        <v>44329</v>
      </c>
      <c r="C9713">
        <v>54.624899999999997</v>
      </c>
    </row>
    <row r="9714" spans="1:3" x14ac:dyDescent="0.55000000000000004">
      <c r="A9714" s="1" t="s">
        <v>20</v>
      </c>
      <c r="B9714" s="2">
        <v>44330</v>
      </c>
      <c r="C9714">
        <v>55.782499999999999</v>
      </c>
    </row>
    <row r="9715" spans="1:3" x14ac:dyDescent="0.55000000000000004">
      <c r="A9715" s="1" t="s">
        <v>20</v>
      </c>
      <c r="B9715" s="2">
        <v>44333</v>
      </c>
      <c r="C9715">
        <v>55.087000000000003</v>
      </c>
    </row>
    <row r="9716" spans="1:3" x14ac:dyDescent="0.55000000000000004">
      <c r="A9716" s="1" t="s">
        <v>20</v>
      </c>
      <c r="B9716" s="2">
        <v>44334</v>
      </c>
      <c r="C9716">
        <v>54.639800000000001</v>
      </c>
    </row>
    <row r="9717" spans="1:3" x14ac:dyDescent="0.55000000000000004">
      <c r="A9717" s="1" t="s">
        <v>20</v>
      </c>
      <c r="B9717" s="2">
        <v>44335</v>
      </c>
      <c r="C9717">
        <v>54.451000000000001</v>
      </c>
    </row>
    <row r="9718" spans="1:3" x14ac:dyDescent="0.55000000000000004">
      <c r="A9718" s="1" t="s">
        <v>20</v>
      </c>
      <c r="B9718" s="2">
        <v>44336</v>
      </c>
      <c r="C9718">
        <v>55.037300000000002</v>
      </c>
    </row>
    <row r="9719" spans="1:3" x14ac:dyDescent="0.55000000000000004">
      <c r="A9719" s="1" t="s">
        <v>20</v>
      </c>
      <c r="B9719" s="2">
        <v>44337</v>
      </c>
      <c r="C9719">
        <v>54.888199999999998</v>
      </c>
    </row>
    <row r="9720" spans="1:3" x14ac:dyDescent="0.55000000000000004">
      <c r="A9720" s="1" t="s">
        <v>20</v>
      </c>
      <c r="B9720" s="2">
        <v>44340</v>
      </c>
      <c r="C9720">
        <v>54.967700000000001</v>
      </c>
    </row>
    <row r="9721" spans="1:3" x14ac:dyDescent="0.55000000000000004">
      <c r="A9721" s="1" t="s">
        <v>20</v>
      </c>
      <c r="B9721" s="2">
        <v>44341</v>
      </c>
      <c r="C9721">
        <v>55.226100000000002</v>
      </c>
    </row>
    <row r="9722" spans="1:3" x14ac:dyDescent="0.55000000000000004">
      <c r="A9722" s="1" t="s">
        <v>20</v>
      </c>
      <c r="B9722" s="2">
        <v>44342</v>
      </c>
      <c r="C9722">
        <v>55.176400000000001</v>
      </c>
    </row>
    <row r="9723" spans="1:3" x14ac:dyDescent="0.55000000000000004">
      <c r="A9723" s="1" t="s">
        <v>20</v>
      </c>
      <c r="B9723" s="2">
        <v>44343</v>
      </c>
      <c r="C9723">
        <v>55.345300000000002</v>
      </c>
    </row>
    <row r="9724" spans="1:3" x14ac:dyDescent="0.55000000000000004">
      <c r="A9724" s="1" t="s">
        <v>20</v>
      </c>
      <c r="B9724" s="2">
        <v>44344</v>
      </c>
      <c r="C9724">
        <v>55.3354</v>
      </c>
    </row>
    <row r="9725" spans="1:3" x14ac:dyDescent="0.55000000000000004">
      <c r="A9725" s="1" t="s">
        <v>20</v>
      </c>
      <c r="B9725" s="2">
        <v>44348</v>
      </c>
      <c r="C9725">
        <v>55.375100000000003</v>
      </c>
    </row>
    <row r="9726" spans="1:3" x14ac:dyDescent="0.55000000000000004">
      <c r="A9726" s="1" t="s">
        <v>20</v>
      </c>
      <c r="B9726" s="2">
        <v>44349</v>
      </c>
      <c r="C9726">
        <v>54.649799999999999</v>
      </c>
    </row>
    <row r="9727" spans="1:3" x14ac:dyDescent="0.55000000000000004">
      <c r="A9727" s="1" t="s">
        <v>20</v>
      </c>
      <c r="B9727" s="2">
        <v>44350</v>
      </c>
      <c r="C9727">
        <v>55.235999999999997</v>
      </c>
    </row>
    <row r="9728" spans="1:3" x14ac:dyDescent="0.55000000000000004">
      <c r="A9728" s="1" t="s">
        <v>20</v>
      </c>
      <c r="B9728" s="2">
        <v>44351</v>
      </c>
      <c r="C9728">
        <v>55.047199999999997</v>
      </c>
    </row>
    <row r="9729" spans="1:3" x14ac:dyDescent="0.55000000000000004">
      <c r="A9729" s="1" t="s">
        <v>20</v>
      </c>
      <c r="B9729" s="2">
        <v>44354</v>
      </c>
      <c r="C9729">
        <v>53.785299999999999</v>
      </c>
    </row>
    <row r="9730" spans="1:3" x14ac:dyDescent="0.55000000000000004">
      <c r="A9730" s="1" t="s">
        <v>20</v>
      </c>
      <c r="B9730" s="2">
        <v>44355</v>
      </c>
      <c r="C9730">
        <v>54.947899999999997</v>
      </c>
    </row>
    <row r="9731" spans="1:3" x14ac:dyDescent="0.55000000000000004">
      <c r="A9731" s="1" t="s">
        <v>20</v>
      </c>
      <c r="B9731" s="2">
        <v>44356</v>
      </c>
      <c r="C9731">
        <v>54.927999999999997</v>
      </c>
    </row>
    <row r="9732" spans="1:3" x14ac:dyDescent="0.55000000000000004">
      <c r="A9732" s="1" t="s">
        <v>20</v>
      </c>
      <c r="B9732" s="2">
        <v>44357</v>
      </c>
      <c r="C9732">
        <v>55.6633</v>
      </c>
    </row>
    <row r="9733" spans="1:3" x14ac:dyDescent="0.55000000000000004">
      <c r="A9733" s="1" t="s">
        <v>20</v>
      </c>
      <c r="B9733" s="2">
        <v>44358</v>
      </c>
      <c r="C9733">
        <v>56.1402</v>
      </c>
    </row>
    <row r="9734" spans="1:3" x14ac:dyDescent="0.55000000000000004">
      <c r="A9734" s="1" t="s">
        <v>20</v>
      </c>
      <c r="B9734" s="2">
        <v>44361</v>
      </c>
      <c r="C9734">
        <v>54.937899999999999</v>
      </c>
    </row>
    <row r="9735" spans="1:3" x14ac:dyDescent="0.55000000000000004">
      <c r="A9735" s="1" t="s">
        <v>20</v>
      </c>
      <c r="B9735" s="2">
        <v>44362</v>
      </c>
      <c r="C9735">
        <v>55.3354</v>
      </c>
    </row>
    <row r="9736" spans="1:3" x14ac:dyDescent="0.55000000000000004">
      <c r="A9736" s="1" t="s">
        <v>20</v>
      </c>
      <c r="B9736" s="2">
        <v>44363</v>
      </c>
      <c r="C9736">
        <v>56.666800000000002</v>
      </c>
    </row>
    <row r="9737" spans="1:3" x14ac:dyDescent="0.55000000000000004">
      <c r="A9737" s="1" t="s">
        <v>20</v>
      </c>
      <c r="B9737" s="2">
        <v>44364</v>
      </c>
      <c r="C9737">
        <v>56.7761</v>
      </c>
    </row>
    <row r="9738" spans="1:3" x14ac:dyDescent="0.55000000000000004">
      <c r="A9738" s="1" t="s">
        <v>20</v>
      </c>
      <c r="B9738" s="2">
        <v>44365</v>
      </c>
      <c r="C9738">
        <v>56.030900000000003</v>
      </c>
    </row>
    <row r="9739" spans="1:3" x14ac:dyDescent="0.55000000000000004">
      <c r="A9739" s="1" t="s">
        <v>20</v>
      </c>
      <c r="B9739" s="2">
        <v>44368</v>
      </c>
      <c r="C9739">
        <v>57.531300000000002</v>
      </c>
    </row>
    <row r="9740" spans="1:3" x14ac:dyDescent="0.55000000000000004">
      <c r="A9740" s="1" t="s">
        <v>20</v>
      </c>
      <c r="B9740" s="2">
        <v>44369</v>
      </c>
      <c r="C9740">
        <v>58.187100000000001</v>
      </c>
    </row>
    <row r="9741" spans="1:3" x14ac:dyDescent="0.55000000000000004">
      <c r="A9741" s="1" t="s">
        <v>20</v>
      </c>
      <c r="B9741" s="2">
        <v>44370</v>
      </c>
      <c r="C9741">
        <v>58.981999999999999</v>
      </c>
    </row>
    <row r="9742" spans="1:3" x14ac:dyDescent="0.55000000000000004">
      <c r="A9742" s="1" t="s">
        <v>20</v>
      </c>
      <c r="B9742" s="2">
        <v>44371</v>
      </c>
      <c r="C9742">
        <v>59.747100000000003</v>
      </c>
    </row>
    <row r="9743" spans="1:3" x14ac:dyDescent="0.55000000000000004">
      <c r="A9743" s="1" t="s">
        <v>20</v>
      </c>
      <c r="B9743" s="2">
        <v>44372</v>
      </c>
      <c r="C9743">
        <v>60.373100000000001</v>
      </c>
    </row>
    <row r="9744" spans="1:3" x14ac:dyDescent="0.55000000000000004">
      <c r="A9744" s="1" t="s">
        <v>20</v>
      </c>
      <c r="B9744" s="2">
        <v>44375</v>
      </c>
      <c r="C9744">
        <v>60.134599999999999</v>
      </c>
    </row>
    <row r="9745" spans="1:3" x14ac:dyDescent="0.55000000000000004">
      <c r="A9745" s="1" t="s">
        <v>20</v>
      </c>
      <c r="B9745" s="2">
        <v>44376</v>
      </c>
      <c r="C9745">
        <v>59.9955</v>
      </c>
    </row>
    <row r="9746" spans="1:3" x14ac:dyDescent="0.55000000000000004">
      <c r="A9746" s="1" t="s">
        <v>20</v>
      </c>
      <c r="B9746" s="2">
        <v>44377</v>
      </c>
      <c r="C9746">
        <v>58.8628</v>
      </c>
    </row>
    <row r="9747" spans="1:3" x14ac:dyDescent="0.55000000000000004">
      <c r="A9747" s="1" t="s">
        <v>20</v>
      </c>
      <c r="B9747" s="2">
        <v>44378</v>
      </c>
      <c r="C9747">
        <v>59.369500000000002</v>
      </c>
    </row>
    <row r="9748" spans="1:3" x14ac:dyDescent="0.55000000000000004">
      <c r="A9748" s="1" t="s">
        <v>20</v>
      </c>
      <c r="B9748" s="2">
        <v>44379</v>
      </c>
      <c r="C9748">
        <v>59.409300000000002</v>
      </c>
    </row>
    <row r="9749" spans="1:3" x14ac:dyDescent="0.55000000000000004">
      <c r="A9749" s="1" t="s">
        <v>20</v>
      </c>
      <c r="B9749" s="2">
        <v>44383</v>
      </c>
      <c r="C9749">
        <v>59.548400000000001</v>
      </c>
    </row>
    <row r="9750" spans="1:3" x14ac:dyDescent="0.55000000000000004">
      <c r="A9750" s="1" t="s">
        <v>20</v>
      </c>
      <c r="B9750" s="2">
        <v>44384</v>
      </c>
      <c r="C9750">
        <v>58.991900000000001</v>
      </c>
    </row>
    <row r="9751" spans="1:3" x14ac:dyDescent="0.55000000000000004">
      <c r="A9751" s="1" t="s">
        <v>20</v>
      </c>
      <c r="B9751" s="2">
        <v>44385</v>
      </c>
      <c r="C9751">
        <v>57.660499999999999</v>
      </c>
    </row>
    <row r="9752" spans="1:3" x14ac:dyDescent="0.55000000000000004">
      <c r="A9752" s="1" t="s">
        <v>20</v>
      </c>
      <c r="B9752" s="2">
        <v>44386</v>
      </c>
      <c r="C9752">
        <v>58.723700000000001</v>
      </c>
    </row>
    <row r="9753" spans="1:3" x14ac:dyDescent="0.55000000000000004">
      <c r="A9753" s="1" t="s">
        <v>20</v>
      </c>
      <c r="B9753" s="2">
        <v>44389</v>
      </c>
      <c r="C9753">
        <v>60.075000000000003</v>
      </c>
    </row>
    <row r="9754" spans="1:3" x14ac:dyDescent="0.55000000000000004">
      <c r="A9754" s="1" t="s">
        <v>20</v>
      </c>
      <c r="B9754" s="2">
        <v>44390</v>
      </c>
      <c r="C9754">
        <v>59.031700000000001</v>
      </c>
    </row>
    <row r="9755" spans="1:3" x14ac:dyDescent="0.55000000000000004">
      <c r="A9755" s="1" t="s">
        <v>20</v>
      </c>
      <c r="B9755" s="2">
        <v>44391</v>
      </c>
      <c r="C9755">
        <v>58.5349</v>
      </c>
    </row>
    <row r="9756" spans="1:3" x14ac:dyDescent="0.55000000000000004">
      <c r="A9756" s="1" t="s">
        <v>20</v>
      </c>
      <c r="B9756" s="2">
        <v>44392</v>
      </c>
      <c r="C9756">
        <v>58.445399999999999</v>
      </c>
    </row>
    <row r="9757" spans="1:3" x14ac:dyDescent="0.55000000000000004">
      <c r="A9757" s="1" t="s">
        <v>20</v>
      </c>
      <c r="B9757" s="2">
        <v>44393</v>
      </c>
      <c r="C9757">
        <v>57.869100000000003</v>
      </c>
    </row>
    <row r="9758" spans="1:3" x14ac:dyDescent="0.55000000000000004">
      <c r="A9758" s="1" t="s">
        <v>20</v>
      </c>
      <c r="B9758" s="2">
        <v>44396</v>
      </c>
      <c r="C9758">
        <v>57.0047</v>
      </c>
    </row>
    <row r="9759" spans="1:3" x14ac:dyDescent="0.55000000000000004">
      <c r="A9759" s="1" t="s">
        <v>20</v>
      </c>
      <c r="B9759" s="2">
        <v>44397</v>
      </c>
      <c r="C9759">
        <v>58.187100000000001</v>
      </c>
    </row>
    <row r="9760" spans="1:3" x14ac:dyDescent="0.55000000000000004">
      <c r="A9760" s="1" t="s">
        <v>20</v>
      </c>
      <c r="B9760" s="2">
        <v>44398</v>
      </c>
      <c r="C9760">
        <v>59.001899999999999</v>
      </c>
    </row>
    <row r="9761" spans="1:3" x14ac:dyDescent="0.55000000000000004">
      <c r="A9761" s="1" t="s">
        <v>20</v>
      </c>
      <c r="B9761" s="2">
        <v>44399</v>
      </c>
      <c r="C9761">
        <v>60.323399999999999</v>
      </c>
    </row>
    <row r="9762" spans="1:3" x14ac:dyDescent="0.55000000000000004">
      <c r="A9762" s="1" t="s">
        <v>20</v>
      </c>
      <c r="B9762" s="2">
        <v>44400</v>
      </c>
      <c r="C9762">
        <v>61.0289</v>
      </c>
    </row>
    <row r="9763" spans="1:3" x14ac:dyDescent="0.55000000000000004">
      <c r="A9763" s="1" t="s">
        <v>20</v>
      </c>
      <c r="B9763" s="2">
        <v>44403</v>
      </c>
      <c r="C9763">
        <v>61.436300000000003</v>
      </c>
    </row>
    <row r="9764" spans="1:3" x14ac:dyDescent="0.55000000000000004">
      <c r="A9764" s="1" t="s">
        <v>20</v>
      </c>
      <c r="B9764" s="2">
        <v>44404</v>
      </c>
      <c r="C9764">
        <v>61.933100000000003</v>
      </c>
    </row>
    <row r="9765" spans="1:3" x14ac:dyDescent="0.55000000000000004">
      <c r="A9765" s="1" t="s">
        <v>20</v>
      </c>
      <c r="B9765" s="2">
        <v>44405</v>
      </c>
      <c r="C9765">
        <v>62.052300000000002</v>
      </c>
    </row>
    <row r="9766" spans="1:3" x14ac:dyDescent="0.55000000000000004">
      <c r="A9766" s="1" t="s">
        <v>20</v>
      </c>
      <c r="B9766" s="2">
        <v>44406</v>
      </c>
      <c r="C9766">
        <v>63.403700000000001</v>
      </c>
    </row>
    <row r="9767" spans="1:3" x14ac:dyDescent="0.55000000000000004">
      <c r="A9767" s="1" t="s">
        <v>20</v>
      </c>
      <c r="B9767" s="2">
        <v>44407</v>
      </c>
      <c r="C9767">
        <v>63.353999999999999</v>
      </c>
    </row>
    <row r="9768" spans="1:3" x14ac:dyDescent="0.55000000000000004">
      <c r="A9768" s="1" t="s">
        <v>20</v>
      </c>
      <c r="B9768" s="2">
        <v>44410</v>
      </c>
      <c r="C9768">
        <v>63.135399999999997</v>
      </c>
    </row>
    <row r="9769" spans="1:3" x14ac:dyDescent="0.55000000000000004">
      <c r="A9769" s="1" t="s">
        <v>20</v>
      </c>
      <c r="B9769" s="2">
        <v>44411</v>
      </c>
      <c r="C9769">
        <v>64.3874</v>
      </c>
    </row>
    <row r="9770" spans="1:3" x14ac:dyDescent="0.55000000000000004">
      <c r="A9770" s="1" t="s">
        <v>20</v>
      </c>
      <c r="B9770" s="2">
        <v>44412</v>
      </c>
      <c r="C9770">
        <v>65.609499999999997</v>
      </c>
    </row>
    <row r="9771" spans="1:3" x14ac:dyDescent="0.55000000000000004">
      <c r="A9771" s="1" t="s">
        <v>20</v>
      </c>
      <c r="B9771" s="2">
        <v>44413</v>
      </c>
      <c r="C9771">
        <v>66.811800000000005</v>
      </c>
    </row>
    <row r="9772" spans="1:3" x14ac:dyDescent="0.55000000000000004">
      <c r="A9772" s="1" t="s">
        <v>20</v>
      </c>
      <c r="B9772" s="2">
        <v>44414</v>
      </c>
      <c r="C9772">
        <v>67.149699999999996</v>
      </c>
    </row>
    <row r="9773" spans="1:3" x14ac:dyDescent="0.55000000000000004">
      <c r="A9773" s="1" t="s">
        <v>20</v>
      </c>
      <c r="B9773" s="2">
        <v>44417</v>
      </c>
      <c r="C9773">
        <v>66.414400000000001</v>
      </c>
    </row>
    <row r="9774" spans="1:3" x14ac:dyDescent="0.55000000000000004">
      <c r="A9774" s="1" t="s">
        <v>20</v>
      </c>
      <c r="B9774" s="2">
        <v>44418</v>
      </c>
      <c r="C9774">
        <v>65.381</v>
      </c>
    </row>
    <row r="9775" spans="1:3" x14ac:dyDescent="0.55000000000000004">
      <c r="A9775" s="1" t="s">
        <v>20</v>
      </c>
      <c r="B9775" s="2">
        <v>44419</v>
      </c>
      <c r="C9775">
        <v>65.390900000000002</v>
      </c>
    </row>
    <row r="9776" spans="1:3" x14ac:dyDescent="0.55000000000000004">
      <c r="A9776" s="1" t="s">
        <v>20</v>
      </c>
      <c r="B9776" s="2">
        <v>44420</v>
      </c>
      <c r="C9776">
        <v>65.679100000000005</v>
      </c>
    </row>
    <row r="9777" spans="1:3" x14ac:dyDescent="0.55000000000000004">
      <c r="A9777" s="1" t="s">
        <v>20</v>
      </c>
      <c r="B9777" s="2">
        <v>44421</v>
      </c>
      <c r="C9777">
        <v>65.7637</v>
      </c>
    </row>
    <row r="9778" spans="1:3" x14ac:dyDescent="0.55000000000000004">
      <c r="A9778" s="1" t="s">
        <v>20</v>
      </c>
      <c r="B9778" s="2">
        <v>44424</v>
      </c>
      <c r="C9778">
        <v>65.126400000000004</v>
      </c>
    </row>
    <row r="9779" spans="1:3" x14ac:dyDescent="0.55000000000000004">
      <c r="A9779" s="1" t="s">
        <v>20</v>
      </c>
      <c r="B9779" s="2">
        <v>44425</v>
      </c>
      <c r="C9779">
        <v>63.254300000000001</v>
      </c>
    </row>
    <row r="9780" spans="1:3" x14ac:dyDescent="0.55000000000000004">
      <c r="A9780" s="1" t="s">
        <v>20</v>
      </c>
      <c r="B9780" s="2">
        <v>44426</v>
      </c>
      <c r="C9780">
        <v>62.925600000000003</v>
      </c>
    </row>
    <row r="9781" spans="1:3" x14ac:dyDescent="0.55000000000000004">
      <c r="A9781" s="1" t="s">
        <v>20</v>
      </c>
      <c r="B9781" s="2">
        <v>44427</v>
      </c>
      <c r="C9781">
        <v>61.939799999999998</v>
      </c>
    </row>
    <row r="9782" spans="1:3" x14ac:dyDescent="0.55000000000000004">
      <c r="A9782" s="1" t="s">
        <v>20</v>
      </c>
      <c r="B9782" s="2">
        <v>44428</v>
      </c>
      <c r="C9782">
        <v>63.045099999999998</v>
      </c>
    </row>
    <row r="9783" spans="1:3" x14ac:dyDescent="0.55000000000000004">
      <c r="A9783" s="1" t="s">
        <v>20</v>
      </c>
      <c r="B9783" s="2">
        <v>44431</v>
      </c>
      <c r="C9783">
        <v>64.150499999999994</v>
      </c>
    </row>
    <row r="9784" spans="1:3" x14ac:dyDescent="0.55000000000000004">
      <c r="A9784" s="1" t="s">
        <v>20</v>
      </c>
      <c r="B9784" s="2">
        <v>44432</v>
      </c>
      <c r="C9784">
        <v>64.180400000000006</v>
      </c>
    </row>
    <row r="9785" spans="1:3" x14ac:dyDescent="0.55000000000000004">
      <c r="A9785" s="1" t="s">
        <v>20</v>
      </c>
      <c r="B9785" s="2">
        <v>44433</v>
      </c>
      <c r="C9785">
        <v>64.250100000000003</v>
      </c>
    </row>
    <row r="9786" spans="1:3" x14ac:dyDescent="0.55000000000000004">
      <c r="A9786" s="1" t="s">
        <v>20</v>
      </c>
      <c r="B9786" s="2">
        <v>44434</v>
      </c>
      <c r="C9786">
        <v>63.961300000000001</v>
      </c>
    </row>
    <row r="9787" spans="1:3" x14ac:dyDescent="0.55000000000000004">
      <c r="A9787" s="1" t="s">
        <v>20</v>
      </c>
      <c r="B9787" s="2">
        <v>44435</v>
      </c>
      <c r="C9787">
        <v>63.931399999999996</v>
      </c>
    </row>
    <row r="9788" spans="1:3" x14ac:dyDescent="0.55000000000000004">
      <c r="A9788" s="1" t="s">
        <v>20</v>
      </c>
      <c r="B9788" s="2">
        <v>44438</v>
      </c>
      <c r="C9788">
        <v>64.040999999999997</v>
      </c>
    </row>
    <row r="9789" spans="1:3" x14ac:dyDescent="0.55000000000000004">
      <c r="A9789" s="1" t="s">
        <v>20</v>
      </c>
      <c r="B9789" s="2">
        <v>44439</v>
      </c>
      <c r="C9789">
        <v>64.021000000000001</v>
      </c>
    </row>
    <row r="9790" spans="1:3" x14ac:dyDescent="0.55000000000000004">
      <c r="A9790" s="1" t="s">
        <v>20</v>
      </c>
      <c r="B9790" s="2">
        <v>44440</v>
      </c>
      <c r="C9790">
        <v>64.250100000000003</v>
      </c>
    </row>
    <row r="9791" spans="1:3" x14ac:dyDescent="0.55000000000000004">
      <c r="A9791" s="1" t="s">
        <v>20</v>
      </c>
      <c r="B9791" s="2">
        <v>44441</v>
      </c>
      <c r="C9791">
        <v>64.180400000000006</v>
      </c>
    </row>
    <row r="9792" spans="1:3" x14ac:dyDescent="0.55000000000000004">
      <c r="A9792" s="1" t="s">
        <v>20</v>
      </c>
      <c r="B9792" s="2">
        <v>44442</v>
      </c>
      <c r="C9792">
        <v>64.170400000000001</v>
      </c>
    </row>
    <row r="9793" spans="1:3" x14ac:dyDescent="0.55000000000000004">
      <c r="A9793" s="1" t="s">
        <v>20</v>
      </c>
      <c r="B9793" s="2">
        <v>44446</v>
      </c>
      <c r="C9793">
        <v>62.507399999999997</v>
      </c>
    </row>
    <row r="9794" spans="1:3" x14ac:dyDescent="0.55000000000000004">
      <c r="A9794" s="1" t="s">
        <v>20</v>
      </c>
      <c r="B9794" s="2">
        <v>44447</v>
      </c>
      <c r="C9794">
        <v>62.806199999999997</v>
      </c>
    </row>
    <row r="9795" spans="1:3" x14ac:dyDescent="0.55000000000000004">
      <c r="A9795" s="1" t="s">
        <v>20</v>
      </c>
      <c r="B9795" s="2">
        <v>44448</v>
      </c>
      <c r="C9795">
        <v>62.646799999999999</v>
      </c>
    </row>
    <row r="9796" spans="1:3" x14ac:dyDescent="0.55000000000000004">
      <c r="A9796" s="1" t="s">
        <v>20</v>
      </c>
      <c r="B9796" s="2">
        <v>44449</v>
      </c>
      <c r="C9796">
        <v>62.497399999999999</v>
      </c>
    </row>
    <row r="9797" spans="1:3" x14ac:dyDescent="0.55000000000000004">
      <c r="A9797" s="1" t="s">
        <v>20</v>
      </c>
      <c r="B9797" s="2">
        <v>44452</v>
      </c>
      <c r="C9797">
        <v>63.055100000000003</v>
      </c>
    </row>
    <row r="9798" spans="1:3" x14ac:dyDescent="0.55000000000000004">
      <c r="A9798" s="1" t="s">
        <v>20</v>
      </c>
      <c r="B9798" s="2">
        <v>44453</v>
      </c>
      <c r="C9798">
        <v>63.1248</v>
      </c>
    </row>
    <row r="9799" spans="1:3" x14ac:dyDescent="0.55000000000000004">
      <c r="A9799" s="1" t="s">
        <v>20</v>
      </c>
      <c r="B9799" s="2">
        <v>44454</v>
      </c>
      <c r="C9799">
        <v>64.349699999999999</v>
      </c>
    </row>
    <row r="9800" spans="1:3" x14ac:dyDescent="0.55000000000000004">
      <c r="A9800" s="1" t="s">
        <v>20</v>
      </c>
      <c r="B9800" s="2">
        <v>44455</v>
      </c>
      <c r="C9800">
        <v>66.361199999999997</v>
      </c>
    </row>
    <row r="9801" spans="1:3" x14ac:dyDescent="0.55000000000000004">
      <c r="A9801" s="1" t="s">
        <v>20</v>
      </c>
      <c r="B9801" s="2">
        <v>44456</v>
      </c>
      <c r="C9801">
        <v>66.201899999999995</v>
      </c>
    </row>
    <row r="9802" spans="1:3" x14ac:dyDescent="0.55000000000000004">
      <c r="A9802" s="1" t="s">
        <v>20</v>
      </c>
      <c r="B9802" s="2">
        <v>44459</v>
      </c>
      <c r="C9802">
        <v>62.188699999999997</v>
      </c>
    </row>
    <row r="9803" spans="1:3" x14ac:dyDescent="0.55000000000000004">
      <c r="A9803" s="1" t="s">
        <v>20</v>
      </c>
      <c r="B9803" s="2">
        <v>44460</v>
      </c>
      <c r="C9803">
        <v>63.2742</v>
      </c>
    </row>
    <row r="9804" spans="1:3" x14ac:dyDescent="0.55000000000000004">
      <c r="A9804" s="1" t="s">
        <v>20</v>
      </c>
      <c r="B9804" s="2">
        <v>44461</v>
      </c>
      <c r="C9804">
        <v>63.3339</v>
      </c>
    </row>
    <row r="9805" spans="1:3" x14ac:dyDescent="0.55000000000000004">
      <c r="A9805" s="1" t="s">
        <v>20</v>
      </c>
      <c r="B9805" s="2">
        <v>44462</v>
      </c>
      <c r="C9805">
        <v>63.383699999999997</v>
      </c>
    </row>
    <row r="9806" spans="1:3" x14ac:dyDescent="0.55000000000000004">
      <c r="A9806" s="1" t="s">
        <v>20</v>
      </c>
      <c r="B9806" s="2">
        <v>44463</v>
      </c>
      <c r="C9806">
        <v>61.770499999999998</v>
      </c>
    </row>
    <row r="9807" spans="1:3" x14ac:dyDescent="0.55000000000000004">
      <c r="A9807" s="1" t="s">
        <v>20</v>
      </c>
      <c r="B9807" s="2">
        <v>44466</v>
      </c>
      <c r="C9807">
        <v>61.272599999999997</v>
      </c>
    </row>
    <row r="9808" spans="1:3" x14ac:dyDescent="0.55000000000000004">
      <c r="A9808" s="1" t="s">
        <v>20</v>
      </c>
      <c r="B9808" s="2">
        <v>44467</v>
      </c>
      <c r="C9808">
        <v>59.768900000000002</v>
      </c>
    </row>
    <row r="9809" spans="1:3" x14ac:dyDescent="0.55000000000000004">
      <c r="A9809" s="1" t="s">
        <v>20</v>
      </c>
      <c r="B9809" s="2">
        <v>44468</v>
      </c>
      <c r="C9809">
        <v>60.585500000000003</v>
      </c>
    </row>
    <row r="9810" spans="1:3" x14ac:dyDescent="0.55000000000000004">
      <c r="A9810" s="1" t="s">
        <v>20</v>
      </c>
      <c r="B9810" s="2">
        <v>44469</v>
      </c>
      <c r="C9810">
        <v>60.625300000000003</v>
      </c>
    </row>
    <row r="9811" spans="1:3" x14ac:dyDescent="0.55000000000000004">
      <c r="A9811" s="1" t="s">
        <v>20</v>
      </c>
      <c r="B9811" s="2">
        <v>44470</v>
      </c>
      <c r="C9811">
        <v>61.421999999999997</v>
      </c>
    </row>
    <row r="9812" spans="1:3" x14ac:dyDescent="0.55000000000000004">
      <c r="A9812" s="1" t="s">
        <v>20</v>
      </c>
      <c r="B9812" s="2">
        <v>44473</v>
      </c>
      <c r="C9812">
        <v>60.017899999999997</v>
      </c>
    </row>
    <row r="9813" spans="1:3" x14ac:dyDescent="0.55000000000000004">
      <c r="A9813" s="1" t="s">
        <v>20</v>
      </c>
      <c r="B9813" s="2">
        <v>44474</v>
      </c>
      <c r="C9813">
        <v>61.621099999999998</v>
      </c>
    </row>
    <row r="9814" spans="1:3" x14ac:dyDescent="0.55000000000000004">
      <c r="A9814" s="1" t="s">
        <v>20</v>
      </c>
      <c r="B9814" s="2">
        <v>44475</v>
      </c>
      <c r="C9814">
        <v>61.601199999999999</v>
      </c>
    </row>
    <row r="9815" spans="1:3" x14ac:dyDescent="0.55000000000000004">
      <c r="A9815" s="1" t="s">
        <v>20</v>
      </c>
      <c r="B9815" s="2">
        <v>44476</v>
      </c>
      <c r="C9815">
        <v>63.114899999999999</v>
      </c>
    </row>
    <row r="9816" spans="1:3" x14ac:dyDescent="0.55000000000000004">
      <c r="A9816" s="1" t="s">
        <v>20</v>
      </c>
      <c r="B9816" s="2">
        <v>44477</v>
      </c>
      <c r="C9816">
        <v>65.235900000000001</v>
      </c>
    </row>
    <row r="9817" spans="1:3" x14ac:dyDescent="0.55000000000000004">
      <c r="A9817" s="1" t="s">
        <v>20</v>
      </c>
      <c r="B9817" s="2">
        <v>44480</v>
      </c>
      <c r="C9817">
        <v>65.156300000000002</v>
      </c>
    </row>
    <row r="9818" spans="1:3" x14ac:dyDescent="0.55000000000000004">
      <c r="A9818" s="1" t="s">
        <v>20</v>
      </c>
      <c r="B9818" s="2">
        <v>44481</v>
      </c>
      <c r="C9818">
        <v>65.016900000000007</v>
      </c>
    </row>
    <row r="9819" spans="1:3" x14ac:dyDescent="0.55000000000000004">
      <c r="A9819" s="1" t="s">
        <v>20</v>
      </c>
      <c r="B9819" s="2">
        <v>44482</v>
      </c>
      <c r="C9819">
        <v>65.494799999999998</v>
      </c>
    </row>
    <row r="9820" spans="1:3" x14ac:dyDescent="0.55000000000000004">
      <c r="A9820" s="1" t="s">
        <v>20</v>
      </c>
      <c r="B9820" s="2">
        <v>44483</v>
      </c>
      <c r="C9820">
        <v>66.530500000000004</v>
      </c>
    </row>
    <row r="9821" spans="1:3" x14ac:dyDescent="0.55000000000000004">
      <c r="A9821" s="1" t="s">
        <v>20</v>
      </c>
      <c r="B9821" s="2">
        <v>44484</v>
      </c>
      <c r="C9821">
        <v>65.933000000000007</v>
      </c>
    </row>
    <row r="9822" spans="1:3" x14ac:dyDescent="0.55000000000000004">
      <c r="A9822" s="1" t="s">
        <v>20</v>
      </c>
      <c r="B9822" s="2">
        <v>44487</v>
      </c>
      <c r="C9822">
        <v>66.849199999999996</v>
      </c>
    </row>
    <row r="9823" spans="1:3" x14ac:dyDescent="0.55000000000000004">
      <c r="A9823" s="1" t="s">
        <v>20</v>
      </c>
      <c r="B9823" s="2">
        <v>44488</v>
      </c>
      <c r="C9823">
        <v>68.223399999999998</v>
      </c>
    </row>
    <row r="9824" spans="1:3" x14ac:dyDescent="0.55000000000000004">
      <c r="A9824" s="1" t="s">
        <v>20</v>
      </c>
      <c r="B9824" s="2">
        <v>44489</v>
      </c>
      <c r="C9824">
        <v>70.284700000000001</v>
      </c>
    </row>
    <row r="9825" spans="1:3" x14ac:dyDescent="0.55000000000000004">
      <c r="A9825" s="1" t="s">
        <v>20</v>
      </c>
      <c r="B9825" s="2">
        <v>44490</v>
      </c>
      <c r="C9825">
        <v>72.814099999999996</v>
      </c>
    </row>
    <row r="9826" spans="1:3" x14ac:dyDescent="0.55000000000000004">
      <c r="A9826" s="1" t="s">
        <v>20</v>
      </c>
      <c r="B9826" s="2">
        <v>44491</v>
      </c>
      <c r="C9826">
        <v>73.232399999999998</v>
      </c>
    </row>
    <row r="9827" spans="1:3" x14ac:dyDescent="0.55000000000000004">
      <c r="A9827" s="1" t="s">
        <v>20</v>
      </c>
      <c r="B9827" s="2">
        <v>44494</v>
      </c>
      <c r="C9827">
        <v>74.546800000000005</v>
      </c>
    </row>
    <row r="9828" spans="1:3" x14ac:dyDescent="0.55000000000000004">
      <c r="A9828" s="1" t="s">
        <v>20</v>
      </c>
      <c r="B9828" s="2">
        <v>44495</v>
      </c>
      <c r="C9828">
        <v>76.229799999999997</v>
      </c>
    </row>
    <row r="9829" spans="1:3" x14ac:dyDescent="0.55000000000000004">
      <c r="A9829" s="1" t="s">
        <v>20</v>
      </c>
      <c r="B9829" s="2">
        <v>44496</v>
      </c>
      <c r="C9829">
        <v>76.020600000000002</v>
      </c>
    </row>
    <row r="9830" spans="1:3" x14ac:dyDescent="0.55000000000000004">
      <c r="A9830" s="1" t="s">
        <v>20</v>
      </c>
      <c r="B9830" s="2">
        <v>44497</v>
      </c>
      <c r="C9830">
        <v>78.918499999999995</v>
      </c>
    </row>
    <row r="9831" spans="1:3" x14ac:dyDescent="0.55000000000000004">
      <c r="A9831" s="1" t="s">
        <v>20</v>
      </c>
      <c r="B9831" s="2">
        <v>44498</v>
      </c>
      <c r="C9831">
        <v>79.336699999999993</v>
      </c>
    </row>
    <row r="9832" spans="1:3" x14ac:dyDescent="0.55000000000000004">
      <c r="A9832" s="1" t="s">
        <v>20</v>
      </c>
      <c r="B9832" s="2">
        <v>44501</v>
      </c>
      <c r="C9832">
        <v>77.325199999999995</v>
      </c>
    </row>
    <row r="9833" spans="1:3" x14ac:dyDescent="0.55000000000000004">
      <c r="A9833" s="1" t="s">
        <v>20</v>
      </c>
      <c r="B9833" s="2">
        <v>44502</v>
      </c>
      <c r="C9833">
        <v>80.422200000000004</v>
      </c>
    </row>
    <row r="9834" spans="1:3" x14ac:dyDescent="0.55000000000000004">
      <c r="A9834" s="1" t="s">
        <v>20</v>
      </c>
      <c r="B9834" s="2">
        <v>44503</v>
      </c>
      <c r="C9834">
        <v>83.051100000000005</v>
      </c>
    </row>
    <row r="9835" spans="1:3" x14ac:dyDescent="0.55000000000000004">
      <c r="A9835" s="1" t="s">
        <v>20</v>
      </c>
      <c r="B9835" s="2">
        <v>44504</v>
      </c>
      <c r="C9835">
        <v>80.740799999999993</v>
      </c>
    </row>
    <row r="9836" spans="1:3" x14ac:dyDescent="0.55000000000000004">
      <c r="A9836" s="1" t="s">
        <v>20</v>
      </c>
      <c r="B9836" s="2">
        <v>44505</v>
      </c>
      <c r="C9836">
        <v>79.944199999999995</v>
      </c>
    </row>
    <row r="9837" spans="1:3" x14ac:dyDescent="0.55000000000000004">
      <c r="A9837" s="1" t="s">
        <v>20</v>
      </c>
      <c r="B9837" s="2">
        <v>44508</v>
      </c>
      <c r="C9837">
        <v>78.599800000000002</v>
      </c>
    </row>
    <row r="9838" spans="1:3" x14ac:dyDescent="0.55000000000000004">
      <c r="A9838" s="1" t="s">
        <v>20</v>
      </c>
      <c r="B9838" s="2">
        <v>44509</v>
      </c>
      <c r="C9838">
        <v>79.316800000000001</v>
      </c>
    </row>
    <row r="9839" spans="1:3" x14ac:dyDescent="0.55000000000000004">
      <c r="A9839" s="1" t="s">
        <v>20</v>
      </c>
      <c r="B9839" s="2">
        <v>44510</v>
      </c>
      <c r="C9839">
        <v>75.751800000000003</v>
      </c>
    </row>
    <row r="9840" spans="1:3" x14ac:dyDescent="0.55000000000000004">
      <c r="A9840" s="1" t="s">
        <v>20</v>
      </c>
      <c r="B9840" s="2">
        <v>44511</v>
      </c>
      <c r="C9840">
        <v>77.773300000000006</v>
      </c>
    </row>
    <row r="9841" spans="1:3" x14ac:dyDescent="0.55000000000000004">
      <c r="A9841" s="1" t="s">
        <v>20</v>
      </c>
      <c r="B9841" s="2">
        <v>44512</v>
      </c>
      <c r="C9841">
        <v>78.596299999999999</v>
      </c>
    </row>
    <row r="9842" spans="1:3" x14ac:dyDescent="0.55000000000000004">
      <c r="A9842" s="1" t="s">
        <v>20</v>
      </c>
      <c r="B9842" s="2">
        <v>44515</v>
      </c>
      <c r="C9842">
        <v>77.588700000000003</v>
      </c>
    </row>
    <row r="9843" spans="1:3" x14ac:dyDescent="0.55000000000000004">
      <c r="A9843" s="1" t="s">
        <v>20</v>
      </c>
      <c r="B9843" s="2">
        <v>44516</v>
      </c>
      <c r="C9843">
        <v>77.957800000000006</v>
      </c>
    </row>
    <row r="9844" spans="1:3" x14ac:dyDescent="0.55000000000000004">
      <c r="A9844" s="1" t="s">
        <v>20</v>
      </c>
      <c r="B9844" s="2">
        <v>44517</v>
      </c>
      <c r="C9844">
        <v>78.316999999999993</v>
      </c>
    </row>
    <row r="9845" spans="1:3" x14ac:dyDescent="0.55000000000000004">
      <c r="A9845" s="1" t="s">
        <v>20</v>
      </c>
      <c r="B9845" s="2">
        <v>44518</v>
      </c>
      <c r="C9845">
        <v>78.227199999999996</v>
      </c>
    </row>
    <row r="9846" spans="1:3" x14ac:dyDescent="0.55000000000000004">
      <c r="A9846" s="1" t="s">
        <v>20</v>
      </c>
      <c r="B9846" s="2">
        <v>44519</v>
      </c>
      <c r="C9846">
        <v>78.127399999999994</v>
      </c>
    </row>
    <row r="9847" spans="1:3" x14ac:dyDescent="0.55000000000000004">
      <c r="A9847" s="1" t="s">
        <v>20</v>
      </c>
      <c r="B9847" s="2">
        <v>44522</v>
      </c>
      <c r="C9847">
        <v>78.117500000000007</v>
      </c>
    </row>
    <row r="9848" spans="1:3" x14ac:dyDescent="0.55000000000000004">
      <c r="A9848" s="1" t="s">
        <v>20</v>
      </c>
      <c r="B9848" s="2">
        <v>44523</v>
      </c>
      <c r="C9848">
        <v>76.501199999999997</v>
      </c>
    </row>
    <row r="9849" spans="1:3" x14ac:dyDescent="0.55000000000000004">
      <c r="A9849" s="1" t="s">
        <v>20</v>
      </c>
      <c r="B9849" s="2">
        <v>44524</v>
      </c>
      <c r="C9849">
        <v>76.531199999999998</v>
      </c>
    </row>
    <row r="9850" spans="1:3" x14ac:dyDescent="0.55000000000000004">
      <c r="A9850" s="1" t="s">
        <v>20</v>
      </c>
      <c r="B9850" s="2">
        <v>44526</v>
      </c>
      <c r="C9850">
        <v>74.176699999999997</v>
      </c>
    </row>
    <row r="9851" spans="1:3" x14ac:dyDescent="0.55000000000000004">
      <c r="A9851" s="1" t="s">
        <v>20</v>
      </c>
      <c r="B9851" s="2">
        <v>44529</v>
      </c>
      <c r="C9851">
        <v>76.132099999999994</v>
      </c>
    </row>
    <row r="9852" spans="1:3" x14ac:dyDescent="0.55000000000000004">
      <c r="A9852" s="1" t="s">
        <v>20</v>
      </c>
      <c r="B9852" s="2">
        <v>44530</v>
      </c>
      <c r="C9852">
        <v>74.276399999999995</v>
      </c>
    </row>
    <row r="9853" spans="1:3" x14ac:dyDescent="0.55000000000000004">
      <c r="A9853" s="1" t="s">
        <v>20</v>
      </c>
      <c r="B9853" s="2">
        <v>44531</v>
      </c>
      <c r="C9853">
        <v>73.827500000000001</v>
      </c>
    </row>
    <row r="9854" spans="1:3" x14ac:dyDescent="0.55000000000000004">
      <c r="A9854" s="1" t="s">
        <v>20</v>
      </c>
      <c r="B9854" s="2">
        <v>44532</v>
      </c>
      <c r="C9854">
        <v>75.304000000000002</v>
      </c>
    </row>
    <row r="9855" spans="1:3" x14ac:dyDescent="0.55000000000000004">
      <c r="A9855" s="1" t="s">
        <v>20</v>
      </c>
      <c r="B9855" s="2">
        <v>44533</v>
      </c>
      <c r="C9855">
        <v>73.448400000000007</v>
      </c>
    </row>
    <row r="9856" spans="1:3" x14ac:dyDescent="0.55000000000000004">
      <c r="A9856" s="1" t="s">
        <v>20</v>
      </c>
      <c r="B9856" s="2">
        <v>44536</v>
      </c>
      <c r="C9856">
        <v>74.226600000000005</v>
      </c>
    </row>
    <row r="9857" spans="1:3" x14ac:dyDescent="0.55000000000000004">
      <c r="A9857" s="1" t="s">
        <v>20</v>
      </c>
      <c r="B9857" s="2">
        <v>44537</v>
      </c>
      <c r="C9857">
        <v>77.518900000000002</v>
      </c>
    </row>
    <row r="9858" spans="1:3" x14ac:dyDescent="0.55000000000000004">
      <c r="A9858" s="1" t="s">
        <v>20</v>
      </c>
      <c r="B9858" s="2">
        <v>44538</v>
      </c>
      <c r="C9858">
        <v>76.8005</v>
      </c>
    </row>
    <row r="9859" spans="1:3" x14ac:dyDescent="0.55000000000000004">
      <c r="A9859" s="1" t="s">
        <v>20</v>
      </c>
      <c r="B9859" s="2">
        <v>44539</v>
      </c>
      <c r="C9859">
        <v>75.583399999999997</v>
      </c>
    </row>
    <row r="9860" spans="1:3" x14ac:dyDescent="0.55000000000000004">
      <c r="A9860" s="1" t="s">
        <v>20</v>
      </c>
      <c r="B9860" s="2">
        <v>44540</v>
      </c>
      <c r="C9860">
        <v>75.164400000000001</v>
      </c>
    </row>
    <row r="9861" spans="1:3" x14ac:dyDescent="0.55000000000000004">
      <c r="A9861" s="1" t="s">
        <v>20</v>
      </c>
      <c r="B9861" s="2">
        <v>44543</v>
      </c>
      <c r="C9861">
        <v>72.221199999999996</v>
      </c>
    </row>
    <row r="9862" spans="1:3" x14ac:dyDescent="0.55000000000000004">
      <c r="A9862" s="1" t="s">
        <v>20</v>
      </c>
      <c r="B9862" s="2">
        <v>44544</v>
      </c>
      <c r="C9862">
        <v>72.869699999999995</v>
      </c>
    </row>
    <row r="9863" spans="1:3" x14ac:dyDescent="0.55000000000000004">
      <c r="A9863" s="1" t="s">
        <v>20</v>
      </c>
      <c r="B9863" s="2">
        <v>44545</v>
      </c>
      <c r="C9863">
        <v>73.767600000000002</v>
      </c>
    </row>
    <row r="9864" spans="1:3" x14ac:dyDescent="0.55000000000000004">
      <c r="A9864" s="1" t="s">
        <v>20</v>
      </c>
      <c r="B9864" s="2">
        <v>44546</v>
      </c>
      <c r="C9864">
        <v>70.924300000000002</v>
      </c>
    </row>
    <row r="9865" spans="1:3" x14ac:dyDescent="0.55000000000000004">
      <c r="A9865" s="1" t="s">
        <v>20</v>
      </c>
      <c r="B9865" s="2">
        <v>44547</v>
      </c>
      <c r="C9865">
        <v>71.4131</v>
      </c>
    </row>
    <row r="9866" spans="1:3" x14ac:dyDescent="0.55000000000000004">
      <c r="A9866" s="1" t="s">
        <v>20</v>
      </c>
      <c r="B9866" s="2">
        <v>44550</v>
      </c>
      <c r="C9866">
        <v>70.415499999999994</v>
      </c>
    </row>
    <row r="9867" spans="1:3" x14ac:dyDescent="0.55000000000000004">
      <c r="A9867" s="1" t="s">
        <v>20</v>
      </c>
      <c r="B9867" s="2">
        <v>44551</v>
      </c>
      <c r="C9867">
        <v>71.991799999999998</v>
      </c>
    </row>
    <row r="9868" spans="1:3" x14ac:dyDescent="0.55000000000000004">
      <c r="A9868" s="1" t="s">
        <v>20</v>
      </c>
      <c r="B9868" s="2">
        <v>44552</v>
      </c>
      <c r="C9868">
        <v>73.827500000000001</v>
      </c>
    </row>
    <row r="9869" spans="1:3" x14ac:dyDescent="0.55000000000000004">
      <c r="A9869" s="1" t="s">
        <v>20</v>
      </c>
      <c r="B9869" s="2">
        <v>44553</v>
      </c>
      <c r="C9869">
        <v>75.563400000000001</v>
      </c>
    </row>
    <row r="9870" spans="1:3" x14ac:dyDescent="0.55000000000000004">
      <c r="A9870" s="1" t="s">
        <v>20</v>
      </c>
      <c r="B9870" s="2">
        <v>44557</v>
      </c>
      <c r="C9870">
        <v>77.069900000000004</v>
      </c>
    </row>
    <row r="9871" spans="1:3" x14ac:dyDescent="0.55000000000000004">
      <c r="A9871" s="1" t="s">
        <v>20</v>
      </c>
      <c r="B9871" s="2">
        <v>44558</v>
      </c>
      <c r="C9871">
        <v>76.551100000000005</v>
      </c>
    </row>
    <row r="9872" spans="1:3" x14ac:dyDescent="0.55000000000000004">
      <c r="A9872" s="1" t="s">
        <v>20</v>
      </c>
      <c r="B9872" s="2">
        <v>44559</v>
      </c>
      <c r="C9872">
        <v>74.326300000000003</v>
      </c>
    </row>
    <row r="9873" spans="1:3" x14ac:dyDescent="0.55000000000000004">
      <c r="A9873" s="1" t="s">
        <v>20</v>
      </c>
      <c r="B9873" s="2">
        <v>44560</v>
      </c>
      <c r="C9873">
        <v>74.595699999999994</v>
      </c>
    </row>
    <row r="9874" spans="1:3" x14ac:dyDescent="0.55000000000000004">
      <c r="A9874" s="1" t="s">
        <v>20</v>
      </c>
      <c r="B9874" s="2">
        <v>44561</v>
      </c>
      <c r="C9874">
        <v>74.326300000000003</v>
      </c>
    </row>
    <row r="9875" spans="1:3" x14ac:dyDescent="0.55000000000000004">
      <c r="A9875" s="1" t="s">
        <v>20</v>
      </c>
      <c r="B9875" s="2">
        <v>44564</v>
      </c>
      <c r="C9875">
        <v>73.348600000000005</v>
      </c>
    </row>
    <row r="9876" spans="1:3" x14ac:dyDescent="0.55000000000000004">
      <c r="A9876" s="1" t="s">
        <v>20</v>
      </c>
      <c r="B9876" s="2">
        <v>44565</v>
      </c>
      <c r="C9876">
        <v>74.136799999999994</v>
      </c>
    </row>
    <row r="9877" spans="1:3" x14ac:dyDescent="0.55000000000000004">
      <c r="A9877" s="1" t="s">
        <v>20</v>
      </c>
      <c r="B9877" s="2">
        <v>44566</v>
      </c>
      <c r="C9877">
        <v>68.819199999999995</v>
      </c>
    </row>
    <row r="9878" spans="1:3" x14ac:dyDescent="0.55000000000000004">
      <c r="A9878" s="1" t="s">
        <v>20</v>
      </c>
      <c r="B9878" s="2">
        <v>44567</v>
      </c>
      <c r="C9878">
        <v>70.425399999999996</v>
      </c>
    </row>
    <row r="9879" spans="1:3" x14ac:dyDescent="0.55000000000000004">
      <c r="A9879" s="1" t="s">
        <v>20</v>
      </c>
      <c r="B9879" s="2">
        <v>44568</v>
      </c>
      <c r="C9879">
        <v>69.337999999999994</v>
      </c>
    </row>
    <row r="9880" spans="1:3" x14ac:dyDescent="0.55000000000000004">
      <c r="A9880" s="1" t="s">
        <v>20</v>
      </c>
      <c r="B9880" s="2">
        <v>44571</v>
      </c>
      <c r="C9880">
        <v>69.148399999999995</v>
      </c>
    </row>
    <row r="9881" spans="1:3" x14ac:dyDescent="0.55000000000000004">
      <c r="A9881" s="1" t="s">
        <v>20</v>
      </c>
      <c r="B9881" s="2">
        <v>44572</v>
      </c>
      <c r="C9881">
        <v>71.512900000000002</v>
      </c>
    </row>
    <row r="9882" spans="1:3" x14ac:dyDescent="0.55000000000000004">
      <c r="A9882" s="1" t="s">
        <v>20</v>
      </c>
      <c r="B9882" s="2">
        <v>44573</v>
      </c>
      <c r="C9882">
        <v>71.971800000000002</v>
      </c>
    </row>
    <row r="9883" spans="1:3" x14ac:dyDescent="0.55000000000000004">
      <c r="A9883" s="1" t="s">
        <v>20</v>
      </c>
      <c r="B9883" s="2">
        <v>44574</v>
      </c>
      <c r="C9883">
        <v>69.697100000000006</v>
      </c>
    </row>
    <row r="9884" spans="1:3" x14ac:dyDescent="0.55000000000000004">
      <c r="A9884" s="1" t="s">
        <v>20</v>
      </c>
      <c r="B9884" s="2">
        <v>44575</v>
      </c>
      <c r="C9884">
        <v>69.238200000000006</v>
      </c>
    </row>
    <row r="9885" spans="1:3" x14ac:dyDescent="0.55000000000000004">
      <c r="A9885" s="1" t="s">
        <v>20</v>
      </c>
      <c r="B9885" s="2">
        <v>44579</v>
      </c>
      <c r="C9885">
        <v>67.801599999999993</v>
      </c>
    </row>
    <row r="9886" spans="1:3" x14ac:dyDescent="0.55000000000000004">
      <c r="A9886" s="1" t="s">
        <v>20</v>
      </c>
      <c r="B9886" s="2">
        <v>44580</v>
      </c>
      <c r="C9886">
        <v>66.724100000000007</v>
      </c>
    </row>
    <row r="9887" spans="1:3" x14ac:dyDescent="0.55000000000000004">
      <c r="A9887" s="1" t="s">
        <v>20</v>
      </c>
      <c r="B9887" s="2">
        <v>44581</v>
      </c>
      <c r="C9887">
        <v>66.923599999999993</v>
      </c>
    </row>
    <row r="9888" spans="1:3" x14ac:dyDescent="0.55000000000000004">
      <c r="A9888" s="1" t="s">
        <v>20</v>
      </c>
      <c r="B9888" s="2">
        <v>44582</v>
      </c>
      <c r="C9888">
        <v>65.666600000000003</v>
      </c>
    </row>
    <row r="9889" spans="1:3" x14ac:dyDescent="0.55000000000000004">
      <c r="A9889" s="1" t="s">
        <v>20</v>
      </c>
      <c r="B9889" s="2">
        <v>44585</v>
      </c>
      <c r="C9889">
        <v>65.257499999999993</v>
      </c>
    </row>
    <row r="9890" spans="1:3" x14ac:dyDescent="0.55000000000000004">
      <c r="A9890" s="1" t="s">
        <v>20</v>
      </c>
      <c r="B9890" s="2">
        <v>44586</v>
      </c>
      <c r="C9890">
        <v>64.608999999999995</v>
      </c>
    </row>
    <row r="9891" spans="1:3" x14ac:dyDescent="0.55000000000000004">
      <c r="A9891" s="1" t="s">
        <v>20</v>
      </c>
      <c r="B9891" s="2">
        <v>44587</v>
      </c>
      <c r="C9891">
        <v>64.379599999999996</v>
      </c>
    </row>
    <row r="9892" spans="1:3" x14ac:dyDescent="0.55000000000000004">
      <c r="A9892" s="1" t="s">
        <v>20</v>
      </c>
      <c r="B9892" s="2">
        <v>44588</v>
      </c>
      <c r="C9892">
        <v>65.846100000000007</v>
      </c>
    </row>
    <row r="9893" spans="1:3" x14ac:dyDescent="0.55000000000000004">
      <c r="A9893" s="1" t="s">
        <v>20</v>
      </c>
      <c r="B9893" s="2">
        <v>44589</v>
      </c>
      <c r="C9893">
        <v>68.031000000000006</v>
      </c>
    </row>
    <row r="9894" spans="1:3" x14ac:dyDescent="0.55000000000000004">
      <c r="A9894" s="1" t="s">
        <v>20</v>
      </c>
      <c r="B9894" s="2">
        <v>44592</v>
      </c>
      <c r="C9894">
        <v>70.994100000000003</v>
      </c>
    </row>
    <row r="9895" spans="1:3" x14ac:dyDescent="0.55000000000000004">
      <c r="A9895" s="1" t="s">
        <v>20</v>
      </c>
      <c r="B9895" s="2">
        <v>44593</v>
      </c>
      <c r="C9895">
        <v>72.2911</v>
      </c>
    </row>
    <row r="9896" spans="1:3" x14ac:dyDescent="0.55000000000000004">
      <c r="A9896" s="1" t="s">
        <v>20</v>
      </c>
      <c r="B9896" s="2">
        <v>44594</v>
      </c>
      <c r="C9896">
        <v>73.009399999999999</v>
      </c>
    </row>
    <row r="9897" spans="1:3" x14ac:dyDescent="0.55000000000000004">
      <c r="A9897" s="1" t="s">
        <v>20</v>
      </c>
      <c r="B9897" s="2">
        <v>44595</v>
      </c>
      <c r="C9897">
        <v>70.744699999999995</v>
      </c>
    </row>
    <row r="9898" spans="1:3" x14ac:dyDescent="0.55000000000000004">
      <c r="A9898" s="1" t="s">
        <v>20</v>
      </c>
      <c r="B9898" s="2">
        <v>44596</v>
      </c>
      <c r="C9898">
        <v>70.764600000000002</v>
      </c>
    </row>
    <row r="9899" spans="1:3" x14ac:dyDescent="0.55000000000000004">
      <c r="A9899" s="1" t="s">
        <v>20</v>
      </c>
      <c r="B9899" s="2">
        <v>44599</v>
      </c>
      <c r="C9899">
        <v>70.565100000000001</v>
      </c>
    </row>
    <row r="9900" spans="1:3" x14ac:dyDescent="0.55000000000000004">
      <c r="A9900" s="1" t="s">
        <v>20</v>
      </c>
      <c r="B9900" s="2">
        <v>44600</v>
      </c>
      <c r="C9900">
        <v>66.225200000000001</v>
      </c>
    </row>
    <row r="9901" spans="1:3" x14ac:dyDescent="0.55000000000000004">
      <c r="A9901" s="1" t="s">
        <v>20</v>
      </c>
      <c r="B9901" s="2">
        <v>44601</v>
      </c>
      <c r="C9901">
        <v>68.669499999999999</v>
      </c>
    </row>
    <row r="9902" spans="1:3" x14ac:dyDescent="0.55000000000000004">
      <c r="A9902" s="1" t="s">
        <v>20</v>
      </c>
      <c r="B9902" s="2">
        <v>44602</v>
      </c>
      <c r="C9902">
        <v>65.846100000000007</v>
      </c>
    </row>
    <row r="9903" spans="1:3" x14ac:dyDescent="0.55000000000000004">
      <c r="A9903" s="1" t="s">
        <v>20</v>
      </c>
      <c r="B9903" s="2">
        <v>44603</v>
      </c>
      <c r="C9903">
        <v>62.613700000000001</v>
      </c>
    </row>
    <row r="9904" spans="1:3" x14ac:dyDescent="0.55000000000000004">
      <c r="A9904" s="1" t="s">
        <v>20</v>
      </c>
      <c r="B9904" s="2">
        <v>44606</v>
      </c>
      <c r="C9904">
        <v>60.428800000000003</v>
      </c>
    </row>
    <row r="9905" spans="1:3" x14ac:dyDescent="0.55000000000000004">
      <c r="A9905" s="1" t="s">
        <v>20</v>
      </c>
      <c r="B9905" s="2">
        <v>44607</v>
      </c>
      <c r="C9905">
        <v>62.354300000000002</v>
      </c>
    </row>
    <row r="9906" spans="1:3" x14ac:dyDescent="0.55000000000000004">
      <c r="A9906" s="1" t="s">
        <v>20</v>
      </c>
      <c r="B9906" s="2">
        <v>44608</v>
      </c>
      <c r="C9906">
        <v>62.055</v>
      </c>
    </row>
    <row r="9907" spans="1:3" x14ac:dyDescent="0.55000000000000004">
      <c r="A9907" s="1" t="s">
        <v>20</v>
      </c>
      <c r="B9907" s="2">
        <v>44609</v>
      </c>
      <c r="C9907">
        <v>58.41</v>
      </c>
    </row>
    <row r="9908" spans="1:3" x14ac:dyDescent="0.55000000000000004">
      <c r="A9908" s="1" t="s">
        <v>20</v>
      </c>
      <c r="B9908" s="2">
        <v>44610</v>
      </c>
      <c r="C9908">
        <v>59.14</v>
      </c>
    </row>
    <row r="9909" spans="1:3" x14ac:dyDescent="0.55000000000000004">
      <c r="A9909" s="1" t="s">
        <v>20</v>
      </c>
      <c r="B9909" s="2">
        <v>44614</v>
      </c>
      <c r="C9909">
        <v>58.03</v>
      </c>
    </row>
    <row r="9910" spans="1:3" x14ac:dyDescent="0.55000000000000004">
      <c r="A9910" s="1" t="s">
        <v>20</v>
      </c>
      <c r="B9910" s="2">
        <v>44615</v>
      </c>
      <c r="C9910">
        <v>57.99</v>
      </c>
    </row>
    <row r="9911" spans="1:3" x14ac:dyDescent="0.55000000000000004">
      <c r="A9911" s="1" t="s">
        <v>20</v>
      </c>
      <c r="B9911" s="2">
        <v>44616</v>
      </c>
      <c r="C9911">
        <v>58.76</v>
      </c>
    </row>
    <row r="9912" spans="1:3" x14ac:dyDescent="0.55000000000000004">
      <c r="A9912" s="1" t="s">
        <v>20</v>
      </c>
      <c r="B9912" s="2">
        <v>44617</v>
      </c>
      <c r="C9912">
        <v>61.01</v>
      </c>
    </row>
    <row r="9913" spans="1:3" x14ac:dyDescent="0.55000000000000004">
      <c r="A9913" s="1" t="s">
        <v>20</v>
      </c>
      <c r="B9913" s="2">
        <v>44620</v>
      </c>
      <c r="C9913">
        <v>60.12</v>
      </c>
    </row>
    <row r="9914" spans="1:3" x14ac:dyDescent="0.55000000000000004">
      <c r="A9914" s="1" t="s">
        <v>20</v>
      </c>
      <c r="B9914" s="2">
        <v>44621</v>
      </c>
      <c r="C9914">
        <v>57.75</v>
      </c>
    </row>
    <row r="9915" spans="1:3" x14ac:dyDescent="0.55000000000000004">
      <c r="A9915" s="1" t="s">
        <v>20</v>
      </c>
      <c r="B9915" s="2">
        <v>44622</v>
      </c>
      <c r="C9915">
        <v>60.13</v>
      </c>
    </row>
    <row r="9916" spans="1:3" x14ac:dyDescent="0.55000000000000004">
      <c r="A9916" s="1" t="s">
        <v>20</v>
      </c>
      <c r="B9916" s="2">
        <v>44623</v>
      </c>
      <c r="C9916">
        <v>57.78</v>
      </c>
    </row>
    <row r="9917" spans="1:3" x14ac:dyDescent="0.55000000000000004">
      <c r="A9917" s="1" t="s">
        <v>20</v>
      </c>
      <c r="B9917" s="2">
        <v>44624</v>
      </c>
      <c r="C9917">
        <v>55.89</v>
      </c>
    </row>
    <row r="9918" spans="1:3" x14ac:dyDescent="0.55000000000000004">
      <c r="A9918" s="1" t="s">
        <v>20</v>
      </c>
      <c r="B9918" s="2">
        <v>44627</v>
      </c>
      <c r="C9918">
        <v>51.16</v>
      </c>
    </row>
    <row r="9919" spans="1:3" x14ac:dyDescent="0.55000000000000004">
      <c r="A9919" s="1" t="s">
        <v>20</v>
      </c>
      <c r="B9919" s="2">
        <v>44628</v>
      </c>
      <c r="C9919">
        <v>52.27</v>
      </c>
    </row>
    <row r="9920" spans="1:3" x14ac:dyDescent="0.55000000000000004">
      <c r="A9920" s="1" t="s">
        <v>20</v>
      </c>
      <c r="B9920" s="2">
        <v>44629</v>
      </c>
      <c r="C9920">
        <v>54.97</v>
      </c>
    </row>
    <row r="9921" spans="1:3" x14ac:dyDescent="0.55000000000000004">
      <c r="A9921" s="1" t="s">
        <v>20</v>
      </c>
      <c r="B9921" s="2">
        <v>44630</v>
      </c>
      <c r="C9921">
        <v>53.45</v>
      </c>
    </row>
    <row r="9922" spans="1:3" x14ac:dyDescent="0.55000000000000004">
      <c r="A9922" s="1" t="s">
        <v>20</v>
      </c>
      <c r="B9922" s="2">
        <v>44631</v>
      </c>
      <c r="C9922">
        <v>52.29</v>
      </c>
    </row>
    <row r="9923" spans="1:3" x14ac:dyDescent="0.55000000000000004">
      <c r="A9923" s="1" t="s">
        <v>20</v>
      </c>
      <c r="B9923" s="2">
        <v>44634</v>
      </c>
      <c r="C9923">
        <v>50.85</v>
      </c>
    </row>
    <row r="9924" spans="1:3" x14ac:dyDescent="0.55000000000000004">
      <c r="A9924" s="1" t="s">
        <v>20</v>
      </c>
      <c r="B9924" s="2">
        <v>44635</v>
      </c>
      <c r="C9924">
        <v>52.08</v>
      </c>
    </row>
    <row r="9925" spans="1:3" x14ac:dyDescent="0.55000000000000004">
      <c r="A9925" s="1" t="s">
        <v>20</v>
      </c>
      <c r="B9925" s="2">
        <v>44636</v>
      </c>
      <c r="C9925">
        <v>55.46</v>
      </c>
    </row>
    <row r="9926" spans="1:3" x14ac:dyDescent="0.55000000000000004">
      <c r="A9926" s="1" t="s">
        <v>20</v>
      </c>
      <c r="B9926" s="2">
        <v>44637</v>
      </c>
      <c r="C9926">
        <v>57.66</v>
      </c>
    </row>
    <row r="9927" spans="1:3" x14ac:dyDescent="0.55000000000000004">
      <c r="A9927" s="1" t="s">
        <v>20</v>
      </c>
      <c r="B9927" s="2">
        <v>44638</v>
      </c>
      <c r="C9927">
        <v>59.47</v>
      </c>
    </row>
    <row r="9928" spans="1:3" x14ac:dyDescent="0.55000000000000004">
      <c r="A9928" s="1" t="s">
        <v>20</v>
      </c>
      <c r="B9928" s="2">
        <v>44641</v>
      </c>
      <c r="C9928">
        <v>58.4</v>
      </c>
    </row>
    <row r="9929" spans="1:3" x14ac:dyDescent="0.55000000000000004">
      <c r="A9929" s="1" t="s">
        <v>20</v>
      </c>
      <c r="B9929" s="2">
        <v>44642</v>
      </c>
      <c r="C9929">
        <v>60.15</v>
      </c>
    </row>
    <row r="9930" spans="1:3" x14ac:dyDescent="0.55000000000000004">
      <c r="A9930" s="1" t="s">
        <v>20</v>
      </c>
      <c r="B9930" s="2">
        <v>44643</v>
      </c>
      <c r="C9930">
        <v>58.98</v>
      </c>
    </row>
    <row r="9931" spans="1:3" x14ac:dyDescent="0.55000000000000004">
      <c r="A9931" s="1" t="s">
        <v>20</v>
      </c>
      <c r="B9931" s="2">
        <v>44644</v>
      </c>
      <c r="C9931">
        <v>59.25</v>
      </c>
    </row>
    <row r="9932" spans="1:3" x14ac:dyDescent="0.55000000000000004">
      <c r="A9932" s="1" t="s">
        <v>20</v>
      </c>
      <c r="B9932" s="2">
        <v>44645</v>
      </c>
      <c r="C9932">
        <v>58.66</v>
      </c>
    </row>
    <row r="9933" spans="1:3" x14ac:dyDescent="0.55000000000000004">
      <c r="A9933" s="1" t="s">
        <v>20</v>
      </c>
      <c r="B9933" s="2">
        <v>44648</v>
      </c>
      <c r="C9933">
        <v>58.58</v>
      </c>
    </row>
    <row r="9934" spans="1:3" x14ac:dyDescent="0.55000000000000004">
      <c r="A9934" s="1" t="s">
        <v>20</v>
      </c>
      <c r="B9934" s="2">
        <v>44649</v>
      </c>
      <c r="C9934">
        <v>61.78</v>
      </c>
    </row>
    <row r="9935" spans="1:3" x14ac:dyDescent="0.55000000000000004">
      <c r="A9935" s="1" t="s">
        <v>20</v>
      </c>
      <c r="B9935" s="2">
        <v>44650</v>
      </c>
      <c r="C9935">
        <v>59.31</v>
      </c>
    </row>
    <row r="9936" spans="1:3" x14ac:dyDescent="0.55000000000000004">
      <c r="A9936" s="1" t="s">
        <v>20</v>
      </c>
      <c r="B9936" s="2">
        <v>44651</v>
      </c>
      <c r="C9936">
        <v>58.47</v>
      </c>
    </row>
    <row r="9937" spans="1:3" x14ac:dyDescent="0.55000000000000004">
      <c r="A9937" s="1" t="s">
        <v>20</v>
      </c>
      <c r="B9937" s="2">
        <v>44652</v>
      </c>
      <c r="C9937">
        <v>59.78</v>
      </c>
    </row>
    <row r="9938" spans="1:3" x14ac:dyDescent="0.55000000000000004">
      <c r="A9938" s="1" t="s">
        <v>20</v>
      </c>
      <c r="B9938" s="2">
        <v>44655</v>
      </c>
      <c r="C9938">
        <v>59.94</v>
      </c>
    </row>
    <row r="9939" spans="1:3" x14ac:dyDescent="0.55000000000000004">
      <c r="A9939" s="1" t="s">
        <v>20</v>
      </c>
      <c r="B9939" s="2">
        <v>44656</v>
      </c>
      <c r="C9939">
        <v>57.48</v>
      </c>
    </row>
    <row r="9940" spans="1:3" x14ac:dyDescent="0.55000000000000004">
      <c r="A9940" s="1" t="s">
        <v>20</v>
      </c>
      <c r="B9940" s="2">
        <v>44657</v>
      </c>
      <c r="C9940">
        <v>56.3</v>
      </c>
    </row>
    <row r="9941" spans="1:3" x14ac:dyDescent="0.55000000000000004">
      <c r="A9941" s="1" t="s">
        <v>20</v>
      </c>
      <c r="B9941" s="2">
        <v>44658</v>
      </c>
      <c r="C9941">
        <v>55.81</v>
      </c>
    </row>
    <row r="9942" spans="1:3" x14ac:dyDescent="0.55000000000000004">
      <c r="A9942" s="1" t="s">
        <v>20</v>
      </c>
      <c r="B9942" s="2">
        <v>44659</v>
      </c>
      <c r="C9942">
        <v>57.7</v>
      </c>
    </row>
    <row r="9943" spans="1:3" x14ac:dyDescent="0.55000000000000004">
      <c r="A9943" s="1" t="s">
        <v>20</v>
      </c>
      <c r="B9943" s="2">
        <v>44662</v>
      </c>
      <c r="C9943">
        <v>56.26</v>
      </c>
    </row>
    <row r="9944" spans="1:3" x14ac:dyDescent="0.55000000000000004">
      <c r="A9944" s="1" t="s">
        <v>20</v>
      </c>
      <c r="B9944" s="2">
        <v>44663</v>
      </c>
      <c r="C9944">
        <v>55.5</v>
      </c>
    </row>
    <row r="9945" spans="1:3" x14ac:dyDescent="0.55000000000000004">
      <c r="A9945" s="1" t="s">
        <v>20</v>
      </c>
      <c r="B9945" s="2">
        <v>44664</v>
      </c>
      <c r="C9945">
        <v>56.49</v>
      </c>
    </row>
    <row r="9946" spans="1:3" x14ac:dyDescent="0.55000000000000004">
      <c r="A9946" s="1" t="s">
        <v>20</v>
      </c>
      <c r="B9946" s="2">
        <v>44665</v>
      </c>
      <c r="C9946">
        <v>55.25</v>
      </c>
    </row>
    <row r="9947" spans="1:3" x14ac:dyDescent="0.55000000000000004">
      <c r="A9947" s="1" t="s">
        <v>20</v>
      </c>
      <c r="B9947" s="2">
        <v>44669</v>
      </c>
      <c r="C9947">
        <v>54.55</v>
      </c>
    </row>
    <row r="9948" spans="1:3" x14ac:dyDescent="0.55000000000000004">
      <c r="A9948" s="1" t="s">
        <v>20</v>
      </c>
      <c r="B9948" s="2">
        <v>44670</v>
      </c>
      <c r="C9948">
        <v>56.43</v>
      </c>
    </row>
    <row r="9949" spans="1:3" x14ac:dyDescent="0.55000000000000004">
      <c r="A9949" s="1" t="s">
        <v>20</v>
      </c>
      <c r="B9949" s="2">
        <v>44671</v>
      </c>
      <c r="C9949">
        <v>57.93</v>
      </c>
    </row>
    <row r="9950" spans="1:3" x14ac:dyDescent="0.55000000000000004">
      <c r="A9950" s="1" t="s">
        <v>20</v>
      </c>
      <c r="B9950" s="2">
        <v>44672</v>
      </c>
      <c r="C9950">
        <v>53.87</v>
      </c>
    </row>
    <row r="9951" spans="1:3" x14ac:dyDescent="0.55000000000000004">
      <c r="A9951" s="1" t="s">
        <v>20</v>
      </c>
      <c r="B9951" s="2">
        <v>44673</v>
      </c>
      <c r="C9951">
        <v>51.77</v>
      </c>
    </row>
    <row r="9952" spans="1:3" x14ac:dyDescent="0.55000000000000004">
      <c r="A9952" s="1" t="s">
        <v>20</v>
      </c>
      <c r="B9952" s="2">
        <v>44676</v>
      </c>
      <c r="C9952">
        <v>53</v>
      </c>
    </row>
    <row r="9953" spans="1:3" x14ac:dyDescent="0.55000000000000004">
      <c r="A9953" s="1" t="s">
        <v>20</v>
      </c>
      <c r="B9953" s="2">
        <v>44677</v>
      </c>
      <c r="C9953">
        <v>50.88</v>
      </c>
    </row>
    <row r="9954" spans="1:3" x14ac:dyDescent="0.55000000000000004">
      <c r="A9954" s="1" t="s">
        <v>20</v>
      </c>
      <c r="B9954" s="2">
        <v>44678</v>
      </c>
      <c r="C9954">
        <v>51.68</v>
      </c>
    </row>
    <row r="9955" spans="1:3" x14ac:dyDescent="0.55000000000000004">
      <c r="A9955" s="1" t="s">
        <v>20</v>
      </c>
      <c r="B9955" s="2">
        <v>44679</v>
      </c>
      <c r="C9955">
        <v>52.58</v>
      </c>
    </row>
    <row r="9956" spans="1:3" x14ac:dyDescent="0.55000000000000004">
      <c r="A9956" s="1" t="s">
        <v>20</v>
      </c>
      <c r="B9956" s="2">
        <v>44680</v>
      </c>
      <c r="C9956">
        <v>50.97</v>
      </c>
    </row>
    <row r="9957" spans="1:3" x14ac:dyDescent="0.55000000000000004">
      <c r="A9957" s="1" t="s">
        <v>20</v>
      </c>
      <c r="B9957" s="2">
        <v>44683</v>
      </c>
      <c r="C9957">
        <v>52.94</v>
      </c>
    </row>
    <row r="9958" spans="1:3" x14ac:dyDescent="0.55000000000000004">
      <c r="A9958" s="1" t="s">
        <v>20</v>
      </c>
      <c r="B9958" s="2">
        <v>44684</v>
      </c>
      <c r="C9958">
        <v>54.29</v>
      </c>
    </row>
    <row r="9959" spans="1:3" x14ac:dyDescent="0.55000000000000004">
      <c r="A9959" s="1" t="s">
        <v>20</v>
      </c>
      <c r="B9959" s="2">
        <v>44685</v>
      </c>
      <c r="C9959">
        <v>57.35</v>
      </c>
    </row>
    <row r="9960" spans="1:3" x14ac:dyDescent="0.55000000000000004">
      <c r="A9960" s="1" t="s">
        <v>21</v>
      </c>
      <c r="B9960" s="2">
        <v>41036</v>
      </c>
      <c r="C9960">
        <v>24.920100000000001</v>
      </c>
    </row>
    <row r="9961" spans="1:3" x14ac:dyDescent="0.55000000000000004">
      <c r="A9961" s="1" t="s">
        <v>21</v>
      </c>
      <c r="B9961" s="2">
        <v>41037</v>
      </c>
      <c r="C9961">
        <v>24.798200000000001</v>
      </c>
    </row>
    <row r="9962" spans="1:3" x14ac:dyDescent="0.55000000000000004">
      <c r="A9962" s="1" t="s">
        <v>21</v>
      </c>
      <c r="B9962" s="2">
        <v>41038</v>
      </c>
      <c r="C9962">
        <v>25.009599999999999</v>
      </c>
    </row>
    <row r="9963" spans="1:3" x14ac:dyDescent="0.55000000000000004">
      <c r="A9963" s="1" t="s">
        <v>21</v>
      </c>
      <c r="B9963" s="2">
        <v>41039</v>
      </c>
      <c r="C9963">
        <v>24.993300000000001</v>
      </c>
    </row>
    <row r="9964" spans="1:3" x14ac:dyDescent="0.55000000000000004">
      <c r="A9964" s="1" t="s">
        <v>21</v>
      </c>
      <c r="B9964" s="2">
        <v>41040</v>
      </c>
      <c r="C9964">
        <v>25.334800000000001</v>
      </c>
    </row>
    <row r="9965" spans="1:3" x14ac:dyDescent="0.55000000000000004">
      <c r="A9965" s="1" t="s">
        <v>21</v>
      </c>
      <c r="B9965" s="2">
        <v>41043</v>
      </c>
      <c r="C9965">
        <v>24.944500000000001</v>
      </c>
    </row>
    <row r="9966" spans="1:3" x14ac:dyDescent="0.55000000000000004">
      <c r="A9966" s="1" t="s">
        <v>21</v>
      </c>
      <c r="B9966" s="2">
        <v>41044</v>
      </c>
      <c r="C9966">
        <v>24.723600000000001</v>
      </c>
    </row>
    <row r="9967" spans="1:3" x14ac:dyDescent="0.55000000000000004">
      <c r="A9967" s="1" t="s">
        <v>21</v>
      </c>
      <c r="B9967" s="2">
        <v>41045</v>
      </c>
      <c r="C9967">
        <v>24.469899999999999</v>
      </c>
    </row>
    <row r="9968" spans="1:3" x14ac:dyDescent="0.55000000000000004">
      <c r="A9968" s="1" t="s">
        <v>21</v>
      </c>
      <c r="B9968" s="2">
        <v>41046</v>
      </c>
      <c r="C9968">
        <v>24.322600000000001</v>
      </c>
    </row>
    <row r="9969" spans="1:3" x14ac:dyDescent="0.55000000000000004">
      <c r="A9969" s="1" t="s">
        <v>21</v>
      </c>
      <c r="B9969" s="2">
        <v>41047</v>
      </c>
      <c r="C9969">
        <v>23.9543</v>
      </c>
    </row>
    <row r="9970" spans="1:3" x14ac:dyDescent="0.55000000000000004">
      <c r="A9970" s="1" t="s">
        <v>21</v>
      </c>
      <c r="B9970" s="2">
        <v>41050</v>
      </c>
      <c r="C9970">
        <v>24.347100000000001</v>
      </c>
    </row>
    <row r="9971" spans="1:3" x14ac:dyDescent="0.55000000000000004">
      <c r="A9971" s="1" t="s">
        <v>21</v>
      </c>
      <c r="B9971" s="2">
        <v>41051</v>
      </c>
      <c r="C9971">
        <v>24.3553</v>
      </c>
    </row>
    <row r="9972" spans="1:3" x14ac:dyDescent="0.55000000000000004">
      <c r="A9972" s="1" t="s">
        <v>21</v>
      </c>
      <c r="B9972" s="2">
        <v>41052</v>
      </c>
      <c r="C9972">
        <v>23.8233</v>
      </c>
    </row>
    <row r="9973" spans="1:3" x14ac:dyDescent="0.55000000000000004">
      <c r="A9973" s="1" t="s">
        <v>21</v>
      </c>
      <c r="B9973" s="2">
        <v>41053</v>
      </c>
      <c r="C9973">
        <v>23.790600000000001</v>
      </c>
    </row>
    <row r="9974" spans="1:3" x14ac:dyDescent="0.55000000000000004">
      <c r="A9974" s="1" t="s">
        <v>21</v>
      </c>
      <c r="B9974" s="2">
        <v>41054</v>
      </c>
      <c r="C9974">
        <v>23.782399999999999</v>
      </c>
    </row>
    <row r="9975" spans="1:3" x14ac:dyDescent="0.55000000000000004">
      <c r="A9975" s="1" t="s">
        <v>21</v>
      </c>
      <c r="B9975" s="2">
        <v>41058</v>
      </c>
      <c r="C9975">
        <v>24.191600000000001</v>
      </c>
    </row>
    <row r="9976" spans="1:3" x14ac:dyDescent="0.55000000000000004">
      <c r="A9976" s="1" t="s">
        <v>21</v>
      </c>
      <c r="B9976" s="2">
        <v>41059</v>
      </c>
      <c r="C9976">
        <v>24.011600000000001</v>
      </c>
    </row>
    <row r="9977" spans="1:3" x14ac:dyDescent="0.55000000000000004">
      <c r="A9977" s="1" t="s">
        <v>21</v>
      </c>
      <c r="B9977" s="2">
        <v>41060</v>
      </c>
      <c r="C9977">
        <v>23.8888</v>
      </c>
    </row>
    <row r="9978" spans="1:3" x14ac:dyDescent="0.55000000000000004">
      <c r="A9978" s="1" t="s">
        <v>21</v>
      </c>
      <c r="B9978" s="2">
        <v>41061</v>
      </c>
      <c r="C9978">
        <v>23.283200000000001</v>
      </c>
    </row>
    <row r="9979" spans="1:3" x14ac:dyDescent="0.55000000000000004">
      <c r="A9979" s="1" t="s">
        <v>21</v>
      </c>
      <c r="B9979" s="2">
        <v>41064</v>
      </c>
      <c r="C9979">
        <v>23.364999999999998</v>
      </c>
    </row>
    <row r="9980" spans="1:3" x14ac:dyDescent="0.55000000000000004">
      <c r="A9980" s="1" t="s">
        <v>21</v>
      </c>
      <c r="B9980" s="2">
        <v>41065</v>
      </c>
      <c r="C9980">
        <v>23.3323</v>
      </c>
    </row>
    <row r="9981" spans="1:3" x14ac:dyDescent="0.55000000000000004">
      <c r="A9981" s="1" t="s">
        <v>21</v>
      </c>
      <c r="B9981" s="2">
        <v>41066</v>
      </c>
      <c r="C9981">
        <v>24.0198</v>
      </c>
    </row>
    <row r="9982" spans="1:3" x14ac:dyDescent="0.55000000000000004">
      <c r="A9982" s="1" t="s">
        <v>21</v>
      </c>
      <c r="B9982" s="2">
        <v>41067</v>
      </c>
      <c r="C9982">
        <v>23.921500000000002</v>
      </c>
    </row>
    <row r="9983" spans="1:3" x14ac:dyDescent="0.55000000000000004">
      <c r="A9983" s="1" t="s">
        <v>21</v>
      </c>
      <c r="B9983" s="2">
        <v>41068</v>
      </c>
      <c r="C9983">
        <v>24.2653</v>
      </c>
    </row>
    <row r="9984" spans="1:3" x14ac:dyDescent="0.55000000000000004">
      <c r="A9984" s="1" t="s">
        <v>21</v>
      </c>
      <c r="B9984" s="2">
        <v>41071</v>
      </c>
      <c r="C9984">
        <v>23.651499999999999</v>
      </c>
    </row>
    <row r="9985" spans="1:3" x14ac:dyDescent="0.55000000000000004">
      <c r="A9985" s="1" t="s">
        <v>21</v>
      </c>
      <c r="B9985" s="2">
        <v>41072</v>
      </c>
      <c r="C9985">
        <v>23.970600000000001</v>
      </c>
    </row>
    <row r="9986" spans="1:3" x14ac:dyDescent="0.55000000000000004">
      <c r="A9986" s="1" t="s">
        <v>21</v>
      </c>
      <c r="B9986" s="2">
        <v>41073</v>
      </c>
      <c r="C9986">
        <v>23.839700000000001</v>
      </c>
    </row>
    <row r="9987" spans="1:3" x14ac:dyDescent="0.55000000000000004">
      <c r="A9987" s="1" t="s">
        <v>21</v>
      </c>
      <c r="B9987" s="2">
        <v>41074</v>
      </c>
      <c r="C9987">
        <v>24.011600000000001</v>
      </c>
    </row>
    <row r="9988" spans="1:3" x14ac:dyDescent="0.55000000000000004">
      <c r="A9988" s="1" t="s">
        <v>21</v>
      </c>
      <c r="B9988" s="2">
        <v>41075</v>
      </c>
      <c r="C9988">
        <v>24.568100000000001</v>
      </c>
    </row>
    <row r="9989" spans="1:3" x14ac:dyDescent="0.55000000000000004">
      <c r="A9989" s="1" t="s">
        <v>21</v>
      </c>
      <c r="B9989" s="2">
        <v>41078</v>
      </c>
      <c r="C9989">
        <v>24.4208</v>
      </c>
    </row>
    <row r="9990" spans="1:3" x14ac:dyDescent="0.55000000000000004">
      <c r="A9990" s="1" t="s">
        <v>21</v>
      </c>
      <c r="B9990" s="2">
        <v>41079</v>
      </c>
      <c r="C9990">
        <v>25.124600000000001</v>
      </c>
    </row>
    <row r="9991" spans="1:3" x14ac:dyDescent="0.55000000000000004">
      <c r="A9991" s="1" t="s">
        <v>21</v>
      </c>
      <c r="B9991" s="2">
        <v>41080</v>
      </c>
      <c r="C9991">
        <v>25.312799999999999</v>
      </c>
    </row>
    <row r="9992" spans="1:3" x14ac:dyDescent="0.55000000000000004">
      <c r="A9992" s="1" t="s">
        <v>21</v>
      </c>
      <c r="B9992" s="2">
        <v>41081</v>
      </c>
      <c r="C9992">
        <v>24.6663</v>
      </c>
    </row>
    <row r="9993" spans="1:3" x14ac:dyDescent="0.55000000000000004">
      <c r="A9993" s="1" t="s">
        <v>21</v>
      </c>
      <c r="B9993" s="2">
        <v>41082</v>
      </c>
      <c r="C9993">
        <v>25.124600000000001</v>
      </c>
    </row>
    <row r="9994" spans="1:3" x14ac:dyDescent="0.55000000000000004">
      <c r="A9994" s="1" t="s">
        <v>21</v>
      </c>
      <c r="B9994" s="2">
        <v>41085</v>
      </c>
      <c r="C9994">
        <v>24.4453</v>
      </c>
    </row>
    <row r="9995" spans="1:3" x14ac:dyDescent="0.55000000000000004">
      <c r="A9995" s="1" t="s">
        <v>21</v>
      </c>
      <c r="B9995" s="2">
        <v>41086</v>
      </c>
      <c r="C9995">
        <v>24.568100000000001</v>
      </c>
    </row>
    <row r="9996" spans="1:3" x14ac:dyDescent="0.55000000000000004">
      <c r="A9996" s="1" t="s">
        <v>21</v>
      </c>
      <c r="B9996" s="2">
        <v>41087</v>
      </c>
      <c r="C9996">
        <v>24.690799999999999</v>
      </c>
    </row>
    <row r="9997" spans="1:3" x14ac:dyDescent="0.55000000000000004">
      <c r="A9997" s="1" t="s">
        <v>21</v>
      </c>
      <c r="B9997" s="2">
        <v>41088</v>
      </c>
      <c r="C9997">
        <v>24.478100000000001</v>
      </c>
    </row>
    <row r="9998" spans="1:3" x14ac:dyDescent="0.55000000000000004">
      <c r="A9998" s="1" t="s">
        <v>21</v>
      </c>
      <c r="B9998" s="2">
        <v>41089</v>
      </c>
      <c r="C9998">
        <v>25.034600000000001</v>
      </c>
    </row>
    <row r="9999" spans="1:3" x14ac:dyDescent="0.55000000000000004">
      <c r="A9999" s="1" t="s">
        <v>21</v>
      </c>
      <c r="B9999" s="2">
        <v>41092</v>
      </c>
      <c r="C9999">
        <v>25.01</v>
      </c>
    </row>
    <row r="10000" spans="1:3" x14ac:dyDescent="0.55000000000000004">
      <c r="A10000" s="1" t="s">
        <v>21</v>
      </c>
      <c r="B10000" s="2">
        <v>41093</v>
      </c>
      <c r="C10000">
        <v>25.1737</v>
      </c>
    </row>
    <row r="10001" spans="1:3" x14ac:dyDescent="0.55000000000000004">
      <c r="A10001" s="1" t="s">
        <v>21</v>
      </c>
      <c r="B10001" s="2">
        <v>41095</v>
      </c>
      <c r="C10001">
        <v>25.124600000000001</v>
      </c>
    </row>
    <row r="10002" spans="1:3" x14ac:dyDescent="0.55000000000000004">
      <c r="A10002" s="1" t="s">
        <v>21</v>
      </c>
      <c r="B10002" s="2">
        <v>41096</v>
      </c>
      <c r="C10002">
        <v>24.7072</v>
      </c>
    </row>
    <row r="10003" spans="1:3" x14ac:dyDescent="0.55000000000000004">
      <c r="A10003" s="1" t="s">
        <v>21</v>
      </c>
      <c r="B10003" s="2">
        <v>41099</v>
      </c>
      <c r="C10003">
        <v>24.5517</v>
      </c>
    </row>
    <row r="10004" spans="1:3" x14ac:dyDescent="0.55000000000000004">
      <c r="A10004" s="1" t="s">
        <v>21</v>
      </c>
      <c r="B10004" s="2">
        <v>41100</v>
      </c>
      <c r="C10004">
        <v>24.338899999999999</v>
      </c>
    </row>
    <row r="10005" spans="1:3" x14ac:dyDescent="0.55000000000000004">
      <c r="A10005" s="1" t="s">
        <v>21</v>
      </c>
      <c r="B10005" s="2">
        <v>41101</v>
      </c>
      <c r="C10005">
        <v>23.9788</v>
      </c>
    </row>
    <row r="10006" spans="1:3" x14ac:dyDescent="0.55000000000000004">
      <c r="A10006" s="1" t="s">
        <v>21</v>
      </c>
      <c r="B10006" s="2">
        <v>41102</v>
      </c>
      <c r="C10006">
        <v>23.430499999999999</v>
      </c>
    </row>
    <row r="10007" spans="1:3" x14ac:dyDescent="0.55000000000000004">
      <c r="A10007" s="1" t="s">
        <v>21</v>
      </c>
      <c r="B10007" s="2">
        <v>41103</v>
      </c>
      <c r="C10007">
        <v>24.052499999999998</v>
      </c>
    </row>
    <row r="10008" spans="1:3" x14ac:dyDescent="0.55000000000000004">
      <c r="A10008" s="1" t="s">
        <v>21</v>
      </c>
      <c r="B10008" s="2">
        <v>41106</v>
      </c>
      <c r="C10008">
        <v>24.093399999999999</v>
      </c>
    </row>
    <row r="10009" spans="1:3" x14ac:dyDescent="0.55000000000000004">
      <c r="A10009" s="1" t="s">
        <v>21</v>
      </c>
      <c r="B10009" s="2">
        <v>41107</v>
      </c>
      <c r="C10009">
        <v>24.273499999999999</v>
      </c>
    </row>
    <row r="10010" spans="1:3" x14ac:dyDescent="0.55000000000000004">
      <c r="A10010" s="1" t="s">
        <v>21</v>
      </c>
      <c r="B10010" s="2">
        <v>41108</v>
      </c>
      <c r="C10010">
        <v>24.92</v>
      </c>
    </row>
    <row r="10011" spans="1:3" x14ac:dyDescent="0.55000000000000004">
      <c r="A10011" s="1" t="s">
        <v>21</v>
      </c>
      <c r="B10011" s="2">
        <v>41109</v>
      </c>
      <c r="C10011">
        <v>25.1</v>
      </c>
    </row>
    <row r="10012" spans="1:3" x14ac:dyDescent="0.55000000000000004">
      <c r="A10012" s="1" t="s">
        <v>21</v>
      </c>
      <c r="B10012" s="2">
        <v>41110</v>
      </c>
      <c r="C10012">
        <v>24.649899999999999</v>
      </c>
    </row>
    <row r="10013" spans="1:3" x14ac:dyDescent="0.55000000000000004">
      <c r="A10013" s="1" t="s">
        <v>21</v>
      </c>
      <c r="B10013" s="2">
        <v>41113</v>
      </c>
      <c r="C10013">
        <v>23.962499999999999</v>
      </c>
    </row>
    <row r="10014" spans="1:3" x14ac:dyDescent="0.55000000000000004">
      <c r="A10014" s="1" t="s">
        <v>21</v>
      </c>
      <c r="B10014" s="2">
        <v>41114</v>
      </c>
      <c r="C10014">
        <v>23.856100000000001</v>
      </c>
    </row>
    <row r="10015" spans="1:3" x14ac:dyDescent="0.55000000000000004">
      <c r="A10015" s="1" t="s">
        <v>21</v>
      </c>
      <c r="B10015" s="2">
        <v>41115</v>
      </c>
      <c r="C10015">
        <v>23.594200000000001</v>
      </c>
    </row>
    <row r="10016" spans="1:3" x14ac:dyDescent="0.55000000000000004">
      <c r="A10016" s="1" t="s">
        <v>21</v>
      </c>
      <c r="B10016" s="2">
        <v>41116</v>
      </c>
      <c r="C10016">
        <v>23.8643</v>
      </c>
    </row>
    <row r="10017" spans="1:3" x14ac:dyDescent="0.55000000000000004">
      <c r="A10017" s="1" t="s">
        <v>21</v>
      </c>
      <c r="B10017" s="2">
        <v>41117</v>
      </c>
      <c r="C10017">
        <v>24.3553</v>
      </c>
    </row>
    <row r="10018" spans="1:3" x14ac:dyDescent="0.55000000000000004">
      <c r="A10018" s="1" t="s">
        <v>21</v>
      </c>
      <c r="B10018" s="2">
        <v>41120</v>
      </c>
      <c r="C10018">
        <v>24.257100000000001</v>
      </c>
    </row>
    <row r="10019" spans="1:3" x14ac:dyDescent="0.55000000000000004">
      <c r="A10019" s="1" t="s">
        <v>21</v>
      </c>
      <c r="B10019" s="2">
        <v>41121</v>
      </c>
      <c r="C10019">
        <v>24.117999999999999</v>
      </c>
    </row>
    <row r="10020" spans="1:3" x14ac:dyDescent="0.55000000000000004">
      <c r="A10020" s="1" t="s">
        <v>21</v>
      </c>
      <c r="B10020" s="2">
        <v>41122</v>
      </c>
      <c r="C10020">
        <v>24.068899999999999</v>
      </c>
    </row>
    <row r="10021" spans="1:3" x14ac:dyDescent="0.55000000000000004">
      <c r="A10021" s="1" t="s">
        <v>21</v>
      </c>
      <c r="B10021" s="2">
        <v>41123</v>
      </c>
      <c r="C10021">
        <v>23.8888</v>
      </c>
    </row>
    <row r="10022" spans="1:3" x14ac:dyDescent="0.55000000000000004">
      <c r="A10022" s="1" t="s">
        <v>21</v>
      </c>
      <c r="B10022" s="2">
        <v>41124</v>
      </c>
      <c r="C10022">
        <v>24.347100000000001</v>
      </c>
    </row>
    <row r="10023" spans="1:3" x14ac:dyDescent="0.55000000000000004">
      <c r="A10023" s="1" t="s">
        <v>21</v>
      </c>
      <c r="B10023" s="2">
        <v>41127</v>
      </c>
      <c r="C10023">
        <v>24.5108</v>
      </c>
    </row>
    <row r="10024" spans="1:3" x14ac:dyDescent="0.55000000000000004">
      <c r="A10024" s="1" t="s">
        <v>21</v>
      </c>
      <c r="B10024" s="2">
        <v>41128</v>
      </c>
      <c r="C10024">
        <v>24.764500000000002</v>
      </c>
    </row>
    <row r="10025" spans="1:3" x14ac:dyDescent="0.55000000000000004">
      <c r="A10025" s="1" t="s">
        <v>21</v>
      </c>
      <c r="B10025" s="2">
        <v>41129</v>
      </c>
      <c r="C10025">
        <v>24.8218</v>
      </c>
    </row>
    <row r="10026" spans="1:3" x14ac:dyDescent="0.55000000000000004">
      <c r="A10026" s="1" t="s">
        <v>21</v>
      </c>
      <c r="B10026" s="2">
        <v>41130</v>
      </c>
      <c r="C10026">
        <v>24.960899999999999</v>
      </c>
    </row>
    <row r="10027" spans="1:3" x14ac:dyDescent="0.55000000000000004">
      <c r="A10027" s="1" t="s">
        <v>21</v>
      </c>
      <c r="B10027" s="2">
        <v>41131</v>
      </c>
      <c r="C10027">
        <v>24.895399999999999</v>
      </c>
    </row>
    <row r="10028" spans="1:3" x14ac:dyDescent="0.55000000000000004">
      <c r="A10028" s="1" t="s">
        <v>21</v>
      </c>
      <c r="B10028" s="2">
        <v>41134</v>
      </c>
      <c r="C10028">
        <v>24.870899999999999</v>
      </c>
    </row>
    <row r="10029" spans="1:3" x14ac:dyDescent="0.55000000000000004">
      <c r="A10029" s="1" t="s">
        <v>21</v>
      </c>
      <c r="B10029" s="2">
        <v>41135</v>
      </c>
      <c r="C10029">
        <v>24.821400000000001</v>
      </c>
    </row>
    <row r="10030" spans="1:3" x14ac:dyDescent="0.55000000000000004">
      <c r="A10030" s="1" t="s">
        <v>21</v>
      </c>
      <c r="B10030" s="2">
        <v>41136</v>
      </c>
      <c r="C10030">
        <v>24.879100000000001</v>
      </c>
    </row>
    <row r="10031" spans="1:3" x14ac:dyDescent="0.55000000000000004">
      <c r="A10031" s="1" t="s">
        <v>21</v>
      </c>
      <c r="B10031" s="2">
        <v>41137</v>
      </c>
      <c r="C10031">
        <v>25.3569</v>
      </c>
    </row>
    <row r="10032" spans="1:3" x14ac:dyDescent="0.55000000000000004">
      <c r="A10032" s="1" t="s">
        <v>21</v>
      </c>
      <c r="B10032" s="2">
        <v>41138</v>
      </c>
      <c r="C10032">
        <v>25.4558</v>
      </c>
    </row>
    <row r="10033" spans="1:3" x14ac:dyDescent="0.55000000000000004">
      <c r="A10033" s="1" t="s">
        <v>21</v>
      </c>
      <c r="B10033" s="2">
        <v>41141</v>
      </c>
      <c r="C10033">
        <v>25.324000000000002</v>
      </c>
    </row>
    <row r="10034" spans="1:3" x14ac:dyDescent="0.55000000000000004">
      <c r="A10034" s="1" t="s">
        <v>21</v>
      </c>
      <c r="B10034" s="2">
        <v>41142</v>
      </c>
      <c r="C10034">
        <v>25.3734</v>
      </c>
    </row>
    <row r="10035" spans="1:3" x14ac:dyDescent="0.55000000000000004">
      <c r="A10035" s="1" t="s">
        <v>21</v>
      </c>
      <c r="B10035" s="2">
        <v>41143</v>
      </c>
      <c r="C10035">
        <v>25.159199999999998</v>
      </c>
    </row>
    <row r="10036" spans="1:3" x14ac:dyDescent="0.55000000000000004">
      <c r="A10036" s="1" t="s">
        <v>21</v>
      </c>
      <c r="B10036" s="2">
        <v>41144</v>
      </c>
      <c r="C10036">
        <v>24.9285</v>
      </c>
    </row>
    <row r="10037" spans="1:3" x14ac:dyDescent="0.55000000000000004">
      <c r="A10037" s="1" t="s">
        <v>21</v>
      </c>
      <c r="B10037" s="2">
        <v>41145</v>
      </c>
      <c r="C10037">
        <v>25.175699999999999</v>
      </c>
    </row>
    <row r="10038" spans="1:3" x14ac:dyDescent="0.55000000000000004">
      <c r="A10038" s="1" t="s">
        <v>21</v>
      </c>
      <c r="B10038" s="2">
        <v>41148</v>
      </c>
      <c r="C10038">
        <v>25.282800000000002</v>
      </c>
    </row>
    <row r="10039" spans="1:3" x14ac:dyDescent="0.55000000000000004">
      <c r="A10039" s="1" t="s">
        <v>21</v>
      </c>
      <c r="B10039" s="2">
        <v>41149</v>
      </c>
      <c r="C10039">
        <v>25.2334</v>
      </c>
    </row>
    <row r="10040" spans="1:3" x14ac:dyDescent="0.55000000000000004">
      <c r="A10040" s="1" t="s">
        <v>21</v>
      </c>
      <c r="B10040" s="2">
        <v>41150</v>
      </c>
      <c r="C10040">
        <v>25.2498</v>
      </c>
    </row>
    <row r="10041" spans="1:3" x14ac:dyDescent="0.55000000000000004">
      <c r="A10041" s="1" t="s">
        <v>21</v>
      </c>
      <c r="B10041" s="2">
        <v>41151</v>
      </c>
      <c r="C10041">
        <v>24.978000000000002</v>
      </c>
    </row>
    <row r="10042" spans="1:3" x14ac:dyDescent="0.55000000000000004">
      <c r="A10042" s="1" t="s">
        <v>21</v>
      </c>
      <c r="B10042" s="2">
        <v>41152</v>
      </c>
      <c r="C10042">
        <v>25.389900000000001</v>
      </c>
    </row>
    <row r="10043" spans="1:3" x14ac:dyDescent="0.55000000000000004">
      <c r="A10043" s="1" t="s">
        <v>21</v>
      </c>
      <c r="B10043" s="2">
        <v>41156</v>
      </c>
      <c r="C10043">
        <v>25.035599999999999</v>
      </c>
    </row>
    <row r="10044" spans="1:3" x14ac:dyDescent="0.55000000000000004">
      <c r="A10044" s="1" t="s">
        <v>21</v>
      </c>
      <c r="B10044" s="2">
        <v>41157</v>
      </c>
      <c r="C10044">
        <v>25.035599999999999</v>
      </c>
    </row>
    <row r="10045" spans="1:3" x14ac:dyDescent="0.55000000000000004">
      <c r="A10045" s="1" t="s">
        <v>21</v>
      </c>
      <c r="B10045" s="2">
        <v>41158</v>
      </c>
      <c r="C10045">
        <v>25.826499999999999</v>
      </c>
    </row>
    <row r="10046" spans="1:3" x14ac:dyDescent="0.55000000000000004">
      <c r="A10046" s="1" t="s">
        <v>21</v>
      </c>
      <c r="B10046" s="2">
        <v>41159</v>
      </c>
      <c r="C10046">
        <v>25.497</v>
      </c>
    </row>
    <row r="10047" spans="1:3" x14ac:dyDescent="0.55000000000000004">
      <c r="A10047" s="1" t="s">
        <v>21</v>
      </c>
      <c r="B10047" s="2">
        <v>41162</v>
      </c>
      <c r="C10047">
        <v>25.307500000000001</v>
      </c>
    </row>
    <row r="10048" spans="1:3" x14ac:dyDescent="0.55000000000000004">
      <c r="A10048" s="1" t="s">
        <v>21</v>
      </c>
      <c r="B10048" s="2">
        <v>41163</v>
      </c>
      <c r="C10048">
        <v>25.365200000000002</v>
      </c>
    </row>
    <row r="10049" spans="1:3" x14ac:dyDescent="0.55000000000000004">
      <c r="A10049" s="1" t="s">
        <v>21</v>
      </c>
      <c r="B10049" s="2">
        <v>41164</v>
      </c>
      <c r="C10049">
        <v>25.3569</v>
      </c>
    </row>
    <row r="10050" spans="1:3" x14ac:dyDescent="0.55000000000000004">
      <c r="A10050" s="1" t="s">
        <v>21</v>
      </c>
      <c r="B10050" s="2">
        <v>41165</v>
      </c>
      <c r="C10050">
        <v>25.488700000000001</v>
      </c>
    </row>
    <row r="10051" spans="1:3" x14ac:dyDescent="0.55000000000000004">
      <c r="A10051" s="1" t="s">
        <v>21</v>
      </c>
      <c r="B10051" s="2">
        <v>41166</v>
      </c>
      <c r="C10051">
        <v>25.711200000000002</v>
      </c>
    </row>
    <row r="10052" spans="1:3" x14ac:dyDescent="0.55000000000000004">
      <c r="A10052" s="1" t="s">
        <v>21</v>
      </c>
      <c r="B10052" s="2">
        <v>41169</v>
      </c>
      <c r="C10052">
        <v>25.711200000000002</v>
      </c>
    </row>
    <row r="10053" spans="1:3" x14ac:dyDescent="0.55000000000000004">
      <c r="A10053" s="1" t="s">
        <v>21</v>
      </c>
      <c r="B10053" s="2">
        <v>41170</v>
      </c>
      <c r="C10053">
        <v>25.686399999999999</v>
      </c>
    </row>
    <row r="10054" spans="1:3" x14ac:dyDescent="0.55000000000000004">
      <c r="A10054" s="1" t="s">
        <v>21</v>
      </c>
      <c r="B10054" s="2">
        <v>41171</v>
      </c>
      <c r="C10054">
        <v>25.5794</v>
      </c>
    </row>
    <row r="10055" spans="1:3" x14ac:dyDescent="0.55000000000000004">
      <c r="A10055" s="1" t="s">
        <v>21</v>
      </c>
      <c r="B10055" s="2">
        <v>41172</v>
      </c>
      <c r="C10055">
        <v>25.908899999999999</v>
      </c>
    </row>
    <row r="10056" spans="1:3" x14ac:dyDescent="0.55000000000000004">
      <c r="A10056" s="1" t="s">
        <v>21</v>
      </c>
      <c r="B10056" s="2">
        <v>41173</v>
      </c>
      <c r="C10056">
        <v>25.694700000000001</v>
      </c>
    </row>
    <row r="10057" spans="1:3" x14ac:dyDescent="0.55000000000000004">
      <c r="A10057" s="1" t="s">
        <v>21</v>
      </c>
      <c r="B10057" s="2">
        <v>41176</v>
      </c>
      <c r="C10057">
        <v>25.3569</v>
      </c>
    </row>
    <row r="10058" spans="1:3" x14ac:dyDescent="0.55000000000000004">
      <c r="A10058" s="1" t="s">
        <v>21</v>
      </c>
      <c r="B10058" s="2">
        <v>41177</v>
      </c>
      <c r="C10058">
        <v>25.035599999999999</v>
      </c>
    </row>
    <row r="10059" spans="1:3" x14ac:dyDescent="0.55000000000000004">
      <c r="A10059" s="1" t="s">
        <v>21</v>
      </c>
      <c r="B10059" s="2">
        <v>41178</v>
      </c>
      <c r="C10059">
        <v>24.854399999999998</v>
      </c>
    </row>
    <row r="10060" spans="1:3" x14ac:dyDescent="0.55000000000000004">
      <c r="A10060" s="1" t="s">
        <v>21</v>
      </c>
      <c r="B10060" s="2">
        <v>41179</v>
      </c>
      <c r="C10060">
        <v>24.8462</v>
      </c>
    </row>
    <row r="10061" spans="1:3" x14ac:dyDescent="0.55000000000000004">
      <c r="A10061" s="1" t="s">
        <v>21</v>
      </c>
      <c r="B10061" s="2">
        <v>41180</v>
      </c>
      <c r="C10061">
        <v>24.5166</v>
      </c>
    </row>
    <row r="10062" spans="1:3" x14ac:dyDescent="0.55000000000000004">
      <c r="A10062" s="1" t="s">
        <v>21</v>
      </c>
      <c r="B10062" s="2">
        <v>41183</v>
      </c>
      <c r="C10062">
        <v>24.2942</v>
      </c>
    </row>
    <row r="10063" spans="1:3" x14ac:dyDescent="0.55000000000000004">
      <c r="A10063" s="1" t="s">
        <v>21</v>
      </c>
      <c r="B10063" s="2">
        <v>41184</v>
      </c>
      <c r="C10063">
        <v>24.4343</v>
      </c>
    </row>
    <row r="10064" spans="1:3" x14ac:dyDescent="0.55000000000000004">
      <c r="A10064" s="1" t="s">
        <v>21</v>
      </c>
      <c r="B10064" s="2">
        <v>41185</v>
      </c>
      <c r="C10064">
        <v>24.599</v>
      </c>
    </row>
    <row r="10065" spans="1:3" x14ac:dyDescent="0.55000000000000004">
      <c r="A10065" s="1" t="s">
        <v>21</v>
      </c>
      <c r="B10065" s="2">
        <v>41186</v>
      </c>
      <c r="C10065">
        <v>24.739100000000001</v>
      </c>
    </row>
    <row r="10066" spans="1:3" x14ac:dyDescent="0.55000000000000004">
      <c r="A10066" s="1" t="s">
        <v>21</v>
      </c>
      <c r="B10066" s="2">
        <v>41187</v>
      </c>
      <c r="C10066">
        <v>24.590800000000002</v>
      </c>
    </row>
    <row r="10067" spans="1:3" x14ac:dyDescent="0.55000000000000004">
      <c r="A10067" s="1" t="s">
        <v>21</v>
      </c>
      <c r="B10067" s="2">
        <v>41190</v>
      </c>
      <c r="C10067">
        <v>24.533100000000001</v>
      </c>
    </row>
    <row r="10068" spans="1:3" x14ac:dyDescent="0.55000000000000004">
      <c r="A10068" s="1" t="s">
        <v>21</v>
      </c>
      <c r="B10068" s="2">
        <v>41191</v>
      </c>
      <c r="C10068">
        <v>24.121200000000002</v>
      </c>
    </row>
    <row r="10069" spans="1:3" x14ac:dyDescent="0.55000000000000004">
      <c r="A10069" s="1" t="s">
        <v>21</v>
      </c>
      <c r="B10069" s="2">
        <v>41192</v>
      </c>
      <c r="C10069">
        <v>23.874099999999999</v>
      </c>
    </row>
    <row r="10070" spans="1:3" x14ac:dyDescent="0.55000000000000004">
      <c r="A10070" s="1" t="s">
        <v>21</v>
      </c>
      <c r="B10070" s="2">
        <v>41193</v>
      </c>
      <c r="C10070">
        <v>23.849299999999999</v>
      </c>
    </row>
    <row r="10071" spans="1:3" x14ac:dyDescent="0.55000000000000004">
      <c r="A10071" s="1" t="s">
        <v>21</v>
      </c>
      <c r="B10071" s="2">
        <v>41194</v>
      </c>
      <c r="C10071">
        <v>24.055299999999999</v>
      </c>
    </row>
    <row r="10072" spans="1:3" x14ac:dyDescent="0.55000000000000004">
      <c r="A10072" s="1" t="s">
        <v>21</v>
      </c>
      <c r="B10072" s="2">
        <v>41197</v>
      </c>
      <c r="C10072">
        <v>24.310700000000001</v>
      </c>
    </row>
    <row r="10073" spans="1:3" x14ac:dyDescent="0.55000000000000004">
      <c r="A10073" s="1" t="s">
        <v>21</v>
      </c>
      <c r="B10073" s="2">
        <v>41198</v>
      </c>
      <c r="C10073">
        <v>24.2942</v>
      </c>
    </row>
    <row r="10074" spans="1:3" x14ac:dyDescent="0.55000000000000004">
      <c r="A10074" s="1" t="s">
        <v>21</v>
      </c>
      <c r="B10074" s="2">
        <v>41199</v>
      </c>
      <c r="C10074">
        <v>24.3766</v>
      </c>
    </row>
    <row r="10075" spans="1:3" x14ac:dyDescent="0.55000000000000004">
      <c r="A10075" s="1" t="s">
        <v>21</v>
      </c>
      <c r="B10075" s="2">
        <v>41200</v>
      </c>
      <c r="C10075">
        <v>24.302399999999999</v>
      </c>
    </row>
    <row r="10076" spans="1:3" x14ac:dyDescent="0.55000000000000004">
      <c r="A10076" s="1" t="s">
        <v>21</v>
      </c>
      <c r="B10076" s="2">
        <v>41201</v>
      </c>
      <c r="C10076">
        <v>23.594000000000001</v>
      </c>
    </row>
    <row r="10077" spans="1:3" x14ac:dyDescent="0.55000000000000004">
      <c r="A10077" s="1" t="s">
        <v>21</v>
      </c>
      <c r="B10077" s="2">
        <v>41204</v>
      </c>
      <c r="C10077">
        <v>23.066700000000001</v>
      </c>
    </row>
    <row r="10078" spans="1:3" x14ac:dyDescent="0.55000000000000004">
      <c r="A10078" s="1" t="s">
        <v>21</v>
      </c>
      <c r="B10078" s="2">
        <v>41205</v>
      </c>
      <c r="C10078">
        <v>23.107900000000001</v>
      </c>
    </row>
    <row r="10079" spans="1:3" x14ac:dyDescent="0.55000000000000004">
      <c r="A10079" s="1" t="s">
        <v>21</v>
      </c>
      <c r="B10079" s="2">
        <v>41206</v>
      </c>
      <c r="C10079">
        <v>22.984400000000001</v>
      </c>
    </row>
    <row r="10080" spans="1:3" x14ac:dyDescent="0.55000000000000004">
      <c r="A10080" s="1" t="s">
        <v>21</v>
      </c>
      <c r="B10080" s="2">
        <v>41207</v>
      </c>
      <c r="C10080">
        <v>22.9679</v>
      </c>
    </row>
    <row r="10081" spans="1:3" x14ac:dyDescent="0.55000000000000004">
      <c r="A10081" s="1" t="s">
        <v>21</v>
      </c>
      <c r="B10081" s="2">
        <v>41208</v>
      </c>
      <c r="C10081">
        <v>23.239699999999999</v>
      </c>
    </row>
    <row r="10082" spans="1:3" x14ac:dyDescent="0.55000000000000004">
      <c r="A10082" s="1" t="s">
        <v>21</v>
      </c>
      <c r="B10082" s="2">
        <v>41213</v>
      </c>
      <c r="C10082">
        <v>23.511600000000001</v>
      </c>
    </row>
    <row r="10083" spans="1:3" x14ac:dyDescent="0.55000000000000004">
      <c r="A10083" s="1" t="s">
        <v>21</v>
      </c>
      <c r="B10083" s="2">
        <v>41214</v>
      </c>
      <c r="C10083">
        <v>24.318899999999999</v>
      </c>
    </row>
    <row r="10084" spans="1:3" x14ac:dyDescent="0.55000000000000004">
      <c r="A10084" s="1" t="s">
        <v>21</v>
      </c>
      <c r="B10084" s="2">
        <v>41215</v>
      </c>
      <c r="C10084">
        <v>24.302399999999999</v>
      </c>
    </row>
    <row r="10085" spans="1:3" x14ac:dyDescent="0.55000000000000004">
      <c r="A10085" s="1" t="s">
        <v>21</v>
      </c>
      <c r="B10085" s="2">
        <v>41218</v>
      </c>
      <c r="C10085">
        <v>24.409500000000001</v>
      </c>
    </row>
    <row r="10086" spans="1:3" x14ac:dyDescent="0.55000000000000004">
      <c r="A10086" s="1" t="s">
        <v>21</v>
      </c>
      <c r="B10086" s="2">
        <v>41219</v>
      </c>
      <c r="C10086">
        <v>24.599</v>
      </c>
    </row>
    <row r="10087" spans="1:3" x14ac:dyDescent="0.55000000000000004">
      <c r="A10087" s="1" t="s">
        <v>21</v>
      </c>
      <c r="B10087" s="2">
        <v>41220</v>
      </c>
      <c r="C10087">
        <v>23.956399999999999</v>
      </c>
    </row>
    <row r="10088" spans="1:3" x14ac:dyDescent="0.55000000000000004">
      <c r="A10088" s="1" t="s">
        <v>21</v>
      </c>
      <c r="B10088" s="2">
        <v>41221</v>
      </c>
      <c r="C10088">
        <v>23.734000000000002</v>
      </c>
    </row>
    <row r="10089" spans="1:3" x14ac:dyDescent="0.55000000000000004">
      <c r="A10089" s="1" t="s">
        <v>21</v>
      </c>
      <c r="B10089" s="2">
        <v>41222</v>
      </c>
      <c r="C10089">
        <v>23.750499999999999</v>
      </c>
    </row>
    <row r="10090" spans="1:3" x14ac:dyDescent="0.55000000000000004">
      <c r="A10090" s="1" t="s">
        <v>21</v>
      </c>
      <c r="B10090" s="2">
        <v>41225</v>
      </c>
      <c r="C10090">
        <v>23.248000000000001</v>
      </c>
    </row>
    <row r="10091" spans="1:3" x14ac:dyDescent="0.55000000000000004">
      <c r="A10091" s="1" t="s">
        <v>21</v>
      </c>
      <c r="B10091" s="2">
        <v>41226</v>
      </c>
      <c r="C10091">
        <v>22.500399999999999</v>
      </c>
    </row>
    <row r="10092" spans="1:3" x14ac:dyDescent="0.55000000000000004">
      <c r="A10092" s="1" t="s">
        <v>21</v>
      </c>
      <c r="B10092" s="2">
        <v>41227</v>
      </c>
      <c r="C10092">
        <v>22.2928</v>
      </c>
    </row>
    <row r="10093" spans="1:3" x14ac:dyDescent="0.55000000000000004">
      <c r="A10093" s="1" t="s">
        <v>21</v>
      </c>
      <c r="B10093" s="2">
        <v>41228</v>
      </c>
      <c r="C10093">
        <v>22.1433</v>
      </c>
    </row>
    <row r="10094" spans="1:3" x14ac:dyDescent="0.55000000000000004">
      <c r="A10094" s="1" t="s">
        <v>21</v>
      </c>
      <c r="B10094" s="2">
        <v>41229</v>
      </c>
      <c r="C10094">
        <v>22.027000000000001</v>
      </c>
    </row>
    <row r="10095" spans="1:3" x14ac:dyDescent="0.55000000000000004">
      <c r="A10095" s="1" t="s">
        <v>21</v>
      </c>
      <c r="B10095" s="2">
        <v>41232</v>
      </c>
      <c r="C10095">
        <v>22.2014</v>
      </c>
    </row>
    <row r="10096" spans="1:3" x14ac:dyDescent="0.55000000000000004">
      <c r="A10096" s="1" t="s">
        <v>21</v>
      </c>
      <c r="B10096" s="2">
        <v>41233</v>
      </c>
      <c r="C10096">
        <v>22.184799999999999</v>
      </c>
    </row>
    <row r="10097" spans="1:3" x14ac:dyDescent="0.55000000000000004">
      <c r="A10097" s="1" t="s">
        <v>21</v>
      </c>
      <c r="B10097" s="2">
        <v>41234</v>
      </c>
      <c r="C10097">
        <v>22.3842</v>
      </c>
    </row>
    <row r="10098" spans="1:3" x14ac:dyDescent="0.55000000000000004">
      <c r="A10098" s="1" t="s">
        <v>21</v>
      </c>
      <c r="B10098" s="2">
        <v>41236</v>
      </c>
      <c r="C10098">
        <v>23.007100000000001</v>
      </c>
    </row>
    <row r="10099" spans="1:3" x14ac:dyDescent="0.55000000000000004">
      <c r="A10099" s="1" t="s">
        <v>21</v>
      </c>
      <c r="B10099" s="2">
        <v>41239</v>
      </c>
      <c r="C10099">
        <v>22.749600000000001</v>
      </c>
    </row>
    <row r="10100" spans="1:3" x14ac:dyDescent="0.55000000000000004">
      <c r="A10100" s="1" t="s">
        <v>21</v>
      </c>
      <c r="B10100" s="2">
        <v>41240</v>
      </c>
      <c r="C10100">
        <v>22.492100000000001</v>
      </c>
    </row>
    <row r="10101" spans="1:3" x14ac:dyDescent="0.55000000000000004">
      <c r="A10101" s="1" t="s">
        <v>21</v>
      </c>
      <c r="B10101" s="2">
        <v>41241</v>
      </c>
      <c r="C10101">
        <v>22.724699999999999</v>
      </c>
    </row>
    <row r="10102" spans="1:3" x14ac:dyDescent="0.55000000000000004">
      <c r="A10102" s="1" t="s">
        <v>21</v>
      </c>
      <c r="B10102" s="2">
        <v>41242</v>
      </c>
      <c r="C10102">
        <v>22.3842</v>
      </c>
    </row>
    <row r="10103" spans="1:3" x14ac:dyDescent="0.55000000000000004">
      <c r="A10103" s="1" t="s">
        <v>21</v>
      </c>
      <c r="B10103" s="2">
        <v>41243</v>
      </c>
      <c r="C10103">
        <v>22.110099999999999</v>
      </c>
    </row>
    <row r="10104" spans="1:3" x14ac:dyDescent="0.55000000000000004">
      <c r="A10104" s="1" t="s">
        <v>21</v>
      </c>
      <c r="B10104" s="2">
        <v>41246</v>
      </c>
      <c r="C10104">
        <v>21.952300000000001</v>
      </c>
    </row>
    <row r="10105" spans="1:3" x14ac:dyDescent="0.55000000000000004">
      <c r="A10105" s="1" t="s">
        <v>21</v>
      </c>
      <c r="B10105" s="2">
        <v>41247</v>
      </c>
      <c r="C10105">
        <v>21.9024</v>
      </c>
    </row>
    <row r="10106" spans="1:3" x14ac:dyDescent="0.55000000000000004">
      <c r="A10106" s="1" t="s">
        <v>21</v>
      </c>
      <c r="B10106" s="2">
        <v>41248</v>
      </c>
      <c r="C10106">
        <v>22.151599999999998</v>
      </c>
    </row>
    <row r="10107" spans="1:3" x14ac:dyDescent="0.55000000000000004">
      <c r="A10107" s="1" t="s">
        <v>21</v>
      </c>
      <c r="B10107" s="2">
        <v>41249</v>
      </c>
      <c r="C10107">
        <v>22.2014</v>
      </c>
    </row>
    <row r="10108" spans="1:3" x14ac:dyDescent="0.55000000000000004">
      <c r="A10108" s="1" t="s">
        <v>21</v>
      </c>
      <c r="B10108" s="2">
        <v>41250</v>
      </c>
      <c r="C10108">
        <v>21.9772</v>
      </c>
    </row>
    <row r="10109" spans="1:3" x14ac:dyDescent="0.55000000000000004">
      <c r="A10109" s="1" t="s">
        <v>21</v>
      </c>
      <c r="B10109" s="2">
        <v>41253</v>
      </c>
      <c r="C10109">
        <v>22.375900000000001</v>
      </c>
    </row>
    <row r="10110" spans="1:3" x14ac:dyDescent="0.55000000000000004">
      <c r="A10110" s="1" t="s">
        <v>21</v>
      </c>
      <c r="B10110" s="2">
        <v>41254</v>
      </c>
      <c r="C10110">
        <v>22.691500000000001</v>
      </c>
    </row>
    <row r="10111" spans="1:3" x14ac:dyDescent="0.55000000000000004">
      <c r="A10111" s="1" t="s">
        <v>21</v>
      </c>
      <c r="B10111" s="2">
        <v>41255</v>
      </c>
      <c r="C10111">
        <v>22.625</v>
      </c>
    </row>
    <row r="10112" spans="1:3" x14ac:dyDescent="0.55000000000000004">
      <c r="A10112" s="1" t="s">
        <v>21</v>
      </c>
      <c r="B10112" s="2">
        <v>41256</v>
      </c>
      <c r="C10112">
        <v>22.517099999999999</v>
      </c>
    </row>
    <row r="10113" spans="1:3" x14ac:dyDescent="0.55000000000000004">
      <c r="A10113" s="1" t="s">
        <v>21</v>
      </c>
      <c r="B10113" s="2">
        <v>41257</v>
      </c>
      <c r="C10113">
        <v>22.267900000000001</v>
      </c>
    </row>
    <row r="10114" spans="1:3" x14ac:dyDescent="0.55000000000000004">
      <c r="A10114" s="1" t="s">
        <v>21</v>
      </c>
      <c r="B10114" s="2">
        <v>41260</v>
      </c>
      <c r="C10114">
        <v>22.508800000000001</v>
      </c>
    </row>
    <row r="10115" spans="1:3" x14ac:dyDescent="0.55000000000000004">
      <c r="A10115" s="1" t="s">
        <v>21</v>
      </c>
      <c r="B10115" s="2">
        <v>41261</v>
      </c>
      <c r="C10115">
        <v>22.890799999999999</v>
      </c>
    </row>
    <row r="10116" spans="1:3" x14ac:dyDescent="0.55000000000000004">
      <c r="A10116" s="1" t="s">
        <v>21</v>
      </c>
      <c r="B10116" s="2">
        <v>41262</v>
      </c>
      <c r="C10116">
        <v>22.683199999999999</v>
      </c>
    </row>
    <row r="10117" spans="1:3" x14ac:dyDescent="0.55000000000000004">
      <c r="A10117" s="1" t="s">
        <v>21</v>
      </c>
      <c r="B10117" s="2">
        <v>41263</v>
      </c>
      <c r="C10117">
        <v>22.990500000000001</v>
      </c>
    </row>
    <row r="10118" spans="1:3" x14ac:dyDescent="0.55000000000000004">
      <c r="A10118" s="1" t="s">
        <v>21</v>
      </c>
      <c r="B10118" s="2">
        <v>41264</v>
      </c>
      <c r="C10118">
        <v>22.799499999999998</v>
      </c>
    </row>
    <row r="10119" spans="1:3" x14ac:dyDescent="0.55000000000000004">
      <c r="A10119" s="1" t="s">
        <v>21</v>
      </c>
      <c r="B10119" s="2">
        <v>41267</v>
      </c>
      <c r="C10119">
        <v>22.4755</v>
      </c>
    </row>
    <row r="10120" spans="1:3" x14ac:dyDescent="0.55000000000000004">
      <c r="A10120" s="1" t="s">
        <v>21</v>
      </c>
      <c r="B10120" s="2">
        <v>41269</v>
      </c>
      <c r="C10120">
        <v>22.3094</v>
      </c>
    </row>
    <row r="10121" spans="1:3" x14ac:dyDescent="0.55000000000000004">
      <c r="A10121" s="1" t="s">
        <v>21</v>
      </c>
      <c r="B10121" s="2">
        <v>41270</v>
      </c>
      <c r="C10121">
        <v>22.392499999999998</v>
      </c>
    </row>
    <row r="10122" spans="1:3" x14ac:dyDescent="0.55000000000000004">
      <c r="A10122" s="1" t="s">
        <v>21</v>
      </c>
      <c r="B10122" s="2">
        <v>41271</v>
      </c>
      <c r="C10122">
        <v>22.0519</v>
      </c>
    </row>
    <row r="10123" spans="1:3" x14ac:dyDescent="0.55000000000000004">
      <c r="A10123" s="1" t="s">
        <v>21</v>
      </c>
      <c r="B10123" s="2">
        <v>41274</v>
      </c>
      <c r="C10123">
        <v>22.184799999999999</v>
      </c>
    </row>
    <row r="10124" spans="1:3" x14ac:dyDescent="0.55000000000000004">
      <c r="A10124" s="1" t="s">
        <v>21</v>
      </c>
      <c r="B10124" s="2">
        <v>41276</v>
      </c>
      <c r="C10124">
        <v>22.9406</v>
      </c>
    </row>
    <row r="10125" spans="1:3" x14ac:dyDescent="0.55000000000000004">
      <c r="A10125" s="1" t="s">
        <v>21</v>
      </c>
      <c r="B10125" s="2">
        <v>41277</v>
      </c>
      <c r="C10125">
        <v>22.633299999999998</v>
      </c>
    </row>
    <row r="10126" spans="1:3" x14ac:dyDescent="0.55000000000000004">
      <c r="A10126" s="1" t="s">
        <v>21</v>
      </c>
      <c r="B10126" s="2">
        <v>41278</v>
      </c>
      <c r="C10126">
        <v>22.209700000000002</v>
      </c>
    </row>
    <row r="10127" spans="1:3" x14ac:dyDescent="0.55000000000000004">
      <c r="A10127" s="1" t="s">
        <v>21</v>
      </c>
      <c r="B10127" s="2">
        <v>41281</v>
      </c>
      <c r="C10127">
        <v>22.168199999999999</v>
      </c>
    </row>
    <row r="10128" spans="1:3" x14ac:dyDescent="0.55000000000000004">
      <c r="A10128" s="1" t="s">
        <v>21</v>
      </c>
      <c r="B10128" s="2">
        <v>41282</v>
      </c>
      <c r="C10128">
        <v>22.0519</v>
      </c>
    </row>
    <row r="10129" spans="1:3" x14ac:dyDescent="0.55000000000000004">
      <c r="A10129" s="1" t="s">
        <v>21</v>
      </c>
      <c r="B10129" s="2">
        <v>41283</v>
      </c>
      <c r="C10129">
        <v>22.176500000000001</v>
      </c>
    </row>
    <row r="10130" spans="1:3" x14ac:dyDescent="0.55000000000000004">
      <c r="A10130" s="1" t="s">
        <v>21</v>
      </c>
      <c r="B10130" s="2">
        <v>41284</v>
      </c>
      <c r="C10130">
        <v>21.9772</v>
      </c>
    </row>
    <row r="10131" spans="1:3" x14ac:dyDescent="0.55000000000000004">
      <c r="A10131" s="1" t="s">
        <v>21</v>
      </c>
      <c r="B10131" s="2">
        <v>41285</v>
      </c>
      <c r="C10131">
        <v>22.284500000000001</v>
      </c>
    </row>
    <row r="10132" spans="1:3" x14ac:dyDescent="0.55000000000000004">
      <c r="A10132" s="1" t="s">
        <v>21</v>
      </c>
      <c r="B10132" s="2">
        <v>41288</v>
      </c>
      <c r="C10132">
        <v>22.334299999999999</v>
      </c>
    </row>
    <row r="10133" spans="1:3" x14ac:dyDescent="0.55000000000000004">
      <c r="A10133" s="1" t="s">
        <v>21</v>
      </c>
      <c r="B10133" s="2">
        <v>41289</v>
      </c>
      <c r="C10133">
        <v>22.600100000000001</v>
      </c>
    </row>
    <row r="10134" spans="1:3" x14ac:dyDescent="0.55000000000000004">
      <c r="A10134" s="1" t="s">
        <v>21</v>
      </c>
      <c r="B10134" s="2">
        <v>41290</v>
      </c>
      <c r="C10134">
        <v>22.4589</v>
      </c>
    </row>
    <row r="10135" spans="1:3" x14ac:dyDescent="0.55000000000000004">
      <c r="A10135" s="1" t="s">
        <v>21</v>
      </c>
      <c r="B10135" s="2">
        <v>41291</v>
      </c>
      <c r="C10135">
        <v>22.633299999999998</v>
      </c>
    </row>
    <row r="10136" spans="1:3" x14ac:dyDescent="0.55000000000000004">
      <c r="A10136" s="1" t="s">
        <v>21</v>
      </c>
      <c r="B10136" s="2">
        <v>41292</v>
      </c>
      <c r="C10136">
        <v>22.633299999999998</v>
      </c>
    </row>
    <row r="10137" spans="1:3" x14ac:dyDescent="0.55000000000000004">
      <c r="A10137" s="1" t="s">
        <v>21</v>
      </c>
      <c r="B10137" s="2">
        <v>41296</v>
      </c>
      <c r="C10137">
        <v>22.5503</v>
      </c>
    </row>
    <row r="10138" spans="1:3" x14ac:dyDescent="0.55000000000000004">
      <c r="A10138" s="1" t="s">
        <v>21</v>
      </c>
      <c r="B10138" s="2">
        <v>41297</v>
      </c>
      <c r="C10138">
        <v>22.932400000000001</v>
      </c>
    </row>
    <row r="10139" spans="1:3" x14ac:dyDescent="0.55000000000000004">
      <c r="A10139" s="1" t="s">
        <v>21</v>
      </c>
      <c r="B10139" s="2">
        <v>41298</v>
      </c>
      <c r="C10139">
        <v>22.949000000000002</v>
      </c>
    </row>
    <row r="10140" spans="1:3" x14ac:dyDescent="0.55000000000000004">
      <c r="A10140" s="1" t="s">
        <v>21</v>
      </c>
      <c r="B10140" s="2">
        <v>41299</v>
      </c>
      <c r="C10140">
        <v>23.156600000000001</v>
      </c>
    </row>
    <row r="10141" spans="1:3" x14ac:dyDescent="0.55000000000000004">
      <c r="A10141" s="1" t="s">
        <v>21</v>
      </c>
      <c r="B10141" s="2">
        <v>41302</v>
      </c>
      <c r="C10141">
        <v>23.1815</v>
      </c>
    </row>
    <row r="10142" spans="1:3" x14ac:dyDescent="0.55000000000000004">
      <c r="A10142" s="1" t="s">
        <v>21</v>
      </c>
      <c r="B10142" s="2">
        <v>41303</v>
      </c>
      <c r="C10142">
        <v>23.264600000000002</v>
      </c>
    </row>
    <row r="10143" spans="1:3" x14ac:dyDescent="0.55000000000000004">
      <c r="A10143" s="1" t="s">
        <v>21</v>
      </c>
      <c r="B10143" s="2">
        <v>41304</v>
      </c>
      <c r="C10143">
        <v>23.131699999999999</v>
      </c>
    </row>
    <row r="10144" spans="1:3" x14ac:dyDescent="0.55000000000000004">
      <c r="A10144" s="1" t="s">
        <v>21</v>
      </c>
      <c r="B10144" s="2">
        <v>41305</v>
      </c>
      <c r="C10144">
        <v>22.799499999999998</v>
      </c>
    </row>
    <row r="10145" spans="1:3" x14ac:dyDescent="0.55000000000000004">
      <c r="A10145" s="1" t="s">
        <v>21</v>
      </c>
      <c r="B10145" s="2">
        <v>41306</v>
      </c>
      <c r="C10145">
        <v>23.1981</v>
      </c>
    </row>
    <row r="10146" spans="1:3" x14ac:dyDescent="0.55000000000000004">
      <c r="A10146" s="1" t="s">
        <v>21</v>
      </c>
      <c r="B10146" s="2">
        <v>41309</v>
      </c>
      <c r="C10146">
        <v>22.7912</v>
      </c>
    </row>
    <row r="10147" spans="1:3" x14ac:dyDescent="0.55000000000000004">
      <c r="A10147" s="1" t="s">
        <v>21</v>
      </c>
      <c r="B10147" s="2">
        <v>41310</v>
      </c>
      <c r="C10147">
        <v>22.841000000000001</v>
      </c>
    </row>
    <row r="10148" spans="1:3" x14ac:dyDescent="0.55000000000000004">
      <c r="A10148" s="1" t="s">
        <v>21</v>
      </c>
      <c r="B10148" s="2">
        <v>41311</v>
      </c>
      <c r="C10148">
        <v>22.708100000000002</v>
      </c>
    </row>
    <row r="10149" spans="1:3" x14ac:dyDescent="0.55000000000000004">
      <c r="A10149" s="1" t="s">
        <v>21</v>
      </c>
      <c r="B10149" s="2">
        <v>41312</v>
      </c>
      <c r="C10149">
        <v>22.658300000000001</v>
      </c>
    </row>
    <row r="10150" spans="1:3" x14ac:dyDescent="0.55000000000000004">
      <c r="A10150" s="1" t="s">
        <v>21</v>
      </c>
      <c r="B10150" s="2">
        <v>41313</v>
      </c>
      <c r="C10150">
        <v>22.8825</v>
      </c>
    </row>
    <row r="10151" spans="1:3" x14ac:dyDescent="0.55000000000000004">
      <c r="A10151" s="1" t="s">
        <v>21</v>
      </c>
      <c r="B10151" s="2">
        <v>41316</v>
      </c>
      <c r="C10151">
        <v>23.14</v>
      </c>
    </row>
    <row r="10152" spans="1:3" x14ac:dyDescent="0.55000000000000004">
      <c r="A10152" s="1" t="s">
        <v>21</v>
      </c>
      <c r="B10152" s="2">
        <v>41317</v>
      </c>
      <c r="C10152">
        <v>23.156600000000001</v>
      </c>
    </row>
    <row r="10153" spans="1:3" x14ac:dyDescent="0.55000000000000004">
      <c r="A10153" s="1" t="s">
        <v>21</v>
      </c>
      <c r="B10153" s="2">
        <v>41318</v>
      </c>
      <c r="C10153">
        <v>23.281199999999998</v>
      </c>
    </row>
    <row r="10154" spans="1:3" x14ac:dyDescent="0.55000000000000004">
      <c r="A10154" s="1" t="s">
        <v>21</v>
      </c>
      <c r="B10154" s="2">
        <v>41319</v>
      </c>
      <c r="C10154">
        <v>23.2895</v>
      </c>
    </row>
    <row r="10155" spans="1:3" x14ac:dyDescent="0.55000000000000004">
      <c r="A10155" s="1" t="s">
        <v>21</v>
      </c>
      <c r="B10155" s="2">
        <v>41320</v>
      </c>
      <c r="C10155">
        <v>23.264600000000002</v>
      </c>
    </row>
    <row r="10156" spans="1:3" x14ac:dyDescent="0.55000000000000004">
      <c r="A10156" s="1" t="s">
        <v>21</v>
      </c>
      <c r="B10156" s="2">
        <v>41324</v>
      </c>
      <c r="C10156">
        <v>23.4907</v>
      </c>
    </row>
    <row r="10157" spans="1:3" x14ac:dyDescent="0.55000000000000004">
      <c r="A10157" s="1" t="s">
        <v>21</v>
      </c>
      <c r="B10157" s="2">
        <v>41325</v>
      </c>
      <c r="C10157">
        <v>23.34</v>
      </c>
    </row>
    <row r="10158" spans="1:3" x14ac:dyDescent="0.55000000000000004">
      <c r="A10158" s="1" t="s">
        <v>21</v>
      </c>
      <c r="B10158" s="2">
        <v>41326</v>
      </c>
      <c r="C10158">
        <v>23.021699999999999</v>
      </c>
    </row>
    <row r="10159" spans="1:3" x14ac:dyDescent="0.55000000000000004">
      <c r="A10159" s="1" t="s">
        <v>21</v>
      </c>
      <c r="B10159" s="2">
        <v>41327</v>
      </c>
      <c r="C10159">
        <v>23.247800000000002</v>
      </c>
    </row>
    <row r="10160" spans="1:3" x14ac:dyDescent="0.55000000000000004">
      <c r="A10160" s="1" t="s">
        <v>21</v>
      </c>
      <c r="B10160" s="2">
        <v>41330</v>
      </c>
      <c r="C10160">
        <v>22.921199999999999</v>
      </c>
    </row>
    <row r="10161" spans="1:3" x14ac:dyDescent="0.55000000000000004">
      <c r="A10161" s="1" t="s">
        <v>21</v>
      </c>
      <c r="B10161" s="2">
        <v>41331</v>
      </c>
      <c r="C10161">
        <v>22.921199999999999</v>
      </c>
    </row>
    <row r="10162" spans="1:3" x14ac:dyDescent="0.55000000000000004">
      <c r="A10162" s="1" t="s">
        <v>21</v>
      </c>
      <c r="B10162" s="2">
        <v>41332</v>
      </c>
      <c r="C10162">
        <v>23.2897</v>
      </c>
    </row>
    <row r="10163" spans="1:3" x14ac:dyDescent="0.55000000000000004">
      <c r="A10163" s="1" t="s">
        <v>21</v>
      </c>
      <c r="B10163" s="2">
        <v>41333</v>
      </c>
      <c r="C10163">
        <v>23.281300000000002</v>
      </c>
    </row>
    <row r="10164" spans="1:3" x14ac:dyDescent="0.55000000000000004">
      <c r="A10164" s="1" t="s">
        <v>21</v>
      </c>
      <c r="B10164" s="2">
        <v>41334</v>
      </c>
      <c r="C10164">
        <v>23.4069</v>
      </c>
    </row>
    <row r="10165" spans="1:3" x14ac:dyDescent="0.55000000000000004">
      <c r="A10165" s="1" t="s">
        <v>21</v>
      </c>
      <c r="B10165" s="2">
        <v>41337</v>
      </c>
      <c r="C10165">
        <v>23.574400000000001</v>
      </c>
    </row>
    <row r="10166" spans="1:3" x14ac:dyDescent="0.55000000000000004">
      <c r="A10166" s="1" t="s">
        <v>21</v>
      </c>
      <c r="B10166" s="2">
        <v>41338</v>
      </c>
      <c r="C10166">
        <v>23.741900000000001</v>
      </c>
    </row>
    <row r="10167" spans="1:3" x14ac:dyDescent="0.55000000000000004">
      <c r="A10167" s="1" t="s">
        <v>21</v>
      </c>
      <c r="B10167" s="2">
        <v>41339</v>
      </c>
      <c r="C10167">
        <v>23.5242</v>
      </c>
    </row>
    <row r="10168" spans="1:3" x14ac:dyDescent="0.55000000000000004">
      <c r="A10168" s="1" t="s">
        <v>21</v>
      </c>
      <c r="B10168" s="2">
        <v>41340</v>
      </c>
      <c r="C10168">
        <v>23.566099999999999</v>
      </c>
    </row>
    <row r="10169" spans="1:3" x14ac:dyDescent="0.55000000000000004">
      <c r="A10169" s="1" t="s">
        <v>21</v>
      </c>
      <c r="B10169" s="2">
        <v>41341</v>
      </c>
      <c r="C10169">
        <v>23.448799999999999</v>
      </c>
    </row>
    <row r="10170" spans="1:3" x14ac:dyDescent="0.55000000000000004">
      <c r="A10170" s="1" t="s">
        <v>21</v>
      </c>
      <c r="B10170" s="2">
        <v>41344</v>
      </c>
      <c r="C10170">
        <v>23.34</v>
      </c>
    </row>
    <row r="10171" spans="1:3" x14ac:dyDescent="0.55000000000000004">
      <c r="A10171" s="1" t="s">
        <v>21</v>
      </c>
      <c r="B10171" s="2">
        <v>41345</v>
      </c>
      <c r="C10171">
        <v>23.3734</v>
      </c>
    </row>
    <row r="10172" spans="1:3" x14ac:dyDescent="0.55000000000000004">
      <c r="A10172" s="1" t="s">
        <v>21</v>
      </c>
      <c r="B10172" s="2">
        <v>41346</v>
      </c>
      <c r="C10172">
        <v>23.381799999999998</v>
      </c>
    </row>
    <row r="10173" spans="1:3" x14ac:dyDescent="0.55000000000000004">
      <c r="A10173" s="1" t="s">
        <v>21</v>
      </c>
      <c r="B10173" s="2">
        <v>41347</v>
      </c>
      <c r="C10173">
        <v>23.566099999999999</v>
      </c>
    </row>
    <row r="10174" spans="1:3" x14ac:dyDescent="0.55000000000000004">
      <c r="A10174" s="1" t="s">
        <v>21</v>
      </c>
      <c r="B10174" s="2">
        <v>41348</v>
      </c>
      <c r="C10174">
        <v>23.482299999999999</v>
      </c>
    </row>
    <row r="10175" spans="1:3" x14ac:dyDescent="0.55000000000000004">
      <c r="A10175" s="1" t="s">
        <v>21</v>
      </c>
      <c r="B10175" s="2">
        <v>41351</v>
      </c>
      <c r="C10175">
        <v>23.532599999999999</v>
      </c>
    </row>
    <row r="10176" spans="1:3" x14ac:dyDescent="0.55000000000000004">
      <c r="A10176" s="1" t="s">
        <v>21</v>
      </c>
      <c r="B10176" s="2">
        <v>41352</v>
      </c>
      <c r="C10176">
        <v>23.599599999999999</v>
      </c>
    </row>
    <row r="10177" spans="1:3" x14ac:dyDescent="0.55000000000000004">
      <c r="A10177" s="1" t="s">
        <v>21</v>
      </c>
      <c r="B10177" s="2">
        <v>41353</v>
      </c>
      <c r="C10177">
        <v>23.716799999999999</v>
      </c>
    </row>
    <row r="10178" spans="1:3" x14ac:dyDescent="0.55000000000000004">
      <c r="A10178" s="1" t="s">
        <v>21</v>
      </c>
      <c r="B10178" s="2">
        <v>41354</v>
      </c>
      <c r="C10178">
        <v>23.540900000000001</v>
      </c>
    </row>
    <row r="10179" spans="1:3" x14ac:dyDescent="0.55000000000000004">
      <c r="A10179" s="1" t="s">
        <v>21</v>
      </c>
      <c r="B10179" s="2">
        <v>41355</v>
      </c>
      <c r="C10179">
        <v>23.658200000000001</v>
      </c>
    </row>
    <row r="10180" spans="1:3" x14ac:dyDescent="0.55000000000000004">
      <c r="A10180" s="1" t="s">
        <v>21</v>
      </c>
      <c r="B10180" s="2">
        <v>41358</v>
      </c>
      <c r="C10180">
        <v>23.582799999999999</v>
      </c>
    </row>
    <row r="10181" spans="1:3" x14ac:dyDescent="0.55000000000000004">
      <c r="A10181" s="1" t="s">
        <v>21</v>
      </c>
      <c r="B10181" s="2">
        <v>41359</v>
      </c>
      <c r="C10181">
        <v>23.582799999999999</v>
      </c>
    </row>
    <row r="10182" spans="1:3" x14ac:dyDescent="0.55000000000000004">
      <c r="A10182" s="1" t="s">
        <v>21</v>
      </c>
      <c r="B10182" s="2">
        <v>41360</v>
      </c>
      <c r="C10182">
        <v>23.758700000000001</v>
      </c>
    </row>
    <row r="10183" spans="1:3" x14ac:dyDescent="0.55000000000000004">
      <c r="A10183" s="1" t="s">
        <v>21</v>
      </c>
      <c r="B10183" s="2">
        <v>41361</v>
      </c>
      <c r="C10183">
        <v>23.959700000000002</v>
      </c>
    </row>
    <row r="10184" spans="1:3" x14ac:dyDescent="0.55000000000000004">
      <c r="A10184" s="1" t="s">
        <v>21</v>
      </c>
      <c r="B10184" s="2">
        <v>41365</v>
      </c>
      <c r="C10184">
        <v>23.959700000000002</v>
      </c>
    </row>
    <row r="10185" spans="1:3" x14ac:dyDescent="0.55000000000000004">
      <c r="A10185" s="1" t="s">
        <v>21</v>
      </c>
      <c r="B10185" s="2">
        <v>41366</v>
      </c>
      <c r="C10185">
        <v>24.1188</v>
      </c>
    </row>
    <row r="10186" spans="1:3" x14ac:dyDescent="0.55000000000000004">
      <c r="A10186" s="1" t="s">
        <v>21</v>
      </c>
      <c r="B10186" s="2">
        <v>41367</v>
      </c>
      <c r="C10186">
        <v>23.9178</v>
      </c>
    </row>
    <row r="10187" spans="1:3" x14ac:dyDescent="0.55000000000000004">
      <c r="A10187" s="1" t="s">
        <v>21</v>
      </c>
      <c r="B10187" s="2">
        <v>41368</v>
      </c>
      <c r="C10187">
        <v>23.9513</v>
      </c>
    </row>
    <row r="10188" spans="1:3" x14ac:dyDescent="0.55000000000000004">
      <c r="A10188" s="1" t="s">
        <v>21</v>
      </c>
      <c r="B10188" s="2">
        <v>41369</v>
      </c>
      <c r="C10188">
        <v>24.035</v>
      </c>
    </row>
    <row r="10189" spans="1:3" x14ac:dyDescent="0.55000000000000004">
      <c r="A10189" s="1" t="s">
        <v>21</v>
      </c>
      <c r="B10189" s="2">
        <v>41372</v>
      </c>
      <c r="C10189">
        <v>23.942900000000002</v>
      </c>
    </row>
    <row r="10190" spans="1:3" x14ac:dyDescent="0.55000000000000004">
      <c r="A10190" s="1" t="s">
        <v>21</v>
      </c>
      <c r="B10190" s="2">
        <v>41373</v>
      </c>
      <c r="C10190">
        <v>24.7971</v>
      </c>
    </row>
    <row r="10191" spans="1:3" x14ac:dyDescent="0.55000000000000004">
      <c r="A10191" s="1" t="s">
        <v>21</v>
      </c>
      <c r="B10191" s="2">
        <v>41374</v>
      </c>
      <c r="C10191">
        <v>25.3582</v>
      </c>
    </row>
    <row r="10192" spans="1:3" x14ac:dyDescent="0.55000000000000004">
      <c r="A10192" s="1" t="s">
        <v>21</v>
      </c>
      <c r="B10192" s="2">
        <v>41375</v>
      </c>
      <c r="C10192">
        <v>24.236000000000001</v>
      </c>
    </row>
    <row r="10193" spans="1:3" x14ac:dyDescent="0.55000000000000004">
      <c r="A10193" s="1" t="s">
        <v>21</v>
      </c>
      <c r="B10193" s="2">
        <v>41376</v>
      </c>
      <c r="C10193">
        <v>24.110399999999998</v>
      </c>
    </row>
    <row r="10194" spans="1:3" x14ac:dyDescent="0.55000000000000004">
      <c r="A10194" s="1" t="s">
        <v>21</v>
      </c>
      <c r="B10194" s="2">
        <v>41379</v>
      </c>
      <c r="C10194">
        <v>24.026700000000002</v>
      </c>
    </row>
    <row r="10195" spans="1:3" x14ac:dyDescent="0.55000000000000004">
      <c r="A10195" s="1" t="s">
        <v>21</v>
      </c>
      <c r="B10195" s="2">
        <v>41380</v>
      </c>
      <c r="C10195">
        <v>24.261199999999999</v>
      </c>
    </row>
    <row r="10196" spans="1:3" x14ac:dyDescent="0.55000000000000004">
      <c r="A10196" s="1" t="s">
        <v>21</v>
      </c>
      <c r="B10196" s="2">
        <v>41381</v>
      </c>
      <c r="C10196">
        <v>24.143899999999999</v>
      </c>
    </row>
    <row r="10197" spans="1:3" x14ac:dyDescent="0.55000000000000004">
      <c r="A10197" s="1" t="s">
        <v>21</v>
      </c>
      <c r="B10197" s="2">
        <v>41382</v>
      </c>
      <c r="C10197">
        <v>24.110399999999998</v>
      </c>
    </row>
    <row r="10198" spans="1:3" x14ac:dyDescent="0.55000000000000004">
      <c r="A10198" s="1" t="s">
        <v>21</v>
      </c>
      <c r="B10198" s="2">
        <v>41383</v>
      </c>
      <c r="C10198">
        <v>24.931100000000001</v>
      </c>
    </row>
    <row r="10199" spans="1:3" x14ac:dyDescent="0.55000000000000004">
      <c r="A10199" s="1" t="s">
        <v>21</v>
      </c>
      <c r="B10199" s="2">
        <v>41386</v>
      </c>
      <c r="C10199">
        <v>25.8188</v>
      </c>
    </row>
    <row r="10200" spans="1:3" x14ac:dyDescent="0.55000000000000004">
      <c r="A10200" s="1" t="s">
        <v>21</v>
      </c>
      <c r="B10200" s="2">
        <v>41387</v>
      </c>
      <c r="C10200">
        <v>25.626200000000001</v>
      </c>
    </row>
    <row r="10201" spans="1:3" x14ac:dyDescent="0.55000000000000004">
      <c r="A10201" s="1" t="s">
        <v>21</v>
      </c>
      <c r="B10201" s="2">
        <v>41388</v>
      </c>
      <c r="C10201">
        <v>26.5977</v>
      </c>
    </row>
    <row r="10202" spans="1:3" x14ac:dyDescent="0.55000000000000004">
      <c r="A10202" s="1" t="s">
        <v>21</v>
      </c>
      <c r="B10202" s="2">
        <v>41389</v>
      </c>
      <c r="C10202">
        <v>26.7484</v>
      </c>
    </row>
    <row r="10203" spans="1:3" x14ac:dyDescent="0.55000000000000004">
      <c r="A10203" s="1" t="s">
        <v>21</v>
      </c>
      <c r="B10203" s="2">
        <v>41390</v>
      </c>
      <c r="C10203">
        <v>26.622800000000002</v>
      </c>
    </row>
    <row r="10204" spans="1:3" x14ac:dyDescent="0.55000000000000004">
      <c r="A10204" s="1" t="s">
        <v>21</v>
      </c>
      <c r="B10204" s="2">
        <v>41393</v>
      </c>
      <c r="C10204">
        <v>27.3095</v>
      </c>
    </row>
    <row r="10205" spans="1:3" x14ac:dyDescent="0.55000000000000004">
      <c r="A10205" s="1" t="s">
        <v>21</v>
      </c>
      <c r="B10205" s="2">
        <v>41394</v>
      </c>
      <c r="C10205">
        <v>27.719899999999999</v>
      </c>
    </row>
    <row r="10206" spans="1:3" x14ac:dyDescent="0.55000000000000004">
      <c r="A10206" s="1" t="s">
        <v>21</v>
      </c>
      <c r="B10206" s="2">
        <v>41395</v>
      </c>
      <c r="C10206">
        <v>27.401599999999998</v>
      </c>
    </row>
    <row r="10207" spans="1:3" x14ac:dyDescent="0.55000000000000004">
      <c r="A10207" s="1" t="s">
        <v>21</v>
      </c>
      <c r="B10207" s="2">
        <v>41396</v>
      </c>
      <c r="C10207">
        <v>27.770099999999999</v>
      </c>
    </row>
    <row r="10208" spans="1:3" x14ac:dyDescent="0.55000000000000004">
      <c r="A10208" s="1" t="s">
        <v>21</v>
      </c>
      <c r="B10208" s="2">
        <v>41397</v>
      </c>
      <c r="C10208">
        <v>28.046500000000002</v>
      </c>
    </row>
    <row r="10209" spans="1:3" x14ac:dyDescent="0.55000000000000004">
      <c r="A10209" s="1" t="s">
        <v>21</v>
      </c>
      <c r="B10209" s="2">
        <v>41400</v>
      </c>
      <c r="C10209">
        <v>28.264199999999999</v>
      </c>
    </row>
    <row r="10210" spans="1:3" x14ac:dyDescent="0.55000000000000004">
      <c r="A10210" s="1" t="s">
        <v>21</v>
      </c>
      <c r="B10210" s="2">
        <v>41401</v>
      </c>
      <c r="C10210">
        <v>27.895700000000001</v>
      </c>
    </row>
    <row r="10211" spans="1:3" x14ac:dyDescent="0.55000000000000004">
      <c r="A10211" s="1" t="s">
        <v>21</v>
      </c>
      <c r="B10211" s="2">
        <v>41402</v>
      </c>
      <c r="C10211">
        <v>27.627700000000001</v>
      </c>
    </row>
    <row r="10212" spans="1:3" x14ac:dyDescent="0.55000000000000004">
      <c r="A10212" s="1" t="s">
        <v>21</v>
      </c>
      <c r="B10212" s="2">
        <v>41403</v>
      </c>
      <c r="C10212">
        <v>27.351400000000002</v>
      </c>
    </row>
    <row r="10213" spans="1:3" x14ac:dyDescent="0.55000000000000004">
      <c r="A10213" s="1" t="s">
        <v>21</v>
      </c>
      <c r="B10213" s="2">
        <v>41404</v>
      </c>
      <c r="C10213">
        <v>27.3765</v>
      </c>
    </row>
    <row r="10214" spans="1:3" x14ac:dyDescent="0.55000000000000004">
      <c r="A10214" s="1" t="s">
        <v>21</v>
      </c>
      <c r="B10214" s="2">
        <v>41407</v>
      </c>
      <c r="C10214">
        <v>27.661200000000001</v>
      </c>
    </row>
    <row r="10215" spans="1:3" x14ac:dyDescent="0.55000000000000004">
      <c r="A10215" s="1" t="s">
        <v>21</v>
      </c>
      <c r="B10215" s="2">
        <v>41408</v>
      </c>
      <c r="C10215">
        <v>28.276900000000001</v>
      </c>
    </row>
    <row r="10216" spans="1:3" x14ac:dyDescent="0.55000000000000004">
      <c r="A10216" s="1" t="s">
        <v>21</v>
      </c>
      <c r="B10216" s="2">
        <v>41409</v>
      </c>
      <c r="C10216">
        <v>28.546700000000001</v>
      </c>
    </row>
    <row r="10217" spans="1:3" x14ac:dyDescent="0.55000000000000004">
      <c r="A10217" s="1" t="s">
        <v>21</v>
      </c>
      <c r="B10217" s="2">
        <v>41410</v>
      </c>
      <c r="C10217">
        <v>28.7407</v>
      </c>
    </row>
    <row r="10218" spans="1:3" x14ac:dyDescent="0.55000000000000004">
      <c r="A10218" s="1" t="s">
        <v>21</v>
      </c>
      <c r="B10218" s="2">
        <v>41411</v>
      </c>
      <c r="C10218">
        <v>29.4069</v>
      </c>
    </row>
    <row r="10219" spans="1:3" x14ac:dyDescent="0.55000000000000004">
      <c r="A10219" s="1" t="s">
        <v>21</v>
      </c>
      <c r="B10219" s="2">
        <v>41414</v>
      </c>
      <c r="C10219">
        <v>29.584</v>
      </c>
    </row>
    <row r="10220" spans="1:3" x14ac:dyDescent="0.55000000000000004">
      <c r="A10220" s="1" t="s">
        <v>21</v>
      </c>
      <c r="B10220" s="2">
        <v>41415</v>
      </c>
      <c r="C10220">
        <v>29.3901</v>
      </c>
    </row>
    <row r="10221" spans="1:3" x14ac:dyDescent="0.55000000000000004">
      <c r="A10221" s="1" t="s">
        <v>21</v>
      </c>
      <c r="B10221" s="2">
        <v>41416</v>
      </c>
      <c r="C10221">
        <v>29.1877</v>
      </c>
    </row>
    <row r="10222" spans="1:3" x14ac:dyDescent="0.55000000000000004">
      <c r="A10222" s="1" t="s">
        <v>21</v>
      </c>
      <c r="B10222" s="2">
        <v>41417</v>
      </c>
      <c r="C10222">
        <v>28.799700000000001</v>
      </c>
    </row>
    <row r="10223" spans="1:3" x14ac:dyDescent="0.55000000000000004">
      <c r="A10223" s="1" t="s">
        <v>21</v>
      </c>
      <c r="B10223" s="2">
        <v>41418</v>
      </c>
      <c r="C10223">
        <v>28.9009</v>
      </c>
    </row>
    <row r="10224" spans="1:3" x14ac:dyDescent="0.55000000000000004">
      <c r="A10224" s="1" t="s">
        <v>21</v>
      </c>
      <c r="B10224" s="2">
        <v>41422</v>
      </c>
      <c r="C10224">
        <v>29.5334</v>
      </c>
    </row>
    <row r="10225" spans="1:3" x14ac:dyDescent="0.55000000000000004">
      <c r="A10225" s="1" t="s">
        <v>21</v>
      </c>
      <c r="B10225" s="2">
        <v>41423</v>
      </c>
      <c r="C10225">
        <v>29.415400000000002</v>
      </c>
    </row>
    <row r="10226" spans="1:3" x14ac:dyDescent="0.55000000000000004">
      <c r="A10226" s="1" t="s">
        <v>21</v>
      </c>
      <c r="B10226" s="2">
        <v>41424</v>
      </c>
      <c r="C10226">
        <v>29.541899999999998</v>
      </c>
    </row>
    <row r="10227" spans="1:3" x14ac:dyDescent="0.55000000000000004">
      <c r="A10227" s="1" t="s">
        <v>21</v>
      </c>
      <c r="B10227" s="2">
        <v>41425</v>
      </c>
      <c r="C10227">
        <v>29.432200000000002</v>
      </c>
    </row>
    <row r="10228" spans="1:3" x14ac:dyDescent="0.55000000000000004">
      <c r="A10228" s="1" t="s">
        <v>21</v>
      </c>
      <c r="B10228" s="2">
        <v>41428</v>
      </c>
      <c r="C10228">
        <v>30.014099999999999</v>
      </c>
    </row>
    <row r="10229" spans="1:3" x14ac:dyDescent="0.55000000000000004">
      <c r="A10229" s="1" t="s">
        <v>21</v>
      </c>
      <c r="B10229" s="2">
        <v>41429</v>
      </c>
      <c r="C10229">
        <v>29.508099999999999</v>
      </c>
    </row>
    <row r="10230" spans="1:3" x14ac:dyDescent="0.55000000000000004">
      <c r="A10230" s="1" t="s">
        <v>21</v>
      </c>
      <c r="B10230" s="2">
        <v>41430</v>
      </c>
      <c r="C10230">
        <v>29.331</v>
      </c>
    </row>
    <row r="10231" spans="1:3" x14ac:dyDescent="0.55000000000000004">
      <c r="A10231" s="1" t="s">
        <v>21</v>
      </c>
      <c r="B10231" s="2">
        <v>41431</v>
      </c>
      <c r="C10231">
        <v>29.482800000000001</v>
      </c>
    </row>
    <row r="10232" spans="1:3" x14ac:dyDescent="0.55000000000000004">
      <c r="A10232" s="1" t="s">
        <v>21</v>
      </c>
      <c r="B10232" s="2">
        <v>41432</v>
      </c>
      <c r="C10232">
        <v>30.081600000000002</v>
      </c>
    </row>
    <row r="10233" spans="1:3" x14ac:dyDescent="0.55000000000000004">
      <c r="A10233" s="1" t="s">
        <v>21</v>
      </c>
      <c r="B10233" s="2">
        <v>41435</v>
      </c>
      <c r="C10233">
        <v>29.9129</v>
      </c>
    </row>
    <row r="10234" spans="1:3" x14ac:dyDescent="0.55000000000000004">
      <c r="A10234" s="1" t="s">
        <v>21</v>
      </c>
      <c r="B10234" s="2">
        <v>41436</v>
      </c>
      <c r="C10234">
        <v>29.381599999999999</v>
      </c>
    </row>
    <row r="10235" spans="1:3" x14ac:dyDescent="0.55000000000000004">
      <c r="A10235" s="1" t="s">
        <v>21</v>
      </c>
      <c r="B10235" s="2">
        <v>41437</v>
      </c>
      <c r="C10235">
        <v>29.5166</v>
      </c>
    </row>
    <row r="10236" spans="1:3" x14ac:dyDescent="0.55000000000000004">
      <c r="A10236" s="1" t="s">
        <v>21</v>
      </c>
      <c r="B10236" s="2">
        <v>41438</v>
      </c>
      <c r="C10236">
        <v>29.2804</v>
      </c>
    </row>
    <row r="10237" spans="1:3" x14ac:dyDescent="0.55000000000000004">
      <c r="A10237" s="1" t="s">
        <v>21</v>
      </c>
      <c r="B10237" s="2">
        <v>41439</v>
      </c>
      <c r="C10237">
        <v>29.0106</v>
      </c>
    </row>
    <row r="10238" spans="1:3" x14ac:dyDescent="0.55000000000000004">
      <c r="A10238" s="1" t="s">
        <v>21</v>
      </c>
      <c r="B10238" s="2">
        <v>41442</v>
      </c>
      <c r="C10238">
        <v>29.5166</v>
      </c>
    </row>
    <row r="10239" spans="1:3" x14ac:dyDescent="0.55000000000000004">
      <c r="A10239" s="1" t="s">
        <v>21</v>
      </c>
      <c r="B10239" s="2">
        <v>41443</v>
      </c>
      <c r="C10239">
        <v>29.499700000000001</v>
      </c>
    </row>
    <row r="10240" spans="1:3" x14ac:dyDescent="0.55000000000000004">
      <c r="A10240" s="1" t="s">
        <v>21</v>
      </c>
      <c r="B10240" s="2">
        <v>41444</v>
      </c>
      <c r="C10240">
        <v>29.1708</v>
      </c>
    </row>
    <row r="10241" spans="1:3" x14ac:dyDescent="0.55000000000000004">
      <c r="A10241" s="1" t="s">
        <v>21</v>
      </c>
      <c r="B10241" s="2">
        <v>41445</v>
      </c>
      <c r="C10241">
        <v>28.243099999999998</v>
      </c>
    </row>
    <row r="10242" spans="1:3" x14ac:dyDescent="0.55000000000000004">
      <c r="A10242" s="1" t="s">
        <v>21</v>
      </c>
      <c r="B10242" s="2">
        <v>41446</v>
      </c>
      <c r="C10242">
        <v>28.057600000000001</v>
      </c>
    </row>
    <row r="10243" spans="1:3" x14ac:dyDescent="0.55000000000000004">
      <c r="A10243" s="1" t="s">
        <v>21</v>
      </c>
      <c r="B10243" s="2">
        <v>41449</v>
      </c>
      <c r="C10243">
        <v>28.437100000000001</v>
      </c>
    </row>
    <row r="10244" spans="1:3" x14ac:dyDescent="0.55000000000000004">
      <c r="A10244" s="1" t="s">
        <v>21</v>
      </c>
      <c r="B10244" s="2">
        <v>41450</v>
      </c>
      <c r="C10244">
        <v>28.3949</v>
      </c>
    </row>
    <row r="10245" spans="1:3" x14ac:dyDescent="0.55000000000000004">
      <c r="A10245" s="1" t="s">
        <v>21</v>
      </c>
      <c r="B10245" s="2">
        <v>41451</v>
      </c>
      <c r="C10245">
        <v>28.968399999999999</v>
      </c>
    </row>
    <row r="10246" spans="1:3" x14ac:dyDescent="0.55000000000000004">
      <c r="A10246" s="1" t="s">
        <v>21</v>
      </c>
      <c r="B10246" s="2">
        <v>41452</v>
      </c>
      <c r="C10246">
        <v>29.196100000000001</v>
      </c>
    </row>
    <row r="10247" spans="1:3" x14ac:dyDescent="0.55000000000000004">
      <c r="A10247" s="1" t="s">
        <v>21</v>
      </c>
      <c r="B10247" s="2">
        <v>41453</v>
      </c>
      <c r="C10247">
        <v>29.128599999999999</v>
      </c>
    </row>
    <row r="10248" spans="1:3" x14ac:dyDescent="0.55000000000000004">
      <c r="A10248" s="1" t="s">
        <v>21</v>
      </c>
      <c r="B10248" s="2">
        <v>41456</v>
      </c>
      <c r="C10248">
        <v>28.976800000000001</v>
      </c>
    </row>
    <row r="10249" spans="1:3" x14ac:dyDescent="0.55000000000000004">
      <c r="A10249" s="1" t="s">
        <v>21</v>
      </c>
      <c r="B10249" s="2">
        <v>41457</v>
      </c>
      <c r="C10249">
        <v>28.622599999999998</v>
      </c>
    </row>
    <row r="10250" spans="1:3" x14ac:dyDescent="0.55000000000000004">
      <c r="A10250" s="1" t="s">
        <v>21</v>
      </c>
      <c r="B10250" s="2">
        <v>41458</v>
      </c>
      <c r="C10250">
        <v>28.681699999999999</v>
      </c>
    </row>
    <row r="10251" spans="1:3" x14ac:dyDescent="0.55000000000000004">
      <c r="A10251" s="1" t="s">
        <v>21</v>
      </c>
      <c r="B10251" s="2">
        <v>41460</v>
      </c>
      <c r="C10251">
        <v>28.850300000000001</v>
      </c>
    </row>
    <row r="10252" spans="1:3" x14ac:dyDescent="0.55000000000000004">
      <c r="A10252" s="1" t="s">
        <v>21</v>
      </c>
      <c r="B10252" s="2">
        <v>41463</v>
      </c>
      <c r="C10252">
        <v>28.951499999999999</v>
      </c>
    </row>
    <row r="10253" spans="1:3" x14ac:dyDescent="0.55000000000000004">
      <c r="A10253" s="1" t="s">
        <v>21</v>
      </c>
      <c r="B10253" s="2">
        <v>41464</v>
      </c>
      <c r="C10253">
        <v>28.968399999999999</v>
      </c>
    </row>
    <row r="10254" spans="1:3" x14ac:dyDescent="0.55000000000000004">
      <c r="A10254" s="1" t="s">
        <v>21</v>
      </c>
      <c r="B10254" s="2">
        <v>41465</v>
      </c>
      <c r="C10254">
        <v>29.2636</v>
      </c>
    </row>
    <row r="10255" spans="1:3" x14ac:dyDescent="0.55000000000000004">
      <c r="A10255" s="1" t="s">
        <v>21</v>
      </c>
      <c r="B10255" s="2">
        <v>41466</v>
      </c>
      <c r="C10255">
        <v>30.098500000000001</v>
      </c>
    </row>
    <row r="10256" spans="1:3" x14ac:dyDescent="0.55000000000000004">
      <c r="A10256" s="1" t="s">
        <v>21</v>
      </c>
      <c r="B10256" s="2">
        <v>41467</v>
      </c>
      <c r="C10256">
        <v>30.081600000000002</v>
      </c>
    </row>
    <row r="10257" spans="1:3" x14ac:dyDescent="0.55000000000000004">
      <c r="A10257" s="1" t="s">
        <v>21</v>
      </c>
      <c r="B10257" s="2">
        <v>41470</v>
      </c>
      <c r="C10257">
        <v>30.503299999999999</v>
      </c>
    </row>
    <row r="10258" spans="1:3" x14ac:dyDescent="0.55000000000000004">
      <c r="A10258" s="1" t="s">
        <v>21</v>
      </c>
      <c r="B10258" s="2">
        <v>41471</v>
      </c>
      <c r="C10258">
        <v>30.587599999999998</v>
      </c>
    </row>
    <row r="10259" spans="1:3" x14ac:dyDescent="0.55000000000000004">
      <c r="A10259" s="1" t="s">
        <v>21</v>
      </c>
      <c r="B10259" s="2">
        <v>41472</v>
      </c>
      <c r="C10259">
        <v>30.140599999999999</v>
      </c>
    </row>
    <row r="10260" spans="1:3" x14ac:dyDescent="0.55000000000000004">
      <c r="A10260" s="1" t="s">
        <v>21</v>
      </c>
      <c r="B10260" s="2">
        <v>41473</v>
      </c>
      <c r="C10260">
        <v>29.887599999999999</v>
      </c>
    </row>
    <row r="10261" spans="1:3" x14ac:dyDescent="0.55000000000000004">
      <c r="A10261" s="1" t="s">
        <v>21</v>
      </c>
      <c r="B10261" s="2">
        <v>41474</v>
      </c>
      <c r="C10261">
        <v>26.480599999999999</v>
      </c>
    </row>
    <row r="10262" spans="1:3" x14ac:dyDescent="0.55000000000000004">
      <c r="A10262" s="1" t="s">
        <v>21</v>
      </c>
      <c r="B10262" s="2">
        <v>41477</v>
      </c>
      <c r="C10262">
        <v>26.995000000000001</v>
      </c>
    </row>
    <row r="10263" spans="1:3" x14ac:dyDescent="0.55000000000000004">
      <c r="A10263" s="1" t="s">
        <v>21</v>
      </c>
      <c r="B10263" s="2">
        <v>41478</v>
      </c>
      <c r="C10263">
        <v>26.834800000000001</v>
      </c>
    </row>
    <row r="10264" spans="1:3" x14ac:dyDescent="0.55000000000000004">
      <c r="A10264" s="1" t="s">
        <v>21</v>
      </c>
      <c r="B10264" s="2">
        <v>41479</v>
      </c>
      <c r="C10264">
        <v>26.9528</v>
      </c>
    </row>
    <row r="10265" spans="1:3" x14ac:dyDescent="0.55000000000000004">
      <c r="A10265" s="1" t="s">
        <v>21</v>
      </c>
      <c r="B10265" s="2">
        <v>41480</v>
      </c>
      <c r="C10265">
        <v>26.472100000000001</v>
      </c>
    </row>
    <row r="10266" spans="1:3" x14ac:dyDescent="0.55000000000000004">
      <c r="A10266" s="1" t="s">
        <v>21</v>
      </c>
      <c r="B10266" s="2">
        <v>41481</v>
      </c>
      <c r="C10266">
        <v>26.6661</v>
      </c>
    </row>
    <row r="10267" spans="1:3" x14ac:dyDescent="0.55000000000000004">
      <c r="A10267" s="1" t="s">
        <v>21</v>
      </c>
      <c r="B10267" s="2">
        <v>41484</v>
      </c>
      <c r="C10267">
        <v>26.598600000000001</v>
      </c>
    </row>
    <row r="10268" spans="1:3" x14ac:dyDescent="0.55000000000000004">
      <c r="A10268" s="1" t="s">
        <v>21</v>
      </c>
      <c r="B10268" s="2">
        <v>41485</v>
      </c>
      <c r="C10268">
        <v>26.860099999999999</v>
      </c>
    </row>
    <row r="10269" spans="1:3" x14ac:dyDescent="0.55000000000000004">
      <c r="A10269" s="1" t="s">
        <v>21</v>
      </c>
      <c r="B10269" s="2">
        <v>41486</v>
      </c>
      <c r="C10269">
        <v>26.851600000000001</v>
      </c>
    </row>
    <row r="10270" spans="1:3" x14ac:dyDescent="0.55000000000000004">
      <c r="A10270" s="1" t="s">
        <v>21</v>
      </c>
      <c r="B10270" s="2">
        <v>41487</v>
      </c>
      <c r="C10270">
        <v>26.708300000000001</v>
      </c>
    </row>
    <row r="10271" spans="1:3" x14ac:dyDescent="0.55000000000000004">
      <c r="A10271" s="1" t="s">
        <v>21</v>
      </c>
      <c r="B10271" s="2">
        <v>41488</v>
      </c>
      <c r="C10271">
        <v>26.893799999999999</v>
      </c>
    </row>
    <row r="10272" spans="1:3" x14ac:dyDescent="0.55000000000000004">
      <c r="A10272" s="1" t="s">
        <v>21</v>
      </c>
      <c r="B10272" s="2">
        <v>41491</v>
      </c>
      <c r="C10272">
        <v>26.733599999999999</v>
      </c>
    </row>
    <row r="10273" spans="1:3" x14ac:dyDescent="0.55000000000000004">
      <c r="A10273" s="1" t="s">
        <v>21</v>
      </c>
      <c r="B10273" s="2">
        <v>41492</v>
      </c>
      <c r="C10273">
        <v>26.632400000000001</v>
      </c>
    </row>
    <row r="10274" spans="1:3" x14ac:dyDescent="0.55000000000000004">
      <c r="A10274" s="1" t="s">
        <v>21</v>
      </c>
      <c r="B10274" s="2">
        <v>41493</v>
      </c>
      <c r="C10274">
        <v>27.037199999999999</v>
      </c>
    </row>
    <row r="10275" spans="1:3" x14ac:dyDescent="0.55000000000000004">
      <c r="A10275" s="1" t="s">
        <v>21</v>
      </c>
      <c r="B10275" s="2">
        <v>41494</v>
      </c>
      <c r="C10275">
        <v>27.737100000000002</v>
      </c>
    </row>
    <row r="10276" spans="1:3" x14ac:dyDescent="0.55000000000000004">
      <c r="A10276" s="1" t="s">
        <v>21</v>
      </c>
      <c r="B10276" s="2">
        <v>41495</v>
      </c>
      <c r="C10276">
        <v>27.576899999999998</v>
      </c>
    </row>
    <row r="10277" spans="1:3" x14ac:dyDescent="0.55000000000000004">
      <c r="A10277" s="1" t="s">
        <v>21</v>
      </c>
      <c r="B10277" s="2">
        <v>41498</v>
      </c>
      <c r="C10277">
        <v>27.720300000000002</v>
      </c>
    </row>
    <row r="10278" spans="1:3" x14ac:dyDescent="0.55000000000000004">
      <c r="A10278" s="1" t="s">
        <v>21</v>
      </c>
      <c r="B10278" s="2">
        <v>41499</v>
      </c>
      <c r="C10278">
        <v>27.3721</v>
      </c>
    </row>
    <row r="10279" spans="1:3" x14ac:dyDescent="0.55000000000000004">
      <c r="A10279" s="1" t="s">
        <v>21</v>
      </c>
      <c r="B10279" s="2">
        <v>41500</v>
      </c>
      <c r="C10279">
        <v>27.474</v>
      </c>
    </row>
    <row r="10280" spans="1:3" x14ac:dyDescent="0.55000000000000004">
      <c r="A10280" s="1" t="s">
        <v>21</v>
      </c>
      <c r="B10280" s="2">
        <v>41501</v>
      </c>
      <c r="C10280">
        <v>26.9984</v>
      </c>
    </row>
    <row r="10281" spans="1:3" x14ac:dyDescent="0.55000000000000004">
      <c r="A10281" s="1" t="s">
        <v>21</v>
      </c>
      <c r="B10281" s="2">
        <v>41502</v>
      </c>
      <c r="C10281">
        <v>27.006900000000002</v>
      </c>
    </row>
    <row r="10282" spans="1:3" x14ac:dyDescent="0.55000000000000004">
      <c r="A10282" s="1" t="s">
        <v>21</v>
      </c>
      <c r="B10282" s="2">
        <v>41505</v>
      </c>
      <c r="C10282">
        <v>26.6587</v>
      </c>
    </row>
    <row r="10283" spans="1:3" x14ac:dyDescent="0.55000000000000004">
      <c r="A10283" s="1" t="s">
        <v>21</v>
      </c>
      <c r="B10283" s="2">
        <v>41506</v>
      </c>
      <c r="C10283">
        <v>26.853999999999999</v>
      </c>
    </row>
    <row r="10284" spans="1:3" x14ac:dyDescent="0.55000000000000004">
      <c r="A10284" s="1" t="s">
        <v>21</v>
      </c>
      <c r="B10284" s="2">
        <v>41507</v>
      </c>
      <c r="C10284">
        <v>26.845500000000001</v>
      </c>
    </row>
    <row r="10285" spans="1:3" x14ac:dyDescent="0.55000000000000004">
      <c r="A10285" s="1" t="s">
        <v>21</v>
      </c>
      <c r="B10285" s="2">
        <v>41508</v>
      </c>
      <c r="C10285">
        <v>27.507899999999999</v>
      </c>
    </row>
    <row r="10286" spans="1:3" x14ac:dyDescent="0.55000000000000004">
      <c r="A10286" s="1" t="s">
        <v>21</v>
      </c>
      <c r="B10286" s="2">
        <v>41509</v>
      </c>
      <c r="C10286">
        <v>29.5122</v>
      </c>
    </row>
    <row r="10287" spans="1:3" x14ac:dyDescent="0.55000000000000004">
      <c r="A10287" s="1" t="s">
        <v>21</v>
      </c>
      <c r="B10287" s="2">
        <v>41512</v>
      </c>
      <c r="C10287">
        <v>29.002700000000001</v>
      </c>
    </row>
    <row r="10288" spans="1:3" x14ac:dyDescent="0.55000000000000004">
      <c r="A10288" s="1" t="s">
        <v>21</v>
      </c>
      <c r="B10288" s="2">
        <v>41513</v>
      </c>
      <c r="C10288">
        <v>28.2468</v>
      </c>
    </row>
    <row r="10289" spans="1:3" x14ac:dyDescent="0.55000000000000004">
      <c r="A10289" s="1" t="s">
        <v>21</v>
      </c>
      <c r="B10289" s="2">
        <v>41514</v>
      </c>
      <c r="C10289">
        <v>28.042999999999999</v>
      </c>
    </row>
    <row r="10290" spans="1:3" x14ac:dyDescent="0.55000000000000004">
      <c r="A10290" s="1" t="s">
        <v>21</v>
      </c>
      <c r="B10290" s="2">
        <v>41515</v>
      </c>
      <c r="C10290">
        <v>28.493099999999998</v>
      </c>
    </row>
    <row r="10291" spans="1:3" x14ac:dyDescent="0.55000000000000004">
      <c r="A10291" s="1" t="s">
        <v>21</v>
      </c>
      <c r="B10291" s="2">
        <v>41516</v>
      </c>
      <c r="C10291">
        <v>28.3657</v>
      </c>
    </row>
    <row r="10292" spans="1:3" x14ac:dyDescent="0.55000000000000004">
      <c r="A10292" s="1" t="s">
        <v>21</v>
      </c>
      <c r="B10292" s="2">
        <v>41520</v>
      </c>
      <c r="C10292">
        <v>27.0748</v>
      </c>
    </row>
    <row r="10293" spans="1:3" x14ac:dyDescent="0.55000000000000004">
      <c r="A10293" s="1" t="s">
        <v>21</v>
      </c>
      <c r="B10293" s="2">
        <v>41521</v>
      </c>
      <c r="C10293">
        <v>26.497299999999999</v>
      </c>
    </row>
    <row r="10294" spans="1:3" x14ac:dyDescent="0.55000000000000004">
      <c r="A10294" s="1" t="s">
        <v>21</v>
      </c>
      <c r="B10294" s="2">
        <v>41522</v>
      </c>
      <c r="C10294">
        <v>26.5228</v>
      </c>
    </row>
    <row r="10295" spans="1:3" x14ac:dyDescent="0.55000000000000004">
      <c r="A10295" s="1" t="s">
        <v>21</v>
      </c>
      <c r="B10295" s="2">
        <v>41523</v>
      </c>
      <c r="C10295">
        <v>26.454799999999999</v>
      </c>
    </row>
    <row r="10296" spans="1:3" x14ac:dyDescent="0.55000000000000004">
      <c r="A10296" s="1" t="s">
        <v>21</v>
      </c>
      <c r="B10296" s="2">
        <v>41526</v>
      </c>
      <c r="C10296">
        <v>26.888000000000002</v>
      </c>
    </row>
    <row r="10297" spans="1:3" x14ac:dyDescent="0.55000000000000004">
      <c r="A10297" s="1" t="s">
        <v>21</v>
      </c>
      <c r="B10297" s="2">
        <v>41527</v>
      </c>
      <c r="C10297">
        <v>27.507899999999999</v>
      </c>
    </row>
    <row r="10298" spans="1:3" x14ac:dyDescent="0.55000000000000004">
      <c r="A10298" s="1" t="s">
        <v>21</v>
      </c>
      <c r="B10298" s="2">
        <v>41528</v>
      </c>
      <c r="C10298">
        <v>27.805199999999999</v>
      </c>
    </row>
    <row r="10299" spans="1:3" x14ac:dyDescent="0.55000000000000004">
      <c r="A10299" s="1" t="s">
        <v>21</v>
      </c>
      <c r="B10299" s="2">
        <v>41529</v>
      </c>
      <c r="C10299">
        <v>27.762699999999999</v>
      </c>
    </row>
    <row r="10300" spans="1:3" x14ac:dyDescent="0.55000000000000004">
      <c r="A10300" s="1" t="s">
        <v>21</v>
      </c>
      <c r="B10300" s="2">
        <v>41530</v>
      </c>
      <c r="C10300">
        <v>28.051500000000001</v>
      </c>
    </row>
    <row r="10301" spans="1:3" x14ac:dyDescent="0.55000000000000004">
      <c r="A10301" s="1" t="s">
        <v>21</v>
      </c>
      <c r="B10301" s="2">
        <v>41533</v>
      </c>
      <c r="C10301">
        <v>27.856100000000001</v>
      </c>
    </row>
    <row r="10302" spans="1:3" x14ac:dyDescent="0.55000000000000004">
      <c r="A10302" s="1" t="s">
        <v>21</v>
      </c>
      <c r="B10302" s="2">
        <v>41534</v>
      </c>
      <c r="C10302">
        <v>27.9666</v>
      </c>
    </row>
    <row r="10303" spans="1:3" x14ac:dyDescent="0.55000000000000004">
      <c r="A10303" s="1" t="s">
        <v>21</v>
      </c>
      <c r="B10303" s="2">
        <v>41535</v>
      </c>
      <c r="C10303">
        <v>28.297799999999999</v>
      </c>
    </row>
    <row r="10304" spans="1:3" x14ac:dyDescent="0.55000000000000004">
      <c r="A10304" s="1" t="s">
        <v>21</v>
      </c>
      <c r="B10304" s="2">
        <v>41536</v>
      </c>
      <c r="C10304">
        <v>28.569500000000001</v>
      </c>
    </row>
    <row r="10305" spans="1:3" x14ac:dyDescent="0.55000000000000004">
      <c r="A10305" s="1" t="s">
        <v>21</v>
      </c>
      <c r="B10305" s="2">
        <v>41537</v>
      </c>
      <c r="C10305">
        <v>27.8477</v>
      </c>
    </row>
    <row r="10306" spans="1:3" x14ac:dyDescent="0.55000000000000004">
      <c r="A10306" s="1" t="s">
        <v>21</v>
      </c>
      <c r="B10306" s="2">
        <v>41540</v>
      </c>
      <c r="C10306">
        <v>27.805199999999999</v>
      </c>
    </row>
    <row r="10307" spans="1:3" x14ac:dyDescent="0.55000000000000004">
      <c r="A10307" s="1" t="s">
        <v>21</v>
      </c>
      <c r="B10307" s="2">
        <v>41541</v>
      </c>
      <c r="C10307">
        <v>27.558900000000001</v>
      </c>
    </row>
    <row r="10308" spans="1:3" x14ac:dyDescent="0.55000000000000004">
      <c r="A10308" s="1" t="s">
        <v>21</v>
      </c>
      <c r="B10308" s="2">
        <v>41542</v>
      </c>
      <c r="C10308">
        <v>27.6099</v>
      </c>
    </row>
    <row r="10309" spans="1:3" x14ac:dyDescent="0.55000000000000004">
      <c r="A10309" s="1" t="s">
        <v>21</v>
      </c>
      <c r="B10309" s="2">
        <v>41543</v>
      </c>
      <c r="C10309">
        <v>27.8307</v>
      </c>
    </row>
    <row r="10310" spans="1:3" x14ac:dyDescent="0.55000000000000004">
      <c r="A10310" s="1" t="s">
        <v>21</v>
      </c>
      <c r="B10310" s="2">
        <v>41544</v>
      </c>
      <c r="C10310">
        <v>28.255299999999998</v>
      </c>
    </row>
    <row r="10311" spans="1:3" x14ac:dyDescent="0.55000000000000004">
      <c r="A10311" s="1" t="s">
        <v>21</v>
      </c>
      <c r="B10311" s="2">
        <v>41547</v>
      </c>
      <c r="C10311">
        <v>28.2638</v>
      </c>
    </row>
    <row r="10312" spans="1:3" x14ac:dyDescent="0.55000000000000004">
      <c r="A10312" s="1" t="s">
        <v>21</v>
      </c>
      <c r="B10312" s="2">
        <v>41548</v>
      </c>
      <c r="C10312">
        <v>28.518599999999999</v>
      </c>
    </row>
    <row r="10313" spans="1:3" x14ac:dyDescent="0.55000000000000004">
      <c r="A10313" s="1" t="s">
        <v>21</v>
      </c>
      <c r="B10313" s="2">
        <v>41549</v>
      </c>
      <c r="C10313">
        <v>28.807300000000001</v>
      </c>
    </row>
    <row r="10314" spans="1:3" x14ac:dyDescent="0.55000000000000004">
      <c r="A10314" s="1" t="s">
        <v>21</v>
      </c>
      <c r="B10314" s="2">
        <v>41550</v>
      </c>
      <c r="C10314">
        <v>28.756399999999999</v>
      </c>
    </row>
    <row r="10315" spans="1:3" x14ac:dyDescent="0.55000000000000004">
      <c r="A10315" s="1" t="s">
        <v>21</v>
      </c>
      <c r="B10315" s="2">
        <v>41551</v>
      </c>
      <c r="C10315">
        <v>28.773399999999999</v>
      </c>
    </row>
    <row r="10316" spans="1:3" x14ac:dyDescent="0.55000000000000004">
      <c r="A10316" s="1" t="s">
        <v>21</v>
      </c>
      <c r="B10316" s="2">
        <v>41554</v>
      </c>
      <c r="C10316">
        <v>28.280799999999999</v>
      </c>
    </row>
    <row r="10317" spans="1:3" x14ac:dyDescent="0.55000000000000004">
      <c r="A10317" s="1" t="s">
        <v>21</v>
      </c>
      <c r="B10317" s="2">
        <v>41555</v>
      </c>
      <c r="C10317">
        <v>28.034500000000001</v>
      </c>
    </row>
    <row r="10318" spans="1:3" x14ac:dyDescent="0.55000000000000004">
      <c r="A10318" s="1" t="s">
        <v>21</v>
      </c>
      <c r="B10318" s="2">
        <v>41556</v>
      </c>
      <c r="C10318">
        <v>28.0854</v>
      </c>
    </row>
    <row r="10319" spans="1:3" x14ac:dyDescent="0.55000000000000004">
      <c r="A10319" s="1" t="s">
        <v>21</v>
      </c>
      <c r="B10319" s="2">
        <v>41557</v>
      </c>
      <c r="C10319">
        <v>28.671399999999998</v>
      </c>
    </row>
    <row r="10320" spans="1:3" x14ac:dyDescent="0.55000000000000004">
      <c r="A10320" s="1" t="s">
        <v>21</v>
      </c>
      <c r="B10320" s="2">
        <v>41558</v>
      </c>
      <c r="C10320">
        <v>28.985700000000001</v>
      </c>
    </row>
    <row r="10321" spans="1:3" x14ac:dyDescent="0.55000000000000004">
      <c r="A10321" s="1" t="s">
        <v>21</v>
      </c>
      <c r="B10321" s="2">
        <v>41561</v>
      </c>
      <c r="C10321">
        <v>29.2575</v>
      </c>
    </row>
    <row r="10322" spans="1:3" x14ac:dyDescent="0.55000000000000004">
      <c r="A10322" s="1" t="s">
        <v>21</v>
      </c>
      <c r="B10322" s="2">
        <v>41562</v>
      </c>
      <c r="C10322">
        <v>29.291399999999999</v>
      </c>
    </row>
    <row r="10323" spans="1:3" x14ac:dyDescent="0.55000000000000004">
      <c r="A10323" s="1" t="s">
        <v>21</v>
      </c>
      <c r="B10323" s="2">
        <v>41563</v>
      </c>
      <c r="C10323">
        <v>29.418800000000001</v>
      </c>
    </row>
    <row r="10324" spans="1:3" x14ac:dyDescent="0.55000000000000004">
      <c r="A10324" s="1" t="s">
        <v>21</v>
      </c>
      <c r="B10324" s="2">
        <v>41564</v>
      </c>
      <c r="C10324">
        <v>29.656600000000001</v>
      </c>
    </row>
    <row r="10325" spans="1:3" x14ac:dyDescent="0.55000000000000004">
      <c r="A10325" s="1" t="s">
        <v>21</v>
      </c>
      <c r="B10325" s="2">
        <v>41565</v>
      </c>
      <c r="C10325">
        <v>29.6906</v>
      </c>
    </row>
    <row r="10326" spans="1:3" x14ac:dyDescent="0.55000000000000004">
      <c r="A10326" s="1" t="s">
        <v>21</v>
      </c>
      <c r="B10326" s="2">
        <v>41568</v>
      </c>
      <c r="C10326">
        <v>29.716000000000001</v>
      </c>
    </row>
    <row r="10327" spans="1:3" x14ac:dyDescent="0.55000000000000004">
      <c r="A10327" s="1" t="s">
        <v>21</v>
      </c>
      <c r="B10327" s="2">
        <v>41569</v>
      </c>
      <c r="C10327">
        <v>29.367899999999999</v>
      </c>
    </row>
    <row r="10328" spans="1:3" x14ac:dyDescent="0.55000000000000004">
      <c r="A10328" s="1" t="s">
        <v>21</v>
      </c>
      <c r="B10328" s="2">
        <v>41570</v>
      </c>
      <c r="C10328">
        <v>28.671399999999998</v>
      </c>
    </row>
    <row r="10329" spans="1:3" x14ac:dyDescent="0.55000000000000004">
      <c r="A10329" s="1" t="s">
        <v>21</v>
      </c>
      <c r="B10329" s="2">
        <v>41571</v>
      </c>
      <c r="C10329">
        <v>28.637499999999999</v>
      </c>
    </row>
    <row r="10330" spans="1:3" x14ac:dyDescent="0.55000000000000004">
      <c r="A10330" s="1" t="s">
        <v>21</v>
      </c>
      <c r="B10330" s="2">
        <v>41572</v>
      </c>
      <c r="C10330">
        <v>30.3445</v>
      </c>
    </row>
    <row r="10331" spans="1:3" x14ac:dyDescent="0.55000000000000004">
      <c r="A10331" s="1" t="s">
        <v>21</v>
      </c>
      <c r="B10331" s="2">
        <v>41575</v>
      </c>
      <c r="C10331">
        <v>30.208600000000001</v>
      </c>
    </row>
    <row r="10332" spans="1:3" x14ac:dyDescent="0.55000000000000004">
      <c r="A10332" s="1" t="s">
        <v>21</v>
      </c>
      <c r="B10332" s="2">
        <v>41576</v>
      </c>
      <c r="C10332">
        <v>30.1662</v>
      </c>
    </row>
    <row r="10333" spans="1:3" x14ac:dyDescent="0.55000000000000004">
      <c r="A10333" s="1" t="s">
        <v>21</v>
      </c>
      <c r="B10333" s="2">
        <v>41577</v>
      </c>
      <c r="C10333">
        <v>30.183199999999999</v>
      </c>
    </row>
    <row r="10334" spans="1:3" x14ac:dyDescent="0.55000000000000004">
      <c r="A10334" s="1" t="s">
        <v>21</v>
      </c>
      <c r="B10334" s="2">
        <v>41578</v>
      </c>
      <c r="C10334">
        <v>30.072800000000001</v>
      </c>
    </row>
    <row r="10335" spans="1:3" x14ac:dyDescent="0.55000000000000004">
      <c r="A10335" s="1" t="s">
        <v>21</v>
      </c>
      <c r="B10335" s="2">
        <v>41579</v>
      </c>
      <c r="C10335">
        <v>30.174700000000001</v>
      </c>
    </row>
    <row r="10336" spans="1:3" x14ac:dyDescent="0.55000000000000004">
      <c r="A10336" s="1" t="s">
        <v>21</v>
      </c>
      <c r="B10336" s="2">
        <v>41582</v>
      </c>
      <c r="C10336">
        <v>30.5229</v>
      </c>
    </row>
    <row r="10337" spans="1:3" x14ac:dyDescent="0.55000000000000004">
      <c r="A10337" s="1" t="s">
        <v>21</v>
      </c>
      <c r="B10337" s="2">
        <v>41583</v>
      </c>
      <c r="C10337">
        <v>31.1174</v>
      </c>
    </row>
    <row r="10338" spans="1:3" x14ac:dyDescent="0.55000000000000004">
      <c r="A10338" s="1" t="s">
        <v>21</v>
      </c>
      <c r="B10338" s="2">
        <v>41584</v>
      </c>
      <c r="C10338">
        <v>32.425199999999997</v>
      </c>
    </row>
    <row r="10339" spans="1:3" x14ac:dyDescent="0.55000000000000004">
      <c r="A10339" s="1" t="s">
        <v>21</v>
      </c>
      <c r="B10339" s="2">
        <v>41585</v>
      </c>
      <c r="C10339">
        <v>31.8477</v>
      </c>
    </row>
    <row r="10340" spans="1:3" x14ac:dyDescent="0.55000000000000004">
      <c r="A10340" s="1" t="s">
        <v>21</v>
      </c>
      <c r="B10340" s="2">
        <v>41586</v>
      </c>
      <c r="C10340">
        <v>32.085500000000003</v>
      </c>
    </row>
    <row r="10341" spans="1:3" x14ac:dyDescent="0.55000000000000004">
      <c r="A10341" s="1" t="s">
        <v>21</v>
      </c>
      <c r="B10341" s="2">
        <v>41589</v>
      </c>
      <c r="C10341">
        <v>31.924199999999999</v>
      </c>
    </row>
    <row r="10342" spans="1:3" x14ac:dyDescent="0.55000000000000004">
      <c r="A10342" s="1" t="s">
        <v>21</v>
      </c>
      <c r="B10342" s="2">
        <v>41590</v>
      </c>
      <c r="C10342">
        <v>31.7288</v>
      </c>
    </row>
    <row r="10343" spans="1:3" x14ac:dyDescent="0.55000000000000004">
      <c r="A10343" s="1" t="s">
        <v>21</v>
      </c>
      <c r="B10343" s="2">
        <v>41591</v>
      </c>
      <c r="C10343">
        <v>32.408299999999997</v>
      </c>
    </row>
    <row r="10344" spans="1:3" x14ac:dyDescent="0.55000000000000004">
      <c r="A10344" s="1" t="s">
        <v>21</v>
      </c>
      <c r="B10344" s="2">
        <v>41592</v>
      </c>
      <c r="C10344">
        <v>32.289400000000001</v>
      </c>
    </row>
    <row r="10345" spans="1:3" x14ac:dyDescent="0.55000000000000004">
      <c r="A10345" s="1" t="s">
        <v>21</v>
      </c>
      <c r="B10345" s="2">
        <v>41593</v>
      </c>
      <c r="C10345">
        <v>32.136499999999998</v>
      </c>
    </row>
    <row r="10346" spans="1:3" x14ac:dyDescent="0.55000000000000004">
      <c r="A10346" s="1" t="s">
        <v>21</v>
      </c>
      <c r="B10346" s="2">
        <v>41596</v>
      </c>
      <c r="C10346">
        <v>31.5929</v>
      </c>
    </row>
    <row r="10347" spans="1:3" x14ac:dyDescent="0.55000000000000004">
      <c r="A10347" s="1" t="s">
        <v>21</v>
      </c>
      <c r="B10347" s="2">
        <v>41597</v>
      </c>
      <c r="C10347">
        <v>31.4389</v>
      </c>
    </row>
    <row r="10348" spans="1:3" x14ac:dyDescent="0.55000000000000004">
      <c r="A10348" s="1" t="s">
        <v>21</v>
      </c>
      <c r="B10348" s="2">
        <v>41598</v>
      </c>
      <c r="C10348">
        <v>31.729900000000001</v>
      </c>
    </row>
    <row r="10349" spans="1:3" x14ac:dyDescent="0.55000000000000004">
      <c r="A10349" s="1" t="s">
        <v>21</v>
      </c>
      <c r="B10349" s="2">
        <v>41599</v>
      </c>
      <c r="C10349">
        <v>32.003700000000002</v>
      </c>
    </row>
    <row r="10350" spans="1:3" x14ac:dyDescent="0.55000000000000004">
      <c r="A10350" s="1" t="s">
        <v>21</v>
      </c>
      <c r="B10350" s="2">
        <v>41600</v>
      </c>
      <c r="C10350">
        <v>32.1492</v>
      </c>
    </row>
    <row r="10351" spans="1:3" x14ac:dyDescent="0.55000000000000004">
      <c r="A10351" s="1" t="s">
        <v>21</v>
      </c>
      <c r="B10351" s="2">
        <v>41603</v>
      </c>
      <c r="C10351">
        <v>32.209099999999999</v>
      </c>
    </row>
    <row r="10352" spans="1:3" x14ac:dyDescent="0.55000000000000004">
      <c r="A10352" s="1" t="s">
        <v>21</v>
      </c>
      <c r="B10352" s="2">
        <v>41604</v>
      </c>
      <c r="C10352">
        <v>31.960899999999999</v>
      </c>
    </row>
    <row r="10353" spans="1:3" x14ac:dyDescent="0.55000000000000004">
      <c r="A10353" s="1" t="s">
        <v>21</v>
      </c>
      <c r="B10353" s="2">
        <v>41605</v>
      </c>
      <c r="C10353">
        <v>32.174799999999998</v>
      </c>
    </row>
    <row r="10354" spans="1:3" x14ac:dyDescent="0.55000000000000004">
      <c r="A10354" s="1" t="s">
        <v>21</v>
      </c>
      <c r="B10354" s="2">
        <v>41607</v>
      </c>
      <c r="C10354">
        <v>32.628399999999999</v>
      </c>
    </row>
    <row r="10355" spans="1:3" x14ac:dyDescent="0.55000000000000004">
      <c r="A10355" s="1" t="s">
        <v>21</v>
      </c>
      <c r="B10355" s="2">
        <v>41610</v>
      </c>
      <c r="C10355">
        <v>32.902200000000001</v>
      </c>
    </row>
    <row r="10356" spans="1:3" x14ac:dyDescent="0.55000000000000004">
      <c r="A10356" s="1" t="s">
        <v>21</v>
      </c>
      <c r="B10356" s="2">
        <v>41611</v>
      </c>
      <c r="C10356">
        <v>32.782400000000003</v>
      </c>
    </row>
    <row r="10357" spans="1:3" x14ac:dyDescent="0.55000000000000004">
      <c r="A10357" s="1" t="s">
        <v>21</v>
      </c>
      <c r="B10357" s="2">
        <v>41612</v>
      </c>
      <c r="C10357">
        <v>33.3215</v>
      </c>
    </row>
    <row r="10358" spans="1:3" x14ac:dyDescent="0.55000000000000004">
      <c r="A10358" s="1" t="s">
        <v>21</v>
      </c>
      <c r="B10358" s="2">
        <v>41613</v>
      </c>
      <c r="C10358">
        <v>32.517099999999999</v>
      </c>
    </row>
    <row r="10359" spans="1:3" x14ac:dyDescent="0.55000000000000004">
      <c r="A10359" s="1" t="s">
        <v>21</v>
      </c>
      <c r="B10359" s="2">
        <v>41614</v>
      </c>
      <c r="C10359">
        <v>32.825200000000002</v>
      </c>
    </row>
    <row r="10360" spans="1:3" x14ac:dyDescent="0.55000000000000004">
      <c r="A10360" s="1" t="s">
        <v>21</v>
      </c>
      <c r="B10360" s="2">
        <v>41617</v>
      </c>
      <c r="C10360">
        <v>33.124699999999997</v>
      </c>
    </row>
    <row r="10361" spans="1:3" x14ac:dyDescent="0.55000000000000004">
      <c r="A10361" s="1" t="s">
        <v>21</v>
      </c>
      <c r="B10361" s="2">
        <v>41618</v>
      </c>
      <c r="C10361">
        <v>32.611199999999997</v>
      </c>
    </row>
    <row r="10362" spans="1:3" x14ac:dyDescent="0.55000000000000004">
      <c r="A10362" s="1" t="s">
        <v>21</v>
      </c>
      <c r="B10362" s="2">
        <v>41619</v>
      </c>
      <c r="C10362">
        <v>32.183399999999999</v>
      </c>
    </row>
    <row r="10363" spans="1:3" x14ac:dyDescent="0.55000000000000004">
      <c r="A10363" s="1" t="s">
        <v>21</v>
      </c>
      <c r="B10363" s="2">
        <v>41620</v>
      </c>
      <c r="C10363">
        <v>31.849699999999999</v>
      </c>
    </row>
    <row r="10364" spans="1:3" x14ac:dyDescent="0.55000000000000004">
      <c r="A10364" s="1" t="s">
        <v>21</v>
      </c>
      <c r="B10364" s="2">
        <v>41621</v>
      </c>
      <c r="C10364">
        <v>31.396100000000001</v>
      </c>
    </row>
    <row r="10365" spans="1:3" x14ac:dyDescent="0.55000000000000004">
      <c r="A10365" s="1" t="s">
        <v>21</v>
      </c>
      <c r="B10365" s="2">
        <v>41624</v>
      </c>
      <c r="C10365">
        <v>31.567299999999999</v>
      </c>
    </row>
    <row r="10366" spans="1:3" x14ac:dyDescent="0.55000000000000004">
      <c r="A10366" s="1" t="s">
        <v>21</v>
      </c>
      <c r="B10366" s="2">
        <v>41625</v>
      </c>
      <c r="C10366">
        <v>31.250699999999998</v>
      </c>
    </row>
    <row r="10367" spans="1:3" x14ac:dyDescent="0.55000000000000004">
      <c r="A10367" s="1" t="s">
        <v>21</v>
      </c>
      <c r="B10367" s="2">
        <v>41626</v>
      </c>
      <c r="C10367">
        <v>31.302</v>
      </c>
    </row>
    <row r="10368" spans="1:3" x14ac:dyDescent="0.55000000000000004">
      <c r="A10368" s="1" t="s">
        <v>21</v>
      </c>
      <c r="B10368" s="2">
        <v>41627</v>
      </c>
      <c r="C10368">
        <v>31.019600000000001</v>
      </c>
    </row>
    <row r="10369" spans="1:3" x14ac:dyDescent="0.55000000000000004">
      <c r="A10369" s="1" t="s">
        <v>21</v>
      </c>
      <c r="B10369" s="2">
        <v>41628</v>
      </c>
      <c r="C10369">
        <v>31.490300000000001</v>
      </c>
    </row>
    <row r="10370" spans="1:3" x14ac:dyDescent="0.55000000000000004">
      <c r="A10370" s="1" t="s">
        <v>21</v>
      </c>
      <c r="B10370" s="2">
        <v>41631</v>
      </c>
      <c r="C10370">
        <v>31.336200000000002</v>
      </c>
    </row>
    <row r="10371" spans="1:3" x14ac:dyDescent="0.55000000000000004">
      <c r="A10371" s="1" t="s">
        <v>21</v>
      </c>
      <c r="B10371" s="2">
        <v>41632</v>
      </c>
      <c r="C10371">
        <v>31.729900000000001</v>
      </c>
    </row>
    <row r="10372" spans="1:3" x14ac:dyDescent="0.55000000000000004">
      <c r="A10372" s="1" t="s">
        <v>21</v>
      </c>
      <c r="B10372" s="2">
        <v>41634</v>
      </c>
      <c r="C10372">
        <v>32.0379</v>
      </c>
    </row>
    <row r="10373" spans="1:3" x14ac:dyDescent="0.55000000000000004">
      <c r="A10373" s="1" t="s">
        <v>21</v>
      </c>
      <c r="B10373" s="2">
        <v>41635</v>
      </c>
      <c r="C10373">
        <v>31.909600000000001</v>
      </c>
    </row>
    <row r="10374" spans="1:3" x14ac:dyDescent="0.55000000000000004">
      <c r="A10374" s="1" t="s">
        <v>21</v>
      </c>
      <c r="B10374" s="2">
        <v>41638</v>
      </c>
      <c r="C10374">
        <v>31.909600000000001</v>
      </c>
    </row>
    <row r="10375" spans="1:3" x14ac:dyDescent="0.55000000000000004">
      <c r="A10375" s="1" t="s">
        <v>21</v>
      </c>
      <c r="B10375" s="2">
        <v>41639</v>
      </c>
      <c r="C10375">
        <v>32.012300000000003</v>
      </c>
    </row>
    <row r="10376" spans="1:3" x14ac:dyDescent="0.55000000000000004">
      <c r="A10376" s="1" t="s">
        <v>21</v>
      </c>
      <c r="B10376" s="2">
        <v>41641</v>
      </c>
      <c r="C10376">
        <v>31.798300000000001</v>
      </c>
    </row>
    <row r="10377" spans="1:3" x14ac:dyDescent="0.55000000000000004">
      <c r="A10377" s="1" t="s">
        <v>21</v>
      </c>
      <c r="B10377" s="2">
        <v>41642</v>
      </c>
      <c r="C10377">
        <v>31.584399999999999</v>
      </c>
    </row>
    <row r="10378" spans="1:3" x14ac:dyDescent="0.55000000000000004">
      <c r="A10378" s="1" t="s">
        <v>21</v>
      </c>
      <c r="B10378" s="2">
        <v>41645</v>
      </c>
      <c r="C10378">
        <v>30.916899999999998</v>
      </c>
    </row>
    <row r="10379" spans="1:3" x14ac:dyDescent="0.55000000000000004">
      <c r="A10379" s="1" t="s">
        <v>21</v>
      </c>
      <c r="B10379" s="2">
        <v>41646</v>
      </c>
      <c r="C10379">
        <v>31.156500000000001</v>
      </c>
    </row>
    <row r="10380" spans="1:3" x14ac:dyDescent="0.55000000000000004">
      <c r="A10380" s="1" t="s">
        <v>21</v>
      </c>
      <c r="B10380" s="2">
        <v>41647</v>
      </c>
      <c r="C10380">
        <v>30.600300000000001</v>
      </c>
    </row>
    <row r="10381" spans="1:3" x14ac:dyDescent="0.55000000000000004">
      <c r="A10381" s="1" t="s">
        <v>21</v>
      </c>
      <c r="B10381" s="2">
        <v>41648</v>
      </c>
      <c r="C10381">
        <v>30.403500000000001</v>
      </c>
    </row>
    <row r="10382" spans="1:3" x14ac:dyDescent="0.55000000000000004">
      <c r="A10382" s="1" t="s">
        <v>21</v>
      </c>
      <c r="B10382" s="2">
        <v>41649</v>
      </c>
      <c r="C10382">
        <v>30.8399</v>
      </c>
    </row>
    <row r="10383" spans="1:3" x14ac:dyDescent="0.55000000000000004">
      <c r="A10383" s="1" t="s">
        <v>21</v>
      </c>
      <c r="B10383" s="2">
        <v>41652</v>
      </c>
      <c r="C10383">
        <v>29.9329</v>
      </c>
    </row>
    <row r="10384" spans="1:3" x14ac:dyDescent="0.55000000000000004">
      <c r="A10384" s="1" t="s">
        <v>21</v>
      </c>
      <c r="B10384" s="2">
        <v>41653</v>
      </c>
      <c r="C10384">
        <v>30.6174</v>
      </c>
    </row>
    <row r="10385" spans="1:3" x14ac:dyDescent="0.55000000000000004">
      <c r="A10385" s="1" t="s">
        <v>21</v>
      </c>
      <c r="B10385" s="2">
        <v>41654</v>
      </c>
      <c r="C10385">
        <v>31.456</v>
      </c>
    </row>
    <row r="10386" spans="1:3" x14ac:dyDescent="0.55000000000000004">
      <c r="A10386" s="1" t="s">
        <v>21</v>
      </c>
      <c r="B10386" s="2">
        <v>41655</v>
      </c>
      <c r="C10386">
        <v>31.567299999999999</v>
      </c>
    </row>
    <row r="10387" spans="1:3" x14ac:dyDescent="0.55000000000000004">
      <c r="A10387" s="1" t="s">
        <v>21</v>
      </c>
      <c r="B10387" s="2">
        <v>41656</v>
      </c>
      <c r="C10387">
        <v>31.1309</v>
      </c>
    </row>
    <row r="10388" spans="1:3" x14ac:dyDescent="0.55000000000000004">
      <c r="A10388" s="1" t="s">
        <v>21</v>
      </c>
      <c r="B10388" s="2">
        <v>41660</v>
      </c>
      <c r="C10388">
        <v>30.9512</v>
      </c>
    </row>
    <row r="10389" spans="1:3" x14ac:dyDescent="0.55000000000000004">
      <c r="A10389" s="1" t="s">
        <v>21</v>
      </c>
      <c r="B10389" s="2">
        <v>41661</v>
      </c>
      <c r="C10389">
        <v>30.745799999999999</v>
      </c>
    </row>
    <row r="10390" spans="1:3" x14ac:dyDescent="0.55000000000000004">
      <c r="A10390" s="1" t="s">
        <v>21</v>
      </c>
      <c r="B10390" s="2">
        <v>41662</v>
      </c>
      <c r="C10390">
        <v>30.856999999999999</v>
      </c>
    </row>
    <row r="10391" spans="1:3" x14ac:dyDescent="0.55000000000000004">
      <c r="A10391" s="1" t="s">
        <v>21</v>
      </c>
      <c r="B10391" s="2">
        <v>41663</v>
      </c>
      <c r="C10391">
        <v>31.498799999999999</v>
      </c>
    </row>
    <row r="10392" spans="1:3" x14ac:dyDescent="0.55000000000000004">
      <c r="A10392" s="1" t="s">
        <v>21</v>
      </c>
      <c r="B10392" s="2">
        <v>41666</v>
      </c>
      <c r="C10392">
        <v>30.831399999999999</v>
      </c>
    </row>
    <row r="10393" spans="1:3" x14ac:dyDescent="0.55000000000000004">
      <c r="A10393" s="1" t="s">
        <v>21</v>
      </c>
      <c r="B10393" s="2">
        <v>41667</v>
      </c>
      <c r="C10393">
        <v>31.0367</v>
      </c>
    </row>
    <row r="10394" spans="1:3" x14ac:dyDescent="0.55000000000000004">
      <c r="A10394" s="1" t="s">
        <v>21</v>
      </c>
      <c r="B10394" s="2">
        <v>41668</v>
      </c>
      <c r="C10394">
        <v>31.3705</v>
      </c>
    </row>
    <row r="10395" spans="1:3" x14ac:dyDescent="0.55000000000000004">
      <c r="A10395" s="1" t="s">
        <v>21</v>
      </c>
      <c r="B10395" s="2">
        <v>41669</v>
      </c>
      <c r="C10395">
        <v>31.541599999999999</v>
      </c>
    </row>
    <row r="10396" spans="1:3" x14ac:dyDescent="0.55000000000000004">
      <c r="A10396" s="1" t="s">
        <v>21</v>
      </c>
      <c r="B10396" s="2">
        <v>41670</v>
      </c>
      <c r="C10396">
        <v>32.380200000000002</v>
      </c>
    </row>
    <row r="10397" spans="1:3" x14ac:dyDescent="0.55000000000000004">
      <c r="A10397" s="1" t="s">
        <v>21</v>
      </c>
      <c r="B10397" s="2">
        <v>41673</v>
      </c>
      <c r="C10397">
        <v>31.2164</v>
      </c>
    </row>
    <row r="10398" spans="1:3" x14ac:dyDescent="0.55000000000000004">
      <c r="A10398" s="1" t="s">
        <v>21</v>
      </c>
      <c r="B10398" s="2">
        <v>41674</v>
      </c>
      <c r="C10398">
        <v>31.1052</v>
      </c>
    </row>
    <row r="10399" spans="1:3" x14ac:dyDescent="0.55000000000000004">
      <c r="A10399" s="1" t="s">
        <v>21</v>
      </c>
      <c r="B10399" s="2">
        <v>41675</v>
      </c>
      <c r="C10399">
        <v>30.651700000000002</v>
      </c>
    </row>
    <row r="10400" spans="1:3" x14ac:dyDescent="0.55000000000000004">
      <c r="A10400" s="1" t="s">
        <v>21</v>
      </c>
      <c r="B10400" s="2">
        <v>41676</v>
      </c>
      <c r="C10400">
        <v>30.959700000000002</v>
      </c>
    </row>
    <row r="10401" spans="1:3" x14ac:dyDescent="0.55000000000000004">
      <c r="A10401" s="1" t="s">
        <v>21</v>
      </c>
      <c r="B10401" s="2">
        <v>41677</v>
      </c>
      <c r="C10401">
        <v>31.2849</v>
      </c>
    </row>
    <row r="10402" spans="1:3" x14ac:dyDescent="0.55000000000000004">
      <c r="A10402" s="1" t="s">
        <v>21</v>
      </c>
      <c r="B10402" s="2">
        <v>41680</v>
      </c>
      <c r="C10402">
        <v>31.490300000000001</v>
      </c>
    </row>
    <row r="10403" spans="1:3" x14ac:dyDescent="0.55000000000000004">
      <c r="A10403" s="1" t="s">
        <v>21</v>
      </c>
      <c r="B10403" s="2">
        <v>41681</v>
      </c>
      <c r="C10403">
        <v>31.806899999999999</v>
      </c>
    </row>
    <row r="10404" spans="1:3" x14ac:dyDescent="0.55000000000000004">
      <c r="A10404" s="1" t="s">
        <v>21</v>
      </c>
      <c r="B10404" s="2">
        <v>41682</v>
      </c>
      <c r="C10404">
        <v>32.063600000000001</v>
      </c>
    </row>
    <row r="10405" spans="1:3" x14ac:dyDescent="0.55000000000000004">
      <c r="A10405" s="1" t="s">
        <v>21</v>
      </c>
      <c r="B10405" s="2">
        <v>41683</v>
      </c>
      <c r="C10405">
        <v>32.183399999999999</v>
      </c>
    </row>
    <row r="10406" spans="1:3" x14ac:dyDescent="0.55000000000000004">
      <c r="A10406" s="1" t="s">
        <v>21</v>
      </c>
      <c r="B10406" s="2">
        <v>41684</v>
      </c>
      <c r="C10406">
        <v>32.191899999999997</v>
      </c>
    </row>
    <row r="10407" spans="1:3" x14ac:dyDescent="0.55000000000000004">
      <c r="A10407" s="1" t="s">
        <v>21</v>
      </c>
      <c r="B10407" s="2">
        <v>41688</v>
      </c>
      <c r="C10407">
        <v>32.260899999999999</v>
      </c>
    </row>
    <row r="10408" spans="1:3" x14ac:dyDescent="0.55000000000000004">
      <c r="A10408" s="1" t="s">
        <v>21</v>
      </c>
      <c r="B10408" s="2">
        <v>41689</v>
      </c>
      <c r="C10408">
        <v>32.338500000000003</v>
      </c>
    </row>
    <row r="10409" spans="1:3" x14ac:dyDescent="0.55000000000000004">
      <c r="A10409" s="1" t="s">
        <v>21</v>
      </c>
      <c r="B10409" s="2">
        <v>41690</v>
      </c>
      <c r="C10409">
        <v>32.545400000000001</v>
      </c>
    </row>
    <row r="10410" spans="1:3" x14ac:dyDescent="0.55000000000000004">
      <c r="A10410" s="1" t="s">
        <v>21</v>
      </c>
      <c r="B10410" s="2">
        <v>41691</v>
      </c>
      <c r="C10410">
        <v>32.743699999999997</v>
      </c>
    </row>
    <row r="10411" spans="1:3" x14ac:dyDescent="0.55000000000000004">
      <c r="A10411" s="1" t="s">
        <v>21</v>
      </c>
      <c r="B10411" s="2">
        <v>41694</v>
      </c>
      <c r="C10411">
        <v>32.493699999999997</v>
      </c>
    </row>
    <row r="10412" spans="1:3" x14ac:dyDescent="0.55000000000000004">
      <c r="A10412" s="1" t="s">
        <v>21</v>
      </c>
      <c r="B10412" s="2">
        <v>41695</v>
      </c>
      <c r="C10412">
        <v>32.364400000000003</v>
      </c>
    </row>
    <row r="10413" spans="1:3" x14ac:dyDescent="0.55000000000000004">
      <c r="A10413" s="1" t="s">
        <v>21</v>
      </c>
      <c r="B10413" s="2">
        <v>41696</v>
      </c>
      <c r="C10413">
        <v>32.304000000000002</v>
      </c>
    </row>
    <row r="10414" spans="1:3" x14ac:dyDescent="0.55000000000000004">
      <c r="A10414" s="1" t="s">
        <v>21</v>
      </c>
      <c r="B10414" s="2">
        <v>41697</v>
      </c>
      <c r="C10414">
        <v>32.640300000000003</v>
      </c>
    </row>
    <row r="10415" spans="1:3" x14ac:dyDescent="0.55000000000000004">
      <c r="A10415" s="1" t="s">
        <v>21</v>
      </c>
      <c r="B10415" s="2">
        <v>41698</v>
      </c>
      <c r="C10415">
        <v>33.028199999999998</v>
      </c>
    </row>
    <row r="10416" spans="1:3" x14ac:dyDescent="0.55000000000000004">
      <c r="A10416" s="1" t="s">
        <v>21</v>
      </c>
      <c r="B10416" s="2">
        <v>41701</v>
      </c>
      <c r="C10416">
        <v>32.571300000000001</v>
      </c>
    </row>
    <row r="10417" spans="1:3" x14ac:dyDescent="0.55000000000000004">
      <c r="A10417" s="1" t="s">
        <v>21</v>
      </c>
      <c r="B10417" s="2">
        <v>41702</v>
      </c>
      <c r="C10417">
        <v>33.114400000000003</v>
      </c>
    </row>
    <row r="10418" spans="1:3" x14ac:dyDescent="0.55000000000000004">
      <c r="A10418" s="1" t="s">
        <v>21</v>
      </c>
      <c r="B10418" s="2">
        <v>41703</v>
      </c>
      <c r="C10418">
        <v>32.855800000000002</v>
      </c>
    </row>
    <row r="10419" spans="1:3" x14ac:dyDescent="0.55000000000000004">
      <c r="A10419" s="1" t="s">
        <v>21</v>
      </c>
      <c r="B10419" s="2">
        <v>41704</v>
      </c>
      <c r="C10419">
        <v>32.890300000000003</v>
      </c>
    </row>
    <row r="10420" spans="1:3" x14ac:dyDescent="0.55000000000000004">
      <c r="A10420" s="1" t="s">
        <v>21</v>
      </c>
      <c r="B10420" s="2">
        <v>41705</v>
      </c>
      <c r="C10420">
        <v>32.674700000000001</v>
      </c>
    </row>
    <row r="10421" spans="1:3" x14ac:dyDescent="0.55000000000000004">
      <c r="A10421" s="1" t="s">
        <v>21</v>
      </c>
      <c r="B10421" s="2">
        <v>41708</v>
      </c>
      <c r="C10421">
        <v>32.605800000000002</v>
      </c>
    </row>
    <row r="10422" spans="1:3" x14ac:dyDescent="0.55000000000000004">
      <c r="A10422" s="1" t="s">
        <v>21</v>
      </c>
      <c r="B10422" s="2">
        <v>41709</v>
      </c>
      <c r="C10422">
        <v>32.778199999999998</v>
      </c>
    </row>
    <row r="10423" spans="1:3" x14ac:dyDescent="0.55000000000000004">
      <c r="A10423" s="1" t="s">
        <v>21</v>
      </c>
      <c r="B10423" s="2">
        <v>41710</v>
      </c>
      <c r="C10423">
        <v>32.993699999999997</v>
      </c>
    </row>
    <row r="10424" spans="1:3" x14ac:dyDescent="0.55000000000000004">
      <c r="A10424" s="1" t="s">
        <v>21</v>
      </c>
      <c r="B10424" s="2">
        <v>41711</v>
      </c>
      <c r="C10424">
        <v>32.6661</v>
      </c>
    </row>
    <row r="10425" spans="1:3" x14ac:dyDescent="0.55000000000000004">
      <c r="A10425" s="1" t="s">
        <v>21</v>
      </c>
      <c r="B10425" s="2">
        <v>41712</v>
      </c>
      <c r="C10425">
        <v>32.502299999999998</v>
      </c>
    </row>
    <row r="10426" spans="1:3" x14ac:dyDescent="0.55000000000000004">
      <c r="A10426" s="1" t="s">
        <v>21</v>
      </c>
      <c r="B10426" s="2">
        <v>41715</v>
      </c>
      <c r="C10426">
        <v>32.804099999999998</v>
      </c>
    </row>
    <row r="10427" spans="1:3" x14ac:dyDescent="0.55000000000000004">
      <c r="A10427" s="1" t="s">
        <v>21</v>
      </c>
      <c r="B10427" s="2">
        <v>41716</v>
      </c>
      <c r="C10427">
        <v>34.097299999999997</v>
      </c>
    </row>
    <row r="10428" spans="1:3" x14ac:dyDescent="0.55000000000000004">
      <c r="A10428" s="1" t="s">
        <v>21</v>
      </c>
      <c r="B10428" s="2">
        <v>41717</v>
      </c>
      <c r="C10428">
        <v>33.855899999999998</v>
      </c>
    </row>
    <row r="10429" spans="1:3" x14ac:dyDescent="0.55000000000000004">
      <c r="A10429" s="1" t="s">
        <v>21</v>
      </c>
      <c r="B10429" s="2">
        <v>41718</v>
      </c>
      <c r="C10429">
        <v>34.7697</v>
      </c>
    </row>
    <row r="10430" spans="1:3" x14ac:dyDescent="0.55000000000000004">
      <c r="A10430" s="1" t="s">
        <v>21</v>
      </c>
      <c r="B10430" s="2">
        <v>41719</v>
      </c>
      <c r="C10430">
        <v>34.623199999999997</v>
      </c>
    </row>
    <row r="10431" spans="1:3" x14ac:dyDescent="0.55000000000000004">
      <c r="A10431" s="1" t="s">
        <v>21</v>
      </c>
      <c r="B10431" s="2">
        <v>41722</v>
      </c>
      <c r="C10431">
        <v>34.9163</v>
      </c>
    </row>
    <row r="10432" spans="1:3" x14ac:dyDescent="0.55000000000000004">
      <c r="A10432" s="1" t="s">
        <v>21</v>
      </c>
      <c r="B10432" s="2">
        <v>41723</v>
      </c>
      <c r="C10432">
        <v>34.778300000000002</v>
      </c>
    </row>
    <row r="10433" spans="1:3" x14ac:dyDescent="0.55000000000000004">
      <c r="A10433" s="1" t="s">
        <v>21</v>
      </c>
      <c r="B10433" s="2">
        <v>41724</v>
      </c>
      <c r="C10433">
        <v>34.304200000000002</v>
      </c>
    </row>
    <row r="10434" spans="1:3" x14ac:dyDescent="0.55000000000000004">
      <c r="A10434" s="1" t="s">
        <v>21</v>
      </c>
      <c r="B10434" s="2">
        <v>41725</v>
      </c>
      <c r="C10434">
        <v>33.933500000000002</v>
      </c>
    </row>
    <row r="10435" spans="1:3" x14ac:dyDescent="0.55000000000000004">
      <c r="A10435" s="1" t="s">
        <v>21</v>
      </c>
      <c r="B10435" s="2">
        <v>41726</v>
      </c>
      <c r="C10435">
        <v>34.7438</v>
      </c>
    </row>
    <row r="10436" spans="1:3" x14ac:dyDescent="0.55000000000000004">
      <c r="A10436" s="1" t="s">
        <v>21</v>
      </c>
      <c r="B10436" s="2">
        <v>41729</v>
      </c>
      <c r="C10436">
        <v>35.338700000000003</v>
      </c>
    </row>
    <row r="10437" spans="1:3" x14ac:dyDescent="0.55000000000000004">
      <c r="A10437" s="1" t="s">
        <v>21</v>
      </c>
      <c r="B10437" s="2">
        <v>41730</v>
      </c>
      <c r="C10437">
        <v>35.709400000000002</v>
      </c>
    </row>
    <row r="10438" spans="1:3" x14ac:dyDescent="0.55000000000000004">
      <c r="A10438" s="1" t="s">
        <v>21</v>
      </c>
      <c r="B10438" s="2">
        <v>41731</v>
      </c>
      <c r="C10438">
        <v>35.649099999999997</v>
      </c>
    </row>
    <row r="10439" spans="1:3" x14ac:dyDescent="0.55000000000000004">
      <c r="A10439" s="1" t="s">
        <v>21</v>
      </c>
      <c r="B10439" s="2">
        <v>41732</v>
      </c>
      <c r="C10439">
        <v>35.356000000000002</v>
      </c>
    </row>
    <row r="10440" spans="1:3" x14ac:dyDescent="0.55000000000000004">
      <c r="A10440" s="1" t="s">
        <v>21</v>
      </c>
      <c r="B10440" s="2">
        <v>41733</v>
      </c>
      <c r="C10440">
        <v>34.373100000000001</v>
      </c>
    </row>
    <row r="10441" spans="1:3" x14ac:dyDescent="0.55000000000000004">
      <c r="A10441" s="1" t="s">
        <v>21</v>
      </c>
      <c r="B10441" s="2">
        <v>41736</v>
      </c>
      <c r="C10441">
        <v>34.312800000000003</v>
      </c>
    </row>
    <row r="10442" spans="1:3" x14ac:dyDescent="0.55000000000000004">
      <c r="A10442" s="1" t="s">
        <v>21</v>
      </c>
      <c r="B10442" s="2">
        <v>41737</v>
      </c>
      <c r="C10442">
        <v>34.33</v>
      </c>
    </row>
    <row r="10443" spans="1:3" x14ac:dyDescent="0.55000000000000004">
      <c r="A10443" s="1" t="s">
        <v>21</v>
      </c>
      <c r="B10443" s="2">
        <v>41738</v>
      </c>
      <c r="C10443">
        <v>34.8904</v>
      </c>
    </row>
    <row r="10444" spans="1:3" x14ac:dyDescent="0.55000000000000004">
      <c r="A10444" s="1" t="s">
        <v>21</v>
      </c>
      <c r="B10444" s="2">
        <v>41739</v>
      </c>
      <c r="C10444">
        <v>33.933500000000002</v>
      </c>
    </row>
    <row r="10445" spans="1:3" x14ac:dyDescent="0.55000000000000004">
      <c r="A10445" s="1" t="s">
        <v>21</v>
      </c>
      <c r="B10445" s="2">
        <v>41740</v>
      </c>
      <c r="C10445">
        <v>33.804099999999998</v>
      </c>
    </row>
    <row r="10446" spans="1:3" x14ac:dyDescent="0.55000000000000004">
      <c r="A10446" s="1" t="s">
        <v>21</v>
      </c>
      <c r="B10446" s="2">
        <v>41743</v>
      </c>
      <c r="C10446">
        <v>33.778300000000002</v>
      </c>
    </row>
    <row r="10447" spans="1:3" x14ac:dyDescent="0.55000000000000004">
      <c r="A10447" s="1" t="s">
        <v>21</v>
      </c>
      <c r="B10447" s="2">
        <v>41744</v>
      </c>
      <c r="C10447">
        <v>34.2697</v>
      </c>
    </row>
    <row r="10448" spans="1:3" x14ac:dyDescent="0.55000000000000004">
      <c r="A10448" s="1" t="s">
        <v>21</v>
      </c>
      <c r="B10448" s="2">
        <v>41745</v>
      </c>
      <c r="C10448">
        <v>34.830100000000002</v>
      </c>
    </row>
    <row r="10449" spans="1:3" x14ac:dyDescent="0.55000000000000004">
      <c r="A10449" s="1" t="s">
        <v>21</v>
      </c>
      <c r="B10449" s="2">
        <v>41746</v>
      </c>
      <c r="C10449">
        <v>34.4938</v>
      </c>
    </row>
    <row r="10450" spans="1:3" x14ac:dyDescent="0.55000000000000004">
      <c r="A10450" s="1" t="s">
        <v>21</v>
      </c>
      <c r="B10450" s="2">
        <v>41750</v>
      </c>
      <c r="C10450">
        <v>34.433500000000002</v>
      </c>
    </row>
    <row r="10451" spans="1:3" x14ac:dyDescent="0.55000000000000004">
      <c r="A10451" s="1" t="s">
        <v>21</v>
      </c>
      <c r="B10451" s="2">
        <v>41751</v>
      </c>
      <c r="C10451">
        <v>34.476599999999998</v>
      </c>
    </row>
    <row r="10452" spans="1:3" x14ac:dyDescent="0.55000000000000004">
      <c r="A10452" s="1" t="s">
        <v>21</v>
      </c>
      <c r="B10452" s="2">
        <v>41752</v>
      </c>
      <c r="C10452">
        <v>34.218000000000004</v>
      </c>
    </row>
    <row r="10453" spans="1:3" x14ac:dyDescent="0.55000000000000004">
      <c r="A10453" s="1" t="s">
        <v>21</v>
      </c>
      <c r="B10453" s="2">
        <v>41753</v>
      </c>
      <c r="C10453">
        <v>34.3645</v>
      </c>
    </row>
    <row r="10454" spans="1:3" x14ac:dyDescent="0.55000000000000004">
      <c r="A10454" s="1" t="s">
        <v>21</v>
      </c>
      <c r="B10454" s="2">
        <v>41754</v>
      </c>
      <c r="C10454">
        <v>34.407600000000002</v>
      </c>
    </row>
    <row r="10455" spans="1:3" x14ac:dyDescent="0.55000000000000004">
      <c r="A10455" s="1" t="s">
        <v>21</v>
      </c>
      <c r="B10455" s="2">
        <v>41757</v>
      </c>
      <c r="C10455">
        <v>35.235300000000002</v>
      </c>
    </row>
    <row r="10456" spans="1:3" x14ac:dyDescent="0.55000000000000004">
      <c r="A10456" s="1" t="s">
        <v>21</v>
      </c>
      <c r="B10456" s="2">
        <v>41758</v>
      </c>
      <c r="C10456">
        <v>34.924900000000001</v>
      </c>
    </row>
    <row r="10457" spans="1:3" x14ac:dyDescent="0.55000000000000004">
      <c r="A10457" s="1" t="s">
        <v>21</v>
      </c>
      <c r="B10457" s="2">
        <v>41759</v>
      </c>
      <c r="C10457">
        <v>34.830100000000002</v>
      </c>
    </row>
    <row r="10458" spans="1:3" x14ac:dyDescent="0.55000000000000004">
      <c r="A10458" s="1" t="s">
        <v>21</v>
      </c>
      <c r="B10458" s="2">
        <v>41760</v>
      </c>
      <c r="C10458">
        <v>34.485199999999999</v>
      </c>
    </row>
    <row r="10459" spans="1:3" x14ac:dyDescent="0.55000000000000004">
      <c r="A10459" s="1" t="s">
        <v>21</v>
      </c>
      <c r="B10459" s="2">
        <v>41761</v>
      </c>
      <c r="C10459">
        <v>34.218000000000004</v>
      </c>
    </row>
    <row r="10460" spans="1:3" x14ac:dyDescent="0.55000000000000004">
      <c r="A10460" s="1" t="s">
        <v>21</v>
      </c>
      <c r="B10460" s="2">
        <v>41764</v>
      </c>
      <c r="C10460">
        <v>33.9938</v>
      </c>
    </row>
    <row r="10461" spans="1:3" x14ac:dyDescent="0.55000000000000004">
      <c r="A10461" s="1" t="s">
        <v>21</v>
      </c>
      <c r="B10461" s="2">
        <v>41765</v>
      </c>
      <c r="C10461">
        <v>33.674799999999998</v>
      </c>
    </row>
    <row r="10462" spans="1:3" x14ac:dyDescent="0.55000000000000004">
      <c r="A10462" s="1" t="s">
        <v>21</v>
      </c>
      <c r="B10462" s="2">
        <v>41766</v>
      </c>
      <c r="C10462">
        <v>33.985199999999999</v>
      </c>
    </row>
    <row r="10463" spans="1:3" x14ac:dyDescent="0.55000000000000004">
      <c r="A10463" s="1" t="s">
        <v>21</v>
      </c>
      <c r="B10463" s="2">
        <v>41767</v>
      </c>
      <c r="C10463">
        <v>34.174799999999998</v>
      </c>
    </row>
    <row r="10464" spans="1:3" x14ac:dyDescent="0.55000000000000004">
      <c r="A10464" s="1" t="s">
        <v>21</v>
      </c>
      <c r="B10464" s="2">
        <v>41768</v>
      </c>
      <c r="C10464">
        <v>34.0886</v>
      </c>
    </row>
    <row r="10465" spans="1:3" x14ac:dyDescent="0.55000000000000004">
      <c r="A10465" s="1" t="s">
        <v>21</v>
      </c>
      <c r="B10465" s="2">
        <v>41771</v>
      </c>
      <c r="C10465">
        <v>34.459400000000002</v>
      </c>
    </row>
    <row r="10466" spans="1:3" x14ac:dyDescent="0.55000000000000004">
      <c r="A10466" s="1" t="s">
        <v>21</v>
      </c>
      <c r="B10466" s="2">
        <v>41772</v>
      </c>
      <c r="C10466">
        <v>35.093200000000003</v>
      </c>
    </row>
    <row r="10467" spans="1:3" x14ac:dyDescent="0.55000000000000004">
      <c r="A10467" s="1" t="s">
        <v>21</v>
      </c>
      <c r="B10467" s="2">
        <v>41773</v>
      </c>
      <c r="C10467">
        <v>34.936900000000001</v>
      </c>
    </row>
    <row r="10468" spans="1:3" x14ac:dyDescent="0.55000000000000004">
      <c r="A10468" s="1" t="s">
        <v>21</v>
      </c>
      <c r="B10468" s="2">
        <v>41774</v>
      </c>
      <c r="C10468">
        <v>34.3812</v>
      </c>
    </row>
    <row r="10469" spans="1:3" x14ac:dyDescent="0.55000000000000004">
      <c r="A10469" s="1" t="s">
        <v>21</v>
      </c>
      <c r="B10469" s="2">
        <v>41775</v>
      </c>
      <c r="C10469">
        <v>34.5809</v>
      </c>
    </row>
    <row r="10470" spans="1:3" x14ac:dyDescent="0.55000000000000004">
      <c r="A10470" s="1" t="s">
        <v>21</v>
      </c>
      <c r="B10470" s="2">
        <v>41778</v>
      </c>
      <c r="C10470">
        <v>34.511499999999998</v>
      </c>
    </row>
    <row r="10471" spans="1:3" x14ac:dyDescent="0.55000000000000004">
      <c r="A10471" s="1" t="s">
        <v>21</v>
      </c>
      <c r="B10471" s="2">
        <v>41779</v>
      </c>
      <c r="C10471">
        <v>34.450699999999998</v>
      </c>
    </row>
    <row r="10472" spans="1:3" x14ac:dyDescent="0.55000000000000004">
      <c r="A10472" s="1" t="s">
        <v>21</v>
      </c>
      <c r="B10472" s="2">
        <v>41780</v>
      </c>
      <c r="C10472">
        <v>35.032400000000003</v>
      </c>
    </row>
    <row r="10473" spans="1:3" x14ac:dyDescent="0.55000000000000004">
      <c r="A10473" s="1" t="s">
        <v>21</v>
      </c>
      <c r="B10473" s="2">
        <v>41781</v>
      </c>
      <c r="C10473">
        <v>34.815300000000001</v>
      </c>
    </row>
    <row r="10474" spans="1:3" x14ac:dyDescent="0.55000000000000004">
      <c r="A10474" s="1" t="s">
        <v>21</v>
      </c>
      <c r="B10474" s="2">
        <v>41782</v>
      </c>
      <c r="C10474">
        <v>34.832700000000003</v>
      </c>
    </row>
    <row r="10475" spans="1:3" x14ac:dyDescent="0.55000000000000004">
      <c r="A10475" s="1" t="s">
        <v>21</v>
      </c>
      <c r="B10475" s="2">
        <v>41786</v>
      </c>
      <c r="C10475">
        <v>34.893500000000003</v>
      </c>
    </row>
    <row r="10476" spans="1:3" x14ac:dyDescent="0.55000000000000004">
      <c r="A10476" s="1" t="s">
        <v>21</v>
      </c>
      <c r="B10476" s="2">
        <v>41787</v>
      </c>
      <c r="C10476">
        <v>34.737200000000001</v>
      </c>
    </row>
    <row r="10477" spans="1:3" x14ac:dyDescent="0.55000000000000004">
      <c r="A10477" s="1" t="s">
        <v>21</v>
      </c>
      <c r="B10477" s="2">
        <v>41788</v>
      </c>
      <c r="C10477">
        <v>35.023699999999998</v>
      </c>
    </row>
    <row r="10478" spans="1:3" x14ac:dyDescent="0.55000000000000004">
      <c r="A10478" s="1" t="s">
        <v>21</v>
      </c>
      <c r="B10478" s="2">
        <v>41789</v>
      </c>
      <c r="C10478">
        <v>35.544600000000003</v>
      </c>
    </row>
    <row r="10479" spans="1:3" x14ac:dyDescent="0.55000000000000004">
      <c r="A10479" s="1" t="s">
        <v>21</v>
      </c>
      <c r="B10479" s="2">
        <v>41792</v>
      </c>
      <c r="C10479">
        <v>35.414400000000001</v>
      </c>
    </row>
    <row r="10480" spans="1:3" x14ac:dyDescent="0.55000000000000004">
      <c r="A10480" s="1" t="s">
        <v>21</v>
      </c>
      <c r="B10480" s="2">
        <v>41793</v>
      </c>
      <c r="C10480">
        <v>34.9803</v>
      </c>
    </row>
    <row r="10481" spans="1:3" x14ac:dyDescent="0.55000000000000004">
      <c r="A10481" s="1" t="s">
        <v>21</v>
      </c>
      <c r="B10481" s="2">
        <v>41794</v>
      </c>
      <c r="C10481">
        <v>35.006300000000003</v>
      </c>
    </row>
    <row r="10482" spans="1:3" x14ac:dyDescent="0.55000000000000004">
      <c r="A10482" s="1" t="s">
        <v>21</v>
      </c>
      <c r="B10482" s="2">
        <v>41795</v>
      </c>
      <c r="C10482">
        <v>35.779000000000003</v>
      </c>
    </row>
    <row r="10483" spans="1:3" x14ac:dyDescent="0.55000000000000004">
      <c r="A10483" s="1" t="s">
        <v>21</v>
      </c>
      <c r="B10483" s="2">
        <v>41796</v>
      </c>
      <c r="C10483">
        <v>36.013500000000001</v>
      </c>
    </row>
    <row r="10484" spans="1:3" x14ac:dyDescent="0.55000000000000004">
      <c r="A10484" s="1" t="s">
        <v>21</v>
      </c>
      <c r="B10484" s="2">
        <v>41799</v>
      </c>
      <c r="C10484">
        <v>35.831099999999999</v>
      </c>
    </row>
    <row r="10485" spans="1:3" x14ac:dyDescent="0.55000000000000004">
      <c r="A10485" s="1" t="s">
        <v>21</v>
      </c>
      <c r="B10485" s="2">
        <v>41800</v>
      </c>
      <c r="C10485">
        <v>35.6922</v>
      </c>
    </row>
    <row r="10486" spans="1:3" x14ac:dyDescent="0.55000000000000004">
      <c r="A10486" s="1" t="s">
        <v>21</v>
      </c>
      <c r="B10486" s="2">
        <v>41801</v>
      </c>
      <c r="C10486">
        <v>35.475200000000001</v>
      </c>
    </row>
    <row r="10487" spans="1:3" x14ac:dyDescent="0.55000000000000004">
      <c r="A10487" s="1" t="s">
        <v>21</v>
      </c>
      <c r="B10487" s="2">
        <v>41802</v>
      </c>
      <c r="C10487">
        <v>35.232100000000003</v>
      </c>
    </row>
    <row r="10488" spans="1:3" x14ac:dyDescent="0.55000000000000004">
      <c r="A10488" s="1" t="s">
        <v>21</v>
      </c>
      <c r="B10488" s="2">
        <v>41803</v>
      </c>
      <c r="C10488">
        <v>35.796399999999998</v>
      </c>
    </row>
    <row r="10489" spans="1:3" x14ac:dyDescent="0.55000000000000004">
      <c r="A10489" s="1" t="s">
        <v>21</v>
      </c>
      <c r="B10489" s="2">
        <v>41806</v>
      </c>
      <c r="C10489">
        <v>36.030799999999999</v>
      </c>
    </row>
    <row r="10490" spans="1:3" x14ac:dyDescent="0.55000000000000004">
      <c r="A10490" s="1" t="s">
        <v>21</v>
      </c>
      <c r="B10490" s="2">
        <v>41807</v>
      </c>
      <c r="C10490">
        <v>36.187100000000001</v>
      </c>
    </row>
    <row r="10491" spans="1:3" x14ac:dyDescent="0.55000000000000004">
      <c r="A10491" s="1" t="s">
        <v>21</v>
      </c>
      <c r="B10491" s="2">
        <v>41808</v>
      </c>
      <c r="C10491">
        <v>36.161099999999998</v>
      </c>
    </row>
    <row r="10492" spans="1:3" x14ac:dyDescent="0.55000000000000004">
      <c r="A10492" s="1" t="s">
        <v>21</v>
      </c>
      <c r="B10492" s="2">
        <v>41809</v>
      </c>
      <c r="C10492">
        <v>36.039499999999997</v>
      </c>
    </row>
    <row r="10493" spans="1:3" x14ac:dyDescent="0.55000000000000004">
      <c r="A10493" s="1" t="s">
        <v>21</v>
      </c>
      <c r="B10493" s="2">
        <v>41810</v>
      </c>
      <c r="C10493">
        <v>36.187100000000001</v>
      </c>
    </row>
    <row r="10494" spans="1:3" x14ac:dyDescent="0.55000000000000004">
      <c r="A10494" s="1" t="s">
        <v>21</v>
      </c>
      <c r="B10494" s="2">
        <v>41813</v>
      </c>
      <c r="C10494">
        <v>36.456200000000003</v>
      </c>
    </row>
    <row r="10495" spans="1:3" x14ac:dyDescent="0.55000000000000004">
      <c r="A10495" s="1" t="s">
        <v>21</v>
      </c>
      <c r="B10495" s="2">
        <v>41814</v>
      </c>
      <c r="C10495">
        <v>36.247900000000001</v>
      </c>
    </row>
    <row r="10496" spans="1:3" x14ac:dyDescent="0.55000000000000004">
      <c r="A10496" s="1" t="s">
        <v>21</v>
      </c>
      <c r="B10496" s="2">
        <v>41815</v>
      </c>
      <c r="C10496">
        <v>36.491</v>
      </c>
    </row>
    <row r="10497" spans="1:3" x14ac:dyDescent="0.55000000000000004">
      <c r="A10497" s="1" t="s">
        <v>21</v>
      </c>
      <c r="B10497" s="2">
        <v>41816</v>
      </c>
      <c r="C10497">
        <v>36.221800000000002</v>
      </c>
    </row>
    <row r="10498" spans="1:3" x14ac:dyDescent="0.55000000000000004">
      <c r="A10498" s="1" t="s">
        <v>21</v>
      </c>
      <c r="B10498" s="2">
        <v>41817</v>
      </c>
      <c r="C10498">
        <v>36.682000000000002</v>
      </c>
    </row>
    <row r="10499" spans="1:3" x14ac:dyDescent="0.55000000000000004">
      <c r="A10499" s="1" t="s">
        <v>21</v>
      </c>
      <c r="B10499" s="2">
        <v>41820</v>
      </c>
      <c r="C10499">
        <v>36.204500000000003</v>
      </c>
    </row>
    <row r="10500" spans="1:3" x14ac:dyDescent="0.55000000000000004">
      <c r="A10500" s="1" t="s">
        <v>21</v>
      </c>
      <c r="B10500" s="2">
        <v>41821</v>
      </c>
      <c r="C10500">
        <v>36.3521</v>
      </c>
    </row>
    <row r="10501" spans="1:3" x14ac:dyDescent="0.55000000000000004">
      <c r="A10501" s="1" t="s">
        <v>21</v>
      </c>
      <c r="B10501" s="2">
        <v>41822</v>
      </c>
      <c r="C10501">
        <v>36.378100000000003</v>
      </c>
    </row>
    <row r="10502" spans="1:3" x14ac:dyDescent="0.55000000000000004">
      <c r="A10502" s="1" t="s">
        <v>21</v>
      </c>
      <c r="B10502" s="2">
        <v>41823</v>
      </c>
      <c r="C10502">
        <v>36.2913</v>
      </c>
    </row>
    <row r="10503" spans="1:3" x14ac:dyDescent="0.55000000000000004">
      <c r="A10503" s="1" t="s">
        <v>21</v>
      </c>
      <c r="B10503" s="2">
        <v>41827</v>
      </c>
      <c r="C10503">
        <v>36.456200000000003</v>
      </c>
    </row>
    <row r="10504" spans="1:3" x14ac:dyDescent="0.55000000000000004">
      <c r="A10504" s="1" t="s">
        <v>21</v>
      </c>
      <c r="B10504" s="2">
        <v>41828</v>
      </c>
      <c r="C10504">
        <v>36.273899999999998</v>
      </c>
    </row>
    <row r="10505" spans="1:3" x14ac:dyDescent="0.55000000000000004">
      <c r="A10505" s="1" t="s">
        <v>21</v>
      </c>
      <c r="B10505" s="2">
        <v>41829</v>
      </c>
      <c r="C10505">
        <v>36.178400000000003</v>
      </c>
    </row>
    <row r="10506" spans="1:3" x14ac:dyDescent="0.55000000000000004">
      <c r="A10506" s="1" t="s">
        <v>21</v>
      </c>
      <c r="B10506" s="2">
        <v>41830</v>
      </c>
      <c r="C10506">
        <v>36.195799999999998</v>
      </c>
    </row>
    <row r="10507" spans="1:3" x14ac:dyDescent="0.55000000000000004">
      <c r="A10507" s="1" t="s">
        <v>21</v>
      </c>
      <c r="B10507" s="2">
        <v>41831</v>
      </c>
      <c r="C10507">
        <v>36.543100000000003</v>
      </c>
    </row>
    <row r="10508" spans="1:3" x14ac:dyDescent="0.55000000000000004">
      <c r="A10508" s="1" t="s">
        <v>21</v>
      </c>
      <c r="B10508" s="2">
        <v>41834</v>
      </c>
      <c r="C10508">
        <v>36.586500000000001</v>
      </c>
    </row>
    <row r="10509" spans="1:3" x14ac:dyDescent="0.55000000000000004">
      <c r="A10509" s="1" t="s">
        <v>21</v>
      </c>
      <c r="B10509" s="2">
        <v>41835</v>
      </c>
      <c r="C10509">
        <v>36.855600000000003</v>
      </c>
    </row>
    <row r="10510" spans="1:3" x14ac:dyDescent="0.55000000000000004">
      <c r="A10510" s="1" t="s">
        <v>21</v>
      </c>
      <c r="B10510" s="2">
        <v>41836</v>
      </c>
      <c r="C10510">
        <v>38.270800000000001</v>
      </c>
    </row>
    <row r="10511" spans="1:3" x14ac:dyDescent="0.55000000000000004">
      <c r="A10511" s="1" t="s">
        <v>21</v>
      </c>
      <c r="B10511" s="2">
        <v>41837</v>
      </c>
      <c r="C10511">
        <v>38.661499999999997</v>
      </c>
    </row>
    <row r="10512" spans="1:3" x14ac:dyDescent="0.55000000000000004">
      <c r="A10512" s="1" t="s">
        <v>21</v>
      </c>
      <c r="B10512" s="2">
        <v>41838</v>
      </c>
      <c r="C10512">
        <v>38.800400000000003</v>
      </c>
    </row>
    <row r="10513" spans="1:3" x14ac:dyDescent="0.55000000000000004">
      <c r="A10513" s="1" t="s">
        <v>21</v>
      </c>
      <c r="B10513" s="2">
        <v>41841</v>
      </c>
      <c r="C10513">
        <v>38.930700000000002</v>
      </c>
    </row>
    <row r="10514" spans="1:3" x14ac:dyDescent="0.55000000000000004">
      <c r="A10514" s="1" t="s">
        <v>21</v>
      </c>
      <c r="B10514" s="2">
        <v>41842</v>
      </c>
      <c r="C10514">
        <v>38.921999999999997</v>
      </c>
    </row>
    <row r="10515" spans="1:3" x14ac:dyDescent="0.55000000000000004">
      <c r="A10515" s="1" t="s">
        <v>21</v>
      </c>
      <c r="B10515" s="2">
        <v>41843</v>
      </c>
      <c r="C10515">
        <v>38.956699999999998</v>
      </c>
    </row>
    <row r="10516" spans="1:3" x14ac:dyDescent="0.55000000000000004">
      <c r="A10516" s="1" t="s">
        <v>21</v>
      </c>
      <c r="B10516" s="2">
        <v>41844</v>
      </c>
      <c r="C10516">
        <v>38.5486</v>
      </c>
    </row>
    <row r="10517" spans="1:3" x14ac:dyDescent="0.55000000000000004">
      <c r="A10517" s="1" t="s">
        <v>21</v>
      </c>
      <c r="B10517" s="2">
        <v>41845</v>
      </c>
      <c r="C10517">
        <v>38.6355</v>
      </c>
    </row>
    <row r="10518" spans="1:3" x14ac:dyDescent="0.55000000000000004">
      <c r="A10518" s="1" t="s">
        <v>21</v>
      </c>
      <c r="B10518" s="2">
        <v>41848</v>
      </c>
      <c r="C10518">
        <v>38.1753</v>
      </c>
    </row>
    <row r="10519" spans="1:3" x14ac:dyDescent="0.55000000000000004">
      <c r="A10519" s="1" t="s">
        <v>21</v>
      </c>
      <c r="B10519" s="2">
        <v>41849</v>
      </c>
      <c r="C10519">
        <v>38.105800000000002</v>
      </c>
    </row>
    <row r="10520" spans="1:3" x14ac:dyDescent="0.55000000000000004">
      <c r="A10520" s="1" t="s">
        <v>21</v>
      </c>
      <c r="B10520" s="2">
        <v>41850</v>
      </c>
      <c r="C10520">
        <v>37.8367</v>
      </c>
    </row>
    <row r="10521" spans="1:3" x14ac:dyDescent="0.55000000000000004">
      <c r="A10521" s="1" t="s">
        <v>21</v>
      </c>
      <c r="B10521" s="2">
        <v>41851</v>
      </c>
      <c r="C10521">
        <v>37.472099999999998</v>
      </c>
    </row>
    <row r="10522" spans="1:3" x14ac:dyDescent="0.55000000000000004">
      <c r="A10522" s="1" t="s">
        <v>21</v>
      </c>
      <c r="B10522" s="2">
        <v>41852</v>
      </c>
      <c r="C10522">
        <v>37.211599999999997</v>
      </c>
    </row>
    <row r="10523" spans="1:3" x14ac:dyDescent="0.55000000000000004">
      <c r="A10523" s="1" t="s">
        <v>21</v>
      </c>
      <c r="B10523" s="2">
        <v>41855</v>
      </c>
      <c r="C10523">
        <v>37.654400000000003</v>
      </c>
    </row>
    <row r="10524" spans="1:3" x14ac:dyDescent="0.55000000000000004">
      <c r="A10524" s="1" t="s">
        <v>21</v>
      </c>
      <c r="B10524" s="2">
        <v>41856</v>
      </c>
      <c r="C10524">
        <v>37.4026</v>
      </c>
    </row>
    <row r="10525" spans="1:3" x14ac:dyDescent="0.55000000000000004">
      <c r="A10525" s="1" t="s">
        <v>21</v>
      </c>
      <c r="B10525" s="2">
        <v>41857</v>
      </c>
      <c r="C10525">
        <v>37.107399999999998</v>
      </c>
    </row>
    <row r="10526" spans="1:3" x14ac:dyDescent="0.55000000000000004">
      <c r="A10526" s="1" t="s">
        <v>21</v>
      </c>
      <c r="B10526" s="2">
        <v>41858</v>
      </c>
      <c r="C10526">
        <v>37.532800000000002</v>
      </c>
    </row>
    <row r="10527" spans="1:3" x14ac:dyDescent="0.55000000000000004">
      <c r="A10527" s="1" t="s">
        <v>21</v>
      </c>
      <c r="B10527" s="2">
        <v>41859</v>
      </c>
      <c r="C10527">
        <v>37.506799999999998</v>
      </c>
    </row>
    <row r="10528" spans="1:3" x14ac:dyDescent="0.55000000000000004">
      <c r="A10528" s="1" t="s">
        <v>21</v>
      </c>
      <c r="B10528" s="2">
        <v>41862</v>
      </c>
      <c r="C10528">
        <v>37.506799999999998</v>
      </c>
    </row>
    <row r="10529" spans="1:3" x14ac:dyDescent="0.55000000000000004">
      <c r="A10529" s="1" t="s">
        <v>21</v>
      </c>
      <c r="B10529" s="2">
        <v>41863</v>
      </c>
      <c r="C10529">
        <v>37.784599999999998</v>
      </c>
    </row>
    <row r="10530" spans="1:3" x14ac:dyDescent="0.55000000000000004">
      <c r="A10530" s="1" t="s">
        <v>21</v>
      </c>
      <c r="B10530" s="2">
        <v>41864</v>
      </c>
      <c r="C10530">
        <v>38.270800000000001</v>
      </c>
    </row>
    <row r="10531" spans="1:3" x14ac:dyDescent="0.55000000000000004">
      <c r="A10531" s="1" t="s">
        <v>21</v>
      </c>
      <c r="B10531" s="2">
        <v>41865</v>
      </c>
      <c r="C10531">
        <v>38.4358</v>
      </c>
    </row>
    <row r="10532" spans="1:3" x14ac:dyDescent="0.55000000000000004">
      <c r="A10532" s="1" t="s">
        <v>21</v>
      </c>
      <c r="B10532" s="2">
        <v>41866</v>
      </c>
      <c r="C10532">
        <v>38.8872</v>
      </c>
    </row>
    <row r="10533" spans="1:3" x14ac:dyDescent="0.55000000000000004">
      <c r="A10533" s="1" t="s">
        <v>21</v>
      </c>
      <c r="B10533" s="2">
        <v>41869</v>
      </c>
      <c r="C10533">
        <v>39.165100000000002</v>
      </c>
    </row>
    <row r="10534" spans="1:3" x14ac:dyDescent="0.55000000000000004">
      <c r="A10534" s="1" t="s">
        <v>21</v>
      </c>
      <c r="B10534" s="2">
        <v>41870</v>
      </c>
      <c r="C10534">
        <v>39.601900000000001</v>
      </c>
    </row>
    <row r="10535" spans="1:3" x14ac:dyDescent="0.55000000000000004">
      <c r="A10535" s="1" t="s">
        <v>21</v>
      </c>
      <c r="B10535" s="2">
        <v>41871</v>
      </c>
      <c r="C10535">
        <v>39.2699</v>
      </c>
    </row>
    <row r="10536" spans="1:3" x14ac:dyDescent="0.55000000000000004">
      <c r="A10536" s="1" t="s">
        <v>21</v>
      </c>
      <c r="B10536" s="2">
        <v>41872</v>
      </c>
      <c r="C10536">
        <v>39.505800000000001</v>
      </c>
    </row>
    <row r="10537" spans="1:3" x14ac:dyDescent="0.55000000000000004">
      <c r="A10537" s="1" t="s">
        <v>21</v>
      </c>
      <c r="B10537" s="2">
        <v>41873</v>
      </c>
      <c r="C10537">
        <v>39.444600000000001</v>
      </c>
    </row>
    <row r="10538" spans="1:3" x14ac:dyDescent="0.55000000000000004">
      <c r="A10538" s="1" t="s">
        <v>21</v>
      </c>
      <c r="B10538" s="2">
        <v>41876</v>
      </c>
      <c r="C10538">
        <v>39.4621</v>
      </c>
    </row>
    <row r="10539" spans="1:3" x14ac:dyDescent="0.55000000000000004">
      <c r="A10539" s="1" t="s">
        <v>21</v>
      </c>
      <c r="B10539" s="2">
        <v>41877</v>
      </c>
      <c r="C10539">
        <v>39.322299999999998</v>
      </c>
    </row>
    <row r="10540" spans="1:3" x14ac:dyDescent="0.55000000000000004">
      <c r="A10540" s="1" t="s">
        <v>21</v>
      </c>
      <c r="B10540" s="2">
        <v>41878</v>
      </c>
      <c r="C10540">
        <v>39.200000000000003</v>
      </c>
    </row>
    <row r="10541" spans="1:3" x14ac:dyDescent="0.55000000000000004">
      <c r="A10541" s="1" t="s">
        <v>21</v>
      </c>
      <c r="B10541" s="2">
        <v>41879</v>
      </c>
      <c r="C10541">
        <v>39.2087</v>
      </c>
    </row>
    <row r="10542" spans="1:3" x14ac:dyDescent="0.55000000000000004">
      <c r="A10542" s="1" t="s">
        <v>21</v>
      </c>
      <c r="B10542" s="2">
        <v>41880</v>
      </c>
      <c r="C10542">
        <v>39.6892</v>
      </c>
    </row>
    <row r="10543" spans="1:3" x14ac:dyDescent="0.55000000000000004">
      <c r="A10543" s="1" t="s">
        <v>21</v>
      </c>
      <c r="B10543" s="2">
        <v>41884</v>
      </c>
      <c r="C10543">
        <v>39.392200000000003</v>
      </c>
    </row>
    <row r="10544" spans="1:3" x14ac:dyDescent="0.55000000000000004">
      <c r="A10544" s="1" t="s">
        <v>21</v>
      </c>
      <c r="B10544" s="2">
        <v>41885</v>
      </c>
      <c r="C10544">
        <v>39.278599999999997</v>
      </c>
    </row>
    <row r="10545" spans="1:3" x14ac:dyDescent="0.55000000000000004">
      <c r="A10545" s="1" t="s">
        <v>21</v>
      </c>
      <c r="B10545" s="2">
        <v>41886</v>
      </c>
      <c r="C10545">
        <v>39.540700000000001</v>
      </c>
    </row>
    <row r="10546" spans="1:3" x14ac:dyDescent="0.55000000000000004">
      <c r="A10546" s="1" t="s">
        <v>21</v>
      </c>
      <c r="B10546" s="2">
        <v>41887</v>
      </c>
      <c r="C10546">
        <v>40.108600000000003</v>
      </c>
    </row>
    <row r="10547" spans="1:3" x14ac:dyDescent="0.55000000000000004">
      <c r="A10547" s="1" t="s">
        <v>21</v>
      </c>
      <c r="B10547" s="2">
        <v>41890</v>
      </c>
      <c r="C10547">
        <v>40.597799999999999</v>
      </c>
    </row>
    <row r="10548" spans="1:3" x14ac:dyDescent="0.55000000000000004">
      <c r="A10548" s="1" t="s">
        <v>21</v>
      </c>
      <c r="B10548" s="2">
        <v>41891</v>
      </c>
      <c r="C10548">
        <v>40.851199999999999</v>
      </c>
    </row>
    <row r="10549" spans="1:3" x14ac:dyDescent="0.55000000000000004">
      <c r="A10549" s="1" t="s">
        <v>21</v>
      </c>
      <c r="B10549" s="2">
        <v>41892</v>
      </c>
      <c r="C10549">
        <v>40.921100000000003</v>
      </c>
    </row>
    <row r="10550" spans="1:3" x14ac:dyDescent="0.55000000000000004">
      <c r="A10550" s="1" t="s">
        <v>21</v>
      </c>
      <c r="B10550" s="2">
        <v>41893</v>
      </c>
      <c r="C10550">
        <v>41.0608</v>
      </c>
    </row>
    <row r="10551" spans="1:3" x14ac:dyDescent="0.55000000000000004">
      <c r="A10551" s="1" t="s">
        <v>21</v>
      </c>
      <c r="B10551" s="2">
        <v>41894</v>
      </c>
      <c r="C10551">
        <v>40.7988</v>
      </c>
    </row>
    <row r="10552" spans="1:3" x14ac:dyDescent="0.55000000000000004">
      <c r="A10552" s="1" t="s">
        <v>21</v>
      </c>
      <c r="B10552" s="2">
        <v>41897</v>
      </c>
      <c r="C10552">
        <v>40.396900000000002</v>
      </c>
    </row>
    <row r="10553" spans="1:3" x14ac:dyDescent="0.55000000000000004">
      <c r="A10553" s="1" t="s">
        <v>21</v>
      </c>
      <c r="B10553" s="2">
        <v>41898</v>
      </c>
      <c r="C10553">
        <v>40.851199999999999</v>
      </c>
    </row>
    <row r="10554" spans="1:3" x14ac:dyDescent="0.55000000000000004">
      <c r="A10554" s="1" t="s">
        <v>21</v>
      </c>
      <c r="B10554" s="2">
        <v>41899</v>
      </c>
      <c r="C10554">
        <v>40.641500000000001</v>
      </c>
    </row>
    <row r="10555" spans="1:3" x14ac:dyDescent="0.55000000000000004">
      <c r="A10555" s="1" t="s">
        <v>21</v>
      </c>
      <c r="B10555" s="2">
        <v>41900</v>
      </c>
      <c r="C10555">
        <v>40.781300000000002</v>
      </c>
    </row>
    <row r="10556" spans="1:3" x14ac:dyDescent="0.55000000000000004">
      <c r="A10556" s="1" t="s">
        <v>21</v>
      </c>
      <c r="B10556" s="2">
        <v>41901</v>
      </c>
      <c r="C10556">
        <v>41.515099999999997</v>
      </c>
    </row>
    <row r="10557" spans="1:3" x14ac:dyDescent="0.55000000000000004">
      <c r="A10557" s="1" t="s">
        <v>21</v>
      </c>
      <c r="B10557" s="2">
        <v>41904</v>
      </c>
      <c r="C10557">
        <v>41.113300000000002</v>
      </c>
    </row>
    <row r="10558" spans="1:3" x14ac:dyDescent="0.55000000000000004">
      <c r="A10558" s="1" t="s">
        <v>21</v>
      </c>
      <c r="B10558" s="2">
        <v>41905</v>
      </c>
      <c r="C10558">
        <v>40.676499999999997</v>
      </c>
    </row>
    <row r="10559" spans="1:3" x14ac:dyDescent="0.55000000000000004">
      <c r="A10559" s="1" t="s">
        <v>21</v>
      </c>
      <c r="B10559" s="2">
        <v>41906</v>
      </c>
      <c r="C10559">
        <v>41.130699999999997</v>
      </c>
    </row>
    <row r="10560" spans="1:3" x14ac:dyDescent="0.55000000000000004">
      <c r="A10560" s="1" t="s">
        <v>21</v>
      </c>
      <c r="B10560" s="2">
        <v>41907</v>
      </c>
      <c r="C10560">
        <v>40.222200000000001</v>
      </c>
    </row>
    <row r="10561" spans="1:3" x14ac:dyDescent="0.55000000000000004">
      <c r="A10561" s="1" t="s">
        <v>21</v>
      </c>
      <c r="B10561" s="2">
        <v>41908</v>
      </c>
      <c r="C10561">
        <v>40.545400000000001</v>
      </c>
    </row>
    <row r="10562" spans="1:3" x14ac:dyDescent="0.55000000000000004">
      <c r="A10562" s="1" t="s">
        <v>21</v>
      </c>
      <c r="B10562" s="2">
        <v>41911</v>
      </c>
      <c r="C10562">
        <v>40.571599999999997</v>
      </c>
    </row>
    <row r="10563" spans="1:3" x14ac:dyDescent="0.55000000000000004">
      <c r="A10563" s="1" t="s">
        <v>21</v>
      </c>
      <c r="B10563" s="2">
        <v>41912</v>
      </c>
      <c r="C10563">
        <v>40.5017</v>
      </c>
    </row>
    <row r="10564" spans="1:3" x14ac:dyDescent="0.55000000000000004">
      <c r="A10564" s="1" t="s">
        <v>21</v>
      </c>
      <c r="B10564" s="2">
        <v>41913</v>
      </c>
      <c r="C10564">
        <v>40.099899999999998</v>
      </c>
    </row>
    <row r="10565" spans="1:3" x14ac:dyDescent="0.55000000000000004">
      <c r="A10565" s="1" t="s">
        <v>21</v>
      </c>
      <c r="B10565" s="2">
        <v>41914</v>
      </c>
      <c r="C10565">
        <v>39.977600000000002</v>
      </c>
    </row>
    <row r="10566" spans="1:3" x14ac:dyDescent="0.55000000000000004">
      <c r="A10566" s="1" t="s">
        <v>21</v>
      </c>
      <c r="B10566" s="2">
        <v>41915</v>
      </c>
      <c r="C10566">
        <v>40.265799999999999</v>
      </c>
    </row>
    <row r="10567" spans="1:3" x14ac:dyDescent="0.55000000000000004">
      <c r="A10567" s="1" t="s">
        <v>21</v>
      </c>
      <c r="B10567" s="2">
        <v>41918</v>
      </c>
      <c r="C10567">
        <v>40.265799999999999</v>
      </c>
    </row>
    <row r="10568" spans="1:3" x14ac:dyDescent="0.55000000000000004">
      <c r="A10568" s="1" t="s">
        <v>21</v>
      </c>
      <c r="B10568" s="2">
        <v>41919</v>
      </c>
      <c r="C10568">
        <v>39.776600000000002</v>
      </c>
    </row>
    <row r="10569" spans="1:3" x14ac:dyDescent="0.55000000000000004">
      <c r="A10569" s="1" t="s">
        <v>21</v>
      </c>
      <c r="B10569" s="2">
        <v>41920</v>
      </c>
      <c r="C10569">
        <v>40.868699999999997</v>
      </c>
    </row>
    <row r="10570" spans="1:3" x14ac:dyDescent="0.55000000000000004">
      <c r="A10570" s="1" t="s">
        <v>21</v>
      </c>
      <c r="B10570" s="2">
        <v>41921</v>
      </c>
      <c r="C10570">
        <v>40.056199999999997</v>
      </c>
    </row>
    <row r="10571" spans="1:3" x14ac:dyDescent="0.55000000000000004">
      <c r="A10571" s="1" t="s">
        <v>21</v>
      </c>
      <c r="B10571" s="2">
        <v>41922</v>
      </c>
      <c r="C10571">
        <v>38.466200000000001</v>
      </c>
    </row>
    <row r="10572" spans="1:3" x14ac:dyDescent="0.55000000000000004">
      <c r="A10572" s="1" t="s">
        <v>21</v>
      </c>
      <c r="B10572" s="2">
        <v>41925</v>
      </c>
      <c r="C10572">
        <v>38.1342</v>
      </c>
    </row>
    <row r="10573" spans="1:3" x14ac:dyDescent="0.55000000000000004">
      <c r="A10573" s="1" t="s">
        <v>21</v>
      </c>
      <c r="B10573" s="2">
        <v>41926</v>
      </c>
      <c r="C10573">
        <v>38.204099999999997</v>
      </c>
    </row>
    <row r="10574" spans="1:3" x14ac:dyDescent="0.55000000000000004">
      <c r="A10574" s="1" t="s">
        <v>21</v>
      </c>
      <c r="B10574" s="2">
        <v>41927</v>
      </c>
      <c r="C10574">
        <v>37.758499999999998</v>
      </c>
    </row>
    <row r="10575" spans="1:3" x14ac:dyDescent="0.55000000000000004">
      <c r="A10575" s="1" t="s">
        <v>21</v>
      </c>
      <c r="B10575" s="2">
        <v>41928</v>
      </c>
      <c r="C10575">
        <v>37.339199999999998</v>
      </c>
    </row>
    <row r="10576" spans="1:3" x14ac:dyDescent="0.55000000000000004">
      <c r="A10576" s="1" t="s">
        <v>21</v>
      </c>
      <c r="B10576" s="2">
        <v>41929</v>
      </c>
      <c r="C10576">
        <v>38.116700000000002</v>
      </c>
    </row>
    <row r="10577" spans="1:3" x14ac:dyDescent="0.55000000000000004">
      <c r="A10577" s="1" t="s">
        <v>21</v>
      </c>
      <c r="B10577" s="2">
        <v>41932</v>
      </c>
      <c r="C10577">
        <v>38.509799999999998</v>
      </c>
    </row>
    <row r="10578" spans="1:3" x14ac:dyDescent="0.55000000000000004">
      <c r="A10578" s="1" t="s">
        <v>21</v>
      </c>
      <c r="B10578" s="2">
        <v>41933</v>
      </c>
      <c r="C10578">
        <v>39.2087</v>
      </c>
    </row>
    <row r="10579" spans="1:3" x14ac:dyDescent="0.55000000000000004">
      <c r="A10579" s="1" t="s">
        <v>21</v>
      </c>
      <c r="B10579" s="2">
        <v>41934</v>
      </c>
      <c r="C10579">
        <v>38.771900000000002</v>
      </c>
    </row>
    <row r="10580" spans="1:3" x14ac:dyDescent="0.55000000000000004">
      <c r="A10580" s="1" t="s">
        <v>21</v>
      </c>
      <c r="B10580" s="2">
        <v>41935</v>
      </c>
      <c r="C10580">
        <v>39.331099999999999</v>
      </c>
    </row>
    <row r="10581" spans="1:3" x14ac:dyDescent="0.55000000000000004">
      <c r="A10581" s="1" t="s">
        <v>21</v>
      </c>
      <c r="B10581" s="2">
        <v>41936</v>
      </c>
      <c r="C10581">
        <v>40.300800000000002</v>
      </c>
    </row>
    <row r="10582" spans="1:3" x14ac:dyDescent="0.55000000000000004">
      <c r="A10582" s="1" t="s">
        <v>21</v>
      </c>
      <c r="B10582" s="2">
        <v>41939</v>
      </c>
      <c r="C10582">
        <v>40.108600000000003</v>
      </c>
    </row>
    <row r="10583" spans="1:3" x14ac:dyDescent="0.55000000000000004">
      <c r="A10583" s="1" t="s">
        <v>21</v>
      </c>
      <c r="B10583" s="2">
        <v>41940</v>
      </c>
      <c r="C10583">
        <v>40.615299999999998</v>
      </c>
    </row>
    <row r="10584" spans="1:3" x14ac:dyDescent="0.55000000000000004">
      <c r="A10584" s="1" t="s">
        <v>21</v>
      </c>
      <c r="B10584" s="2">
        <v>41941</v>
      </c>
      <c r="C10584">
        <v>40.728900000000003</v>
      </c>
    </row>
    <row r="10585" spans="1:3" x14ac:dyDescent="0.55000000000000004">
      <c r="A10585" s="1" t="s">
        <v>21</v>
      </c>
      <c r="B10585" s="2">
        <v>41942</v>
      </c>
      <c r="C10585">
        <v>40.230899999999998</v>
      </c>
    </row>
    <row r="10586" spans="1:3" x14ac:dyDescent="0.55000000000000004">
      <c r="A10586" s="1" t="s">
        <v>21</v>
      </c>
      <c r="B10586" s="2">
        <v>41943</v>
      </c>
      <c r="C10586">
        <v>41.017200000000003</v>
      </c>
    </row>
    <row r="10587" spans="1:3" x14ac:dyDescent="0.55000000000000004">
      <c r="A10587" s="1" t="s">
        <v>21</v>
      </c>
      <c r="B10587" s="2">
        <v>41946</v>
      </c>
      <c r="C10587">
        <v>41.445300000000003</v>
      </c>
    </row>
    <row r="10588" spans="1:3" x14ac:dyDescent="0.55000000000000004">
      <c r="A10588" s="1" t="s">
        <v>21</v>
      </c>
      <c r="B10588" s="2">
        <v>41947</v>
      </c>
      <c r="C10588">
        <v>41.558799999999998</v>
      </c>
    </row>
    <row r="10589" spans="1:3" x14ac:dyDescent="0.55000000000000004">
      <c r="A10589" s="1" t="s">
        <v>21</v>
      </c>
      <c r="B10589" s="2">
        <v>41948</v>
      </c>
      <c r="C10589">
        <v>41.812199999999997</v>
      </c>
    </row>
    <row r="10590" spans="1:3" x14ac:dyDescent="0.55000000000000004">
      <c r="A10590" s="1" t="s">
        <v>21</v>
      </c>
      <c r="B10590" s="2">
        <v>41949</v>
      </c>
      <c r="C10590">
        <v>42.545999999999999</v>
      </c>
    </row>
    <row r="10591" spans="1:3" x14ac:dyDescent="0.55000000000000004">
      <c r="A10591" s="1" t="s">
        <v>21</v>
      </c>
      <c r="B10591" s="2">
        <v>41950</v>
      </c>
      <c r="C10591">
        <v>42.528599999999997</v>
      </c>
    </row>
    <row r="10592" spans="1:3" x14ac:dyDescent="0.55000000000000004">
      <c r="A10592" s="1" t="s">
        <v>21</v>
      </c>
      <c r="B10592" s="2">
        <v>41953</v>
      </c>
      <c r="C10592">
        <v>42.712000000000003</v>
      </c>
    </row>
    <row r="10593" spans="1:3" x14ac:dyDescent="0.55000000000000004">
      <c r="A10593" s="1" t="s">
        <v>21</v>
      </c>
      <c r="B10593" s="2">
        <v>41954</v>
      </c>
      <c r="C10593">
        <v>42.694600000000001</v>
      </c>
    </row>
    <row r="10594" spans="1:3" x14ac:dyDescent="0.55000000000000004">
      <c r="A10594" s="1" t="s">
        <v>21</v>
      </c>
      <c r="B10594" s="2">
        <v>41955</v>
      </c>
      <c r="C10594">
        <v>42.615900000000003</v>
      </c>
    </row>
    <row r="10595" spans="1:3" x14ac:dyDescent="0.55000000000000004">
      <c r="A10595" s="1" t="s">
        <v>21</v>
      </c>
      <c r="B10595" s="2">
        <v>41956</v>
      </c>
      <c r="C10595">
        <v>43.341000000000001</v>
      </c>
    </row>
    <row r="10596" spans="1:3" x14ac:dyDescent="0.55000000000000004">
      <c r="A10596" s="1" t="s">
        <v>21</v>
      </c>
      <c r="B10596" s="2">
        <v>41957</v>
      </c>
      <c r="C10596">
        <v>43.314799999999998</v>
      </c>
    </row>
    <row r="10597" spans="1:3" x14ac:dyDescent="0.55000000000000004">
      <c r="A10597" s="1" t="s">
        <v>21</v>
      </c>
      <c r="B10597" s="2">
        <v>41960</v>
      </c>
      <c r="C10597">
        <v>43.21</v>
      </c>
    </row>
    <row r="10598" spans="1:3" x14ac:dyDescent="0.55000000000000004">
      <c r="A10598" s="1" t="s">
        <v>21</v>
      </c>
      <c r="B10598" s="2">
        <v>41961</v>
      </c>
      <c r="C10598">
        <v>42.849499999999999</v>
      </c>
    </row>
    <row r="10599" spans="1:3" x14ac:dyDescent="0.55000000000000004">
      <c r="A10599" s="1" t="s">
        <v>21</v>
      </c>
      <c r="B10599" s="2">
        <v>41962</v>
      </c>
      <c r="C10599">
        <v>42.392400000000002</v>
      </c>
    </row>
    <row r="10600" spans="1:3" x14ac:dyDescent="0.55000000000000004">
      <c r="A10600" s="1" t="s">
        <v>21</v>
      </c>
      <c r="B10600" s="2">
        <v>41963</v>
      </c>
      <c r="C10600">
        <v>42.814399999999999</v>
      </c>
    </row>
    <row r="10601" spans="1:3" x14ac:dyDescent="0.55000000000000004">
      <c r="A10601" s="1" t="s">
        <v>21</v>
      </c>
      <c r="B10601" s="2">
        <v>41964</v>
      </c>
      <c r="C10601">
        <v>42.181399999999996</v>
      </c>
    </row>
    <row r="10602" spans="1:3" x14ac:dyDescent="0.55000000000000004">
      <c r="A10602" s="1" t="s">
        <v>21</v>
      </c>
      <c r="B10602" s="2">
        <v>41967</v>
      </c>
      <c r="C10602">
        <v>41.838500000000003</v>
      </c>
    </row>
    <row r="10603" spans="1:3" x14ac:dyDescent="0.55000000000000004">
      <c r="A10603" s="1" t="s">
        <v>21</v>
      </c>
      <c r="B10603" s="2">
        <v>41968</v>
      </c>
      <c r="C10603">
        <v>41.732999999999997</v>
      </c>
    </row>
    <row r="10604" spans="1:3" x14ac:dyDescent="0.55000000000000004">
      <c r="A10604" s="1" t="s">
        <v>21</v>
      </c>
      <c r="B10604" s="2">
        <v>41969</v>
      </c>
      <c r="C10604">
        <v>41.979199999999999</v>
      </c>
    </row>
    <row r="10605" spans="1:3" x14ac:dyDescent="0.55000000000000004">
      <c r="A10605" s="1" t="s">
        <v>21</v>
      </c>
      <c r="B10605" s="2">
        <v>41971</v>
      </c>
      <c r="C10605">
        <v>42.0319</v>
      </c>
    </row>
    <row r="10606" spans="1:3" x14ac:dyDescent="0.55000000000000004">
      <c r="A10606" s="1" t="s">
        <v>21</v>
      </c>
      <c r="B10606" s="2">
        <v>41974</v>
      </c>
      <c r="C10606">
        <v>42.744</v>
      </c>
    </row>
    <row r="10607" spans="1:3" x14ac:dyDescent="0.55000000000000004">
      <c r="A10607" s="1" t="s">
        <v>21</v>
      </c>
      <c r="B10607" s="2">
        <v>41975</v>
      </c>
      <c r="C10607">
        <v>42.603400000000001</v>
      </c>
    </row>
    <row r="10608" spans="1:3" x14ac:dyDescent="0.55000000000000004">
      <c r="A10608" s="1" t="s">
        <v>21</v>
      </c>
      <c r="B10608" s="2">
        <v>41976</v>
      </c>
      <c r="C10608">
        <v>42.269300000000001</v>
      </c>
    </row>
    <row r="10609" spans="1:3" x14ac:dyDescent="0.55000000000000004">
      <c r="A10609" s="1" t="s">
        <v>21</v>
      </c>
      <c r="B10609" s="2">
        <v>41977</v>
      </c>
      <c r="C10609">
        <v>42.9375</v>
      </c>
    </row>
    <row r="10610" spans="1:3" x14ac:dyDescent="0.55000000000000004">
      <c r="A10610" s="1" t="s">
        <v>21</v>
      </c>
      <c r="B10610" s="2">
        <v>41978</v>
      </c>
      <c r="C10610">
        <v>42.568199999999997</v>
      </c>
    </row>
    <row r="10611" spans="1:3" x14ac:dyDescent="0.55000000000000004">
      <c r="A10611" s="1" t="s">
        <v>21</v>
      </c>
      <c r="B10611" s="2">
        <v>41981</v>
      </c>
      <c r="C10611">
        <v>41.935200000000002</v>
      </c>
    </row>
    <row r="10612" spans="1:3" x14ac:dyDescent="0.55000000000000004">
      <c r="A10612" s="1" t="s">
        <v>21</v>
      </c>
      <c r="B10612" s="2">
        <v>41982</v>
      </c>
      <c r="C10612">
        <v>41.838500000000003</v>
      </c>
    </row>
    <row r="10613" spans="1:3" x14ac:dyDescent="0.55000000000000004">
      <c r="A10613" s="1" t="s">
        <v>21</v>
      </c>
      <c r="B10613" s="2">
        <v>41983</v>
      </c>
      <c r="C10613">
        <v>41.231900000000003</v>
      </c>
    </row>
    <row r="10614" spans="1:3" x14ac:dyDescent="0.55000000000000004">
      <c r="A10614" s="1" t="s">
        <v>21</v>
      </c>
      <c r="B10614" s="2">
        <v>41984</v>
      </c>
      <c r="C10614">
        <v>41.469299999999997</v>
      </c>
    </row>
    <row r="10615" spans="1:3" x14ac:dyDescent="0.55000000000000004">
      <c r="A10615" s="1" t="s">
        <v>21</v>
      </c>
      <c r="B10615" s="2">
        <v>41985</v>
      </c>
      <c r="C10615">
        <v>41.2759</v>
      </c>
    </row>
    <row r="10616" spans="1:3" x14ac:dyDescent="0.55000000000000004">
      <c r="A10616" s="1" t="s">
        <v>21</v>
      </c>
      <c r="B10616" s="2">
        <v>41988</v>
      </c>
      <c r="C10616">
        <v>41.029699999999998</v>
      </c>
    </row>
    <row r="10617" spans="1:3" x14ac:dyDescent="0.55000000000000004">
      <c r="A10617" s="1" t="s">
        <v>21</v>
      </c>
      <c r="B10617" s="2">
        <v>41989</v>
      </c>
      <c r="C10617">
        <v>39.702199999999998</v>
      </c>
    </row>
    <row r="10618" spans="1:3" x14ac:dyDescent="0.55000000000000004">
      <c r="A10618" s="1" t="s">
        <v>21</v>
      </c>
      <c r="B10618" s="2">
        <v>41990</v>
      </c>
      <c r="C10618">
        <v>40.2121</v>
      </c>
    </row>
    <row r="10619" spans="1:3" x14ac:dyDescent="0.55000000000000004">
      <c r="A10619" s="1" t="s">
        <v>21</v>
      </c>
      <c r="B10619" s="2">
        <v>41991</v>
      </c>
      <c r="C10619">
        <v>41.777000000000001</v>
      </c>
    </row>
    <row r="10620" spans="1:3" x14ac:dyDescent="0.55000000000000004">
      <c r="A10620" s="1" t="s">
        <v>21</v>
      </c>
      <c r="B10620" s="2">
        <v>41992</v>
      </c>
      <c r="C10620">
        <v>41.900100000000002</v>
      </c>
    </row>
    <row r="10621" spans="1:3" x14ac:dyDescent="0.55000000000000004">
      <c r="A10621" s="1" t="s">
        <v>21</v>
      </c>
      <c r="B10621" s="2">
        <v>41995</v>
      </c>
      <c r="C10621">
        <v>42.181399999999996</v>
      </c>
    </row>
    <row r="10622" spans="1:3" x14ac:dyDescent="0.55000000000000004">
      <c r="A10622" s="1" t="s">
        <v>21</v>
      </c>
      <c r="B10622" s="2">
        <v>41996</v>
      </c>
      <c r="C10622">
        <v>42.5946</v>
      </c>
    </row>
    <row r="10623" spans="1:3" x14ac:dyDescent="0.55000000000000004">
      <c r="A10623" s="1" t="s">
        <v>21</v>
      </c>
      <c r="B10623" s="2">
        <v>41997</v>
      </c>
      <c r="C10623">
        <v>42.322099999999999</v>
      </c>
    </row>
    <row r="10624" spans="1:3" x14ac:dyDescent="0.55000000000000004">
      <c r="A10624" s="1" t="s">
        <v>21</v>
      </c>
      <c r="B10624" s="2">
        <v>41999</v>
      </c>
      <c r="C10624">
        <v>42.093499999999999</v>
      </c>
    </row>
    <row r="10625" spans="1:3" x14ac:dyDescent="0.55000000000000004">
      <c r="A10625" s="1" t="s">
        <v>21</v>
      </c>
      <c r="B10625" s="2">
        <v>42002</v>
      </c>
      <c r="C10625">
        <v>41.715400000000002</v>
      </c>
    </row>
    <row r="10626" spans="1:3" x14ac:dyDescent="0.55000000000000004">
      <c r="A10626" s="1" t="s">
        <v>21</v>
      </c>
      <c r="B10626" s="2">
        <v>42003</v>
      </c>
      <c r="C10626">
        <v>41.337400000000002</v>
      </c>
    </row>
    <row r="10627" spans="1:3" x14ac:dyDescent="0.55000000000000004">
      <c r="A10627" s="1" t="s">
        <v>21</v>
      </c>
      <c r="B10627" s="2">
        <v>42004</v>
      </c>
      <c r="C10627">
        <v>40.836300000000001</v>
      </c>
    </row>
    <row r="10628" spans="1:3" x14ac:dyDescent="0.55000000000000004">
      <c r="A10628" s="1" t="s">
        <v>21</v>
      </c>
      <c r="B10628" s="2">
        <v>42006</v>
      </c>
      <c r="C10628">
        <v>41.108800000000002</v>
      </c>
    </row>
    <row r="10629" spans="1:3" x14ac:dyDescent="0.55000000000000004">
      <c r="A10629" s="1" t="s">
        <v>21</v>
      </c>
      <c r="B10629" s="2">
        <v>42009</v>
      </c>
      <c r="C10629">
        <v>40.730800000000002</v>
      </c>
    </row>
    <row r="10630" spans="1:3" x14ac:dyDescent="0.55000000000000004">
      <c r="A10630" s="1" t="s">
        <v>21</v>
      </c>
      <c r="B10630" s="2">
        <v>42010</v>
      </c>
      <c r="C10630">
        <v>40.133000000000003</v>
      </c>
    </row>
    <row r="10631" spans="1:3" x14ac:dyDescent="0.55000000000000004">
      <c r="A10631" s="1" t="s">
        <v>21</v>
      </c>
      <c r="B10631" s="2">
        <v>42011</v>
      </c>
      <c r="C10631">
        <v>40.642899999999997</v>
      </c>
    </row>
    <row r="10632" spans="1:3" x14ac:dyDescent="0.55000000000000004">
      <c r="A10632" s="1" t="s">
        <v>21</v>
      </c>
      <c r="B10632" s="2">
        <v>42012</v>
      </c>
      <c r="C10632">
        <v>41.838500000000003</v>
      </c>
    </row>
    <row r="10633" spans="1:3" x14ac:dyDescent="0.55000000000000004">
      <c r="A10633" s="1" t="s">
        <v>21</v>
      </c>
      <c r="B10633" s="2">
        <v>42013</v>
      </c>
      <c r="C10633">
        <v>41.486899999999999</v>
      </c>
    </row>
    <row r="10634" spans="1:3" x14ac:dyDescent="0.55000000000000004">
      <c r="A10634" s="1" t="s">
        <v>21</v>
      </c>
      <c r="B10634" s="2">
        <v>42016</v>
      </c>
      <c r="C10634">
        <v>40.968200000000003</v>
      </c>
    </row>
    <row r="10635" spans="1:3" x14ac:dyDescent="0.55000000000000004">
      <c r="A10635" s="1" t="s">
        <v>21</v>
      </c>
      <c r="B10635" s="2">
        <v>42017</v>
      </c>
      <c r="C10635">
        <v>40.757199999999997</v>
      </c>
    </row>
    <row r="10636" spans="1:3" x14ac:dyDescent="0.55000000000000004">
      <c r="A10636" s="1" t="s">
        <v>21</v>
      </c>
      <c r="B10636" s="2">
        <v>42018</v>
      </c>
      <c r="C10636">
        <v>40.405500000000004</v>
      </c>
    </row>
    <row r="10637" spans="1:3" x14ac:dyDescent="0.55000000000000004">
      <c r="A10637" s="1" t="s">
        <v>21</v>
      </c>
      <c r="B10637" s="2">
        <v>42019</v>
      </c>
      <c r="C10637">
        <v>39.983499999999999</v>
      </c>
    </row>
    <row r="10638" spans="1:3" x14ac:dyDescent="0.55000000000000004">
      <c r="A10638" s="1" t="s">
        <v>21</v>
      </c>
      <c r="B10638" s="2">
        <v>42020</v>
      </c>
      <c r="C10638">
        <v>40.651699999999998</v>
      </c>
    </row>
    <row r="10639" spans="1:3" x14ac:dyDescent="0.55000000000000004">
      <c r="A10639" s="1" t="s">
        <v>21</v>
      </c>
      <c r="B10639" s="2">
        <v>42024</v>
      </c>
      <c r="C10639">
        <v>40.7836</v>
      </c>
    </row>
    <row r="10640" spans="1:3" x14ac:dyDescent="0.55000000000000004">
      <c r="A10640" s="1" t="s">
        <v>21</v>
      </c>
      <c r="B10640" s="2">
        <v>42025</v>
      </c>
      <c r="C10640">
        <v>40.370399999999997</v>
      </c>
    </row>
    <row r="10641" spans="1:3" x14ac:dyDescent="0.55000000000000004">
      <c r="A10641" s="1" t="s">
        <v>21</v>
      </c>
      <c r="B10641" s="2">
        <v>42026</v>
      </c>
      <c r="C10641">
        <v>41.434100000000001</v>
      </c>
    </row>
    <row r="10642" spans="1:3" x14ac:dyDescent="0.55000000000000004">
      <c r="A10642" s="1" t="s">
        <v>21</v>
      </c>
      <c r="B10642" s="2">
        <v>42027</v>
      </c>
      <c r="C10642">
        <v>41.478099999999998</v>
      </c>
    </row>
    <row r="10643" spans="1:3" x14ac:dyDescent="0.55000000000000004">
      <c r="A10643" s="1" t="s">
        <v>21</v>
      </c>
      <c r="B10643" s="2">
        <v>42030</v>
      </c>
      <c r="C10643">
        <v>41.328600000000002</v>
      </c>
    </row>
    <row r="10644" spans="1:3" x14ac:dyDescent="0.55000000000000004">
      <c r="A10644" s="1" t="s">
        <v>21</v>
      </c>
      <c r="B10644" s="2">
        <v>42031</v>
      </c>
      <c r="C10644">
        <v>37.504300000000001</v>
      </c>
    </row>
    <row r="10645" spans="1:3" x14ac:dyDescent="0.55000000000000004">
      <c r="A10645" s="1" t="s">
        <v>21</v>
      </c>
      <c r="B10645" s="2">
        <v>42032</v>
      </c>
      <c r="C10645">
        <v>36.212000000000003</v>
      </c>
    </row>
    <row r="10646" spans="1:3" x14ac:dyDescent="0.55000000000000004">
      <c r="A10646" s="1" t="s">
        <v>21</v>
      </c>
      <c r="B10646" s="2">
        <v>42033</v>
      </c>
      <c r="C10646">
        <v>36.932899999999997</v>
      </c>
    </row>
    <row r="10647" spans="1:3" x14ac:dyDescent="0.55000000000000004">
      <c r="A10647" s="1" t="s">
        <v>21</v>
      </c>
      <c r="B10647" s="2">
        <v>42034</v>
      </c>
      <c r="C10647">
        <v>35.517499999999998</v>
      </c>
    </row>
    <row r="10648" spans="1:3" x14ac:dyDescent="0.55000000000000004">
      <c r="A10648" s="1" t="s">
        <v>21</v>
      </c>
      <c r="B10648" s="2">
        <v>42037</v>
      </c>
      <c r="C10648">
        <v>36.2911</v>
      </c>
    </row>
    <row r="10649" spans="1:3" x14ac:dyDescent="0.55000000000000004">
      <c r="A10649" s="1" t="s">
        <v>21</v>
      </c>
      <c r="B10649" s="2">
        <v>42038</v>
      </c>
      <c r="C10649">
        <v>36.572400000000002</v>
      </c>
    </row>
    <row r="10650" spans="1:3" x14ac:dyDescent="0.55000000000000004">
      <c r="A10650" s="1" t="s">
        <v>21</v>
      </c>
      <c r="B10650" s="2">
        <v>42039</v>
      </c>
      <c r="C10650">
        <v>36.7834</v>
      </c>
    </row>
    <row r="10651" spans="1:3" x14ac:dyDescent="0.55000000000000004">
      <c r="A10651" s="1" t="s">
        <v>21</v>
      </c>
      <c r="B10651" s="2">
        <v>42040</v>
      </c>
      <c r="C10651">
        <v>37.319699999999997</v>
      </c>
    </row>
    <row r="10652" spans="1:3" x14ac:dyDescent="0.55000000000000004">
      <c r="A10652" s="1" t="s">
        <v>21</v>
      </c>
      <c r="B10652" s="2">
        <v>42041</v>
      </c>
      <c r="C10652">
        <v>37.284599999999998</v>
      </c>
    </row>
    <row r="10653" spans="1:3" x14ac:dyDescent="0.55000000000000004">
      <c r="A10653" s="1" t="s">
        <v>21</v>
      </c>
      <c r="B10653" s="2">
        <v>42044</v>
      </c>
      <c r="C10653">
        <v>37.240600000000001</v>
      </c>
    </row>
    <row r="10654" spans="1:3" x14ac:dyDescent="0.55000000000000004">
      <c r="A10654" s="1" t="s">
        <v>21</v>
      </c>
      <c r="B10654" s="2">
        <v>42045</v>
      </c>
      <c r="C10654">
        <v>37.451599999999999</v>
      </c>
    </row>
    <row r="10655" spans="1:3" x14ac:dyDescent="0.55000000000000004">
      <c r="A10655" s="1" t="s">
        <v>21</v>
      </c>
      <c r="B10655" s="2">
        <v>42046</v>
      </c>
      <c r="C10655">
        <v>37.258200000000002</v>
      </c>
    </row>
    <row r="10656" spans="1:3" x14ac:dyDescent="0.55000000000000004">
      <c r="A10656" s="1" t="s">
        <v>21</v>
      </c>
      <c r="B10656" s="2">
        <v>42047</v>
      </c>
      <c r="C10656">
        <v>37.882399999999997</v>
      </c>
    </row>
    <row r="10657" spans="1:3" x14ac:dyDescent="0.55000000000000004">
      <c r="A10657" s="1" t="s">
        <v>21</v>
      </c>
      <c r="B10657" s="2">
        <v>42048</v>
      </c>
      <c r="C10657">
        <v>38.568100000000001</v>
      </c>
    </row>
    <row r="10658" spans="1:3" x14ac:dyDescent="0.55000000000000004">
      <c r="A10658" s="1" t="s">
        <v>21</v>
      </c>
      <c r="B10658" s="2">
        <v>42052</v>
      </c>
      <c r="C10658">
        <v>38.585799999999999</v>
      </c>
    </row>
    <row r="10659" spans="1:3" x14ac:dyDescent="0.55000000000000004">
      <c r="A10659" s="1" t="s">
        <v>21</v>
      </c>
      <c r="B10659" s="2">
        <v>42053</v>
      </c>
      <c r="C10659">
        <v>38.541499999999999</v>
      </c>
    </row>
    <row r="10660" spans="1:3" x14ac:dyDescent="0.55000000000000004">
      <c r="A10660" s="1" t="s">
        <v>21</v>
      </c>
      <c r="B10660" s="2">
        <v>42054</v>
      </c>
      <c r="C10660">
        <v>38.515000000000001</v>
      </c>
    </row>
    <row r="10661" spans="1:3" x14ac:dyDescent="0.55000000000000004">
      <c r="A10661" s="1" t="s">
        <v>21</v>
      </c>
      <c r="B10661" s="2">
        <v>42055</v>
      </c>
      <c r="C10661">
        <v>38.8337</v>
      </c>
    </row>
    <row r="10662" spans="1:3" x14ac:dyDescent="0.55000000000000004">
      <c r="A10662" s="1" t="s">
        <v>21</v>
      </c>
      <c r="B10662" s="2">
        <v>42058</v>
      </c>
      <c r="C10662">
        <v>39.090499999999999</v>
      </c>
    </row>
    <row r="10663" spans="1:3" x14ac:dyDescent="0.55000000000000004">
      <c r="A10663" s="1" t="s">
        <v>21</v>
      </c>
      <c r="B10663" s="2">
        <v>42059</v>
      </c>
      <c r="C10663">
        <v>39.037399999999998</v>
      </c>
    </row>
    <row r="10664" spans="1:3" x14ac:dyDescent="0.55000000000000004">
      <c r="A10664" s="1" t="s">
        <v>21</v>
      </c>
      <c r="B10664" s="2">
        <v>42060</v>
      </c>
      <c r="C10664">
        <v>38.948799999999999</v>
      </c>
    </row>
    <row r="10665" spans="1:3" x14ac:dyDescent="0.55000000000000004">
      <c r="A10665" s="1" t="s">
        <v>21</v>
      </c>
      <c r="B10665" s="2">
        <v>42061</v>
      </c>
      <c r="C10665">
        <v>39.010800000000003</v>
      </c>
    </row>
    <row r="10666" spans="1:3" x14ac:dyDescent="0.55000000000000004">
      <c r="A10666" s="1" t="s">
        <v>21</v>
      </c>
      <c r="B10666" s="2">
        <v>42062</v>
      </c>
      <c r="C10666">
        <v>38.8249</v>
      </c>
    </row>
    <row r="10667" spans="1:3" x14ac:dyDescent="0.55000000000000004">
      <c r="A10667" s="1" t="s">
        <v>21</v>
      </c>
      <c r="B10667" s="2">
        <v>42065</v>
      </c>
      <c r="C10667">
        <v>38.851399999999998</v>
      </c>
    </row>
    <row r="10668" spans="1:3" x14ac:dyDescent="0.55000000000000004">
      <c r="A10668" s="1" t="s">
        <v>21</v>
      </c>
      <c r="B10668" s="2">
        <v>42066</v>
      </c>
      <c r="C10668">
        <v>38.3202</v>
      </c>
    </row>
    <row r="10669" spans="1:3" x14ac:dyDescent="0.55000000000000004">
      <c r="A10669" s="1" t="s">
        <v>21</v>
      </c>
      <c r="B10669" s="2">
        <v>42067</v>
      </c>
      <c r="C10669">
        <v>38.125399999999999</v>
      </c>
    </row>
    <row r="10670" spans="1:3" x14ac:dyDescent="0.55000000000000004">
      <c r="A10670" s="1" t="s">
        <v>21</v>
      </c>
      <c r="B10670" s="2">
        <v>42068</v>
      </c>
      <c r="C10670">
        <v>38.169699999999999</v>
      </c>
    </row>
    <row r="10671" spans="1:3" x14ac:dyDescent="0.55000000000000004">
      <c r="A10671" s="1" t="s">
        <v>21</v>
      </c>
      <c r="B10671" s="2">
        <v>42069</v>
      </c>
      <c r="C10671">
        <v>37.505600000000001</v>
      </c>
    </row>
    <row r="10672" spans="1:3" x14ac:dyDescent="0.55000000000000004">
      <c r="A10672" s="1" t="s">
        <v>21</v>
      </c>
      <c r="B10672" s="2">
        <v>42072</v>
      </c>
      <c r="C10672">
        <v>37.939500000000002</v>
      </c>
    </row>
    <row r="10673" spans="1:3" x14ac:dyDescent="0.55000000000000004">
      <c r="A10673" s="1" t="s">
        <v>21</v>
      </c>
      <c r="B10673" s="2">
        <v>42073</v>
      </c>
      <c r="C10673">
        <v>37.2134</v>
      </c>
    </row>
    <row r="10674" spans="1:3" x14ac:dyDescent="0.55000000000000004">
      <c r="A10674" s="1" t="s">
        <v>21</v>
      </c>
      <c r="B10674" s="2">
        <v>42074</v>
      </c>
      <c r="C10674">
        <v>37.169199999999996</v>
      </c>
    </row>
    <row r="10675" spans="1:3" x14ac:dyDescent="0.55000000000000004">
      <c r="A10675" s="1" t="s">
        <v>21</v>
      </c>
      <c r="B10675" s="2">
        <v>42075</v>
      </c>
      <c r="C10675">
        <v>36.319200000000002</v>
      </c>
    </row>
    <row r="10676" spans="1:3" x14ac:dyDescent="0.55000000000000004">
      <c r="A10676" s="1" t="s">
        <v>21</v>
      </c>
      <c r="B10676" s="2">
        <v>42076</v>
      </c>
      <c r="C10676">
        <v>36.637900000000002</v>
      </c>
    </row>
    <row r="10677" spans="1:3" x14ac:dyDescent="0.55000000000000004">
      <c r="A10677" s="1" t="s">
        <v>21</v>
      </c>
      <c r="B10677" s="2">
        <v>42079</v>
      </c>
      <c r="C10677">
        <v>36.7973</v>
      </c>
    </row>
    <row r="10678" spans="1:3" x14ac:dyDescent="0.55000000000000004">
      <c r="A10678" s="1" t="s">
        <v>21</v>
      </c>
      <c r="B10678" s="2">
        <v>42080</v>
      </c>
      <c r="C10678">
        <v>36.921300000000002</v>
      </c>
    </row>
    <row r="10679" spans="1:3" x14ac:dyDescent="0.55000000000000004">
      <c r="A10679" s="1" t="s">
        <v>21</v>
      </c>
      <c r="B10679" s="2">
        <v>42081</v>
      </c>
      <c r="C10679">
        <v>37.629600000000003</v>
      </c>
    </row>
    <row r="10680" spans="1:3" x14ac:dyDescent="0.55000000000000004">
      <c r="A10680" s="1" t="s">
        <v>21</v>
      </c>
      <c r="B10680" s="2">
        <v>42082</v>
      </c>
      <c r="C10680">
        <v>37.443600000000004</v>
      </c>
    </row>
    <row r="10681" spans="1:3" x14ac:dyDescent="0.55000000000000004">
      <c r="A10681" s="1" t="s">
        <v>21</v>
      </c>
      <c r="B10681" s="2">
        <v>42083</v>
      </c>
      <c r="C10681">
        <v>37.966000000000001</v>
      </c>
    </row>
    <row r="10682" spans="1:3" x14ac:dyDescent="0.55000000000000004">
      <c r="A10682" s="1" t="s">
        <v>21</v>
      </c>
      <c r="B10682" s="2">
        <v>42086</v>
      </c>
      <c r="C10682">
        <v>37.948300000000003</v>
      </c>
    </row>
    <row r="10683" spans="1:3" x14ac:dyDescent="0.55000000000000004">
      <c r="A10683" s="1" t="s">
        <v>21</v>
      </c>
      <c r="B10683" s="2">
        <v>42087</v>
      </c>
      <c r="C10683">
        <v>37.983699999999999</v>
      </c>
    </row>
    <row r="10684" spans="1:3" x14ac:dyDescent="0.55000000000000004">
      <c r="A10684" s="1" t="s">
        <v>21</v>
      </c>
      <c r="B10684" s="2">
        <v>42088</v>
      </c>
      <c r="C10684">
        <v>36.708799999999997</v>
      </c>
    </row>
    <row r="10685" spans="1:3" x14ac:dyDescent="0.55000000000000004">
      <c r="A10685" s="1" t="s">
        <v>21</v>
      </c>
      <c r="B10685" s="2">
        <v>42089</v>
      </c>
      <c r="C10685">
        <v>36.487400000000001</v>
      </c>
    </row>
    <row r="10686" spans="1:3" x14ac:dyDescent="0.55000000000000004">
      <c r="A10686" s="1" t="s">
        <v>21</v>
      </c>
      <c r="B10686" s="2">
        <v>42090</v>
      </c>
      <c r="C10686">
        <v>36.274900000000002</v>
      </c>
    </row>
    <row r="10687" spans="1:3" x14ac:dyDescent="0.55000000000000004">
      <c r="A10687" s="1" t="s">
        <v>21</v>
      </c>
      <c r="B10687" s="2">
        <v>42093</v>
      </c>
      <c r="C10687">
        <v>36.265999999999998</v>
      </c>
    </row>
    <row r="10688" spans="1:3" x14ac:dyDescent="0.55000000000000004">
      <c r="A10688" s="1" t="s">
        <v>21</v>
      </c>
      <c r="B10688" s="2">
        <v>42094</v>
      </c>
      <c r="C10688">
        <v>36.000399999999999</v>
      </c>
    </row>
    <row r="10689" spans="1:3" x14ac:dyDescent="0.55000000000000004">
      <c r="A10689" s="1" t="s">
        <v>21</v>
      </c>
      <c r="B10689" s="2">
        <v>42095</v>
      </c>
      <c r="C10689">
        <v>36.053600000000003</v>
      </c>
    </row>
    <row r="10690" spans="1:3" x14ac:dyDescent="0.55000000000000004">
      <c r="A10690" s="1" t="s">
        <v>21</v>
      </c>
      <c r="B10690" s="2">
        <v>42096</v>
      </c>
      <c r="C10690">
        <v>35.672800000000002</v>
      </c>
    </row>
    <row r="10691" spans="1:3" x14ac:dyDescent="0.55000000000000004">
      <c r="A10691" s="1" t="s">
        <v>21</v>
      </c>
      <c r="B10691" s="2">
        <v>42100</v>
      </c>
      <c r="C10691">
        <v>36.788499999999999</v>
      </c>
    </row>
    <row r="10692" spans="1:3" x14ac:dyDescent="0.55000000000000004">
      <c r="A10692" s="1" t="s">
        <v>21</v>
      </c>
      <c r="B10692" s="2">
        <v>42101</v>
      </c>
      <c r="C10692">
        <v>36.770699999999998</v>
      </c>
    </row>
    <row r="10693" spans="1:3" x14ac:dyDescent="0.55000000000000004">
      <c r="A10693" s="1" t="s">
        <v>21</v>
      </c>
      <c r="B10693" s="2">
        <v>42102</v>
      </c>
      <c r="C10693">
        <v>36.673400000000001</v>
      </c>
    </row>
    <row r="10694" spans="1:3" x14ac:dyDescent="0.55000000000000004">
      <c r="A10694" s="1" t="s">
        <v>21</v>
      </c>
      <c r="B10694" s="2">
        <v>42103</v>
      </c>
      <c r="C10694">
        <v>36.726500000000001</v>
      </c>
    </row>
    <row r="10695" spans="1:3" x14ac:dyDescent="0.55000000000000004">
      <c r="A10695" s="1" t="s">
        <v>21</v>
      </c>
      <c r="B10695" s="2">
        <v>42104</v>
      </c>
      <c r="C10695">
        <v>36.939</v>
      </c>
    </row>
    <row r="10696" spans="1:3" x14ac:dyDescent="0.55000000000000004">
      <c r="A10696" s="1" t="s">
        <v>21</v>
      </c>
      <c r="B10696" s="2">
        <v>42107</v>
      </c>
      <c r="C10696">
        <v>36.974400000000003</v>
      </c>
    </row>
    <row r="10697" spans="1:3" x14ac:dyDescent="0.55000000000000004">
      <c r="A10697" s="1" t="s">
        <v>21</v>
      </c>
      <c r="B10697" s="2">
        <v>42108</v>
      </c>
      <c r="C10697">
        <v>36.877000000000002</v>
      </c>
    </row>
    <row r="10698" spans="1:3" x14ac:dyDescent="0.55000000000000004">
      <c r="A10698" s="1" t="s">
        <v>21</v>
      </c>
      <c r="B10698" s="2">
        <v>42109</v>
      </c>
      <c r="C10698">
        <v>37.417099999999998</v>
      </c>
    </row>
    <row r="10699" spans="1:3" x14ac:dyDescent="0.55000000000000004">
      <c r="A10699" s="1" t="s">
        <v>21</v>
      </c>
      <c r="B10699" s="2">
        <v>42110</v>
      </c>
      <c r="C10699">
        <v>37.328499999999998</v>
      </c>
    </row>
    <row r="10700" spans="1:3" x14ac:dyDescent="0.55000000000000004">
      <c r="A10700" s="1" t="s">
        <v>21</v>
      </c>
      <c r="B10700" s="2">
        <v>42111</v>
      </c>
      <c r="C10700">
        <v>36.8504</v>
      </c>
    </row>
    <row r="10701" spans="1:3" x14ac:dyDescent="0.55000000000000004">
      <c r="A10701" s="1" t="s">
        <v>21</v>
      </c>
      <c r="B10701" s="2">
        <v>42114</v>
      </c>
      <c r="C10701">
        <v>37.992600000000003</v>
      </c>
    </row>
    <row r="10702" spans="1:3" x14ac:dyDescent="0.55000000000000004">
      <c r="A10702" s="1" t="s">
        <v>21</v>
      </c>
      <c r="B10702" s="2">
        <v>42115</v>
      </c>
      <c r="C10702">
        <v>37.753500000000003</v>
      </c>
    </row>
    <row r="10703" spans="1:3" x14ac:dyDescent="0.55000000000000004">
      <c r="A10703" s="1" t="s">
        <v>21</v>
      </c>
      <c r="B10703" s="2">
        <v>42116</v>
      </c>
      <c r="C10703">
        <v>38.063400000000001</v>
      </c>
    </row>
    <row r="10704" spans="1:3" x14ac:dyDescent="0.55000000000000004">
      <c r="A10704" s="1" t="s">
        <v>21</v>
      </c>
      <c r="B10704" s="2">
        <v>42117</v>
      </c>
      <c r="C10704">
        <v>38.3733</v>
      </c>
    </row>
    <row r="10705" spans="1:3" x14ac:dyDescent="0.55000000000000004">
      <c r="A10705" s="1" t="s">
        <v>21</v>
      </c>
      <c r="B10705" s="2">
        <v>42118</v>
      </c>
      <c r="C10705">
        <v>42.3842</v>
      </c>
    </row>
    <row r="10706" spans="1:3" x14ac:dyDescent="0.55000000000000004">
      <c r="A10706" s="1" t="s">
        <v>21</v>
      </c>
      <c r="B10706" s="2">
        <v>42121</v>
      </c>
      <c r="C10706">
        <v>42.5259</v>
      </c>
    </row>
    <row r="10707" spans="1:3" x14ac:dyDescent="0.55000000000000004">
      <c r="A10707" s="1" t="s">
        <v>21</v>
      </c>
      <c r="B10707" s="2">
        <v>42122</v>
      </c>
      <c r="C10707">
        <v>43.526400000000002</v>
      </c>
    </row>
    <row r="10708" spans="1:3" x14ac:dyDescent="0.55000000000000004">
      <c r="A10708" s="1" t="s">
        <v>21</v>
      </c>
      <c r="B10708" s="2">
        <v>42123</v>
      </c>
      <c r="C10708">
        <v>43.437800000000003</v>
      </c>
    </row>
    <row r="10709" spans="1:3" x14ac:dyDescent="0.55000000000000004">
      <c r="A10709" s="1" t="s">
        <v>21</v>
      </c>
      <c r="B10709" s="2">
        <v>42124</v>
      </c>
      <c r="C10709">
        <v>43.066000000000003</v>
      </c>
    </row>
    <row r="10710" spans="1:3" x14ac:dyDescent="0.55000000000000004">
      <c r="A10710" s="1" t="s">
        <v>21</v>
      </c>
      <c r="B10710" s="2">
        <v>42125</v>
      </c>
      <c r="C10710">
        <v>43.0837</v>
      </c>
    </row>
    <row r="10711" spans="1:3" x14ac:dyDescent="0.55000000000000004">
      <c r="A10711" s="1" t="s">
        <v>21</v>
      </c>
      <c r="B10711" s="2">
        <v>42128</v>
      </c>
      <c r="C10711">
        <v>42.711799999999997</v>
      </c>
    </row>
    <row r="10712" spans="1:3" x14ac:dyDescent="0.55000000000000004">
      <c r="A10712" s="1" t="s">
        <v>21</v>
      </c>
      <c r="B10712" s="2">
        <v>42129</v>
      </c>
      <c r="C10712">
        <v>42.145099999999999</v>
      </c>
    </row>
    <row r="10713" spans="1:3" x14ac:dyDescent="0.55000000000000004">
      <c r="A10713" s="1" t="s">
        <v>21</v>
      </c>
      <c r="B10713" s="2">
        <v>42130</v>
      </c>
      <c r="C10713">
        <v>40.976399999999998</v>
      </c>
    </row>
    <row r="10714" spans="1:3" x14ac:dyDescent="0.55000000000000004">
      <c r="A10714" s="1" t="s">
        <v>21</v>
      </c>
      <c r="B10714" s="2">
        <v>42131</v>
      </c>
      <c r="C10714">
        <v>41.348300000000002</v>
      </c>
    </row>
    <row r="10715" spans="1:3" x14ac:dyDescent="0.55000000000000004">
      <c r="A10715" s="1" t="s">
        <v>21</v>
      </c>
      <c r="B10715" s="2">
        <v>42132</v>
      </c>
      <c r="C10715">
        <v>42.277900000000002</v>
      </c>
    </row>
    <row r="10716" spans="1:3" x14ac:dyDescent="0.55000000000000004">
      <c r="A10716" s="1" t="s">
        <v>21</v>
      </c>
      <c r="B10716" s="2">
        <v>42135</v>
      </c>
      <c r="C10716">
        <v>41.941499999999998</v>
      </c>
    </row>
    <row r="10717" spans="1:3" x14ac:dyDescent="0.55000000000000004">
      <c r="A10717" s="1" t="s">
        <v>21</v>
      </c>
      <c r="B10717" s="2">
        <v>42136</v>
      </c>
      <c r="C10717">
        <v>41.9238</v>
      </c>
    </row>
    <row r="10718" spans="1:3" x14ac:dyDescent="0.55000000000000004">
      <c r="A10718" s="1" t="s">
        <v>21</v>
      </c>
      <c r="B10718" s="2">
        <v>42137</v>
      </c>
      <c r="C10718">
        <v>42.171700000000001</v>
      </c>
    </row>
    <row r="10719" spans="1:3" x14ac:dyDescent="0.55000000000000004">
      <c r="A10719" s="1" t="s">
        <v>21</v>
      </c>
      <c r="B10719" s="2">
        <v>42138</v>
      </c>
      <c r="C10719">
        <v>43.136800000000001</v>
      </c>
    </row>
    <row r="10720" spans="1:3" x14ac:dyDescent="0.55000000000000004">
      <c r="A10720" s="1" t="s">
        <v>21</v>
      </c>
      <c r="B10720" s="2">
        <v>42139</v>
      </c>
      <c r="C10720">
        <v>42.764899999999997</v>
      </c>
    </row>
    <row r="10721" spans="1:3" x14ac:dyDescent="0.55000000000000004">
      <c r="A10721" s="1" t="s">
        <v>21</v>
      </c>
      <c r="B10721" s="2">
        <v>42142</v>
      </c>
      <c r="C10721">
        <v>42.508099999999999</v>
      </c>
    </row>
    <row r="10722" spans="1:3" x14ac:dyDescent="0.55000000000000004">
      <c r="A10722" s="1" t="s">
        <v>21</v>
      </c>
      <c r="B10722" s="2">
        <v>42143</v>
      </c>
      <c r="C10722">
        <v>42.401200000000003</v>
      </c>
    </row>
    <row r="10723" spans="1:3" x14ac:dyDescent="0.55000000000000004">
      <c r="A10723" s="1" t="s">
        <v>21</v>
      </c>
      <c r="B10723" s="2">
        <v>42144</v>
      </c>
      <c r="C10723">
        <v>42.401200000000003</v>
      </c>
    </row>
    <row r="10724" spans="1:3" x14ac:dyDescent="0.55000000000000004">
      <c r="A10724" s="1" t="s">
        <v>21</v>
      </c>
      <c r="B10724" s="2">
        <v>42145</v>
      </c>
      <c r="C10724">
        <v>42.258600000000001</v>
      </c>
    </row>
    <row r="10725" spans="1:3" x14ac:dyDescent="0.55000000000000004">
      <c r="A10725" s="1" t="s">
        <v>21</v>
      </c>
      <c r="B10725" s="2">
        <v>42146</v>
      </c>
      <c r="C10725">
        <v>41.795200000000001</v>
      </c>
    </row>
    <row r="10726" spans="1:3" x14ac:dyDescent="0.55000000000000004">
      <c r="A10726" s="1" t="s">
        <v>21</v>
      </c>
      <c r="B10726" s="2">
        <v>42150</v>
      </c>
      <c r="C10726">
        <v>41.518999999999998</v>
      </c>
    </row>
    <row r="10727" spans="1:3" x14ac:dyDescent="0.55000000000000004">
      <c r="A10727" s="1" t="s">
        <v>21</v>
      </c>
      <c r="B10727" s="2">
        <v>42151</v>
      </c>
      <c r="C10727">
        <v>42.427900000000001</v>
      </c>
    </row>
    <row r="10728" spans="1:3" x14ac:dyDescent="0.55000000000000004">
      <c r="A10728" s="1" t="s">
        <v>21</v>
      </c>
      <c r="B10728" s="2">
        <v>42152</v>
      </c>
      <c r="C10728">
        <v>42.285400000000003</v>
      </c>
    </row>
    <row r="10729" spans="1:3" x14ac:dyDescent="0.55000000000000004">
      <c r="A10729" s="1" t="s">
        <v>21</v>
      </c>
      <c r="B10729" s="2">
        <v>42153</v>
      </c>
      <c r="C10729">
        <v>41.759599999999999</v>
      </c>
    </row>
    <row r="10730" spans="1:3" x14ac:dyDescent="0.55000000000000004">
      <c r="A10730" s="1" t="s">
        <v>21</v>
      </c>
      <c r="B10730" s="2">
        <v>42156</v>
      </c>
      <c r="C10730">
        <v>42.089300000000001</v>
      </c>
    </row>
    <row r="10731" spans="1:3" x14ac:dyDescent="0.55000000000000004">
      <c r="A10731" s="1" t="s">
        <v>21</v>
      </c>
      <c r="B10731" s="2">
        <v>42157</v>
      </c>
      <c r="C10731">
        <v>41.813000000000002</v>
      </c>
    </row>
    <row r="10732" spans="1:3" x14ac:dyDescent="0.55000000000000004">
      <c r="A10732" s="1" t="s">
        <v>21</v>
      </c>
      <c r="B10732" s="2">
        <v>42158</v>
      </c>
      <c r="C10732">
        <v>41.750700000000002</v>
      </c>
    </row>
    <row r="10733" spans="1:3" x14ac:dyDescent="0.55000000000000004">
      <c r="A10733" s="1" t="s">
        <v>21</v>
      </c>
      <c r="B10733" s="2">
        <v>42159</v>
      </c>
      <c r="C10733">
        <v>41.314</v>
      </c>
    </row>
    <row r="10734" spans="1:3" x14ac:dyDescent="0.55000000000000004">
      <c r="A10734" s="1" t="s">
        <v>21</v>
      </c>
      <c r="B10734" s="2">
        <v>42160</v>
      </c>
      <c r="C10734">
        <v>41.117899999999999</v>
      </c>
    </row>
    <row r="10735" spans="1:3" x14ac:dyDescent="0.55000000000000004">
      <c r="A10735" s="1" t="s">
        <v>21</v>
      </c>
      <c r="B10735" s="2">
        <v>42163</v>
      </c>
      <c r="C10735">
        <v>40.752600000000001</v>
      </c>
    </row>
    <row r="10736" spans="1:3" x14ac:dyDescent="0.55000000000000004">
      <c r="A10736" s="1" t="s">
        <v>21</v>
      </c>
      <c r="B10736" s="2">
        <v>42164</v>
      </c>
      <c r="C10736">
        <v>40.6813</v>
      </c>
    </row>
    <row r="10737" spans="1:3" x14ac:dyDescent="0.55000000000000004">
      <c r="A10737" s="1" t="s">
        <v>21</v>
      </c>
      <c r="B10737" s="2">
        <v>42165</v>
      </c>
      <c r="C10737">
        <v>41.536799999999999</v>
      </c>
    </row>
    <row r="10738" spans="1:3" x14ac:dyDescent="0.55000000000000004">
      <c r="A10738" s="1" t="s">
        <v>21</v>
      </c>
      <c r="B10738" s="2">
        <v>42166</v>
      </c>
      <c r="C10738">
        <v>41.385300000000001</v>
      </c>
    </row>
    <row r="10739" spans="1:3" x14ac:dyDescent="0.55000000000000004">
      <c r="A10739" s="1" t="s">
        <v>21</v>
      </c>
      <c r="B10739" s="2">
        <v>42167</v>
      </c>
      <c r="C10739">
        <v>40.9664</v>
      </c>
    </row>
    <row r="10740" spans="1:3" x14ac:dyDescent="0.55000000000000004">
      <c r="A10740" s="1" t="s">
        <v>21</v>
      </c>
      <c r="B10740" s="2">
        <v>42170</v>
      </c>
      <c r="C10740">
        <v>40.529800000000002</v>
      </c>
    </row>
    <row r="10741" spans="1:3" x14ac:dyDescent="0.55000000000000004">
      <c r="A10741" s="1" t="s">
        <v>21</v>
      </c>
      <c r="B10741" s="2">
        <v>42171</v>
      </c>
      <c r="C10741">
        <v>40.841700000000003</v>
      </c>
    </row>
    <row r="10742" spans="1:3" x14ac:dyDescent="0.55000000000000004">
      <c r="A10742" s="1" t="s">
        <v>21</v>
      </c>
      <c r="B10742" s="2">
        <v>42172</v>
      </c>
      <c r="C10742">
        <v>40.9664</v>
      </c>
    </row>
    <row r="10743" spans="1:3" x14ac:dyDescent="0.55000000000000004">
      <c r="A10743" s="1" t="s">
        <v>21</v>
      </c>
      <c r="B10743" s="2">
        <v>42173</v>
      </c>
      <c r="C10743">
        <v>41.634799999999998</v>
      </c>
    </row>
    <row r="10744" spans="1:3" x14ac:dyDescent="0.55000000000000004">
      <c r="A10744" s="1" t="s">
        <v>21</v>
      </c>
      <c r="B10744" s="2">
        <v>42174</v>
      </c>
      <c r="C10744">
        <v>41.082299999999996</v>
      </c>
    </row>
    <row r="10745" spans="1:3" x14ac:dyDescent="0.55000000000000004">
      <c r="A10745" s="1" t="s">
        <v>21</v>
      </c>
      <c r="B10745" s="2">
        <v>42177</v>
      </c>
      <c r="C10745">
        <v>41.198099999999997</v>
      </c>
    </row>
    <row r="10746" spans="1:3" x14ac:dyDescent="0.55000000000000004">
      <c r="A10746" s="1" t="s">
        <v>21</v>
      </c>
      <c r="B10746" s="2">
        <v>42178</v>
      </c>
      <c r="C10746">
        <v>40.912999999999997</v>
      </c>
    </row>
    <row r="10747" spans="1:3" x14ac:dyDescent="0.55000000000000004">
      <c r="A10747" s="1" t="s">
        <v>21</v>
      </c>
      <c r="B10747" s="2">
        <v>42179</v>
      </c>
      <c r="C10747">
        <v>40.672400000000003</v>
      </c>
    </row>
    <row r="10748" spans="1:3" x14ac:dyDescent="0.55000000000000004">
      <c r="A10748" s="1" t="s">
        <v>21</v>
      </c>
      <c r="B10748" s="2">
        <v>42180</v>
      </c>
      <c r="C10748">
        <v>40.6813</v>
      </c>
    </row>
    <row r="10749" spans="1:3" x14ac:dyDescent="0.55000000000000004">
      <c r="A10749" s="1" t="s">
        <v>21</v>
      </c>
      <c r="B10749" s="2">
        <v>42181</v>
      </c>
      <c r="C10749">
        <v>40.3337</v>
      </c>
    </row>
    <row r="10750" spans="1:3" x14ac:dyDescent="0.55000000000000004">
      <c r="A10750" s="1" t="s">
        <v>21</v>
      </c>
      <c r="B10750" s="2">
        <v>42184</v>
      </c>
      <c r="C10750">
        <v>39.540599999999998</v>
      </c>
    </row>
    <row r="10751" spans="1:3" x14ac:dyDescent="0.55000000000000004">
      <c r="A10751" s="1" t="s">
        <v>21</v>
      </c>
      <c r="B10751" s="2">
        <v>42185</v>
      </c>
      <c r="C10751">
        <v>39.344499999999996</v>
      </c>
    </row>
    <row r="10752" spans="1:3" x14ac:dyDescent="0.55000000000000004">
      <c r="A10752" s="1" t="s">
        <v>21</v>
      </c>
      <c r="B10752" s="2">
        <v>42186</v>
      </c>
      <c r="C10752">
        <v>39.611899999999999</v>
      </c>
    </row>
    <row r="10753" spans="1:3" x14ac:dyDescent="0.55000000000000004">
      <c r="A10753" s="1" t="s">
        <v>21</v>
      </c>
      <c r="B10753" s="2">
        <v>42187</v>
      </c>
      <c r="C10753">
        <v>39.567300000000003</v>
      </c>
    </row>
    <row r="10754" spans="1:3" x14ac:dyDescent="0.55000000000000004">
      <c r="A10754" s="1" t="s">
        <v>21</v>
      </c>
      <c r="B10754" s="2">
        <v>42191</v>
      </c>
      <c r="C10754">
        <v>39.558399999999999</v>
      </c>
    </row>
    <row r="10755" spans="1:3" x14ac:dyDescent="0.55000000000000004">
      <c r="A10755" s="1" t="s">
        <v>21</v>
      </c>
      <c r="B10755" s="2">
        <v>42192</v>
      </c>
      <c r="C10755">
        <v>39.478200000000001</v>
      </c>
    </row>
    <row r="10756" spans="1:3" x14ac:dyDescent="0.55000000000000004">
      <c r="A10756" s="1" t="s">
        <v>21</v>
      </c>
      <c r="B10756" s="2">
        <v>42193</v>
      </c>
      <c r="C10756">
        <v>39.424799999999998</v>
      </c>
    </row>
    <row r="10757" spans="1:3" x14ac:dyDescent="0.55000000000000004">
      <c r="A10757" s="1" t="s">
        <v>21</v>
      </c>
      <c r="B10757" s="2">
        <v>42194</v>
      </c>
      <c r="C10757">
        <v>39.674300000000002</v>
      </c>
    </row>
    <row r="10758" spans="1:3" x14ac:dyDescent="0.55000000000000004">
      <c r="A10758" s="1" t="s">
        <v>21</v>
      </c>
      <c r="B10758" s="2">
        <v>42195</v>
      </c>
      <c r="C10758">
        <v>39.7545</v>
      </c>
    </row>
    <row r="10759" spans="1:3" x14ac:dyDescent="0.55000000000000004">
      <c r="A10759" s="1" t="s">
        <v>21</v>
      </c>
      <c r="B10759" s="2">
        <v>42198</v>
      </c>
      <c r="C10759">
        <v>40.583300000000001</v>
      </c>
    </row>
    <row r="10760" spans="1:3" x14ac:dyDescent="0.55000000000000004">
      <c r="A10760" s="1" t="s">
        <v>21</v>
      </c>
      <c r="B10760" s="2">
        <v>42199</v>
      </c>
      <c r="C10760">
        <v>40.654499999999999</v>
      </c>
    </row>
    <row r="10761" spans="1:3" x14ac:dyDescent="0.55000000000000004">
      <c r="A10761" s="1" t="s">
        <v>21</v>
      </c>
      <c r="B10761" s="2">
        <v>42200</v>
      </c>
      <c r="C10761">
        <v>40.779299999999999</v>
      </c>
    </row>
    <row r="10762" spans="1:3" x14ac:dyDescent="0.55000000000000004">
      <c r="A10762" s="1" t="s">
        <v>21</v>
      </c>
      <c r="B10762" s="2">
        <v>42201</v>
      </c>
      <c r="C10762">
        <v>41.581299999999999</v>
      </c>
    </row>
    <row r="10763" spans="1:3" x14ac:dyDescent="0.55000000000000004">
      <c r="A10763" s="1" t="s">
        <v>21</v>
      </c>
      <c r="B10763" s="2">
        <v>42202</v>
      </c>
      <c r="C10763">
        <v>41.545699999999997</v>
      </c>
    </row>
    <row r="10764" spans="1:3" x14ac:dyDescent="0.55000000000000004">
      <c r="A10764" s="1" t="s">
        <v>21</v>
      </c>
      <c r="B10764" s="2">
        <v>42205</v>
      </c>
      <c r="C10764">
        <v>41.813000000000002</v>
      </c>
    </row>
    <row r="10765" spans="1:3" x14ac:dyDescent="0.55000000000000004">
      <c r="A10765" s="1" t="s">
        <v>21</v>
      </c>
      <c r="B10765" s="2">
        <v>42206</v>
      </c>
      <c r="C10765">
        <v>42.133899999999997</v>
      </c>
    </row>
    <row r="10766" spans="1:3" x14ac:dyDescent="0.55000000000000004">
      <c r="A10766" s="1" t="s">
        <v>21</v>
      </c>
      <c r="B10766" s="2">
        <v>42207</v>
      </c>
      <c r="C10766">
        <v>40.583300000000001</v>
      </c>
    </row>
    <row r="10767" spans="1:3" x14ac:dyDescent="0.55000000000000004">
      <c r="A10767" s="1" t="s">
        <v>21</v>
      </c>
      <c r="B10767" s="2">
        <v>42208</v>
      </c>
      <c r="C10767">
        <v>41.091200000000001</v>
      </c>
    </row>
    <row r="10768" spans="1:3" x14ac:dyDescent="0.55000000000000004">
      <c r="A10768" s="1" t="s">
        <v>21</v>
      </c>
      <c r="B10768" s="2">
        <v>42209</v>
      </c>
      <c r="C10768">
        <v>40.939700000000002</v>
      </c>
    </row>
    <row r="10769" spans="1:3" x14ac:dyDescent="0.55000000000000004">
      <c r="A10769" s="1" t="s">
        <v>21</v>
      </c>
      <c r="B10769" s="2">
        <v>42212</v>
      </c>
      <c r="C10769">
        <v>40.413899999999998</v>
      </c>
    </row>
    <row r="10770" spans="1:3" x14ac:dyDescent="0.55000000000000004">
      <c r="A10770" s="1" t="s">
        <v>21</v>
      </c>
      <c r="B10770" s="2">
        <v>42213</v>
      </c>
      <c r="C10770">
        <v>40.405000000000001</v>
      </c>
    </row>
    <row r="10771" spans="1:3" x14ac:dyDescent="0.55000000000000004">
      <c r="A10771" s="1" t="s">
        <v>21</v>
      </c>
      <c r="B10771" s="2">
        <v>42214</v>
      </c>
      <c r="C10771">
        <v>41.251600000000003</v>
      </c>
    </row>
    <row r="10772" spans="1:3" x14ac:dyDescent="0.55000000000000004">
      <c r="A10772" s="1" t="s">
        <v>21</v>
      </c>
      <c r="B10772" s="2">
        <v>42215</v>
      </c>
      <c r="C10772">
        <v>41.7774</v>
      </c>
    </row>
    <row r="10773" spans="1:3" x14ac:dyDescent="0.55000000000000004">
      <c r="A10773" s="1" t="s">
        <v>21</v>
      </c>
      <c r="B10773" s="2">
        <v>42216</v>
      </c>
      <c r="C10773">
        <v>41.616999999999997</v>
      </c>
    </row>
    <row r="10774" spans="1:3" x14ac:dyDescent="0.55000000000000004">
      <c r="A10774" s="1" t="s">
        <v>21</v>
      </c>
      <c r="B10774" s="2">
        <v>42219</v>
      </c>
      <c r="C10774">
        <v>41.715000000000003</v>
      </c>
    </row>
    <row r="10775" spans="1:3" x14ac:dyDescent="0.55000000000000004">
      <c r="A10775" s="1" t="s">
        <v>21</v>
      </c>
      <c r="B10775" s="2">
        <v>42220</v>
      </c>
      <c r="C10775">
        <v>42.365600000000001</v>
      </c>
    </row>
    <row r="10776" spans="1:3" x14ac:dyDescent="0.55000000000000004">
      <c r="A10776" s="1" t="s">
        <v>21</v>
      </c>
      <c r="B10776" s="2">
        <v>42221</v>
      </c>
      <c r="C10776">
        <v>42.401200000000003</v>
      </c>
    </row>
    <row r="10777" spans="1:3" x14ac:dyDescent="0.55000000000000004">
      <c r="A10777" s="1" t="s">
        <v>21</v>
      </c>
      <c r="B10777" s="2">
        <v>42222</v>
      </c>
      <c r="C10777">
        <v>41.545699999999997</v>
      </c>
    </row>
    <row r="10778" spans="1:3" x14ac:dyDescent="0.55000000000000004">
      <c r="A10778" s="1" t="s">
        <v>21</v>
      </c>
      <c r="B10778" s="2">
        <v>42223</v>
      </c>
      <c r="C10778">
        <v>41.6526</v>
      </c>
    </row>
    <row r="10779" spans="1:3" x14ac:dyDescent="0.55000000000000004">
      <c r="A10779" s="1" t="s">
        <v>21</v>
      </c>
      <c r="B10779" s="2">
        <v>42226</v>
      </c>
      <c r="C10779">
        <v>42.178400000000003</v>
      </c>
    </row>
    <row r="10780" spans="1:3" x14ac:dyDescent="0.55000000000000004">
      <c r="A10780" s="1" t="s">
        <v>21</v>
      </c>
      <c r="B10780" s="2">
        <v>42227</v>
      </c>
      <c r="C10780">
        <v>41.358600000000003</v>
      </c>
    </row>
    <row r="10781" spans="1:3" x14ac:dyDescent="0.55000000000000004">
      <c r="A10781" s="1" t="s">
        <v>21</v>
      </c>
      <c r="B10781" s="2">
        <v>42228</v>
      </c>
      <c r="C10781">
        <v>41.6526</v>
      </c>
    </row>
    <row r="10782" spans="1:3" x14ac:dyDescent="0.55000000000000004">
      <c r="A10782" s="1" t="s">
        <v>21</v>
      </c>
      <c r="B10782" s="2">
        <v>42229</v>
      </c>
      <c r="C10782">
        <v>41.643700000000003</v>
      </c>
    </row>
    <row r="10783" spans="1:3" x14ac:dyDescent="0.55000000000000004">
      <c r="A10783" s="1" t="s">
        <v>21</v>
      </c>
      <c r="B10783" s="2">
        <v>42230</v>
      </c>
      <c r="C10783">
        <v>41.884300000000003</v>
      </c>
    </row>
    <row r="10784" spans="1:3" x14ac:dyDescent="0.55000000000000004">
      <c r="A10784" s="1" t="s">
        <v>21</v>
      </c>
      <c r="B10784" s="2">
        <v>42233</v>
      </c>
      <c r="C10784">
        <v>42.169499999999999</v>
      </c>
    </row>
    <row r="10785" spans="1:3" x14ac:dyDescent="0.55000000000000004">
      <c r="A10785" s="1" t="s">
        <v>21</v>
      </c>
      <c r="B10785" s="2">
        <v>42234</v>
      </c>
      <c r="C10785">
        <v>42.402700000000003</v>
      </c>
    </row>
    <row r="10786" spans="1:3" x14ac:dyDescent="0.55000000000000004">
      <c r="A10786" s="1" t="s">
        <v>21</v>
      </c>
      <c r="B10786" s="2">
        <v>42235</v>
      </c>
      <c r="C10786">
        <v>41.810699999999997</v>
      </c>
    </row>
    <row r="10787" spans="1:3" x14ac:dyDescent="0.55000000000000004">
      <c r="A10787" s="1" t="s">
        <v>21</v>
      </c>
      <c r="B10787" s="2">
        <v>42236</v>
      </c>
      <c r="C10787">
        <v>40.958500000000001</v>
      </c>
    </row>
    <row r="10788" spans="1:3" x14ac:dyDescent="0.55000000000000004">
      <c r="A10788" s="1" t="s">
        <v>21</v>
      </c>
      <c r="B10788" s="2">
        <v>42237</v>
      </c>
      <c r="C10788">
        <v>38.635199999999998</v>
      </c>
    </row>
    <row r="10789" spans="1:3" x14ac:dyDescent="0.55000000000000004">
      <c r="A10789" s="1" t="s">
        <v>21</v>
      </c>
      <c r="B10789" s="2">
        <v>42240</v>
      </c>
      <c r="C10789">
        <v>37.388300000000001</v>
      </c>
    </row>
    <row r="10790" spans="1:3" x14ac:dyDescent="0.55000000000000004">
      <c r="A10790" s="1" t="s">
        <v>21</v>
      </c>
      <c r="B10790" s="2">
        <v>42241</v>
      </c>
      <c r="C10790">
        <v>36.302900000000001</v>
      </c>
    </row>
    <row r="10791" spans="1:3" x14ac:dyDescent="0.55000000000000004">
      <c r="A10791" s="1" t="s">
        <v>21</v>
      </c>
      <c r="B10791" s="2">
        <v>42242</v>
      </c>
      <c r="C10791">
        <v>38.3123</v>
      </c>
    </row>
    <row r="10792" spans="1:3" x14ac:dyDescent="0.55000000000000004">
      <c r="A10792" s="1" t="s">
        <v>21</v>
      </c>
      <c r="B10792" s="2">
        <v>42243</v>
      </c>
      <c r="C10792">
        <v>39.3797</v>
      </c>
    </row>
    <row r="10793" spans="1:3" x14ac:dyDescent="0.55000000000000004">
      <c r="A10793" s="1" t="s">
        <v>21</v>
      </c>
      <c r="B10793" s="2">
        <v>42244</v>
      </c>
      <c r="C10793">
        <v>39.406599999999997</v>
      </c>
    </row>
    <row r="10794" spans="1:3" x14ac:dyDescent="0.55000000000000004">
      <c r="A10794" s="1" t="s">
        <v>21</v>
      </c>
      <c r="B10794" s="2">
        <v>42247</v>
      </c>
      <c r="C10794">
        <v>39.038899999999998</v>
      </c>
    </row>
    <row r="10795" spans="1:3" x14ac:dyDescent="0.55000000000000004">
      <c r="A10795" s="1" t="s">
        <v>21</v>
      </c>
      <c r="B10795" s="2">
        <v>42248</v>
      </c>
      <c r="C10795">
        <v>37.5139</v>
      </c>
    </row>
    <row r="10796" spans="1:3" x14ac:dyDescent="0.55000000000000004">
      <c r="A10796" s="1" t="s">
        <v>21</v>
      </c>
      <c r="B10796" s="2">
        <v>42249</v>
      </c>
      <c r="C10796">
        <v>38.895299999999999</v>
      </c>
    </row>
    <row r="10797" spans="1:3" x14ac:dyDescent="0.55000000000000004">
      <c r="A10797" s="1" t="s">
        <v>21</v>
      </c>
      <c r="B10797" s="2">
        <v>42250</v>
      </c>
      <c r="C10797">
        <v>39.020899999999997</v>
      </c>
    </row>
    <row r="10798" spans="1:3" x14ac:dyDescent="0.55000000000000004">
      <c r="A10798" s="1" t="s">
        <v>21</v>
      </c>
      <c r="B10798" s="2">
        <v>42251</v>
      </c>
      <c r="C10798">
        <v>38.2226</v>
      </c>
    </row>
    <row r="10799" spans="1:3" x14ac:dyDescent="0.55000000000000004">
      <c r="A10799" s="1" t="s">
        <v>21</v>
      </c>
      <c r="B10799" s="2">
        <v>42255</v>
      </c>
      <c r="C10799">
        <v>39.370800000000003</v>
      </c>
    </row>
    <row r="10800" spans="1:3" x14ac:dyDescent="0.55000000000000004">
      <c r="A10800" s="1" t="s">
        <v>21</v>
      </c>
      <c r="B10800" s="2">
        <v>42256</v>
      </c>
      <c r="C10800">
        <v>38.635199999999998</v>
      </c>
    </row>
    <row r="10801" spans="1:3" x14ac:dyDescent="0.55000000000000004">
      <c r="A10801" s="1" t="s">
        <v>21</v>
      </c>
      <c r="B10801" s="2">
        <v>42257</v>
      </c>
      <c r="C10801">
        <v>38.832599999999999</v>
      </c>
    </row>
    <row r="10802" spans="1:3" x14ac:dyDescent="0.55000000000000004">
      <c r="A10802" s="1" t="s">
        <v>21</v>
      </c>
      <c r="B10802" s="2">
        <v>42258</v>
      </c>
      <c r="C10802">
        <v>39.003</v>
      </c>
    </row>
    <row r="10803" spans="1:3" x14ac:dyDescent="0.55000000000000004">
      <c r="A10803" s="1" t="s">
        <v>21</v>
      </c>
      <c r="B10803" s="2">
        <v>42261</v>
      </c>
      <c r="C10803">
        <v>38.6083</v>
      </c>
    </row>
    <row r="10804" spans="1:3" x14ac:dyDescent="0.55000000000000004">
      <c r="A10804" s="1" t="s">
        <v>21</v>
      </c>
      <c r="B10804" s="2">
        <v>42262</v>
      </c>
      <c r="C10804">
        <v>39.451500000000003</v>
      </c>
    </row>
    <row r="10805" spans="1:3" x14ac:dyDescent="0.55000000000000004">
      <c r="A10805" s="1" t="s">
        <v>21</v>
      </c>
      <c r="B10805" s="2">
        <v>42263</v>
      </c>
      <c r="C10805">
        <v>39.738599999999998</v>
      </c>
    </row>
    <row r="10806" spans="1:3" x14ac:dyDescent="0.55000000000000004">
      <c r="A10806" s="1" t="s">
        <v>21</v>
      </c>
      <c r="B10806" s="2">
        <v>42264</v>
      </c>
      <c r="C10806">
        <v>39.6937</v>
      </c>
    </row>
    <row r="10807" spans="1:3" x14ac:dyDescent="0.55000000000000004">
      <c r="A10807" s="1" t="s">
        <v>21</v>
      </c>
      <c r="B10807" s="2">
        <v>42265</v>
      </c>
      <c r="C10807">
        <v>39.003</v>
      </c>
    </row>
    <row r="10808" spans="1:3" x14ac:dyDescent="0.55000000000000004">
      <c r="A10808" s="1" t="s">
        <v>21</v>
      </c>
      <c r="B10808" s="2">
        <v>42268</v>
      </c>
      <c r="C10808">
        <v>39.568100000000001</v>
      </c>
    </row>
    <row r="10809" spans="1:3" x14ac:dyDescent="0.55000000000000004">
      <c r="A10809" s="1" t="s">
        <v>21</v>
      </c>
      <c r="B10809" s="2">
        <v>42269</v>
      </c>
      <c r="C10809">
        <v>39.3797</v>
      </c>
    </row>
    <row r="10810" spans="1:3" x14ac:dyDescent="0.55000000000000004">
      <c r="A10810" s="1" t="s">
        <v>21</v>
      </c>
      <c r="B10810" s="2">
        <v>42270</v>
      </c>
      <c r="C10810">
        <v>39.352800000000002</v>
      </c>
    </row>
    <row r="10811" spans="1:3" x14ac:dyDescent="0.55000000000000004">
      <c r="A10811" s="1" t="s">
        <v>21</v>
      </c>
      <c r="B10811" s="2">
        <v>42271</v>
      </c>
      <c r="C10811">
        <v>39.3887</v>
      </c>
    </row>
    <row r="10812" spans="1:3" x14ac:dyDescent="0.55000000000000004">
      <c r="A10812" s="1" t="s">
        <v>21</v>
      </c>
      <c r="B10812" s="2">
        <v>42272</v>
      </c>
      <c r="C10812">
        <v>39.415599999999998</v>
      </c>
    </row>
    <row r="10813" spans="1:3" x14ac:dyDescent="0.55000000000000004">
      <c r="A10813" s="1" t="s">
        <v>21</v>
      </c>
      <c r="B10813" s="2">
        <v>42275</v>
      </c>
      <c r="C10813">
        <v>38.832599999999999</v>
      </c>
    </row>
    <row r="10814" spans="1:3" x14ac:dyDescent="0.55000000000000004">
      <c r="A10814" s="1" t="s">
        <v>21</v>
      </c>
      <c r="B10814" s="2">
        <v>42276</v>
      </c>
      <c r="C10814">
        <v>38.967100000000002</v>
      </c>
    </row>
    <row r="10815" spans="1:3" x14ac:dyDescent="0.55000000000000004">
      <c r="A10815" s="1" t="s">
        <v>21</v>
      </c>
      <c r="B10815" s="2">
        <v>42277</v>
      </c>
      <c r="C10815">
        <v>39.7027</v>
      </c>
    </row>
    <row r="10816" spans="1:3" x14ac:dyDescent="0.55000000000000004">
      <c r="A10816" s="1" t="s">
        <v>21</v>
      </c>
      <c r="B10816" s="2">
        <v>42278</v>
      </c>
      <c r="C10816">
        <v>40.016599999999997</v>
      </c>
    </row>
    <row r="10817" spans="1:3" x14ac:dyDescent="0.55000000000000004">
      <c r="A10817" s="1" t="s">
        <v>21</v>
      </c>
      <c r="B10817" s="2">
        <v>42279</v>
      </c>
      <c r="C10817">
        <v>40.877800000000001</v>
      </c>
    </row>
    <row r="10818" spans="1:3" x14ac:dyDescent="0.55000000000000004">
      <c r="A10818" s="1" t="s">
        <v>21</v>
      </c>
      <c r="B10818" s="2">
        <v>42282</v>
      </c>
      <c r="C10818">
        <v>41.828600000000002</v>
      </c>
    </row>
    <row r="10819" spans="1:3" x14ac:dyDescent="0.55000000000000004">
      <c r="A10819" s="1" t="s">
        <v>21</v>
      </c>
      <c r="B10819" s="2">
        <v>42283</v>
      </c>
      <c r="C10819">
        <v>41.936300000000003</v>
      </c>
    </row>
    <row r="10820" spans="1:3" x14ac:dyDescent="0.55000000000000004">
      <c r="A10820" s="1" t="s">
        <v>21</v>
      </c>
      <c r="B10820" s="2">
        <v>42284</v>
      </c>
      <c r="C10820">
        <v>41.981099999999998</v>
      </c>
    </row>
    <row r="10821" spans="1:3" x14ac:dyDescent="0.55000000000000004">
      <c r="A10821" s="1" t="s">
        <v>21</v>
      </c>
      <c r="B10821" s="2">
        <v>42285</v>
      </c>
      <c r="C10821">
        <v>42.5642</v>
      </c>
    </row>
    <row r="10822" spans="1:3" x14ac:dyDescent="0.55000000000000004">
      <c r="A10822" s="1" t="s">
        <v>21</v>
      </c>
      <c r="B10822" s="2">
        <v>42286</v>
      </c>
      <c r="C10822">
        <v>42.2592</v>
      </c>
    </row>
    <row r="10823" spans="1:3" x14ac:dyDescent="0.55000000000000004">
      <c r="A10823" s="1" t="s">
        <v>21</v>
      </c>
      <c r="B10823" s="2">
        <v>42289</v>
      </c>
      <c r="C10823">
        <v>42.160499999999999</v>
      </c>
    </row>
    <row r="10824" spans="1:3" x14ac:dyDescent="0.55000000000000004">
      <c r="A10824" s="1" t="s">
        <v>21</v>
      </c>
      <c r="B10824" s="2">
        <v>42290</v>
      </c>
      <c r="C10824">
        <v>42.061900000000001</v>
      </c>
    </row>
    <row r="10825" spans="1:3" x14ac:dyDescent="0.55000000000000004">
      <c r="A10825" s="1" t="s">
        <v>21</v>
      </c>
      <c r="B10825" s="2">
        <v>42291</v>
      </c>
      <c r="C10825">
        <v>41.8735</v>
      </c>
    </row>
    <row r="10826" spans="1:3" x14ac:dyDescent="0.55000000000000004">
      <c r="A10826" s="1" t="s">
        <v>21</v>
      </c>
      <c r="B10826" s="2">
        <v>42292</v>
      </c>
      <c r="C10826">
        <v>42.169499999999999</v>
      </c>
    </row>
    <row r="10827" spans="1:3" x14ac:dyDescent="0.55000000000000004">
      <c r="A10827" s="1" t="s">
        <v>21</v>
      </c>
      <c r="B10827" s="2">
        <v>42293</v>
      </c>
      <c r="C10827">
        <v>42.618000000000002</v>
      </c>
    </row>
    <row r="10828" spans="1:3" x14ac:dyDescent="0.55000000000000004">
      <c r="A10828" s="1" t="s">
        <v>21</v>
      </c>
      <c r="B10828" s="2">
        <v>42296</v>
      </c>
      <c r="C10828">
        <v>42.716700000000003</v>
      </c>
    </row>
    <row r="10829" spans="1:3" x14ac:dyDescent="0.55000000000000004">
      <c r="A10829" s="1" t="s">
        <v>21</v>
      </c>
      <c r="B10829" s="2">
        <v>42297</v>
      </c>
      <c r="C10829">
        <v>42.851199999999999</v>
      </c>
    </row>
    <row r="10830" spans="1:3" x14ac:dyDescent="0.55000000000000004">
      <c r="A10830" s="1" t="s">
        <v>21</v>
      </c>
      <c r="B10830" s="2">
        <v>42298</v>
      </c>
      <c r="C10830">
        <v>42.34</v>
      </c>
    </row>
    <row r="10831" spans="1:3" x14ac:dyDescent="0.55000000000000004">
      <c r="A10831" s="1" t="s">
        <v>21</v>
      </c>
      <c r="B10831" s="2">
        <v>42299</v>
      </c>
      <c r="C10831">
        <v>43.084499999999998</v>
      </c>
    </row>
    <row r="10832" spans="1:3" x14ac:dyDescent="0.55000000000000004">
      <c r="A10832" s="1" t="s">
        <v>21</v>
      </c>
      <c r="B10832" s="2">
        <v>42300</v>
      </c>
      <c r="C10832">
        <v>47.426099999999998</v>
      </c>
    </row>
    <row r="10833" spans="1:3" x14ac:dyDescent="0.55000000000000004">
      <c r="A10833" s="1" t="s">
        <v>21</v>
      </c>
      <c r="B10833" s="2">
        <v>42303</v>
      </c>
      <c r="C10833">
        <v>48.664000000000001</v>
      </c>
    </row>
    <row r="10834" spans="1:3" x14ac:dyDescent="0.55000000000000004">
      <c r="A10834" s="1" t="s">
        <v>21</v>
      </c>
      <c r="B10834" s="2">
        <v>42304</v>
      </c>
      <c r="C10834">
        <v>48.161700000000003</v>
      </c>
    </row>
    <row r="10835" spans="1:3" x14ac:dyDescent="0.55000000000000004">
      <c r="A10835" s="1" t="s">
        <v>21</v>
      </c>
      <c r="B10835" s="2">
        <v>42305</v>
      </c>
      <c r="C10835">
        <v>48.421799999999998</v>
      </c>
    </row>
    <row r="10836" spans="1:3" x14ac:dyDescent="0.55000000000000004">
      <c r="A10836" s="1" t="s">
        <v>21</v>
      </c>
      <c r="B10836" s="2">
        <v>42306</v>
      </c>
      <c r="C10836">
        <v>47.865699999999997</v>
      </c>
    </row>
    <row r="10837" spans="1:3" x14ac:dyDescent="0.55000000000000004">
      <c r="A10837" s="1" t="s">
        <v>21</v>
      </c>
      <c r="B10837" s="2">
        <v>42307</v>
      </c>
      <c r="C10837">
        <v>47.219799999999999</v>
      </c>
    </row>
    <row r="10838" spans="1:3" x14ac:dyDescent="0.55000000000000004">
      <c r="A10838" s="1" t="s">
        <v>21</v>
      </c>
      <c r="B10838" s="2">
        <v>42310</v>
      </c>
      <c r="C10838">
        <v>47.758000000000003</v>
      </c>
    </row>
    <row r="10839" spans="1:3" x14ac:dyDescent="0.55000000000000004">
      <c r="A10839" s="1" t="s">
        <v>21</v>
      </c>
      <c r="B10839" s="2">
        <v>42311</v>
      </c>
      <c r="C10839">
        <v>48.574300000000001</v>
      </c>
    </row>
    <row r="10840" spans="1:3" x14ac:dyDescent="0.55000000000000004">
      <c r="A10840" s="1" t="s">
        <v>21</v>
      </c>
      <c r="B10840" s="2">
        <v>42312</v>
      </c>
      <c r="C10840">
        <v>48.7986</v>
      </c>
    </row>
    <row r="10841" spans="1:3" x14ac:dyDescent="0.55000000000000004">
      <c r="A10841" s="1" t="s">
        <v>21</v>
      </c>
      <c r="B10841" s="2">
        <v>42313</v>
      </c>
      <c r="C10841">
        <v>48.7806</v>
      </c>
    </row>
    <row r="10842" spans="1:3" x14ac:dyDescent="0.55000000000000004">
      <c r="A10842" s="1" t="s">
        <v>21</v>
      </c>
      <c r="B10842" s="2">
        <v>42314</v>
      </c>
      <c r="C10842">
        <v>49.265000000000001</v>
      </c>
    </row>
    <row r="10843" spans="1:3" x14ac:dyDescent="0.55000000000000004">
      <c r="A10843" s="1" t="s">
        <v>21</v>
      </c>
      <c r="B10843" s="2">
        <v>42317</v>
      </c>
      <c r="C10843">
        <v>48.583300000000001</v>
      </c>
    </row>
    <row r="10844" spans="1:3" x14ac:dyDescent="0.55000000000000004">
      <c r="A10844" s="1" t="s">
        <v>21</v>
      </c>
      <c r="B10844" s="2">
        <v>42318</v>
      </c>
      <c r="C10844">
        <v>48.0002</v>
      </c>
    </row>
    <row r="10845" spans="1:3" x14ac:dyDescent="0.55000000000000004">
      <c r="A10845" s="1" t="s">
        <v>21</v>
      </c>
      <c r="B10845" s="2">
        <v>42319</v>
      </c>
      <c r="C10845">
        <v>48.125799999999998</v>
      </c>
    </row>
    <row r="10846" spans="1:3" x14ac:dyDescent="0.55000000000000004">
      <c r="A10846" s="1" t="s">
        <v>21</v>
      </c>
      <c r="B10846" s="2">
        <v>42320</v>
      </c>
      <c r="C10846">
        <v>47.829799999999999</v>
      </c>
    </row>
    <row r="10847" spans="1:3" x14ac:dyDescent="0.55000000000000004">
      <c r="A10847" s="1" t="s">
        <v>21</v>
      </c>
      <c r="B10847" s="2">
        <v>42321</v>
      </c>
      <c r="C10847">
        <v>47.3992</v>
      </c>
    </row>
    <row r="10848" spans="1:3" x14ac:dyDescent="0.55000000000000004">
      <c r="A10848" s="1" t="s">
        <v>21</v>
      </c>
      <c r="B10848" s="2">
        <v>42324</v>
      </c>
      <c r="C10848">
        <v>48.233400000000003</v>
      </c>
    </row>
    <row r="10849" spans="1:3" x14ac:dyDescent="0.55000000000000004">
      <c r="A10849" s="1" t="s">
        <v>21</v>
      </c>
      <c r="B10849" s="2">
        <v>42325</v>
      </c>
      <c r="C10849">
        <v>47.836100000000002</v>
      </c>
    </row>
    <row r="10850" spans="1:3" x14ac:dyDescent="0.55000000000000004">
      <c r="A10850" s="1" t="s">
        <v>21</v>
      </c>
      <c r="B10850" s="2">
        <v>42326</v>
      </c>
      <c r="C10850">
        <v>48.630800000000001</v>
      </c>
    </row>
    <row r="10851" spans="1:3" x14ac:dyDescent="0.55000000000000004">
      <c r="A10851" s="1" t="s">
        <v>21</v>
      </c>
      <c r="B10851" s="2">
        <v>42327</v>
      </c>
      <c r="C10851">
        <v>48.7121</v>
      </c>
    </row>
    <row r="10852" spans="1:3" x14ac:dyDescent="0.55000000000000004">
      <c r="A10852" s="1" t="s">
        <v>21</v>
      </c>
      <c r="B10852" s="2">
        <v>42328</v>
      </c>
      <c r="C10852">
        <v>48.937800000000003</v>
      </c>
    </row>
    <row r="10853" spans="1:3" x14ac:dyDescent="0.55000000000000004">
      <c r="A10853" s="1" t="s">
        <v>21</v>
      </c>
      <c r="B10853" s="2">
        <v>42331</v>
      </c>
      <c r="C10853">
        <v>48.937800000000003</v>
      </c>
    </row>
    <row r="10854" spans="1:3" x14ac:dyDescent="0.55000000000000004">
      <c r="A10854" s="1" t="s">
        <v>21</v>
      </c>
      <c r="B10854" s="2">
        <v>42332</v>
      </c>
      <c r="C10854">
        <v>48.991999999999997</v>
      </c>
    </row>
    <row r="10855" spans="1:3" x14ac:dyDescent="0.55000000000000004">
      <c r="A10855" s="1" t="s">
        <v>21</v>
      </c>
      <c r="B10855" s="2">
        <v>42333</v>
      </c>
      <c r="C10855">
        <v>48.4863</v>
      </c>
    </row>
    <row r="10856" spans="1:3" x14ac:dyDescent="0.55000000000000004">
      <c r="A10856" s="1" t="s">
        <v>21</v>
      </c>
      <c r="B10856" s="2">
        <v>42335</v>
      </c>
      <c r="C10856">
        <v>48.703000000000003</v>
      </c>
    </row>
    <row r="10857" spans="1:3" x14ac:dyDescent="0.55000000000000004">
      <c r="A10857" s="1" t="s">
        <v>21</v>
      </c>
      <c r="B10857" s="2">
        <v>42338</v>
      </c>
      <c r="C10857">
        <v>49.082299999999996</v>
      </c>
    </row>
    <row r="10858" spans="1:3" x14ac:dyDescent="0.55000000000000004">
      <c r="A10858" s="1" t="s">
        <v>21</v>
      </c>
      <c r="B10858" s="2">
        <v>42339</v>
      </c>
      <c r="C10858">
        <v>49.868000000000002</v>
      </c>
    </row>
    <row r="10859" spans="1:3" x14ac:dyDescent="0.55000000000000004">
      <c r="A10859" s="1" t="s">
        <v>21</v>
      </c>
      <c r="B10859" s="2">
        <v>42340</v>
      </c>
      <c r="C10859">
        <v>49.859000000000002</v>
      </c>
    </row>
    <row r="10860" spans="1:3" x14ac:dyDescent="0.55000000000000004">
      <c r="A10860" s="1" t="s">
        <v>21</v>
      </c>
      <c r="B10860" s="2">
        <v>42341</v>
      </c>
      <c r="C10860">
        <v>48.946899999999999</v>
      </c>
    </row>
    <row r="10861" spans="1:3" x14ac:dyDescent="0.55000000000000004">
      <c r="A10861" s="1" t="s">
        <v>21</v>
      </c>
      <c r="B10861" s="2">
        <v>42342</v>
      </c>
      <c r="C10861">
        <v>50.491100000000003</v>
      </c>
    </row>
    <row r="10862" spans="1:3" x14ac:dyDescent="0.55000000000000004">
      <c r="A10862" s="1" t="s">
        <v>21</v>
      </c>
      <c r="B10862" s="2">
        <v>42345</v>
      </c>
      <c r="C10862">
        <v>50.400799999999997</v>
      </c>
    </row>
    <row r="10863" spans="1:3" x14ac:dyDescent="0.55000000000000004">
      <c r="A10863" s="1" t="s">
        <v>21</v>
      </c>
      <c r="B10863" s="2">
        <v>42346</v>
      </c>
      <c r="C10863">
        <v>50.382800000000003</v>
      </c>
    </row>
    <row r="10864" spans="1:3" x14ac:dyDescent="0.55000000000000004">
      <c r="A10864" s="1" t="s">
        <v>21</v>
      </c>
      <c r="B10864" s="2">
        <v>42347</v>
      </c>
      <c r="C10864">
        <v>49.651299999999999</v>
      </c>
    </row>
    <row r="10865" spans="1:3" x14ac:dyDescent="0.55000000000000004">
      <c r="A10865" s="1" t="s">
        <v>21</v>
      </c>
      <c r="B10865" s="2">
        <v>42348</v>
      </c>
      <c r="C10865">
        <v>49.913200000000003</v>
      </c>
    </row>
    <row r="10866" spans="1:3" x14ac:dyDescent="0.55000000000000004">
      <c r="A10866" s="1" t="s">
        <v>21</v>
      </c>
      <c r="B10866" s="2">
        <v>42349</v>
      </c>
      <c r="C10866">
        <v>48.820500000000003</v>
      </c>
    </row>
    <row r="10867" spans="1:3" x14ac:dyDescent="0.55000000000000004">
      <c r="A10867" s="1" t="s">
        <v>21</v>
      </c>
      <c r="B10867" s="2">
        <v>42352</v>
      </c>
      <c r="C10867">
        <v>49.7958</v>
      </c>
    </row>
    <row r="10868" spans="1:3" x14ac:dyDescent="0.55000000000000004">
      <c r="A10868" s="1" t="s">
        <v>21</v>
      </c>
      <c r="B10868" s="2">
        <v>42353</v>
      </c>
      <c r="C10868">
        <v>49.85</v>
      </c>
    </row>
    <row r="10869" spans="1:3" x14ac:dyDescent="0.55000000000000004">
      <c r="A10869" s="1" t="s">
        <v>21</v>
      </c>
      <c r="B10869" s="2">
        <v>42354</v>
      </c>
      <c r="C10869">
        <v>50.689799999999998</v>
      </c>
    </row>
    <row r="10870" spans="1:3" x14ac:dyDescent="0.55000000000000004">
      <c r="A10870" s="1" t="s">
        <v>21</v>
      </c>
      <c r="B10870" s="2">
        <v>42355</v>
      </c>
      <c r="C10870">
        <v>50.301499999999997</v>
      </c>
    </row>
    <row r="10871" spans="1:3" x14ac:dyDescent="0.55000000000000004">
      <c r="A10871" s="1" t="s">
        <v>21</v>
      </c>
      <c r="B10871" s="2">
        <v>42356</v>
      </c>
      <c r="C10871">
        <v>48.883699999999997</v>
      </c>
    </row>
    <row r="10872" spans="1:3" x14ac:dyDescent="0.55000000000000004">
      <c r="A10872" s="1" t="s">
        <v>21</v>
      </c>
      <c r="B10872" s="2">
        <v>42359</v>
      </c>
      <c r="C10872">
        <v>49.515799999999999</v>
      </c>
    </row>
    <row r="10873" spans="1:3" x14ac:dyDescent="0.55000000000000004">
      <c r="A10873" s="1" t="s">
        <v>21</v>
      </c>
      <c r="B10873" s="2">
        <v>42360</v>
      </c>
      <c r="C10873">
        <v>49.985399999999998</v>
      </c>
    </row>
    <row r="10874" spans="1:3" x14ac:dyDescent="0.55000000000000004">
      <c r="A10874" s="1" t="s">
        <v>21</v>
      </c>
      <c r="B10874" s="2">
        <v>42361</v>
      </c>
      <c r="C10874">
        <v>50.4099</v>
      </c>
    </row>
    <row r="10875" spans="1:3" x14ac:dyDescent="0.55000000000000004">
      <c r="A10875" s="1" t="s">
        <v>21</v>
      </c>
      <c r="B10875" s="2">
        <v>42362</v>
      </c>
      <c r="C10875">
        <v>50.2744</v>
      </c>
    </row>
    <row r="10876" spans="1:3" x14ac:dyDescent="0.55000000000000004">
      <c r="A10876" s="1" t="s">
        <v>21</v>
      </c>
      <c r="B10876" s="2">
        <v>42366</v>
      </c>
      <c r="C10876">
        <v>50.527299999999997</v>
      </c>
    </row>
    <row r="10877" spans="1:3" x14ac:dyDescent="0.55000000000000004">
      <c r="A10877" s="1" t="s">
        <v>21</v>
      </c>
      <c r="B10877" s="2">
        <v>42367</v>
      </c>
      <c r="C10877">
        <v>51.069099999999999</v>
      </c>
    </row>
    <row r="10878" spans="1:3" x14ac:dyDescent="0.55000000000000004">
      <c r="A10878" s="1" t="s">
        <v>21</v>
      </c>
      <c r="B10878" s="2">
        <v>42368</v>
      </c>
      <c r="C10878">
        <v>50.852400000000003</v>
      </c>
    </row>
    <row r="10879" spans="1:3" x14ac:dyDescent="0.55000000000000004">
      <c r="A10879" s="1" t="s">
        <v>21</v>
      </c>
      <c r="B10879" s="2">
        <v>42369</v>
      </c>
      <c r="C10879">
        <v>50.102800000000002</v>
      </c>
    </row>
    <row r="10880" spans="1:3" x14ac:dyDescent="0.55000000000000004">
      <c r="A10880" s="1" t="s">
        <v>21</v>
      </c>
      <c r="B10880" s="2">
        <v>42373</v>
      </c>
      <c r="C10880">
        <v>49.488700000000001</v>
      </c>
    </row>
    <row r="10881" spans="1:3" x14ac:dyDescent="0.55000000000000004">
      <c r="A10881" s="1" t="s">
        <v>21</v>
      </c>
      <c r="B10881" s="2">
        <v>42374</v>
      </c>
      <c r="C10881">
        <v>49.714500000000001</v>
      </c>
    </row>
    <row r="10882" spans="1:3" x14ac:dyDescent="0.55000000000000004">
      <c r="A10882" s="1" t="s">
        <v>21</v>
      </c>
      <c r="B10882" s="2">
        <v>42375</v>
      </c>
      <c r="C10882">
        <v>48.811399999999999</v>
      </c>
    </row>
    <row r="10883" spans="1:3" x14ac:dyDescent="0.55000000000000004">
      <c r="A10883" s="1" t="s">
        <v>21</v>
      </c>
      <c r="B10883" s="2">
        <v>42376</v>
      </c>
      <c r="C10883">
        <v>47.113599999999998</v>
      </c>
    </row>
    <row r="10884" spans="1:3" x14ac:dyDescent="0.55000000000000004">
      <c r="A10884" s="1" t="s">
        <v>21</v>
      </c>
      <c r="B10884" s="2">
        <v>42377</v>
      </c>
      <c r="C10884">
        <v>47.258099999999999</v>
      </c>
    </row>
    <row r="10885" spans="1:3" x14ac:dyDescent="0.55000000000000004">
      <c r="A10885" s="1" t="s">
        <v>21</v>
      </c>
      <c r="B10885" s="2">
        <v>42380</v>
      </c>
      <c r="C10885">
        <v>47.231000000000002</v>
      </c>
    </row>
    <row r="10886" spans="1:3" x14ac:dyDescent="0.55000000000000004">
      <c r="A10886" s="1" t="s">
        <v>21</v>
      </c>
      <c r="B10886" s="2">
        <v>42381</v>
      </c>
      <c r="C10886">
        <v>47.664499999999997</v>
      </c>
    </row>
    <row r="10887" spans="1:3" x14ac:dyDescent="0.55000000000000004">
      <c r="A10887" s="1" t="s">
        <v>21</v>
      </c>
      <c r="B10887" s="2">
        <v>42382</v>
      </c>
      <c r="C10887">
        <v>46.634999999999998</v>
      </c>
    </row>
    <row r="10888" spans="1:3" x14ac:dyDescent="0.55000000000000004">
      <c r="A10888" s="1" t="s">
        <v>21</v>
      </c>
      <c r="B10888" s="2">
        <v>42383</v>
      </c>
      <c r="C10888">
        <v>47.962499999999999</v>
      </c>
    </row>
    <row r="10889" spans="1:3" x14ac:dyDescent="0.55000000000000004">
      <c r="A10889" s="1" t="s">
        <v>21</v>
      </c>
      <c r="B10889" s="2">
        <v>42384</v>
      </c>
      <c r="C10889">
        <v>46.048000000000002</v>
      </c>
    </row>
    <row r="10890" spans="1:3" x14ac:dyDescent="0.55000000000000004">
      <c r="A10890" s="1" t="s">
        <v>21</v>
      </c>
      <c r="B10890" s="2">
        <v>42388</v>
      </c>
      <c r="C10890">
        <v>45.659700000000001</v>
      </c>
    </row>
    <row r="10891" spans="1:3" x14ac:dyDescent="0.55000000000000004">
      <c r="A10891" s="1" t="s">
        <v>21</v>
      </c>
      <c r="B10891" s="2">
        <v>42389</v>
      </c>
      <c r="C10891">
        <v>45.867400000000004</v>
      </c>
    </row>
    <row r="10892" spans="1:3" x14ac:dyDescent="0.55000000000000004">
      <c r="A10892" s="1" t="s">
        <v>21</v>
      </c>
      <c r="B10892" s="2">
        <v>42390</v>
      </c>
      <c r="C10892">
        <v>45.587400000000002</v>
      </c>
    </row>
    <row r="10893" spans="1:3" x14ac:dyDescent="0.55000000000000004">
      <c r="A10893" s="1" t="s">
        <v>21</v>
      </c>
      <c r="B10893" s="2">
        <v>42391</v>
      </c>
      <c r="C10893">
        <v>47.222000000000001</v>
      </c>
    </row>
    <row r="10894" spans="1:3" x14ac:dyDescent="0.55000000000000004">
      <c r="A10894" s="1" t="s">
        <v>21</v>
      </c>
      <c r="B10894" s="2">
        <v>42394</v>
      </c>
      <c r="C10894">
        <v>46.770499999999998</v>
      </c>
    </row>
    <row r="10895" spans="1:3" x14ac:dyDescent="0.55000000000000004">
      <c r="A10895" s="1" t="s">
        <v>21</v>
      </c>
      <c r="B10895" s="2">
        <v>42395</v>
      </c>
      <c r="C10895">
        <v>47.113599999999998</v>
      </c>
    </row>
    <row r="10896" spans="1:3" x14ac:dyDescent="0.55000000000000004">
      <c r="A10896" s="1" t="s">
        <v>21</v>
      </c>
      <c r="B10896" s="2">
        <v>42396</v>
      </c>
      <c r="C10896">
        <v>46.255699999999997</v>
      </c>
    </row>
    <row r="10897" spans="1:3" x14ac:dyDescent="0.55000000000000004">
      <c r="A10897" s="1" t="s">
        <v>21</v>
      </c>
      <c r="B10897" s="2">
        <v>42397</v>
      </c>
      <c r="C10897">
        <v>47.014299999999999</v>
      </c>
    </row>
    <row r="10898" spans="1:3" x14ac:dyDescent="0.55000000000000004">
      <c r="A10898" s="1" t="s">
        <v>21</v>
      </c>
      <c r="B10898" s="2">
        <v>42398</v>
      </c>
      <c r="C10898">
        <v>49.750599999999999</v>
      </c>
    </row>
    <row r="10899" spans="1:3" x14ac:dyDescent="0.55000000000000004">
      <c r="A10899" s="1" t="s">
        <v>21</v>
      </c>
      <c r="B10899" s="2">
        <v>42401</v>
      </c>
      <c r="C10899">
        <v>49.407499999999999</v>
      </c>
    </row>
    <row r="10900" spans="1:3" x14ac:dyDescent="0.55000000000000004">
      <c r="A10900" s="1" t="s">
        <v>21</v>
      </c>
      <c r="B10900" s="2">
        <v>42402</v>
      </c>
      <c r="C10900">
        <v>47.863199999999999</v>
      </c>
    </row>
    <row r="10901" spans="1:3" x14ac:dyDescent="0.55000000000000004">
      <c r="A10901" s="1" t="s">
        <v>21</v>
      </c>
      <c r="B10901" s="2">
        <v>42403</v>
      </c>
      <c r="C10901">
        <v>47.104599999999998</v>
      </c>
    </row>
    <row r="10902" spans="1:3" x14ac:dyDescent="0.55000000000000004">
      <c r="A10902" s="1" t="s">
        <v>21</v>
      </c>
      <c r="B10902" s="2">
        <v>42404</v>
      </c>
      <c r="C10902">
        <v>46.960099999999997</v>
      </c>
    </row>
    <row r="10903" spans="1:3" x14ac:dyDescent="0.55000000000000004">
      <c r="A10903" s="1" t="s">
        <v>21</v>
      </c>
      <c r="B10903" s="2">
        <v>42405</v>
      </c>
      <c r="C10903">
        <v>45.298499999999997</v>
      </c>
    </row>
    <row r="10904" spans="1:3" x14ac:dyDescent="0.55000000000000004">
      <c r="A10904" s="1" t="s">
        <v>21</v>
      </c>
      <c r="B10904" s="2">
        <v>42408</v>
      </c>
      <c r="C10904">
        <v>44.621099999999998</v>
      </c>
    </row>
    <row r="10905" spans="1:3" x14ac:dyDescent="0.55000000000000004">
      <c r="A10905" s="1" t="s">
        <v>21</v>
      </c>
      <c r="B10905" s="2">
        <v>42409</v>
      </c>
      <c r="C10905">
        <v>44.503700000000002</v>
      </c>
    </row>
    <row r="10906" spans="1:3" x14ac:dyDescent="0.55000000000000004">
      <c r="A10906" s="1" t="s">
        <v>21</v>
      </c>
      <c r="B10906" s="2">
        <v>42410</v>
      </c>
      <c r="C10906">
        <v>44.892099999999999</v>
      </c>
    </row>
    <row r="10907" spans="1:3" x14ac:dyDescent="0.55000000000000004">
      <c r="A10907" s="1" t="s">
        <v>21</v>
      </c>
      <c r="B10907" s="2">
        <v>42411</v>
      </c>
      <c r="C10907">
        <v>44.874000000000002</v>
      </c>
    </row>
    <row r="10908" spans="1:3" x14ac:dyDescent="0.55000000000000004">
      <c r="A10908" s="1" t="s">
        <v>21</v>
      </c>
      <c r="B10908" s="2">
        <v>42412</v>
      </c>
      <c r="C10908">
        <v>45.605499999999999</v>
      </c>
    </row>
    <row r="10909" spans="1:3" x14ac:dyDescent="0.55000000000000004">
      <c r="A10909" s="1" t="s">
        <v>21</v>
      </c>
      <c r="B10909" s="2">
        <v>42416</v>
      </c>
      <c r="C10909">
        <v>46.4696</v>
      </c>
    </row>
    <row r="10910" spans="1:3" x14ac:dyDescent="0.55000000000000004">
      <c r="A10910" s="1" t="s">
        <v>21</v>
      </c>
      <c r="B10910" s="2">
        <v>42417</v>
      </c>
      <c r="C10910">
        <v>47.679299999999998</v>
      </c>
    </row>
    <row r="10911" spans="1:3" x14ac:dyDescent="0.55000000000000004">
      <c r="A10911" s="1" t="s">
        <v>21</v>
      </c>
      <c r="B10911" s="2">
        <v>42418</v>
      </c>
      <c r="C10911">
        <v>47.470100000000002</v>
      </c>
    </row>
    <row r="10912" spans="1:3" x14ac:dyDescent="0.55000000000000004">
      <c r="A10912" s="1" t="s">
        <v>21</v>
      </c>
      <c r="B10912" s="2">
        <v>42419</v>
      </c>
      <c r="C10912">
        <v>47.133600000000001</v>
      </c>
    </row>
    <row r="10913" spans="1:3" x14ac:dyDescent="0.55000000000000004">
      <c r="A10913" s="1" t="s">
        <v>21</v>
      </c>
      <c r="B10913" s="2">
        <v>42422</v>
      </c>
      <c r="C10913">
        <v>47.888500000000001</v>
      </c>
    </row>
    <row r="10914" spans="1:3" x14ac:dyDescent="0.55000000000000004">
      <c r="A10914" s="1" t="s">
        <v>21</v>
      </c>
      <c r="B10914" s="2">
        <v>42423</v>
      </c>
      <c r="C10914">
        <v>46.551400000000001</v>
      </c>
    </row>
    <row r="10915" spans="1:3" x14ac:dyDescent="0.55000000000000004">
      <c r="A10915" s="1" t="s">
        <v>21</v>
      </c>
      <c r="B10915" s="2">
        <v>42424</v>
      </c>
      <c r="C10915">
        <v>46.715200000000003</v>
      </c>
    </row>
    <row r="10916" spans="1:3" x14ac:dyDescent="0.55000000000000004">
      <c r="A10916" s="1" t="s">
        <v>21</v>
      </c>
      <c r="B10916" s="2">
        <v>42425</v>
      </c>
      <c r="C10916">
        <v>47.388199999999998</v>
      </c>
    </row>
    <row r="10917" spans="1:3" x14ac:dyDescent="0.55000000000000004">
      <c r="A10917" s="1" t="s">
        <v>21</v>
      </c>
      <c r="B10917" s="2">
        <v>42426</v>
      </c>
      <c r="C10917">
        <v>46.660600000000002</v>
      </c>
    </row>
    <row r="10918" spans="1:3" x14ac:dyDescent="0.55000000000000004">
      <c r="A10918" s="1" t="s">
        <v>21</v>
      </c>
      <c r="B10918" s="2">
        <v>42429</v>
      </c>
      <c r="C10918">
        <v>46.278599999999997</v>
      </c>
    </row>
    <row r="10919" spans="1:3" x14ac:dyDescent="0.55000000000000004">
      <c r="A10919" s="1" t="s">
        <v>21</v>
      </c>
      <c r="B10919" s="2">
        <v>42430</v>
      </c>
      <c r="C10919">
        <v>47.824800000000003</v>
      </c>
    </row>
    <row r="10920" spans="1:3" x14ac:dyDescent="0.55000000000000004">
      <c r="A10920" s="1" t="s">
        <v>21</v>
      </c>
      <c r="B10920" s="2">
        <v>42431</v>
      </c>
      <c r="C10920">
        <v>48.1614</v>
      </c>
    </row>
    <row r="10921" spans="1:3" x14ac:dyDescent="0.55000000000000004">
      <c r="A10921" s="1" t="s">
        <v>21</v>
      </c>
      <c r="B10921" s="2">
        <v>42432</v>
      </c>
      <c r="C10921">
        <v>47.615600000000001</v>
      </c>
    </row>
    <row r="10922" spans="1:3" x14ac:dyDescent="0.55000000000000004">
      <c r="A10922" s="1" t="s">
        <v>21</v>
      </c>
      <c r="B10922" s="2">
        <v>42433</v>
      </c>
      <c r="C10922">
        <v>47.324599999999997</v>
      </c>
    </row>
    <row r="10923" spans="1:3" x14ac:dyDescent="0.55000000000000004">
      <c r="A10923" s="1" t="s">
        <v>21</v>
      </c>
      <c r="B10923" s="2">
        <v>42436</v>
      </c>
      <c r="C10923">
        <v>46.414999999999999</v>
      </c>
    </row>
    <row r="10924" spans="1:3" x14ac:dyDescent="0.55000000000000004">
      <c r="A10924" s="1" t="s">
        <v>21</v>
      </c>
      <c r="B10924" s="2">
        <v>42437</v>
      </c>
      <c r="C10924">
        <v>46.978900000000003</v>
      </c>
    </row>
    <row r="10925" spans="1:3" x14ac:dyDescent="0.55000000000000004">
      <c r="A10925" s="1" t="s">
        <v>21</v>
      </c>
      <c r="B10925" s="2">
        <v>42438</v>
      </c>
      <c r="C10925">
        <v>48.061300000000003</v>
      </c>
    </row>
    <row r="10926" spans="1:3" x14ac:dyDescent="0.55000000000000004">
      <c r="A10926" s="1" t="s">
        <v>21</v>
      </c>
      <c r="B10926" s="2">
        <v>42439</v>
      </c>
      <c r="C10926">
        <v>47.342799999999997</v>
      </c>
    </row>
    <row r="10927" spans="1:3" x14ac:dyDescent="0.55000000000000004">
      <c r="A10927" s="1" t="s">
        <v>21</v>
      </c>
      <c r="B10927" s="2">
        <v>42440</v>
      </c>
      <c r="C10927">
        <v>48.270499999999998</v>
      </c>
    </row>
    <row r="10928" spans="1:3" x14ac:dyDescent="0.55000000000000004">
      <c r="A10928" s="1" t="s">
        <v>21</v>
      </c>
      <c r="B10928" s="2">
        <v>42443</v>
      </c>
      <c r="C10928">
        <v>48.361499999999999</v>
      </c>
    </row>
    <row r="10929" spans="1:3" x14ac:dyDescent="0.55000000000000004">
      <c r="A10929" s="1" t="s">
        <v>21</v>
      </c>
      <c r="B10929" s="2">
        <v>42444</v>
      </c>
      <c r="C10929">
        <v>48.743499999999997</v>
      </c>
    </row>
    <row r="10930" spans="1:3" x14ac:dyDescent="0.55000000000000004">
      <c r="A10930" s="1" t="s">
        <v>21</v>
      </c>
      <c r="B10930" s="2">
        <v>42445</v>
      </c>
      <c r="C10930">
        <v>49.434800000000003</v>
      </c>
    </row>
    <row r="10931" spans="1:3" x14ac:dyDescent="0.55000000000000004">
      <c r="A10931" s="1" t="s">
        <v>21</v>
      </c>
      <c r="B10931" s="2">
        <v>42446</v>
      </c>
      <c r="C10931">
        <v>49.716700000000003</v>
      </c>
    </row>
    <row r="10932" spans="1:3" x14ac:dyDescent="0.55000000000000004">
      <c r="A10932" s="1" t="s">
        <v>21</v>
      </c>
      <c r="B10932" s="2">
        <v>42447</v>
      </c>
      <c r="C10932">
        <v>48.652500000000003</v>
      </c>
    </row>
    <row r="10933" spans="1:3" x14ac:dyDescent="0.55000000000000004">
      <c r="A10933" s="1" t="s">
        <v>21</v>
      </c>
      <c r="B10933" s="2">
        <v>42450</v>
      </c>
      <c r="C10933">
        <v>48.989100000000001</v>
      </c>
    </row>
    <row r="10934" spans="1:3" x14ac:dyDescent="0.55000000000000004">
      <c r="A10934" s="1" t="s">
        <v>21</v>
      </c>
      <c r="B10934" s="2">
        <v>42451</v>
      </c>
      <c r="C10934">
        <v>49.180100000000003</v>
      </c>
    </row>
    <row r="10935" spans="1:3" x14ac:dyDescent="0.55000000000000004">
      <c r="A10935" s="1" t="s">
        <v>21</v>
      </c>
      <c r="B10935" s="2">
        <v>42452</v>
      </c>
      <c r="C10935">
        <v>49.089100000000002</v>
      </c>
    </row>
    <row r="10936" spans="1:3" x14ac:dyDescent="0.55000000000000004">
      <c r="A10936" s="1" t="s">
        <v>21</v>
      </c>
      <c r="B10936" s="2">
        <v>42453</v>
      </c>
      <c r="C10936">
        <v>49.307400000000001</v>
      </c>
    </row>
    <row r="10937" spans="1:3" x14ac:dyDescent="0.55000000000000004">
      <c r="A10937" s="1" t="s">
        <v>21</v>
      </c>
      <c r="B10937" s="2">
        <v>42457</v>
      </c>
      <c r="C10937">
        <v>48.698</v>
      </c>
    </row>
    <row r="10938" spans="1:3" x14ac:dyDescent="0.55000000000000004">
      <c r="A10938" s="1" t="s">
        <v>21</v>
      </c>
      <c r="B10938" s="2">
        <v>42458</v>
      </c>
      <c r="C10938">
        <v>49.7622</v>
      </c>
    </row>
    <row r="10939" spans="1:3" x14ac:dyDescent="0.55000000000000004">
      <c r="A10939" s="1" t="s">
        <v>21</v>
      </c>
      <c r="B10939" s="2">
        <v>42459</v>
      </c>
      <c r="C10939">
        <v>50.071399999999997</v>
      </c>
    </row>
    <row r="10940" spans="1:3" x14ac:dyDescent="0.55000000000000004">
      <c r="A10940" s="1" t="s">
        <v>21</v>
      </c>
      <c r="B10940" s="2">
        <v>42460</v>
      </c>
      <c r="C10940">
        <v>50.235199999999999</v>
      </c>
    </row>
    <row r="10941" spans="1:3" x14ac:dyDescent="0.55000000000000004">
      <c r="A10941" s="1" t="s">
        <v>21</v>
      </c>
      <c r="B10941" s="2">
        <v>42461</v>
      </c>
      <c r="C10941">
        <v>50.544400000000003</v>
      </c>
    </row>
    <row r="10942" spans="1:3" x14ac:dyDescent="0.55000000000000004">
      <c r="A10942" s="1" t="s">
        <v>21</v>
      </c>
      <c r="B10942" s="2">
        <v>42464</v>
      </c>
      <c r="C10942">
        <v>50.417099999999998</v>
      </c>
    </row>
    <row r="10943" spans="1:3" x14ac:dyDescent="0.55000000000000004">
      <c r="A10943" s="1" t="s">
        <v>21</v>
      </c>
      <c r="B10943" s="2">
        <v>42465</v>
      </c>
      <c r="C10943">
        <v>49.625799999999998</v>
      </c>
    </row>
    <row r="10944" spans="1:3" x14ac:dyDescent="0.55000000000000004">
      <c r="A10944" s="1" t="s">
        <v>21</v>
      </c>
      <c r="B10944" s="2">
        <v>42466</v>
      </c>
      <c r="C10944">
        <v>50.135100000000001</v>
      </c>
    </row>
    <row r="10945" spans="1:3" x14ac:dyDescent="0.55000000000000004">
      <c r="A10945" s="1" t="s">
        <v>21</v>
      </c>
      <c r="B10945" s="2">
        <v>42467</v>
      </c>
      <c r="C10945">
        <v>49.534799999999997</v>
      </c>
    </row>
    <row r="10946" spans="1:3" x14ac:dyDescent="0.55000000000000004">
      <c r="A10946" s="1" t="s">
        <v>21</v>
      </c>
      <c r="B10946" s="2">
        <v>42468</v>
      </c>
      <c r="C10946">
        <v>49.498399999999997</v>
      </c>
    </row>
    <row r="10947" spans="1:3" x14ac:dyDescent="0.55000000000000004">
      <c r="A10947" s="1" t="s">
        <v>21</v>
      </c>
      <c r="B10947" s="2">
        <v>42471</v>
      </c>
      <c r="C10947">
        <v>49.398400000000002</v>
      </c>
    </row>
    <row r="10948" spans="1:3" x14ac:dyDescent="0.55000000000000004">
      <c r="A10948" s="1" t="s">
        <v>21</v>
      </c>
      <c r="B10948" s="2">
        <v>42472</v>
      </c>
      <c r="C10948">
        <v>49.707599999999999</v>
      </c>
    </row>
    <row r="10949" spans="1:3" x14ac:dyDescent="0.55000000000000004">
      <c r="A10949" s="1" t="s">
        <v>21</v>
      </c>
      <c r="B10949" s="2">
        <v>42473</v>
      </c>
      <c r="C10949">
        <v>50.344299999999997</v>
      </c>
    </row>
    <row r="10950" spans="1:3" x14ac:dyDescent="0.55000000000000004">
      <c r="A10950" s="1" t="s">
        <v>21</v>
      </c>
      <c r="B10950" s="2">
        <v>42474</v>
      </c>
      <c r="C10950">
        <v>50.353400000000001</v>
      </c>
    </row>
    <row r="10951" spans="1:3" x14ac:dyDescent="0.55000000000000004">
      <c r="A10951" s="1" t="s">
        <v>21</v>
      </c>
      <c r="B10951" s="2">
        <v>42475</v>
      </c>
      <c r="C10951">
        <v>50.617199999999997</v>
      </c>
    </row>
    <row r="10952" spans="1:3" x14ac:dyDescent="0.55000000000000004">
      <c r="A10952" s="1" t="s">
        <v>21</v>
      </c>
      <c r="B10952" s="2">
        <v>42478</v>
      </c>
      <c r="C10952">
        <v>51.353900000000003</v>
      </c>
    </row>
    <row r="10953" spans="1:3" x14ac:dyDescent="0.55000000000000004">
      <c r="A10953" s="1" t="s">
        <v>21</v>
      </c>
      <c r="B10953" s="2">
        <v>42479</v>
      </c>
      <c r="C10953">
        <v>51.290300000000002</v>
      </c>
    </row>
    <row r="10954" spans="1:3" x14ac:dyDescent="0.55000000000000004">
      <c r="A10954" s="1" t="s">
        <v>21</v>
      </c>
      <c r="B10954" s="2">
        <v>42480</v>
      </c>
      <c r="C10954">
        <v>50.562600000000003</v>
      </c>
    </row>
    <row r="10955" spans="1:3" x14ac:dyDescent="0.55000000000000004">
      <c r="A10955" s="1" t="s">
        <v>21</v>
      </c>
      <c r="B10955" s="2">
        <v>42481</v>
      </c>
      <c r="C10955">
        <v>50.735399999999998</v>
      </c>
    </row>
    <row r="10956" spans="1:3" x14ac:dyDescent="0.55000000000000004">
      <c r="A10956" s="1" t="s">
        <v>21</v>
      </c>
      <c r="B10956" s="2">
        <v>42482</v>
      </c>
      <c r="C10956">
        <v>47.097200000000001</v>
      </c>
    </row>
    <row r="10957" spans="1:3" x14ac:dyDescent="0.55000000000000004">
      <c r="A10957" s="1" t="s">
        <v>21</v>
      </c>
      <c r="B10957" s="2">
        <v>42485</v>
      </c>
      <c r="C10957">
        <v>47.397300000000001</v>
      </c>
    </row>
    <row r="10958" spans="1:3" x14ac:dyDescent="0.55000000000000004">
      <c r="A10958" s="1" t="s">
        <v>21</v>
      </c>
      <c r="B10958" s="2">
        <v>42486</v>
      </c>
      <c r="C10958">
        <v>46.7879</v>
      </c>
    </row>
    <row r="10959" spans="1:3" x14ac:dyDescent="0.55000000000000004">
      <c r="A10959" s="1" t="s">
        <v>21</v>
      </c>
      <c r="B10959" s="2">
        <v>42487</v>
      </c>
      <c r="C10959">
        <v>46.333100000000002</v>
      </c>
    </row>
    <row r="10960" spans="1:3" x14ac:dyDescent="0.55000000000000004">
      <c r="A10960" s="1" t="s">
        <v>21</v>
      </c>
      <c r="B10960" s="2">
        <v>42488</v>
      </c>
      <c r="C10960">
        <v>45.3872</v>
      </c>
    </row>
    <row r="10961" spans="1:3" x14ac:dyDescent="0.55000000000000004">
      <c r="A10961" s="1" t="s">
        <v>21</v>
      </c>
      <c r="B10961" s="2">
        <v>42489</v>
      </c>
      <c r="C10961">
        <v>45.359900000000003</v>
      </c>
    </row>
    <row r="10962" spans="1:3" x14ac:dyDescent="0.55000000000000004">
      <c r="A10962" s="1" t="s">
        <v>21</v>
      </c>
      <c r="B10962" s="2">
        <v>42492</v>
      </c>
      <c r="C10962">
        <v>46.033000000000001</v>
      </c>
    </row>
    <row r="10963" spans="1:3" x14ac:dyDescent="0.55000000000000004">
      <c r="A10963" s="1" t="s">
        <v>21</v>
      </c>
      <c r="B10963" s="2">
        <v>42493</v>
      </c>
      <c r="C10963">
        <v>45.277999999999999</v>
      </c>
    </row>
    <row r="10964" spans="1:3" x14ac:dyDescent="0.55000000000000004">
      <c r="A10964" s="1" t="s">
        <v>21</v>
      </c>
      <c r="B10964" s="2">
        <v>42494</v>
      </c>
      <c r="C10964">
        <v>45.359900000000003</v>
      </c>
    </row>
    <row r="10965" spans="1:3" x14ac:dyDescent="0.55000000000000004">
      <c r="A10965" s="1" t="s">
        <v>21</v>
      </c>
      <c r="B10965" s="2">
        <v>42495</v>
      </c>
      <c r="C10965">
        <v>45.4236</v>
      </c>
    </row>
    <row r="10966" spans="1:3" x14ac:dyDescent="0.55000000000000004">
      <c r="A10966" s="1" t="s">
        <v>21</v>
      </c>
      <c r="B10966" s="2">
        <v>42496</v>
      </c>
      <c r="C10966">
        <v>45.832900000000002</v>
      </c>
    </row>
    <row r="10967" spans="1:3" x14ac:dyDescent="0.55000000000000004">
      <c r="A10967" s="1" t="s">
        <v>21</v>
      </c>
      <c r="B10967" s="2">
        <v>42499</v>
      </c>
      <c r="C10967">
        <v>45.541800000000002</v>
      </c>
    </row>
    <row r="10968" spans="1:3" x14ac:dyDescent="0.55000000000000004">
      <c r="A10968" s="1" t="s">
        <v>21</v>
      </c>
      <c r="B10968" s="2">
        <v>42500</v>
      </c>
      <c r="C10968">
        <v>46.405900000000003</v>
      </c>
    </row>
    <row r="10969" spans="1:3" x14ac:dyDescent="0.55000000000000004">
      <c r="A10969" s="1" t="s">
        <v>21</v>
      </c>
      <c r="B10969" s="2">
        <v>42501</v>
      </c>
      <c r="C10969">
        <v>46.433199999999999</v>
      </c>
    </row>
    <row r="10970" spans="1:3" x14ac:dyDescent="0.55000000000000004">
      <c r="A10970" s="1" t="s">
        <v>21</v>
      </c>
      <c r="B10970" s="2">
        <v>42502</v>
      </c>
      <c r="C10970">
        <v>46.851599999999998</v>
      </c>
    </row>
    <row r="10971" spans="1:3" x14ac:dyDescent="0.55000000000000004">
      <c r="A10971" s="1" t="s">
        <v>21</v>
      </c>
      <c r="B10971" s="2">
        <v>42503</v>
      </c>
      <c r="C10971">
        <v>46.460500000000003</v>
      </c>
    </row>
    <row r="10972" spans="1:3" x14ac:dyDescent="0.55000000000000004">
      <c r="A10972" s="1" t="s">
        <v>21</v>
      </c>
      <c r="B10972" s="2">
        <v>42506</v>
      </c>
      <c r="C10972">
        <v>47.142600000000002</v>
      </c>
    </row>
    <row r="10973" spans="1:3" x14ac:dyDescent="0.55000000000000004">
      <c r="A10973" s="1" t="s">
        <v>21</v>
      </c>
      <c r="B10973" s="2">
        <v>42507</v>
      </c>
      <c r="C10973">
        <v>46.263399999999997</v>
      </c>
    </row>
    <row r="10974" spans="1:3" x14ac:dyDescent="0.55000000000000004">
      <c r="A10974" s="1" t="s">
        <v>21</v>
      </c>
      <c r="B10974" s="2">
        <v>42508</v>
      </c>
      <c r="C10974">
        <v>46.5381</v>
      </c>
    </row>
    <row r="10975" spans="1:3" x14ac:dyDescent="0.55000000000000004">
      <c r="A10975" s="1" t="s">
        <v>21</v>
      </c>
      <c r="B10975" s="2">
        <v>42509</v>
      </c>
      <c r="C10975">
        <v>46.089300000000001</v>
      </c>
    </row>
    <row r="10976" spans="1:3" x14ac:dyDescent="0.55000000000000004">
      <c r="A10976" s="1" t="s">
        <v>21</v>
      </c>
      <c r="B10976" s="2">
        <v>42510</v>
      </c>
      <c r="C10976">
        <v>46.364100000000001</v>
      </c>
    </row>
    <row r="10977" spans="1:3" x14ac:dyDescent="0.55000000000000004">
      <c r="A10977" s="1" t="s">
        <v>21</v>
      </c>
      <c r="B10977" s="2">
        <v>42513</v>
      </c>
      <c r="C10977">
        <v>45.823700000000002</v>
      </c>
    </row>
    <row r="10978" spans="1:3" x14ac:dyDescent="0.55000000000000004">
      <c r="A10978" s="1" t="s">
        <v>21</v>
      </c>
      <c r="B10978" s="2">
        <v>42514</v>
      </c>
      <c r="C10978">
        <v>47.252600000000001</v>
      </c>
    </row>
    <row r="10979" spans="1:3" x14ac:dyDescent="0.55000000000000004">
      <c r="A10979" s="1" t="s">
        <v>21</v>
      </c>
      <c r="B10979" s="2">
        <v>42515</v>
      </c>
      <c r="C10979">
        <v>47.738</v>
      </c>
    </row>
    <row r="10980" spans="1:3" x14ac:dyDescent="0.55000000000000004">
      <c r="A10980" s="1" t="s">
        <v>21</v>
      </c>
      <c r="B10980" s="2">
        <v>42516</v>
      </c>
      <c r="C10980">
        <v>47.527299999999997</v>
      </c>
    </row>
    <row r="10981" spans="1:3" x14ac:dyDescent="0.55000000000000004">
      <c r="A10981" s="1" t="s">
        <v>21</v>
      </c>
      <c r="B10981" s="2">
        <v>42517</v>
      </c>
      <c r="C10981">
        <v>47.921199999999999</v>
      </c>
    </row>
    <row r="10982" spans="1:3" x14ac:dyDescent="0.55000000000000004">
      <c r="A10982" s="1" t="s">
        <v>21</v>
      </c>
      <c r="B10982" s="2">
        <v>42521</v>
      </c>
      <c r="C10982">
        <v>48.543999999999997</v>
      </c>
    </row>
    <row r="10983" spans="1:3" x14ac:dyDescent="0.55000000000000004">
      <c r="A10983" s="1" t="s">
        <v>21</v>
      </c>
      <c r="B10983" s="2">
        <v>42522</v>
      </c>
      <c r="C10983">
        <v>48.406599999999997</v>
      </c>
    </row>
    <row r="10984" spans="1:3" x14ac:dyDescent="0.55000000000000004">
      <c r="A10984" s="1" t="s">
        <v>21</v>
      </c>
      <c r="B10984" s="2">
        <v>42523</v>
      </c>
      <c r="C10984">
        <v>48.067700000000002</v>
      </c>
    </row>
    <row r="10985" spans="1:3" x14ac:dyDescent="0.55000000000000004">
      <c r="A10985" s="1" t="s">
        <v>21</v>
      </c>
      <c r="B10985" s="2">
        <v>42524</v>
      </c>
      <c r="C10985">
        <v>47.435699999999997</v>
      </c>
    </row>
    <row r="10986" spans="1:3" x14ac:dyDescent="0.55000000000000004">
      <c r="A10986" s="1" t="s">
        <v>21</v>
      </c>
      <c r="B10986" s="2">
        <v>42527</v>
      </c>
      <c r="C10986">
        <v>47.747199999999999</v>
      </c>
    </row>
    <row r="10987" spans="1:3" x14ac:dyDescent="0.55000000000000004">
      <c r="A10987" s="1" t="s">
        <v>21</v>
      </c>
      <c r="B10987" s="2">
        <v>42528</v>
      </c>
      <c r="C10987">
        <v>47.719700000000003</v>
      </c>
    </row>
    <row r="10988" spans="1:3" x14ac:dyDescent="0.55000000000000004">
      <c r="A10988" s="1" t="s">
        <v>21</v>
      </c>
      <c r="B10988" s="2">
        <v>42529</v>
      </c>
      <c r="C10988">
        <v>47.664700000000003</v>
      </c>
    </row>
    <row r="10989" spans="1:3" x14ac:dyDescent="0.55000000000000004">
      <c r="A10989" s="1" t="s">
        <v>21</v>
      </c>
      <c r="B10989" s="2">
        <v>42530</v>
      </c>
      <c r="C10989">
        <v>47.28</v>
      </c>
    </row>
    <row r="10990" spans="1:3" x14ac:dyDescent="0.55000000000000004">
      <c r="A10990" s="1" t="s">
        <v>21</v>
      </c>
      <c r="B10990" s="2">
        <v>42531</v>
      </c>
      <c r="C10990">
        <v>47.151800000000001</v>
      </c>
    </row>
    <row r="10991" spans="1:3" x14ac:dyDescent="0.55000000000000004">
      <c r="A10991" s="1" t="s">
        <v>21</v>
      </c>
      <c r="B10991" s="2">
        <v>42534</v>
      </c>
      <c r="C10991">
        <v>45.924500000000002</v>
      </c>
    </row>
    <row r="10992" spans="1:3" x14ac:dyDescent="0.55000000000000004">
      <c r="A10992" s="1" t="s">
        <v>21</v>
      </c>
      <c r="B10992" s="2">
        <v>42535</v>
      </c>
      <c r="C10992">
        <v>45.640500000000003</v>
      </c>
    </row>
    <row r="10993" spans="1:3" x14ac:dyDescent="0.55000000000000004">
      <c r="A10993" s="1" t="s">
        <v>21</v>
      </c>
      <c r="B10993" s="2">
        <v>42536</v>
      </c>
      <c r="C10993">
        <v>45.512300000000003</v>
      </c>
    </row>
    <row r="10994" spans="1:3" x14ac:dyDescent="0.55000000000000004">
      <c r="A10994" s="1" t="s">
        <v>21</v>
      </c>
      <c r="B10994" s="2">
        <v>42537</v>
      </c>
      <c r="C10994">
        <v>46.153399999999998</v>
      </c>
    </row>
    <row r="10995" spans="1:3" x14ac:dyDescent="0.55000000000000004">
      <c r="A10995" s="1" t="s">
        <v>21</v>
      </c>
      <c r="B10995" s="2">
        <v>42538</v>
      </c>
      <c r="C10995">
        <v>45.915300000000002</v>
      </c>
    </row>
    <row r="10996" spans="1:3" x14ac:dyDescent="0.55000000000000004">
      <c r="A10996" s="1" t="s">
        <v>21</v>
      </c>
      <c r="B10996" s="2">
        <v>42541</v>
      </c>
      <c r="C10996">
        <v>45.860300000000002</v>
      </c>
    </row>
    <row r="10997" spans="1:3" x14ac:dyDescent="0.55000000000000004">
      <c r="A10997" s="1" t="s">
        <v>21</v>
      </c>
      <c r="B10997" s="2">
        <v>42542</v>
      </c>
      <c r="C10997">
        <v>46.886200000000002</v>
      </c>
    </row>
    <row r="10998" spans="1:3" x14ac:dyDescent="0.55000000000000004">
      <c r="A10998" s="1" t="s">
        <v>21</v>
      </c>
      <c r="B10998" s="2">
        <v>42543</v>
      </c>
      <c r="C10998">
        <v>46.703000000000003</v>
      </c>
    </row>
    <row r="10999" spans="1:3" x14ac:dyDescent="0.55000000000000004">
      <c r="A10999" s="1" t="s">
        <v>21</v>
      </c>
      <c r="B10999" s="2">
        <v>42544</v>
      </c>
      <c r="C10999">
        <v>47.5456</v>
      </c>
    </row>
    <row r="11000" spans="1:3" x14ac:dyDescent="0.55000000000000004">
      <c r="A11000" s="1" t="s">
        <v>21</v>
      </c>
      <c r="B11000" s="2">
        <v>42545</v>
      </c>
      <c r="C11000">
        <v>45.640500000000003</v>
      </c>
    </row>
    <row r="11001" spans="1:3" x14ac:dyDescent="0.55000000000000004">
      <c r="A11001" s="1" t="s">
        <v>21</v>
      </c>
      <c r="B11001" s="2">
        <v>42548</v>
      </c>
      <c r="C11001">
        <v>44.358199999999997</v>
      </c>
    </row>
    <row r="11002" spans="1:3" x14ac:dyDescent="0.55000000000000004">
      <c r="A11002" s="1" t="s">
        <v>21</v>
      </c>
      <c r="B11002" s="2">
        <v>42549</v>
      </c>
      <c r="C11002">
        <v>45.283299999999997</v>
      </c>
    </row>
    <row r="11003" spans="1:3" x14ac:dyDescent="0.55000000000000004">
      <c r="A11003" s="1" t="s">
        <v>21</v>
      </c>
      <c r="B11003" s="2">
        <v>42550</v>
      </c>
      <c r="C11003">
        <v>46.290799999999997</v>
      </c>
    </row>
    <row r="11004" spans="1:3" x14ac:dyDescent="0.55000000000000004">
      <c r="A11004" s="1" t="s">
        <v>21</v>
      </c>
      <c r="B11004" s="2">
        <v>42551</v>
      </c>
      <c r="C11004">
        <v>46.867899999999999</v>
      </c>
    </row>
    <row r="11005" spans="1:3" x14ac:dyDescent="0.55000000000000004">
      <c r="A11005" s="1" t="s">
        <v>21</v>
      </c>
      <c r="B11005" s="2">
        <v>42552</v>
      </c>
      <c r="C11005">
        <v>46.858699999999999</v>
      </c>
    </row>
    <row r="11006" spans="1:3" x14ac:dyDescent="0.55000000000000004">
      <c r="A11006" s="1" t="s">
        <v>21</v>
      </c>
      <c r="B11006" s="2">
        <v>42556</v>
      </c>
      <c r="C11006">
        <v>46.867899999999999</v>
      </c>
    </row>
    <row r="11007" spans="1:3" x14ac:dyDescent="0.55000000000000004">
      <c r="A11007" s="1" t="s">
        <v>21</v>
      </c>
      <c r="B11007" s="2">
        <v>42557</v>
      </c>
      <c r="C11007">
        <v>47.060200000000002</v>
      </c>
    </row>
    <row r="11008" spans="1:3" x14ac:dyDescent="0.55000000000000004">
      <c r="A11008" s="1" t="s">
        <v>21</v>
      </c>
      <c r="B11008" s="2">
        <v>42558</v>
      </c>
      <c r="C11008">
        <v>47.060200000000002</v>
      </c>
    </row>
    <row r="11009" spans="1:3" x14ac:dyDescent="0.55000000000000004">
      <c r="A11009" s="1" t="s">
        <v>21</v>
      </c>
      <c r="B11009" s="2">
        <v>42559</v>
      </c>
      <c r="C11009">
        <v>47.902900000000002</v>
      </c>
    </row>
    <row r="11010" spans="1:3" x14ac:dyDescent="0.55000000000000004">
      <c r="A11010" s="1" t="s">
        <v>21</v>
      </c>
      <c r="B11010" s="2">
        <v>42562</v>
      </c>
      <c r="C11010">
        <v>48.168500000000002</v>
      </c>
    </row>
    <row r="11011" spans="1:3" x14ac:dyDescent="0.55000000000000004">
      <c r="A11011" s="1" t="s">
        <v>21</v>
      </c>
      <c r="B11011" s="2">
        <v>42563</v>
      </c>
      <c r="C11011">
        <v>48.736400000000003</v>
      </c>
    </row>
    <row r="11012" spans="1:3" x14ac:dyDescent="0.55000000000000004">
      <c r="A11012" s="1" t="s">
        <v>21</v>
      </c>
      <c r="B11012" s="2">
        <v>42564</v>
      </c>
      <c r="C11012">
        <v>49.011099999999999</v>
      </c>
    </row>
    <row r="11013" spans="1:3" x14ac:dyDescent="0.55000000000000004">
      <c r="A11013" s="1" t="s">
        <v>21</v>
      </c>
      <c r="B11013" s="2">
        <v>42565</v>
      </c>
      <c r="C11013">
        <v>49.221800000000002</v>
      </c>
    </row>
    <row r="11014" spans="1:3" x14ac:dyDescent="0.55000000000000004">
      <c r="A11014" s="1" t="s">
        <v>21</v>
      </c>
      <c r="B11014" s="2">
        <v>42566</v>
      </c>
      <c r="C11014">
        <v>49.185200000000002</v>
      </c>
    </row>
    <row r="11015" spans="1:3" x14ac:dyDescent="0.55000000000000004">
      <c r="A11015" s="1" t="s">
        <v>21</v>
      </c>
      <c r="B11015" s="2">
        <v>42569</v>
      </c>
      <c r="C11015">
        <v>49.423299999999998</v>
      </c>
    </row>
    <row r="11016" spans="1:3" x14ac:dyDescent="0.55000000000000004">
      <c r="A11016" s="1" t="s">
        <v>21</v>
      </c>
      <c r="B11016" s="2">
        <v>42570</v>
      </c>
      <c r="C11016">
        <v>48.626399999999997</v>
      </c>
    </row>
    <row r="11017" spans="1:3" x14ac:dyDescent="0.55000000000000004">
      <c r="A11017" s="1" t="s">
        <v>21</v>
      </c>
      <c r="B11017" s="2">
        <v>42571</v>
      </c>
      <c r="C11017">
        <v>51.209400000000002</v>
      </c>
    </row>
    <row r="11018" spans="1:3" x14ac:dyDescent="0.55000000000000004">
      <c r="A11018" s="1" t="s">
        <v>21</v>
      </c>
      <c r="B11018" s="2">
        <v>42572</v>
      </c>
      <c r="C11018">
        <v>51.108600000000003</v>
      </c>
    </row>
    <row r="11019" spans="1:3" x14ac:dyDescent="0.55000000000000004">
      <c r="A11019" s="1" t="s">
        <v>21</v>
      </c>
      <c r="B11019" s="2">
        <v>42573</v>
      </c>
      <c r="C11019">
        <v>51.813899999999997</v>
      </c>
    </row>
    <row r="11020" spans="1:3" x14ac:dyDescent="0.55000000000000004">
      <c r="A11020" s="1" t="s">
        <v>21</v>
      </c>
      <c r="B11020" s="2">
        <v>42576</v>
      </c>
      <c r="C11020">
        <v>51.9604</v>
      </c>
    </row>
    <row r="11021" spans="1:3" x14ac:dyDescent="0.55000000000000004">
      <c r="A11021" s="1" t="s">
        <v>21</v>
      </c>
      <c r="B11021" s="2">
        <v>42577</v>
      </c>
      <c r="C11021">
        <v>51.987900000000003</v>
      </c>
    </row>
    <row r="11022" spans="1:3" x14ac:dyDescent="0.55000000000000004">
      <c r="A11022" s="1" t="s">
        <v>21</v>
      </c>
      <c r="B11022" s="2">
        <v>42578</v>
      </c>
      <c r="C11022">
        <v>51.465800000000002</v>
      </c>
    </row>
    <row r="11023" spans="1:3" x14ac:dyDescent="0.55000000000000004">
      <c r="A11023" s="1" t="s">
        <v>21</v>
      </c>
      <c r="B11023" s="2">
        <v>42579</v>
      </c>
      <c r="C11023">
        <v>51.484099999999998</v>
      </c>
    </row>
    <row r="11024" spans="1:3" x14ac:dyDescent="0.55000000000000004">
      <c r="A11024" s="1" t="s">
        <v>21</v>
      </c>
      <c r="B11024" s="2">
        <v>42580</v>
      </c>
      <c r="C11024">
        <v>51.9146</v>
      </c>
    </row>
    <row r="11025" spans="1:3" x14ac:dyDescent="0.55000000000000004">
      <c r="A11025" s="1" t="s">
        <v>21</v>
      </c>
      <c r="B11025" s="2">
        <v>42583</v>
      </c>
      <c r="C11025">
        <v>51.823</v>
      </c>
    </row>
    <row r="11026" spans="1:3" x14ac:dyDescent="0.55000000000000004">
      <c r="A11026" s="1" t="s">
        <v>21</v>
      </c>
      <c r="B11026" s="2">
        <v>42584</v>
      </c>
      <c r="C11026">
        <v>51.823</v>
      </c>
    </row>
    <row r="11027" spans="1:3" x14ac:dyDescent="0.55000000000000004">
      <c r="A11027" s="1" t="s">
        <v>21</v>
      </c>
      <c r="B11027" s="2">
        <v>42585</v>
      </c>
      <c r="C11027">
        <v>52.180199999999999</v>
      </c>
    </row>
    <row r="11028" spans="1:3" x14ac:dyDescent="0.55000000000000004">
      <c r="A11028" s="1" t="s">
        <v>21</v>
      </c>
      <c r="B11028" s="2">
        <v>42586</v>
      </c>
      <c r="C11028">
        <v>52.564900000000002</v>
      </c>
    </row>
    <row r="11029" spans="1:3" x14ac:dyDescent="0.55000000000000004">
      <c r="A11029" s="1" t="s">
        <v>21</v>
      </c>
      <c r="B11029" s="2">
        <v>42587</v>
      </c>
      <c r="C11029">
        <v>53.087000000000003</v>
      </c>
    </row>
    <row r="11030" spans="1:3" x14ac:dyDescent="0.55000000000000004">
      <c r="A11030" s="1" t="s">
        <v>21</v>
      </c>
      <c r="B11030" s="2">
        <v>42590</v>
      </c>
      <c r="C11030">
        <v>53.178600000000003</v>
      </c>
    </row>
    <row r="11031" spans="1:3" x14ac:dyDescent="0.55000000000000004">
      <c r="A11031" s="1" t="s">
        <v>21</v>
      </c>
      <c r="B11031" s="2">
        <v>42591</v>
      </c>
      <c r="C11031">
        <v>53.306800000000003</v>
      </c>
    </row>
    <row r="11032" spans="1:3" x14ac:dyDescent="0.55000000000000004">
      <c r="A11032" s="1" t="s">
        <v>21</v>
      </c>
      <c r="B11032" s="2">
        <v>42592</v>
      </c>
      <c r="C11032">
        <v>53.142000000000003</v>
      </c>
    </row>
    <row r="11033" spans="1:3" x14ac:dyDescent="0.55000000000000004">
      <c r="A11033" s="1" t="s">
        <v>21</v>
      </c>
      <c r="B11033" s="2">
        <v>42593</v>
      </c>
      <c r="C11033">
        <v>53.398400000000002</v>
      </c>
    </row>
    <row r="11034" spans="1:3" x14ac:dyDescent="0.55000000000000004">
      <c r="A11034" s="1" t="s">
        <v>21</v>
      </c>
      <c r="B11034" s="2">
        <v>42594</v>
      </c>
      <c r="C11034">
        <v>53.0687</v>
      </c>
    </row>
    <row r="11035" spans="1:3" x14ac:dyDescent="0.55000000000000004">
      <c r="A11035" s="1" t="s">
        <v>21</v>
      </c>
      <c r="B11035" s="2">
        <v>42597</v>
      </c>
      <c r="C11035">
        <v>53.233499999999999</v>
      </c>
    </row>
    <row r="11036" spans="1:3" x14ac:dyDescent="0.55000000000000004">
      <c r="A11036" s="1" t="s">
        <v>21</v>
      </c>
      <c r="B11036" s="2">
        <v>42598</v>
      </c>
      <c r="C11036">
        <v>52.938600000000001</v>
      </c>
    </row>
    <row r="11037" spans="1:3" x14ac:dyDescent="0.55000000000000004">
      <c r="A11037" s="1" t="s">
        <v>21</v>
      </c>
      <c r="B11037" s="2">
        <v>42599</v>
      </c>
      <c r="C11037">
        <v>53.049199999999999</v>
      </c>
    </row>
    <row r="11038" spans="1:3" x14ac:dyDescent="0.55000000000000004">
      <c r="A11038" s="1" t="s">
        <v>21</v>
      </c>
      <c r="B11038" s="2">
        <v>42600</v>
      </c>
      <c r="C11038">
        <v>53.086100000000002</v>
      </c>
    </row>
    <row r="11039" spans="1:3" x14ac:dyDescent="0.55000000000000004">
      <c r="A11039" s="1" t="s">
        <v>21</v>
      </c>
      <c r="B11039" s="2">
        <v>42601</v>
      </c>
      <c r="C11039">
        <v>53.104500000000002</v>
      </c>
    </row>
    <row r="11040" spans="1:3" x14ac:dyDescent="0.55000000000000004">
      <c r="A11040" s="1" t="s">
        <v>21</v>
      </c>
      <c r="B11040" s="2">
        <v>42604</v>
      </c>
      <c r="C11040">
        <v>53.150599999999997</v>
      </c>
    </row>
    <row r="11041" spans="1:3" x14ac:dyDescent="0.55000000000000004">
      <c r="A11041" s="1" t="s">
        <v>21</v>
      </c>
      <c r="B11041" s="2">
        <v>42605</v>
      </c>
      <c r="C11041">
        <v>53.353400000000001</v>
      </c>
    </row>
    <row r="11042" spans="1:3" x14ac:dyDescent="0.55000000000000004">
      <c r="A11042" s="1" t="s">
        <v>21</v>
      </c>
      <c r="B11042" s="2">
        <v>42606</v>
      </c>
      <c r="C11042">
        <v>53.408700000000003</v>
      </c>
    </row>
    <row r="11043" spans="1:3" x14ac:dyDescent="0.55000000000000004">
      <c r="A11043" s="1" t="s">
        <v>21</v>
      </c>
      <c r="B11043" s="2">
        <v>42607</v>
      </c>
      <c r="C11043">
        <v>53.611400000000003</v>
      </c>
    </row>
    <row r="11044" spans="1:3" x14ac:dyDescent="0.55000000000000004">
      <c r="A11044" s="1" t="s">
        <v>21</v>
      </c>
      <c r="B11044" s="2">
        <v>42608</v>
      </c>
      <c r="C11044">
        <v>53.482399999999998</v>
      </c>
    </row>
    <row r="11045" spans="1:3" x14ac:dyDescent="0.55000000000000004">
      <c r="A11045" s="1" t="s">
        <v>21</v>
      </c>
      <c r="B11045" s="2">
        <v>42611</v>
      </c>
      <c r="C11045">
        <v>53.546900000000001</v>
      </c>
    </row>
    <row r="11046" spans="1:3" x14ac:dyDescent="0.55000000000000004">
      <c r="A11046" s="1" t="s">
        <v>21</v>
      </c>
      <c r="B11046" s="2">
        <v>42612</v>
      </c>
      <c r="C11046">
        <v>53.353400000000001</v>
      </c>
    </row>
    <row r="11047" spans="1:3" x14ac:dyDescent="0.55000000000000004">
      <c r="A11047" s="1" t="s">
        <v>21</v>
      </c>
      <c r="B11047" s="2">
        <v>42613</v>
      </c>
      <c r="C11047">
        <v>52.957099999999997</v>
      </c>
    </row>
    <row r="11048" spans="1:3" x14ac:dyDescent="0.55000000000000004">
      <c r="A11048" s="1" t="s">
        <v>21</v>
      </c>
      <c r="B11048" s="2">
        <v>42614</v>
      </c>
      <c r="C11048">
        <v>53.076900000000002</v>
      </c>
    </row>
    <row r="11049" spans="1:3" x14ac:dyDescent="0.55000000000000004">
      <c r="A11049" s="1" t="s">
        <v>21</v>
      </c>
      <c r="B11049" s="2">
        <v>42615</v>
      </c>
      <c r="C11049">
        <v>53.150599999999997</v>
      </c>
    </row>
    <row r="11050" spans="1:3" x14ac:dyDescent="0.55000000000000004">
      <c r="A11050" s="1" t="s">
        <v>21</v>
      </c>
      <c r="B11050" s="2">
        <v>42619</v>
      </c>
      <c r="C11050">
        <v>53.095300000000002</v>
      </c>
    </row>
    <row r="11051" spans="1:3" x14ac:dyDescent="0.55000000000000004">
      <c r="A11051" s="1" t="s">
        <v>21</v>
      </c>
      <c r="B11051" s="2">
        <v>42620</v>
      </c>
      <c r="C11051">
        <v>53.141399999999997</v>
      </c>
    </row>
    <row r="11052" spans="1:3" x14ac:dyDescent="0.55000000000000004">
      <c r="A11052" s="1" t="s">
        <v>21</v>
      </c>
      <c r="B11052" s="2">
        <v>42621</v>
      </c>
      <c r="C11052">
        <v>52.929400000000001</v>
      </c>
    </row>
    <row r="11053" spans="1:3" x14ac:dyDescent="0.55000000000000004">
      <c r="A11053" s="1" t="s">
        <v>21</v>
      </c>
      <c r="B11053" s="2">
        <v>42622</v>
      </c>
      <c r="C11053">
        <v>51.805</v>
      </c>
    </row>
    <row r="11054" spans="1:3" x14ac:dyDescent="0.55000000000000004">
      <c r="A11054" s="1" t="s">
        <v>21</v>
      </c>
      <c r="B11054" s="2">
        <v>42625</v>
      </c>
      <c r="C11054">
        <v>52.5792</v>
      </c>
    </row>
    <row r="11055" spans="1:3" x14ac:dyDescent="0.55000000000000004">
      <c r="A11055" s="1" t="s">
        <v>21</v>
      </c>
      <c r="B11055" s="2">
        <v>42626</v>
      </c>
      <c r="C11055">
        <v>52.099899999999998</v>
      </c>
    </row>
    <row r="11056" spans="1:3" x14ac:dyDescent="0.55000000000000004">
      <c r="A11056" s="1" t="s">
        <v>21</v>
      </c>
      <c r="B11056" s="2">
        <v>42627</v>
      </c>
      <c r="C11056">
        <v>51.851100000000002</v>
      </c>
    </row>
    <row r="11057" spans="1:3" x14ac:dyDescent="0.55000000000000004">
      <c r="A11057" s="1" t="s">
        <v>21</v>
      </c>
      <c r="B11057" s="2">
        <v>42628</v>
      </c>
      <c r="C11057">
        <v>52.708199999999998</v>
      </c>
    </row>
    <row r="11058" spans="1:3" x14ac:dyDescent="0.55000000000000004">
      <c r="A11058" s="1" t="s">
        <v>21</v>
      </c>
      <c r="B11058" s="2">
        <v>42629</v>
      </c>
      <c r="C11058">
        <v>52.763500000000001</v>
      </c>
    </row>
    <row r="11059" spans="1:3" x14ac:dyDescent="0.55000000000000004">
      <c r="A11059" s="1" t="s">
        <v>21</v>
      </c>
      <c r="B11059" s="2">
        <v>42632</v>
      </c>
      <c r="C11059">
        <v>52.468600000000002</v>
      </c>
    </row>
    <row r="11060" spans="1:3" x14ac:dyDescent="0.55000000000000004">
      <c r="A11060" s="1" t="s">
        <v>21</v>
      </c>
      <c r="B11060" s="2">
        <v>42633</v>
      </c>
      <c r="C11060">
        <v>52.357999999999997</v>
      </c>
    </row>
    <row r="11061" spans="1:3" x14ac:dyDescent="0.55000000000000004">
      <c r="A11061" s="1" t="s">
        <v>21</v>
      </c>
      <c r="B11061" s="2">
        <v>42634</v>
      </c>
      <c r="C11061">
        <v>53.233499999999999</v>
      </c>
    </row>
    <row r="11062" spans="1:3" x14ac:dyDescent="0.55000000000000004">
      <c r="A11062" s="1" t="s">
        <v>21</v>
      </c>
      <c r="B11062" s="2">
        <v>42635</v>
      </c>
      <c r="C11062">
        <v>53.288800000000002</v>
      </c>
    </row>
    <row r="11063" spans="1:3" x14ac:dyDescent="0.55000000000000004">
      <c r="A11063" s="1" t="s">
        <v>21</v>
      </c>
      <c r="B11063" s="2">
        <v>42636</v>
      </c>
      <c r="C11063">
        <v>52.929400000000001</v>
      </c>
    </row>
    <row r="11064" spans="1:3" x14ac:dyDescent="0.55000000000000004">
      <c r="A11064" s="1" t="s">
        <v>21</v>
      </c>
      <c r="B11064" s="2">
        <v>42639</v>
      </c>
      <c r="C11064">
        <v>52.441000000000003</v>
      </c>
    </row>
    <row r="11065" spans="1:3" x14ac:dyDescent="0.55000000000000004">
      <c r="A11065" s="1" t="s">
        <v>21</v>
      </c>
      <c r="B11065" s="2">
        <v>42640</v>
      </c>
      <c r="C11065">
        <v>53.408700000000003</v>
      </c>
    </row>
    <row r="11066" spans="1:3" x14ac:dyDescent="0.55000000000000004">
      <c r="A11066" s="1" t="s">
        <v>21</v>
      </c>
      <c r="B11066" s="2">
        <v>42641</v>
      </c>
      <c r="C11066">
        <v>53.482399999999998</v>
      </c>
    </row>
    <row r="11067" spans="1:3" x14ac:dyDescent="0.55000000000000004">
      <c r="A11067" s="1" t="s">
        <v>21</v>
      </c>
      <c r="B11067" s="2">
        <v>42642</v>
      </c>
      <c r="C11067">
        <v>52.901800000000001</v>
      </c>
    </row>
    <row r="11068" spans="1:3" x14ac:dyDescent="0.55000000000000004">
      <c r="A11068" s="1" t="s">
        <v>21</v>
      </c>
      <c r="B11068" s="2">
        <v>42643</v>
      </c>
      <c r="C11068">
        <v>53.086100000000002</v>
      </c>
    </row>
    <row r="11069" spans="1:3" x14ac:dyDescent="0.55000000000000004">
      <c r="A11069" s="1" t="s">
        <v>21</v>
      </c>
      <c r="B11069" s="2">
        <v>42646</v>
      </c>
      <c r="C11069">
        <v>52.920200000000001</v>
      </c>
    </row>
    <row r="11070" spans="1:3" x14ac:dyDescent="0.55000000000000004">
      <c r="A11070" s="1" t="s">
        <v>21</v>
      </c>
      <c r="B11070" s="2">
        <v>42647</v>
      </c>
      <c r="C11070">
        <v>52.754300000000001</v>
      </c>
    </row>
    <row r="11071" spans="1:3" x14ac:dyDescent="0.55000000000000004">
      <c r="A11071" s="1" t="s">
        <v>21</v>
      </c>
      <c r="B11071" s="2">
        <v>42648</v>
      </c>
      <c r="C11071">
        <v>53.122900000000001</v>
      </c>
    </row>
    <row r="11072" spans="1:3" x14ac:dyDescent="0.55000000000000004">
      <c r="A11072" s="1" t="s">
        <v>21</v>
      </c>
      <c r="B11072" s="2">
        <v>42649</v>
      </c>
      <c r="C11072">
        <v>53.2151</v>
      </c>
    </row>
    <row r="11073" spans="1:3" x14ac:dyDescent="0.55000000000000004">
      <c r="A11073" s="1" t="s">
        <v>21</v>
      </c>
      <c r="B11073" s="2">
        <v>42650</v>
      </c>
      <c r="C11073">
        <v>53.270400000000002</v>
      </c>
    </row>
    <row r="11074" spans="1:3" x14ac:dyDescent="0.55000000000000004">
      <c r="A11074" s="1" t="s">
        <v>21</v>
      </c>
      <c r="B11074" s="2">
        <v>42653</v>
      </c>
      <c r="C11074">
        <v>53.491599999999998</v>
      </c>
    </row>
    <row r="11075" spans="1:3" x14ac:dyDescent="0.55000000000000004">
      <c r="A11075" s="1" t="s">
        <v>21</v>
      </c>
      <c r="B11075" s="2">
        <v>42654</v>
      </c>
      <c r="C11075">
        <v>52.708199999999998</v>
      </c>
    </row>
    <row r="11076" spans="1:3" x14ac:dyDescent="0.55000000000000004">
      <c r="A11076" s="1" t="s">
        <v>21</v>
      </c>
      <c r="B11076" s="2">
        <v>42655</v>
      </c>
      <c r="C11076">
        <v>52.634500000000003</v>
      </c>
    </row>
    <row r="11077" spans="1:3" x14ac:dyDescent="0.55000000000000004">
      <c r="A11077" s="1" t="s">
        <v>21</v>
      </c>
      <c r="B11077" s="2">
        <v>42656</v>
      </c>
      <c r="C11077">
        <v>52.459400000000002</v>
      </c>
    </row>
    <row r="11078" spans="1:3" x14ac:dyDescent="0.55000000000000004">
      <c r="A11078" s="1" t="s">
        <v>21</v>
      </c>
      <c r="B11078" s="2">
        <v>42657</v>
      </c>
      <c r="C11078">
        <v>52.920200000000001</v>
      </c>
    </row>
    <row r="11079" spans="1:3" x14ac:dyDescent="0.55000000000000004">
      <c r="A11079" s="1" t="s">
        <v>21</v>
      </c>
      <c r="B11079" s="2">
        <v>42660</v>
      </c>
      <c r="C11079">
        <v>52.735900000000001</v>
      </c>
    </row>
    <row r="11080" spans="1:3" x14ac:dyDescent="0.55000000000000004">
      <c r="A11080" s="1" t="s">
        <v>21</v>
      </c>
      <c r="B11080" s="2">
        <v>42661</v>
      </c>
      <c r="C11080">
        <v>53.141399999999997</v>
      </c>
    </row>
    <row r="11081" spans="1:3" x14ac:dyDescent="0.55000000000000004">
      <c r="A11081" s="1" t="s">
        <v>21</v>
      </c>
      <c r="B11081" s="2">
        <v>42662</v>
      </c>
      <c r="C11081">
        <v>53.021599999999999</v>
      </c>
    </row>
    <row r="11082" spans="1:3" x14ac:dyDescent="0.55000000000000004">
      <c r="A11082" s="1" t="s">
        <v>21</v>
      </c>
      <c r="B11082" s="2">
        <v>42663</v>
      </c>
      <c r="C11082">
        <v>52.763500000000001</v>
      </c>
    </row>
    <row r="11083" spans="1:3" x14ac:dyDescent="0.55000000000000004">
      <c r="A11083" s="1" t="s">
        <v>21</v>
      </c>
      <c r="B11083" s="2">
        <v>42664</v>
      </c>
      <c r="C11083">
        <v>54.9846</v>
      </c>
    </row>
    <row r="11084" spans="1:3" x14ac:dyDescent="0.55000000000000004">
      <c r="A11084" s="1" t="s">
        <v>21</v>
      </c>
      <c r="B11084" s="2">
        <v>42667</v>
      </c>
      <c r="C11084">
        <v>56.2196</v>
      </c>
    </row>
    <row r="11085" spans="1:3" x14ac:dyDescent="0.55000000000000004">
      <c r="A11085" s="1" t="s">
        <v>21</v>
      </c>
      <c r="B11085" s="2">
        <v>42668</v>
      </c>
      <c r="C11085">
        <v>56.2104</v>
      </c>
    </row>
    <row r="11086" spans="1:3" x14ac:dyDescent="0.55000000000000004">
      <c r="A11086" s="1" t="s">
        <v>21</v>
      </c>
      <c r="B11086" s="2">
        <v>42669</v>
      </c>
      <c r="C11086">
        <v>55.878599999999999</v>
      </c>
    </row>
    <row r="11087" spans="1:3" x14ac:dyDescent="0.55000000000000004">
      <c r="A11087" s="1" t="s">
        <v>21</v>
      </c>
      <c r="B11087" s="2">
        <v>42670</v>
      </c>
      <c r="C11087">
        <v>55.3902</v>
      </c>
    </row>
    <row r="11088" spans="1:3" x14ac:dyDescent="0.55000000000000004">
      <c r="A11088" s="1" t="s">
        <v>21</v>
      </c>
      <c r="B11088" s="2">
        <v>42671</v>
      </c>
      <c r="C11088">
        <v>55.178199999999997</v>
      </c>
    </row>
    <row r="11089" spans="1:3" x14ac:dyDescent="0.55000000000000004">
      <c r="A11089" s="1" t="s">
        <v>21</v>
      </c>
      <c r="B11089" s="2">
        <v>42674</v>
      </c>
      <c r="C11089">
        <v>55.224299999999999</v>
      </c>
    </row>
    <row r="11090" spans="1:3" x14ac:dyDescent="0.55000000000000004">
      <c r="A11090" s="1" t="s">
        <v>21</v>
      </c>
      <c r="B11090" s="2">
        <v>42675</v>
      </c>
      <c r="C11090">
        <v>55.113700000000001</v>
      </c>
    </row>
    <row r="11091" spans="1:3" x14ac:dyDescent="0.55000000000000004">
      <c r="A11091" s="1" t="s">
        <v>21</v>
      </c>
      <c r="B11091" s="2">
        <v>42676</v>
      </c>
      <c r="C11091">
        <v>54.7727</v>
      </c>
    </row>
    <row r="11092" spans="1:3" x14ac:dyDescent="0.55000000000000004">
      <c r="A11092" s="1" t="s">
        <v>21</v>
      </c>
      <c r="B11092" s="2">
        <v>42677</v>
      </c>
      <c r="C11092">
        <v>54.569899999999997</v>
      </c>
    </row>
    <row r="11093" spans="1:3" x14ac:dyDescent="0.55000000000000004">
      <c r="A11093" s="1" t="s">
        <v>21</v>
      </c>
      <c r="B11093" s="2">
        <v>42678</v>
      </c>
      <c r="C11093">
        <v>54.109099999999998</v>
      </c>
    </row>
    <row r="11094" spans="1:3" x14ac:dyDescent="0.55000000000000004">
      <c r="A11094" s="1" t="s">
        <v>21</v>
      </c>
      <c r="B11094" s="2">
        <v>42681</v>
      </c>
      <c r="C11094">
        <v>55.685099999999998</v>
      </c>
    </row>
    <row r="11095" spans="1:3" x14ac:dyDescent="0.55000000000000004">
      <c r="A11095" s="1" t="s">
        <v>21</v>
      </c>
      <c r="B11095" s="2">
        <v>42682</v>
      </c>
      <c r="C11095">
        <v>55.731200000000001</v>
      </c>
    </row>
    <row r="11096" spans="1:3" x14ac:dyDescent="0.55000000000000004">
      <c r="A11096" s="1" t="s">
        <v>21</v>
      </c>
      <c r="B11096" s="2">
        <v>42683</v>
      </c>
      <c r="C11096">
        <v>55.454700000000003</v>
      </c>
    </row>
    <row r="11097" spans="1:3" x14ac:dyDescent="0.55000000000000004">
      <c r="A11097" s="1" t="s">
        <v>21</v>
      </c>
      <c r="B11097" s="2">
        <v>42684</v>
      </c>
      <c r="C11097">
        <v>54.099899999999998</v>
      </c>
    </row>
    <row r="11098" spans="1:3" x14ac:dyDescent="0.55000000000000004">
      <c r="A11098" s="1" t="s">
        <v>21</v>
      </c>
      <c r="B11098" s="2">
        <v>42685</v>
      </c>
      <c r="C11098">
        <v>54.394799999999996</v>
      </c>
    </row>
    <row r="11099" spans="1:3" x14ac:dyDescent="0.55000000000000004">
      <c r="A11099" s="1" t="s">
        <v>21</v>
      </c>
      <c r="B11099" s="2">
        <v>42688</v>
      </c>
      <c r="C11099">
        <v>53.565300000000001</v>
      </c>
    </row>
    <row r="11100" spans="1:3" x14ac:dyDescent="0.55000000000000004">
      <c r="A11100" s="1" t="s">
        <v>21</v>
      </c>
      <c r="B11100" s="2">
        <v>42689</v>
      </c>
      <c r="C11100">
        <v>54.623100000000001</v>
      </c>
    </row>
    <row r="11101" spans="1:3" x14ac:dyDescent="0.55000000000000004">
      <c r="A11101" s="1" t="s">
        <v>21</v>
      </c>
      <c r="B11101" s="2">
        <v>42690</v>
      </c>
      <c r="C11101">
        <v>55.346800000000002</v>
      </c>
    </row>
    <row r="11102" spans="1:3" x14ac:dyDescent="0.55000000000000004">
      <c r="A11102" s="1" t="s">
        <v>21</v>
      </c>
      <c r="B11102" s="2">
        <v>42691</v>
      </c>
      <c r="C11102">
        <v>56.2654</v>
      </c>
    </row>
    <row r="11103" spans="1:3" x14ac:dyDescent="0.55000000000000004">
      <c r="A11103" s="1" t="s">
        <v>21</v>
      </c>
      <c r="B11103" s="2">
        <v>42692</v>
      </c>
      <c r="C11103">
        <v>55.996299999999998</v>
      </c>
    </row>
    <row r="11104" spans="1:3" x14ac:dyDescent="0.55000000000000004">
      <c r="A11104" s="1" t="s">
        <v>21</v>
      </c>
      <c r="B11104" s="2">
        <v>42695</v>
      </c>
      <c r="C11104">
        <v>56.469499999999996</v>
      </c>
    </row>
    <row r="11105" spans="1:3" x14ac:dyDescent="0.55000000000000004">
      <c r="A11105" s="1" t="s">
        <v>21</v>
      </c>
      <c r="B11105" s="2">
        <v>42696</v>
      </c>
      <c r="C11105">
        <v>56.710799999999999</v>
      </c>
    </row>
    <row r="11106" spans="1:3" x14ac:dyDescent="0.55000000000000004">
      <c r="A11106" s="1" t="s">
        <v>21</v>
      </c>
      <c r="B11106" s="2">
        <v>42697</v>
      </c>
      <c r="C11106">
        <v>56.042700000000004</v>
      </c>
    </row>
    <row r="11107" spans="1:3" x14ac:dyDescent="0.55000000000000004">
      <c r="A11107" s="1" t="s">
        <v>21</v>
      </c>
      <c r="B11107" s="2">
        <v>42699</v>
      </c>
      <c r="C11107">
        <v>56.1633</v>
      </c>
    </row>
    <row r="11108" spans="1:3" x14ac:dyDescent="0.55000000000000004">
      <c r="A11108" s="1" t="s">
        <v>21</v>
      </c>
      <c r="B11108" s="2">
        <v>42702</v>
      </c>
      <c r="C11108">
        <v>56.2376</v>
      </c>
    </row>
    <row r="11109" spans="1:3" x14ac:dyDescent="0.55000000000000004">
      <c r="A11109" s="1" t="s">
        <v>21</v>
      </c>
      <c r="B11109" s="2">
        <v>42703</v>
      </c>
      <c r="C11109">
        <v>56.683</v>
      </c>
    </row>
    <row r="11110" spans="1:3" x14ac:dyDescent="0.55000000000000004">
      <c r="A11110" s="1" t="s">
        <v>21</v>
      </c>
      <c r="B11110" s="2">
        <v>42704</v>
      </c>
      <c r="C11110">
        <v>55.912799999999997</v>
      </c>
    </row>
    <row r="11111" spans="1:3" x14ac:dyDescent="0.55000000000000004">
      <c r="A11111" s="1" t="s">
        <v>21</v>
      </c>
      <c r="B11111" s="2">
        <v>42705</v>
      </c>
      <c r="C11111">
        <v>54.929299999999998</v>
      </c>
    </row>
    <row r="11112" spans="1:3" x14ac:dyDescent="0.55000000000000004">
      <c r="A11112" s="1" t="s">
        <v>21</v>
      </c>
      <c r="B11112" s="2">
        <v>42706</v>
      </c>
      <c r="C11112">
        <v>54.975700000000003</v>
      </c>
    </row>
    <row r="11113" spans="1:3" x14ac:dyDescent="0.55000000000000004">
      <c r="A11113" s="1" t="s">
        <v>21</v>
      </c>
      <c r="B11113" s="2">
        <v>42709</v>
      </c>
      <c r="C11113">
        <v>55.875700000000002</v>
      </c>
    </row>
    <row r="11114" spans="1:3" x14ac:dyDescent="0.55000000000000004">
      <c r="A11114" s="1" t="s">
        <v>21</v>
      </c>
      <c r="B11114" s="2">
        <v>42710</v>
      </c>
      <c r="C11114">
        <v>55.6252</v>
      </c>
    </row>
    <row r="11115" spans="1:3" x14ac:dyDescent="0.55000000000000004">
      <c r="A11115" s="1" t="s">
        <v>21</v>
      </c>
      <c r="B11115" s="2">
        <v>42711</v>
      </c>
      <c r="C11115">
        <v>56.942700000000002</v>
      </c>
    </row>
    <row r="11116" spans="1:3" x14ac:dyDescent="0.55000000000000004">
      <c r="A11116" s="1" t="s">
        <v>21</v>
      </c>
      <c r="B11116" s="2">
        <v>42712</v>
      </c>
      <c r="C11116">
        <v>56.608699999999999</v>
      </c>
    </row>
    <row r="11117" spans="1:3" x14ac:dyDescent="0.55000000000000004">
      <c r="A11117" s="1" t="s">
        <v>21</v>
      </c>
      <c r="B11117" s="2">
        <v>42713</v>
      </c>
      <c r="C11117">
        <v>57.499499999999998</v>
      </c>
    </row>
    <row r="11118" spans="1:3" x14ac:dyDescent="0.55000000000000004">
      <c r="A11118" s="1" t="s">
        <v>21</v>
      </c>
      <c r="B11118" s="2">
        <v>42716</v>
      </c>
      <c r="C11118">
        <v>57.685000000000002</v>
      </c>
    </row>
    <row r="11119" spans="1:3" x14ac:dyDescent="0.55000000000000004">
      <c r="A11119" s="1" t="s">
        <v>21</v>
      </c>
      <c r="B11119" s="2">
        <v>42717</v>
      </c>
      <c r="C11119">
        <v>58.436599999999999</v>
      </c>
    </row>
    <row r="11120" spans="1:3" x14ac:dyDescent="0.55000000000000004">
      <c r="A11120" s="1" t="s">
        <v>21</v>
      </c>
      <c r="B11120" s="2">
        <v>42718</v>
      </c>
      <c r="C11120">
        <v>58.158200000000001</v>
      </c>
    </row>
    <row r="11121" spans="1:3" x14ac:dyDescent="0.55000000000000004">
      <c r="A11121" s="1" t="s">
        <v>21</v>
      </c>
      <c r="B11121" s="2">
        <v>42719</v>
      </c>
      <c r="C11121">
        <v>58.0655</v>
      </c>
    </row>
    <row r="11122" spans="1:3" x14ac:dyDescent="0.55000000000000004">
      <c r="A11122" s="1" t="s">
        <v>21</v>
      </c>
      <c r="B11122" s="2">
        <v>42720</v>
      </c>
      <c r="C11122">
        <v>57.805700000000002</v>
      </c>
    </row>
    <row r="11123" spans="1:3" x14ac:dyDescent="0.55000000000000004">
      <c r="A11123" s="1" t="s">
        <v>21</v>
      </c>
      <c r="B11123" s="2">
        <v>42723</v>
      </c>
      <c r="C11123">
        <v>59.0304</v>
      </c>
    </row>
    <row r="11124" spans="1:3" x14ac:dyDescent="0.55000000000000004">
      <c r="A11124" s="1" t="s">
        <v>21</v>
      </c>
      <c r="B11124" s="2">
        <v>42724</v>
      </c>
      <c r="C11124">
        <v>58.956200000000003</v>
      </c>
    </row>
    <row r="11125" spans="1:3" x14ac:dyDescent="0.55000000000000004">
      <c r="A11125" s="1" t="s">
        <v>21</v>
      </c>
      <c r="B11125" s="2">
        <v>42725</v>
      </c>
      <c r="C11125">
        <v>58.956200000000003</v>
      </c>
    </row>
    <row r="11126" spans="1:3" x14ac:dyDescent="0.55000000000000004">
      <c r="A11126" s="1" t="s">
        <v>21</v>
      </c>
      <c r="B11126" s="2">
        <v>42726</v>
      </c>
      <c r="C11126">
        <v>58.965499999999999</v>
      </c>
    </row>
    <row r="11127" spans="1:3" x14ac:dyDescent="0.55000000000000004">
      <c r="A11127" s="1" t="s">
        <v>21</v>
      </c>
      <c r="B11127" s="2">
        <v>42727</v>
      </c>
      <c r="C11127">
        <v>58.677799999999998</v>
      </c>
    </row>
    <row r="11128" spans="1:3" x14ac:dyDescent="0.55000000000000004">
      <c r="A11128" s="1" t="s">
        <v>21</v>
      </c>
      <c r="B11128" s="2">
        <v>42731</v>
      </c>
      <c r="C11128">
        <v>58.715000000000003</v>
      </c>
    </row>
    <row r="11129" spans="1:3" x14ac:dyDescent="0.55000000000000004">
      <c r="A11129" s="1" t="s">
        <v>21</v>
      </c>
      <c r="B11129" s="2">
        <v>42732</v>
      </c>
      <c r="C11129">
        <v>58.445900000000002</v>
      </c>
    </row>
    <row r="11130" spans="1:3" x14ac:dyDescent="0.55000000000000004">
      <c r="A11130" s="1" t="s">
        <v>21</v>
      </c>
      <c r="B11130" s="2">
        <v>42733</v>
      </c>
      <c r="C11130">
        <v>58.362400000000001</v>
      </c>
    </row>
    <row r="11131" spans="1:3" x14ac:dyDescent="0.55000000000000004">
      <c r="A11131" s="1" t="s">
        <v>21</v>
      </c>
      <c r="B11131" s="2">
        <v>42734</v>
      </c>
      <c r="C11131">
        <v>57.657200000000003</v>
      </c>
    </row>
    <row r="11132" spans="1:3" x14ac:dyDescent="0.55000000000000004">
      <c r="A11132" s="1" t="s">
        <v>21</v>
      </c>
      <c r="B11132" s="2">
        <v>42738</v>
      </c>
      <c r="C11132">
        <v>58.0655</v>
      </c>
    </row>
    <row r="11133" spans="1:3" x14ac:dyDescent="0.55000000000000004">
      <c r="A11133" s="1" t="s">
        <v>21</v>
      </c>
      <c r="B11133" s="2">
        <v>42739</v>
      </c>
      <c r="C11133">
        <v>57.805700000000002</v>
      </c>
    </row>
    <row r="11134" spans="1:3" x14ac:dyDescent="0.55000000000000004">
      <c r="A11134" s="1" t="s">
        <v>21</v>
      </c>
      <c r="B11134" s="2">
        <v>42740</v>
      </c>
      <c r="C11134">
        <v>57.805700000000002</v>
      </c>
    </row>
    <row r="11135" spans="1:3" x14ac:dyDescent="0.55000000000000004">
      <c r="A11135" s="1" t="s">
        <v>21</v>
      </c>
      <c r="B11135" s="2">
        <v>42741</v>
      </c>
      <c r="C11135">
        <v>58.306699999999999</v>
      </c>
    </row>
    <row r="11136" spans="1:3" x14ac:dyDescent="0.55000000000000004">
      <c r="A11136" s="1" t="s">
        <v>21</v>
      </c>
      <c r="B11136" s="2">
        <v>42744</v>
      </c>
      <c r="C11136">
        <v>58.121099999999998</v>
      </c>
    </row>
    <row r="11137" spans="1:3" x14ac:dyDescent="0.55000000000000004">
      <c r="A11137" s="1" t="s">
        <v>21</v>
      </c>
      <c r="B11137" s="2">
        <v>42745</v>
      </c>
      <c r="C11137">
        <v>58.102600000000002</v>
      </c>
    </row>
    <row r="11138" spans="1:3" x14ac:dyDescent="0.55000000000000004">
      <c r="A11138" s="1" t="s">
        <v>21</v>
      </c>
      <c r="B11138" s="2">
        <v>42746</v>
      </c>
      <c r="C11138">
        <v>58.631399999999999</v>
      </c>
    </row>
    <row r="11139" spans="1:3" x14ac:dyDescent="0.55000000000000004">
      <c r="A11139" s="1" t="s">
        <v>21</v>
      </c>
      <c r="B11139" s="2">
        <v>42747</v>
      </c>
      <c r="C11139">
        <v>58.093299999999999</v>
      </c>
    </row>
    <row r="11140" spans="1:3" x14ac:dyDescent="0.55000000000000004">
      <c r="A11140" s="1" t="s">
        <v>21</v>
      </c>
      <c r="B11140" s="2">
        <v>42748</v>
      </c>
      <c r="C11140">
        <v>58.1768</v>
      </c>
    </row>
    <row r="11141" spans="1:3" x14ac:dyDescent="0.55000000000000004">
      <c r="A11141" s="1" t="s">
        <v>21</v>
      </c>
      <c r="B11141" s="2">
        <v>42752</v>
      </c>
      <c r="C11141">
        <v>58.019100000000002</v>
      </c>
    </row>
    <row r="11142" spans="1:3" x14ac:dyDescent="0.55000000000000004">
      <c r="A11142" s="1" t="s">
        <v>21</v>
      </c>
      <c r="B11142" s="2">
        <v>42753</v>
      </c>
      <c r="C11142">
        <v>57.991199999999999</v>
      </c>
    </row>
    <row r="11143" spans="1:3" x14ac:dyDescent="0.55000000000000004">
      <c r="A11143" s="1" t="s">
        <v>21</v>
      </c>
      <c r="B11143" s="2">
        <v>42754</v>
      </c>
      <c r="C11143">
        <v>57.805700000000002</v>
      </c>
    </row>
    <row r="11144" spans="1:3" x14ac:dyDescent="0.55000000000000004">
      <c r="A11144" s="1" t="s">
        <v>21</v>
      </c>
      <c r="B11144" s="2">
        <v>42755</v>
      </c>
      <c r="C11144">
        <v>58.213900000000002</v>
      </c>
    </row>
    <row r="11145" spans="1:3" x14ac:dyDescent="0.55000000000000004">
      <c r="A11145" s="1" t="s">
        <v>21</v>
      </c>
      <c r="B11145" s="2">
        <v>42758</v>
      </c>
      <c r="C11145">
        <v>58.417999999999999</v>
      </c>
    </row>
    <row r="11146" spans="1:3" x14ac:dyDescent="0.55000000000000004">
      <c r="A11146" s="1" t="s">
        <v>21</v>
      </c>
      <c r="B11146" s="2">
        <v>42759</v>
      </c>
      <c r="C11146">
        <v>58.937600000000003</v>
      </c>
    </row>
    <row r="11147" spans="1:3" x14ac:dyDescent="0.55000000000000004">
      <c r="A11147" s="1" t="s">
        <v>21</v>
      </c>
      <c r="B11147" s="2">
        <v>42760</v>
      </c>
      <c r="C11147">
        <v>59.086100000000002</v>
      </c>
    </row>
    <row r="11148" spans="1:3" x14ac:dyDescent="0.55000000000000004">
      <c r="A11148" s="1" t="s">
        <v>21</v>
      </c>
      <c r="B11148" s="2">
        <v>42761</v>
      </c>
      <c r="C11148">
        <v>59.633499999999998</v>
      </c>
    </row>
    <row r="11149" spans="1:3" x14ac:dyDescent="0.55000000000000004">
      <c r="A11149" s="1" t="s">
        <v>21</v>
      </c>
      <c r="B11149" s="2">
        <v>42762</v>
      </c>
      <c r="C11149">
        <v>61.034599999999998</v>
      </c>
    </row>
    <row r="11150" spans="1:3" x14ac:dyDescent="0.55000000000000004">
      <c r="A11150" s="1" t="s">
        <v>21</v>
      </c>
      <c r="B11150" s="2">
        <v>42765</v>
      </c>
      <c r="C11150">
        <v>60.4315</v>
      </c>
    </row>
    <row r="11151" spans="1:3" x14ac:dyDescent="0.55000000000000004">
      <c r="A11151" s="1" t="s">
        <v>21</v>
      </c>
      <c r="B11151" s="2">
        <v>42766</v>
      </c>
      <c r="C11151">
        <v>59.9861</v>
      </c>
    </row>
    <row r="11152" spans="1:3" x14ac:dyDescent="0.55000000000000004">
      <c r="A11152" s="1" t="s">
        <v>21</v>
      </c>
      <c r="B11152" s="2">
        <v>42767</v>
      </c>
      <c r="C11152">
        <v>58.993299999999998</v>
      </c>
    </row>
    <row r="11153" spans="1:3" x14ac:dyDescent="0.55000000000000004">
      <c r="A11153" s="1" t="s">
        <v>21</v>
      </c>
      <c r="B11153" s="2">
        <v>42768</v>
      </c>
      <c r="C11153">
        <v>58.612900000000003</v>
      </c>
    </row>
    <row r="11154" spans="1:3" x14ac:dyDescent="0.55000000000000004">
      <c r="A11154" s="1" t="s">
        <v>21</v>
      </c>
      <c r="B11154" s="2">
        <v>42769</v>
      </c>
      <c r="C11154">
        <v>59.086100000000002</v>
      </c>
    </row>
    <row r="11155" spans="1:3" x14ac:dyDescent="0.55000000000000004">
      <c r="A11155" s="1" t="s">
        <v>21</v>
      </c>
      <c r="B11155" s="2">
        <v>42772</v>
      </c>
      <c r="C11155">
        <v>59.048999999999999</v>
      </c>
    </row>
    <row r="11156" spans="1:3" x14ac:dyDescent="0.55000000000000004">
      <c r="A11156" s="1" t="s">
        <v>21</v>
      </c>
      <c r="B11156" s="2">
        <v>42773</v>
      </c>
      <c r="C11156">
        <v>58.854100000000003</v>
      </c>
    </row>
    <row r="11157" spans="1:3" x14ac:dyDescent="0.55000000000000004">
      <c r="A11157" s="1" t="s">
        <v>21</v>
      </c>
      <c r="B11157" s="2">
        <v>42774</v>
      </c>
      <c r="C11157">
        <v>58.770600000000002</v>
      </c>
    </row>
    <row r="11158" spans="1:3" x14ac:dyDescent="0.55000000000000004">
      <c r="A11158" s="1" t="s">
        <v>21</v>
      </c>
      <c r="B11158" s="2">
        <v>42775</v>
      </c>
      <c r="C11158">
        <v>59.438699999999997</v>
      </c>
    </row>
    <row r="11159" spans="1:3" x14ac:dyDescent="0.55000000000000004">
      <c r="A11159" s="1" t="s">
        <v>21</v>
      </c>
      <c r="B11159" s="2">
        <v>42776</v>
      </c>
      <c r="C11159">
        <v>59.383000000000003</v>
      </c>
    </row>
    <row r="11160" spans="1:3" x14ac:dyDescent="0.55000000000000004">
      <c r="A11160" s="1" t="s">
        <v>21</v>
      </c>
      <c r="B11160" s="2">
        <v>42779</v>
      </c>
      <c r="C11160">
        <v>60.051099999999998</v>
      </c>
    </row>
    <row r="11161" spans="1:3" x14ac:dyDescent="0.55000000000000004">
      <c r="A11161" s="1" t="s">
        <v>21</v>
      </c>
      <c r="B11161" s="2">
        <v>42780</v>
      </c>
      <c r="C11161">
        <v>60.275100000000002</v>
      </c>
    </row>
    <row r="11162" spans="1:3" x14ac:dyDescent="0.55000000000000004">
      <c r="A11162" s="1" t="s">
        <v>21</v>
      </c>
      <c r="B11162" s="2">
        <v>42781</v>
      </c>
      <c r="C11162">
        <v>60.2378</v>
      </c>
    </row>
    <row r="11163" spans="1:3" x14ac:dyDescent="0.55000000000000004">
      <c r="A11163" s="1" t="s">
        <v>21</v>
      </c>
      <c r="B11163" s="2">
        <v>42782</v>
      </c>
      <c r="C11163">
        <v>60.228400000000001</v>
      </c>
    </row>
    <row r="11164" spans="1:3" x14ac:dyDescent="0.55000000000000004">
      <c r="A11164" s="1" t="s">
        <v>21</v>
      </c>
      <c r="B11164" s="2">
        <v>42783</v>
      </c>
      <c r="C11164">
        <v>60.321800000000003</v>
      </c>
    </row>
    <row r="11165" spans="1:3" x14ac:dyDescent="0.55000000000000004">
      <c r="A11165" s="1" t="s">
        <v>21</v>
      </c>
      <c r="B11165" s="2">
        <v>42787</v>
      </c>
      <c r="C11165">
        <v>60.200400000000002</v>
      </c>
    </row>
    <row r="11166" spans="1:3" x14ac:dyDescent="0.55000000000000004">
      <c r="A11166" s="1" t="s">
        <v>21</v>
      </c>
      <c r="B11166" s="2">
        <v>42788</v>
      </c>
      <c r="C11166">
        <v>60.079099999999997</v>
      </c>
    </row>
    <row r="11167" spans="1:3" x14ac:dyDescent="0.55000000000000004">
      <c r="A11167" s="1" t="s">
        <v>21</v>
      </c>
      <c r="B11167" s="2">
        <v>42789</v>
      </c>
      <c r="C11167">
        <v>60.321800000000003</v>
      </c>
    </row>
    <row r="11168" spans="1:3" x14ac:dyDescent="0.55000000000000004">
      <c r="A11168" s="1" t="s">
        <v>21</v>
      </c>
      <c r="B11168" s="2">
        <v>42790</v>
      </c>
      <c r="C11168">
        <v>60.321800000000003</v>
      </c>
    </row>
    <row r="11169" spans="1:3" x14ac:dyDescent="0.55000000000000004">
      <c r="A11169" s="1" t="s">
        <v>21</v>
      </c>
      <c r="B11169" s="2">
        <v>42793</v>
      </c>
      <c r="C11169">
        <v>59.957700000000003</v>
      </c>
    </row>
    <row r="11170" spans="1:3" x14ac:dyDescent="0.55000000000000004">
      <c r="A11170" s="1" t="s">
        <v>21</v>
      </c>
      <c r="B11170" s="2">
        <v>42794</v>
      </c>
      <c r="C11170">
        <v>59.724400000000003</v>
      </c>
    </row>
    <row r="11171" spans="1:3" x14ac:dyDescent="0.55000000000000004">
      <c r="A11171" s="1" t="s">
        <v>21</v>
      </c>
      <c r="B11171" s="2">
        <v>42795</v>
      </c>
      <c r="C11171">
        <v>60.6205</v>
      </c>
    </row>
    <row r="11172" spans="1:3" x14ac:dyDescent="0.55000000000000004">
      <c r="A11172" s="1" t="s">
        <v>21</v>
      </c>
      <c r="B11172" s="2">
        <v>42796</v>
      </c>
      <c r="C11172">
        <v>59.752400000000002</v>
      </c>
    </row>
    <row r="11173" spans="1:3" x14ac:dyDescent="0.55000000000000004">
      <c r="A11173" s="1" t="s">
        <v>21</v>
      </c>
      <c r="B11173" s="2">
        <v>42797</v>
      </c>
      <c r="C11173">
        <v>59.976399999999998</v>
      </c>
    </row>
    <row r="11174" spans="1:3" x14ac:dyDescent="0.55000000000000004">
      <c r="A11174" s="1" t="s">
        <v>21</v>
      </c>
      <c r="B11174" s="2">
        <v>42800</v>
      </c>
      <c r="C11174">
        <v>59.995100000000001</v>
      </c>
    </row>
    <row r="11175" spans="1:3" x14ac:dyDescent="0.55000000000000004">
      <c r="A11175" s="1" t="s">
        <v>21</v>
      </c>
      <c r="B11175" s="2">
        <v>42801</v>
      </c>
      <c r="C11175">
        <v>60.116399999999999</v>
      </c>
    </row>
    <row r="11176" spans="1:3" x14ac:dyDescent="0.55000000000000004">
      <c r="A11176" s="1" t="s">
        <v>21</v>
      </c>
      <c r="B11176" s="2">
        <v>42802</v>
      </c>
      <c r="C11176">
        <v>60.667200000000001</v>
      </c>
    </row>
    <row r="11177" spans="1:3" x14ac:dyDescent="0.55000000000000004">
      <c r="A11177" s="1" t="s">
        <v>21</v>
      </c>
      <c r="B11177" s="2">
        <v>42803</v>
      </c>
      <c r="C11177">
        <v>60.424500000000002</v>
      </c>
    </row>
    <row r="11178" spans="1:3" x14ac:dyDescent="0.55000000000000004">
      <c r="A11178" s="1" t="s">
        <v>21</v>
      </c>
      <c r="B11178" s="2">
        <v>42804</v>
      </c>
      <c r="C11178">
        <v>60.611199999999997</v>
      </c>
    </row>
    <row r="11179" spans="1:3" x14ac:dyDescent="0.55000000000000004">
      <c r="A11179" s="1" t="s">
        <v>21</v>
      </c>
      <c r="B11179" s="2">
        <v>42807</v>
      </c>
      <c r="C11179">
        <v>60.405799999999999</v>
      </c>
    </row>
    <row r="11180" spans="1:3" x14ac:dyDescent="0.55000000000000004">
      <c r="A11180" s="1" t="s">
        <v>21</v>
      </c>
      <c r="B11180" s="2">
        <v>42808</v>
      </c>
      <c r="C11180">
        <v>60.125799999999998</v>
      </c>
    </row>
    <row r="11181" spans="1:3" x14ac:dyDescent="0.55000000000000004">
      <c r="A11181" s="1" t="s">
        <v>21</v>
      </c>
      <c r="B11181" s="2">
        <v>42809</v>
      </c>
      <c r="C11181">
        <v>60.443100000000001</v>
      </c>
    </row>
    <row r="11182" spans="1:3" x14ac:dyDescent="0.55000000000000004">
      <c r="A11182" s="1" t="s">
        <v>21</v>
      </c>
      <c r="B11182" s="2">
        <v>42810</v>
      </c>
      <c r="C11182">
        <v>60.340499999999999</v>
      </c>
    </row>
    <row r="11183" spans="1:3" x14ac:dyDescent="0.55000000000000004">
      <c r="A11183" s="1" t="s">
        <v>21</v>
      </c>
      <c r="B11183" s="2">
        <v>42811</v>
      </c>
      <c r="C11183">
        <v>60.555199999999999</v>
      </c>
    </row>
    <row r="11184" spans="1:3" x14ac:dyDescent="0.55000000000000004">
      <c r="A11184" s="1" t="s">
        <v>21</v>
      </c>
      <c r="B11184" s="2">
        <v>42814</v>
      </c>
      <c r="C11184">
        <v>60.611199999999997</v>
      </c>
    </row>
    <row r="11185" spans="1:3" x14ac:dyDescent="0.55000000000000004">
      <c r="A11185" s="1" t="s">
        <v>21</v>
      </c>
      <c r="B11185" s="2">
        <v>42815</v>
      </c>
      <c r="C11185">
        <v>59.939100000000003</v>
      </c>
    </row>
    <row r="11186" spans="1:3" x14ac:dyDescent="0.55000000000000004">
      <c r="A11186" s="1" t="s">
        <v>21</v>
      </c>
      <c r="B11186" s="2">
        <v>42816</v>
      </c>
      <c r="C11186">
        <v>60.704500000000003</v>
      </c>
    </row>
    <row r="11187" spans="1:3" x14ac:dyDescent="0.55000000000000004">
      <c r="A11187" s="1" t="s">
        <v>21</v>
      </c>
      <c r="B11187" s="2">
        <v>42817</v>
      </c>
      <c r="C11187">
        <v>60.555199999999999</v>
      </c>
    </row>
    <row r="11188" spans="1:3" x14ac:dyDescent="0.55000000000000004">
      <c r="A11188" s="1" t="s">
        <v>21</v>
      </c>
      <c r="B11188" s="2">
        <v>42818</v>
      </c>
      <c r="C11188">
        <v>60.657800000000002</v>
      </c>
    </row>
    <row r="11189" spans="1:3" x14ac:dyDescent="0.55000000000000004">
      <c r="A11189" s="1" t="s">
        <v>21</v>
      </c>
      <c r="B11189" s="2">
        <v>42821</v>
      </c>
      <c r="C11189">
        <v>60.7699</v>
      </c>
    </row>
    <row r="11190" spans="1:3" x14ac:dyDescent="0.55000000000000004">
      <c r="A11190" s="1" t="s">
        <v>21</v>
      </c>
      <c r="B11190" s="2">
        <v>42822</v>
      </c>
      <c r="C11190">
        <v>60.947200000000002</v>
      </c>
    </row>
    <row r="11191" spans="1:3" x14ac:dyDescent="0.55000000000000004">
      <c r="A11191" s="1" t="s">
        <v>21</v>
      </c>
      <c r="B11191" s="2">
        <v>42823</v>
      </c>
      <c r="C11191">
        <v>61.115299999999998</v>
      </c>
    </row>
    <row r="11192" spans="1:3" x14ac:dyDescent="0.55000000000000004">
      <c r="A11192" s="1" t="s">
        <v>21</v>
      </c>
      <c r="B11192" s="2">
        <v>42824</v>
      </c>
      <c r="C11192">
        <v>61.339300000000001</v>
      </c>
    </row>
    <row r="11193" spans="1:3" x14ac:dyDescent="0.55000000000000004">
      <c r="A11193" s="1" t="s">
        <v>21</v>
      </c>
      <c r="B11193" s="2">
        <v>42825</v>
      </c>
      <c r="C11193">
        <v>61.479300000000002</v>
      </c>
    </row>
    <row r="11194" spans="1:3" x14ac:dyDescent="0.55000000000000004">
      <c r="A11194" s="1" t="s">
        <v>21</v>
      </c>
      <c r="B11194" s="2">
        <v>42828</v>
      </c>
      <c r="C11194">
        <v>61.189900000000002</v>
      </c>
    </row>
    <row r="11195" spans="1:3" x14ac:dyDescent="0.55000000000000004">
      <c r="A11195" s="1" t="s">
        <v>21</v>
      </c>
      <c r="B11195" s="2">
        <v>42829</v>
      </c>
      <c r="C11195">
        <v>61.357999999999997</v>
      </c>
    </row>
    <row r="11196" spans="1:3" x14ac:dyDescent="0.55000000000000004">
      <c r="A11196" s="1" t="s">
        <v>21</v>
      </c>
      <c r="B11196" s="2">
        <v>42830</v>
      </c>
      <c r="C11196">
        <v>61.199300000000001</v>
      </c>
    </row>
    <row r="11197" spans="1:3" x14ac:dyDescent="0.55000000000000004">
      <c r="A11197" s="1" t="s">
        <v>21</v>
      </c>
      <c r="B11197" s="2">
        <v>42831</v>
      </c>
      <c r="C11197">
        <v>61.357999999999997</v>
      </c>
    </row>
    <row r="11198" spans="1:3" x14ac:dyDescent="0.55000000000000004">
      <c r="A11198" s="1" t="s">
        <v>21</v>
      </c>
      <c r="B11198" s="2">
        <v>42832</v>
      </c>
      <c r="C11198">
        <v>61.311300000000003</v>
      </c>
    </row>
    <row r="11199" spans="1:3" x14ac:dyDescent="0.55000000000000004">
      <c r="A11199" s="1" t="s">
        <v>21</v>
      </c>
      <c r="B11199" s="2">
        <v>42835</v>
      </c>
      <c r="C11199">
        <v>61.171300000000002</v>
      </c>
    </row>
    <row r="11200" spans="1:3" x14ac:dyDescent="0.55000000000000004">
      <c r="A11200" s="1" t="s">
        <v>21</v>
      </c>
      <c r="B11200" s="2">
        <v>42836</v>
      </c>
      <c r="C11200">
        <v>61.124600000000001</v>
      </c>
    </row>
    <row r="11201" spans="1:3" x14ac:dyDescent="0.55000000000000004">
      <c r="A11201" s="1" t="s">
        <v>21</v>
      </c>
      <c r="B11201" s="2">
        <v>42837</v>
      </c>
      <c r="C11201">
        <v>60.891199999999998</v>
      </c>
    </row>
    <row r="11202" spans="1:3" x14ac:dyDescent="0.55000000000000004">
      <c r="A11202" s="1" t="s">
        <v>21</v>
      </c>
      <c r="B11202" s="2">
        <v>42838</v>
      </c>
      <c r="C11202">
        <v>60.629800000000003</v>
      </c>
    </row>
    <row r="11203" spans="1:3" x14ac:dyDescent="0.55000000000000004">
      <c r="A11203" s="1" t="s">
        <v>21</v>
      </c>
      <c r="B11203" s="2">
        <v>42842</v>
      </c>
      <c r="C11203">
        <v>61.124600000000001</v>
      </c>
    </row>
    <row r="11204" spans="1:3" x14ac:dyDescent="0.55000000000000004">
      <c r="A11204" s="1" t="s">
        <v>21</v>
      </c>
      <c r="B11204" s="2">
        <v>42843</v>
      </c>
      <c r="C11204">
        <v>61.040599999999998</v>
      </c>
    </row>
    <row r="11205" spans="1:3" x14ac:dyDescent="0.55000000000000004">
      <c r="A11205" s="1" t="s">
        <v>21</v>
      </c>
      <c r="B11205" s="2">
        <v>42844</v>
      </c>
      <c r="C11205">
        <v>60.713799999999999</v>
      </c>
    </row>
    <row r="11206" spans="1:3" x14ac:dyDescent="0.55000000000000004">
      <c r="A11206" s="1" t="s">
        <v>21</v>
      </c>
      <c r="B11206" s="2">
        <v>42845</v>
      </c>
      <c r="C11206">
        <v>61.143300000000004</v>
      </c>
    </row>
    <row r="11207" spans="1:3" x14ac:dyDescent="0.55000000000000004">
      <c r="A11207" s="1" t="s">
        <v>21</v>
      </c>
      <c r="B11207" s="2">
        <v>42846</v>
      </c>
      <c r="C11207">
        <v>61.983400000000003</v>
      </c>
    </row>
    <row r="11208" spans="1:3" x14ac:dyDescent="0.55000000000000004">
      <c r="A11208" s="1" t="s">
        <v>21</v>
      </c>
      <c r="B11208" s="2">
        <v>42849</v>
      </c>
      <c r="C11208">
        <v>63.038200000000003</v>
      </c>
    </row>
    <row r="11209" spans="1:3" x14ac:dyDescent="0.55000000000000004">
      <c r="A11209" s="1" t="s">
        <v>21</v>
      </c>
      <c r="B11209" s="2">
        <v>42850</v>
      </c>
      <c r="C11209">
        <v>63.402299999999997</v>
      </c>
    </row>
    <row r="11210" spans="1:3" x14ac:dyDescent="0.55000000000000004">
      <c r="A11210" s="1" t="s">
        <v>21</v>
      </c>
      <c r="B11210" s="2">
        <v>42851</v>
      </c>
      <c r="C11210">
        <v>63.318300000000001</v>
      </c>
    </row>
    <row r="11211" spans="1:3" x14ac:dyDescent="0.55000000000000004">
      <c r="A11211" s="1" t="s">
        <v>21</v>
      </c>
      <c r="B11211" s="2">
        <v>42852</v>
      </c>
      <c r="C11211">
        <v>63.728999999999999</v>
      </c>
    </row>
    <row r="11212" spans="1:3" x14ac:dyDescent="0.55000000000000004">
      <c r="A11212" s="1" t="s">
        <v>21</v>
      </c>
      <c r="B11212" s="2">
        <v>42853</v>
      </c>
      <c r="C11212">
        <v>63.906399999999998</v>
      </c>
    </row>
    <row r="11213" spans="1:3" x14ac:dyDescent="0.55000000000000004">
      <c r="A11213" s="1" t="s">
        <v>21</v>
      </c>
      <c r="B11213" s="2">
        <v>42856</v>
      </c>
      <c r="C11213">
        <v>64.793199999999999</v>
      </c>
    </row>
    <row r="11214" spans="1:3" x14ac:dyDescent="0.55000000000000004">
      <c r="A11214" s="1" t="s">
        <v>21</v>
      </c>
      <c r="B11214" s="2">
        <v>42857</v>
      </c>
      <c r="C11214">
        <v>64.6905</v>
      </c>
    </row>
    <row r="11215" spans="1:3" x14ac:dyDescent="0.55000000000000004">
      <c r="A11215" s="1" t="s">
        <v>21</v>
      </c>
      <c r="B11215" s="2">
        <v>42858</v>
      </c>
      <c r="C11215">
        <v>64.485100000000003</v>
      </c>
    </row>
    <row r="11216" spans="1:3" x14ac:dyDescent="0.55000000000000004">
      <c r="A11216" s="1" t="s">
        <v>21</v>
      </c>
      <c r="B11216" s="2">
        <v>42859</v>
      </c>
      <c r="C11216">
        <v>64.233099999999993</v>
      </c>
    </row>
    <row r="11217" spans="1:3" x14ac:dyDescent="0.55000000000000004">
      <c r="A11217" s="1" t="s">
        <v>21</v>
      </c>
      <c r="B11217" s="2">
        <v>42860</v>
      </c>
      <c r="C11217">
        <v>64.410399999999996</v>
      </c>
    </row>
    <row r="11218" spans="1:3" x14ac:dyDescent="0.55000000000000004">
      <c r="A11218" s="1" t="s">
        <v>21</v>
      </c>
      <c r="B11218" s="2">
        <v>42863</v>
      </c>
      <c r="C11218">
        <v>64.354399999999998</v>
      </c>
    </row>
    <row r="11219" spans="1:3" x14ac:dyDescent="0.55000000000000004">
      <c r="A11219" s="1" t="s">
        <v>21</v>
      </c>
      <c r="B11219" s="2">
        <v>42864</v>
      </c>
      <c r="C11219">
        <v>64.447800000000001</v>
      </c>
    </row>
    <row r="11220" spans="1:3" x14ac:dyDescent="0.55000000000000004">
      <c r="A11220" s="1" t="s">
        <v>21</v>
      </c>
      <c r="B11220" s="2">
        <v>42865</v>
      </c>
      <c r="C11220">
        <v>64.699799999999996</v>
      </c>
    </row>
    <row r="11221" spans="1:3" x14ac:dyDescent="0.55000000000000004">
      <c r="A11221" s="1" t="s">
        <v>21</v>
      </c>
      <c r="B11221" s="2">
        <v>42866</v>
      </c>
      <c r="C11221">
        <v>63.906399999999998</v>
      </c>
    </row>
    <row r="11222" spans="1:3" x14ac:dyDescent="0.55000000000000004">
      <c r="A11222" s="1" t="s">
        <v>21</v>
      </c>
      <c r="B11222" s="2">
        <v>42867</v>
      </c>
      <c r="C11222">
        <v>63.831699999999998</v>
      </c>
    </row>
    <row r="11223" spans="1:3" x14ac:dyDescent="0.55000000000000004">
      <c r="A11223" s="1" t="s">
        <v>21</v>
      </c>
      <c r="B11223" s="2">
        <v>42870</v>
      </c>
      <c r="C11223">
        <v>63.878399999999999</v>
      </c>
    </row>
    <row r="11224" spans="1:3" x14ac:dyDescent="0.55000000000000004">
      <c r="A11224" s="1" t="s">
        <v>21</v>
      </c>
      <c r="B11224" s="2">
        <v>42871</v>
      </c>
      <c r="C11224">
        <v>65.164599999999993</v>
      </c>
    </row>
    <row r="11225" spans="1:3" x14ac:dyDescent="0.55000000000000004">
      <c r="A11225" s="1" t="s">
        <v>21</v>
      </c>
      <c r="B11225" s="2">
        <v>42872</v>
      </c>
      <c r="C11225">
        <v>63.352600000000002</v>
      </c>
    </row>
    <row r="11226" spans="1:3" x14ac:dyDescent="0.55000000000000004">
      <c r="A11226" s="1" t="s">
        <v>21</v>
      </c>
      <c r="B11226" s="2">
        <v>42873</v>
      </c>
      <c r="C11226">
        <v>63.568600000000004</v>
      </c>
    </row>
    <row r="11227" spans="1:3" x14ac:dyDescent="0.55000000000000004">
      <c r="A11227" s="1" t="s">
        <v>21</v>
      </c>
      <c r="B11227" s="2">
        <v>42874</v>
      </c>
      <c r="C11227">
        <v>63.549799999999998</v>
      </c>
    </row>
    <row r="11228" spans="1:3" x14ac:dyDescent="0.55000000000000004">
      <c r="A11228" s="1" t="s">
        <v>21</v>
      </c>
      <c r="B11228" s="2">
        <v>42877</v>
      </c>
      <c r="C11228">
        <v>64.263300000000001</v>
      </c>
    </row>
    <row r="11229" spans="1:3" x14ac:dyDescent="0.55000000000000004">
      <c r="A11229" s="1" t="s">
        <v>21</v>
      </c>
      <c r="B11229" s="2">
        <v>42878</v>
      </c>
      <c r="C11229">
        <v>64.479200000000006</v>
      </c>
    </row>
    <row r="11230" spans="1:3" x14ac:dyDescent="0.55000000000000004">
      <c r="A11230" s="1" t="s">
        <v>21</v>
      </c>
      <c r="B11230" s="2">
        <v>42879</v>
      </c>
      <c r="C11230">
        <v>64.563699999999997</v>
      </c>
    </row>
    <row r="11231" spans="1:3" x14ac:dyDescent="0.55000000000000004">
      <c r="A11231" s="1" t="s">
        <v>21</v>
      </c>
      <c r="B11231" s="2">
        <v>42880</v>
      </c>
      <c r="C11231">
        <v>65.361699999999999</v>
      </c>
    </row>
    <row r="11232" spans="1:3" x14ac:dyDescent="0.55000000000000004">
      <c r="A11232" s="1" t="s">
        <v>21</v>
      </c>
      <c r="B11232" s="2">
        <v>42881</v>
      </c>
      <c r="C11232">
        <v>65.680899999999994</v>
      </c>
    </row>
    <row r="11233" spans="1:3" x14ac:dyDescent="0.55000000000000004">
      <c r="A11233" s="1" t="s">
        <v>21</v>
      </c>
      <c r="B11233" s="2">
        <v>42885</v>
      </c>
      <c r="C11233">
        <v>66.103399999999993</v>
      </c>
    </row>
    <row r="11234" spans="1:3" x14ac:dyDescent="0.55000000000000004">
      <c r="A11234" s="1" t="s">
        <v>21</v>
      </c>
      <c r="B11234" s="2">
        <v>42886</v>
      </c>
      <c r="C11234">
        <v>65.568299999999994</v>
      </c>
    </row>
    <row r="11235" spans="1:3" x14ac:dyDescent="0.55000000000000004">
      <c r="A11235" s="1" t="s">
        <v>21</v>
      </c>
      <c r="B11235" s="2">
        <v>42887</v>
      </c>
      <c r="C11235">
        <v>65.812399999999997</v>
      </c>
    </row>
    <row r="11236" spans="1:3" x14ac:dyDescent="0.55000000000000004">
      <c r="A11236" s="1" t="s">
        <v>21</v>
      </c>
      <c r="B11236" s="2">
        <v>42888</v>
      </c>
      <c r="C11236">
        <v>67.370800000000003</v>
      </c>
    </row>
    <row r="11237" spans="1:3" x14ac:dyDescent="0.55000000000000004">
      <c r="A11237" s="1" t="s">
        <v>21</v>
      </c>
      <c r="B11237" s="2">
        <v>42891</v>
      </c>
      <c r="C11237">
        <v>67.858999999999995</v>
      </c>
    </row>
    <row r="11238" spans="1:3" x14ac:dyDescent="0.55000000000000004">
      <c r="A11238" s="1" t="s">
        <v>21</v>
      </c>
      <c r="B11238" s="2">
        <v>42892</v>
      </c>
      <c r="C11238">
        <v>68.084299999999999</v>
      </c>
    </row>
    <row r="11239" spans="1:3" x14ac:dyDescent="0.55000000000000004">
      <c r="A11239" s="1" t="s">
        <v>21</v>
      </c>
      <c r="B11239" s="2">
        <v>42893</v>
      </c>
      <c r="C11239">
        <v>67.962299999999999</v>
      </c>
    </row>
    <row r="11240" spans="1:3" x14ac:dyDescent="0.55000000000000004">
      <c r="A11240" s="1" t="s">
        <v>21</v>
      </c>
      <c r="B11240" s="2">
        <v>42894</v>
      </c>
      <c r="C11240">
        <v>67.549199999999999</v>
      </c>
    </row>
    <row r="11241" spans="1:3" x14ac:dyDescent="0.55000000000000004">
      <c r="A11241" s="1" t="s">
        <v>21</v>
      </c>
      <c r="B11241" s="2">
        <v>42895</v>
      </c>
      <c r="C11241">
        <v>66.018900000000002</v>
      </c>
    </row>
    <row r="11242" spans="1:3" x14ac:dyDescent="0.55000000000000004">
      <c r="A11242" s="1" t="s">
        <v>21</v>
      </c>
      <c r="B11242" s="2">
        <v>42898</v>
      </c>
      <c r="C11242">
        <v>65.512</v>
      </c>
    </row>
    <row r="11243" spans="1:3" x14ac:dyDescent="0.55000000000000004">
      <c r="A11243" s="1" t="s">
        <v>21</v>
      </c>
      <c r="B11243" s="2">
        <v>42899</v>
      </c>
      <c r="C11243">
        <v>66.328699999999998</v>
      </c>
    </row>
    <row r="11244" spans="1:3" x14ac:dyDescent="0.55000000000000004">
      <c r="A11244" s="1" t="s">
        <v>21</v>
      </c>
      <c r="B11244" s="2">
        <v>42900</v>
      </c>
      <c r="C11244">
        <v>65.971900000000005</v>
      </c>
    </row>
    <row r="11245" spans="1:3" x14ac:dyDescent="0.55000000000000004">
      <c r="A11245" s="1" t="s">
        <v>21</v>
      </c>
      <c r="B11245" s="2">
        <v>42901</v>
      </c>
      <c r="C11245">
        <v>65.624600000000001</v>
      </c>
    </row>
    <row r="11246" spans="1:3" x14ac:dyDescent="0.55000000000000004">
      <c r="A11246" s="1" t="s">
        <v>21</v>
      </c>
      <c r="B11246" s="2">
        <v>42902</v>
      </c>
      <c r="C11246">
        <v>65.718500000000006</v>
      </c>
    </row>
    <row r="11247" spans="1:3" x14ac:dyDescent="0.55000000000000004">
      <c r="A11247" s="1" t="s">
        <v>21</v>
      </c>
      <c r="B11247" s="2">
        <v>42905</v>
      </c>
      <c r="C11247">
        <v>66.535300000000007</v>
      </c>
    </row>
    <row r="11248" spans="1:3" x14ac:dyDescent="0.55000000000000004">
      <c r="A11248" s="1" t="s">
        <v>21</v>
      </c>
      <c r="B11248" s="2">
        <v>42906</v>
      </c>
      <c r="C11248">
        <v>65.634</v>
      </c>
    </row>
    <row r="11249" spans="1:3" x14ac:dyDescent="0.55000000000000004">
      <c r="A11249" s="1" t="s">
        <v>21</v>
      </c>
      <c r="B11249" s="2">
        <v>42907</v>
      </c>
      <c r="C11249">
        <v>65.971900000000005</v>
      </c>
    </row>
    <row r="11250" spans="1:3" x14ac:dyDescent="0.55000000000000004">
      <c r="A11250" s="1" t="s">
        <v>21</v>
      </c>
      <c r="B11250" s="2">
        <v>42908</v>
      </c>
      <c r="C11250">
        <v>65.962599999999995</v>
      </c>
    </row>
    <row r="11251" spans="1:3" x14ac:dyDescent="0.55000000000000004">
      <c r="A11251" s="1" t="s">
        <v>21</v>
      </c>
      <c r="B11251" s="2">
        <v>42909</v>
      </c>
      <c r="C11251">
        <v>66.854500000000002</v>
      </c>
    </row>
    <row r="11252" spans="1:3" x14ac:dyDescent="0.55000000000000004">
      <c r="A11252" s="1" t="s">
        <v>21</v>
      </c>
      <c r="B11252" s="2">
        <v>42912</v>
      </c>
      <c r="C11252">
        <v>66.216099999999997</v>
      </c>
    </row>
    <row r="11253" spans="1:3" x14ac:dyDescent="0.55000000000000004">
      <c r="A11253" s="1" t="s">
        <v>21</v>
      </c>
      <c r="B11253" s="2">
        <v>42913</v>
      </c>
      <c r="C11253">
        <v>64.976799999999997</v>
      </c>
    </row>
    <row r="11254" spans="1:3" x14ac:dyDescent="0.55000000000000004">
      <c r="A11254" s="1" t="s">
        <v>21</v>
      </c>
      <c r="B11254" s="2">
        <v>42914</v>
      </c>
      <c r="C11254">
        <v>65.530699999999996</v>
      </c>
    </row>
    <row r="11255" spans="1:3" x14ac:dyDescent="0.55000000000000004">
      <c r="A11255" s="1" t="s">
        <v>21</v>
      </c>
      <c r="B11255" s="2">
        <v>42915</v>
      </c>
      <c r="C11255">
        <v>64.300799999999995</v>
      </c>
    </row>
    <row r="11256" spans="1:3" x14ac:dyDescent="0.55000000000000004">
      <c r="A11256" s="1" t="s">
        <v>21</v>
      </c>
      <c r="B11256" s="2">
        <v>42916</v>
      </c>
      <c r="C11256">
        <v>64.713899999999995</v>
      </c>
    </row>
    <row r="11257" spans="1:3" x14ac:dyDescent="0.55000000000000004">
      <c r="A11257" s="1" t="s">
        <v>21</v>
      </c>
      <c r="B11257" s="2">
        <v>42919</v>
      </c>
      <c r="C11257">
        <v>64.000399999999999</v>
      </c>
    </row>
    <row r="11258" spans="1:3" x14ac:dyDescent="0.55000000000000004">
      <c r="A11258" s="1" t="s">
        <v>21</v>
      </c>
      <c r="B11258" s="2">
        <v>42921</v>
      </c>
      <c r="C11258">
        <v>64.854799999999997</v>
      </c>
    </row>
    <row r="11259" spans="1:3" x14ac:dyDescent="0.55000000000000004">
      <c r="A11259" s="1" t="s">
        <v>21</v>
      </c>
      <c r="B11259" s="2">
        <v>42922</v>
      </c>
      <c r="C11259">
        <v>64.375900000000001</v>
      </c>
    </row>
    <row r="11260" spans="1:3" x14ac:dyDescent="0.55000000000000004">
      <c r="A11260" s="1" t="s">
        <v>21</v>
      </c>
      <c r="B11260" s="2">
        <v>42923</v>
      </c>
      <c r="C11260">
        <v>65.211500000000001</v>
      </c>
    </row>
    <row r="11261" spans="1:3" x14ac:dyDescent="0.55000000000000004">
      <c r="A11261" s="1" t="s">
        <v>21</v>
      </c>
      <c r="B11261" s="2">
        <v>42926</v>
      </c>
      <c r="C11261">
        <v>65.699700000000007</v>
      </c>
    </row>
    <row r="11262" spans="1:3" x14ac:dyDescent="0.55000000000000004">
      <c r="A11262" s="1" t="s">
        <v>21</v>
      </c>
      <c r="B11262" s="2">
        <v>42927</v>
      </c>
      <c r="C11262">
        <v>65.709100000000007</v>
      </c>
    </row>
    <row r="11263" spans="1:3" x14ac:dyDescent="0.55000000000000004">
      <c r="A11263" s="1" t="s">
        <v>21</v>
      </c>
      <c r="B11263" s="2">
        <v>42928</v>
      </c>
      <c r="C11263">
        <v>66.798100000000005</v>
      </c>
    </row>
    <row r="11264" spans="1:3" x14ac:dyDescent="0.55000000000000004">
      <c r="A11264" s="1" t="s">
        <v>21</v>
      </c>
      <c r="B11264" s="2">
        <v>42929</v>
      </c>
      <c r="C11264">
        <v>67.380200000000002</v>
      </c>
    </row>
    <row r="11265" spans="1:3" x14ac:dyDescent="0.55000000000000004">
      <c r="A11265" s="1" t="s">
        <v>21</v>
      </c>
      <c r="B11265" s="2">
        <v>42930</v>
      </c>
      <c r="C11265">
        <v>68.328400000000002</v>
      </c>
    </row>
    <row r="11266" spans="1:3" x14ac:dyDescent="0.55000000000000004">
      <c r="A11266" s="1" t="s">
        <v>21</v>
      </c>
      <c r="B11266" s="2">
        <v>42933</v>
      </c>
      <c r="C11266">
        <v>68.863600000000005</v>
      </c>
    </row>
    <row r="11267" spans="1:3" x14ac:dyDescent="0.55000000000000004">
      <c r="A11267" s="1" t="s">
        <v>21</v>
      </c>
      <c r="B11267" s="2">
        <v>42934</v>
      </c>
      <c r="C11267">
        <v>68.816599999999994</v>
      </c>
    </row>
    <row r="11268" spans="1:3" x14ac:dyDescent="0.55000000000000004">
      <c r="A11268" s="1" t="s">
        <v>21</v>
      </c>
      <c r="B11268" s="2">
        <v>42935</v>
      </c>
      <c r="C11268">
        <v>69.342399999999998</v>
      </c>
    </row>
    <row r="11269" spans="1:3" x14ac:dyDescent="0.55000000000000004">
      <c r="A11269" s="1" t="s">
        <v>21</v>
      </c>
      <c r="B11269" s="2">
        <v>42936</v>
      </c>
      <c r="C11269">
        <v>69.680400000000006</v>
      </c>
    </row>
    <row r="11270" spans="1:3" x14ac:dyDescent="0.55000000000000004">
      <c r="A11270" s="1" t="s">
        <v>21</v>
      </c>
      <c r="B11270" s="2">
        <v>42937</v>
      </c>
      <c r="C11270">
        <v>69.276700000000005</v>
      </c>
    </row>
    <row r="11271" spans="1:3" x14ac:dyDescent="0.55000000000000004">
      <c r="A11271" s="1" t="s">
        <v>21</v>
      </c>
      <c r="B11271" s="2">
        <v>42940</v>
      </c>
      <c r="C11271">
        <v>69.098299999999995</v>
      </c>
    </row>
    <row r="11272" spans="1:3" x14ac:dyDescent="0.55000000000000004">
      <c r="A11272" s="1" t="s">
        <v>21</v>
      </c>
      <c r="B11272" s="2">
        <v>42941</v>
      </c>
      <c r="C11272">
        <v>69.652199999999993</v>
      </c>
    </row>
    <row r="11273" spans="1:3" x14ac:dyDescent="0.55000000000000004">
      <c r="A11273" s="1" t="s">
        <v>21</v>
      </c>
      <c r="B11273" s="2">
        <v>42942</v>
      </c>
      <c r="C11273">
        <v>69.520799999999994</v>
      </c>
    </row>
    <row r="11274" spans="1:3" x14ac:dyDescent="0.55000000000000004">
      <c r="A11274" s="1" t="s">
        <v>21</v>
      </c>
      <c r="B11274" s="2">
        <v>42943</v>
      </c>
      <c r="C11274">
        <v>68.685199999999995</v>
      </c>
    </row>
    <row r="11275" spans="1:3" x14ac:dyDescent="0.55000000000000004">
      <c r="A11275" s="1" t="s">
        <v>21</v>
      </c>
      <c r="B11275" s="2">
        <v>42944</v>
      </c>
      <c r="C11275">
        <v>68.572500000000005</v>
      </c>
    </row>
    <row r="11276" spans="1:3" x14ac:dyDescent="0.55000000000000004">
      <c r="A11276" s="1" t="s">
        <v>21</v>
      </c>
      <c r="B11276" s="2">
        <v>42947</v>
      </c>
      <c r="C11276">
        <v>68.253299999999996</v>
      </c>
    </row>
    <row r="11277" spans="1:3" x14ac:dyDescent="0.55000000000000004">
      <c r="A11277" s="1" t="s">
        <v>21</v>
      </c>
      <c r="B11277" s="2">
        <v>42948</v>
      </c>
      <c r="C11277">
        <v>68.140699999999995</v>
      </c>
    </row>
    <row r="11278" spans="1:3" x14ac:dyDescent="0.55000000000000004">
      <c r="A11278" s="1" t="s">
        <v>21</v>
      </c>
      <c r="B11278" s="2">
        <v>42949</v>
      </c>
      <c r="C11278">
        <v>67.840299999999999</v>
      </c>
    </row>
    <row r="11279" spans="1:3" x14ac:dyDescent="0.55000000000000004">
      <c r="A11279" s="1" t="s">
        <v>21</v>
      </c>
      <c r="B11279" s="2">
        <v>42950</v>
      </c>
      <c r="C11279">
        <v>67.736999999999995</v>
      </c>
    </row>
    <row r="11280" spans="1:3" x14ac:dyDescent="0.55000000000000004">
      <c r="A11280" s="1" t="s">
        <v>21</v>
      </c>
      <c r="B11280" s="2">
        <v>42951</v>
      </c>
      <c r="C11280">
        <v>68.2346</v>
      </c>
    </row>
    <row r="11281" spans="1:3" x14ac:dyDescent="0.55000000000000004">
      <c r="A11281" s="1" t="s">
        <v>21</v>
      </c>
      <c r="B11281" s="2">
        <v>42954</v>
      </c>
      <c r="C11281">
        <v>67.971699999999998</v>
      </c>
    </row>
    <row r="11282" spans="1:3" x14ac:dyDescent="0.55000000000000004">
      <c r="A11282" s="1" t="s">
        <v>21</v>
      </c>
      <c r="B11282" s="2">
        <v>42955</v>
      </c>
      <c r="C11282">
        <v>68.337800000000001</v>
      </c>
    </row>
    <row r="11283" spans="1:3" x14ac:dyDescent="0.55000000000000004">
      <c r="A11283" s="1" t="s">
        <v>21</v>
      </c>
      <c r="B11283" s="2">
        <v>42956</v>
      </c>
      <c r="C11283">
        <v>68.037400000000005</v>
      </c>
    </row>
    <row r="11284" spans="1:3" x14ac:dyDescent="0.55000000000000004">
      <c r="A11284" s="1" t="s">
        <v>21</v>
      </c>
      <c r="B11284" s="2">
        <v>42957</v>
      </c>
      <c r="C11284">
        <v>67.042199999999994</v>
      </c>
    </row>
    <row r="11285" spans="1:3" x14ac:dyDescent="0.55000000000000004">
      <c r="A11285" s="1" t="s">
        <v>21</v>
      </c>
      <c r="B11285" s="2">
        <v>42958</v>
      </c>
      <c r="C11285">
        <v>68.065600000000003</v>
      </c>
    </row>
    <row r="11286" spans="1:3" x14ac:dyDescent="0.55000000000000004">
      <c r="A11286" s="1" t="s">
        <v>21</v>
      </c>
      <c r="B11286" s="2">
        <v>42961</v>
      </c>
      <c r="C11286">
        <v>69.088899999999995</v>
      </c>
    </row>
    <row r="11287" spans="1:3" x14ac:dyDescent="0.55000000000000004">
      <c r="A11287" s="1" t="s">
        <v>21</v>
      </c>
      <c r="B11287" s="2">
        <v>42962</v>
      </c>
      <c r="C11287">
        <v>69.107799999999997</v>
      </c>
    </row>
    <row r="11288" spans="1:3" x14ac:dyDescent="0.55000000000000004">
      <c r="A11288" s="1" t="s">
        <v>21</v>
      </c>
      <c r="B11288" s="2">
        <v>42963</v>
      </c>
      <c r="C11288">
        <v>69.513599999999997</v>
      </c>
    </row>
    <row r="11289" spans="1:3" x14ac:dyDescent="0.55000000000000004">
      <c r="A11289" s="1" t="s">
        <v>21</v>
      </c>
      <c r="B11289" s="2">
        <v>42964</v>
      </c>
      <c r="C11289">
        <v>68.333799999999997</v>
      </c>
    </row>
    <row r="11290" spans="1:3" x14ac:dyDescent="0.55000000000000004">
      <c r="A11290" s="1" t="s">
        <v>21</v>
      </c>
      <c r="B11290" s="2">
        <v>42965</v>
      </c>
      <c r="C11290">
        <v>68.418800000000005</v>
      </c>
    </row>
    <row r="11291" spans="1:3" x14ac:dyDescent="0.55000000000000004">
      <c r="A11291" s="1" t="s">
        <v>21</v>
      </c>
      <c r="B11291" s="2">
        <v>42968</v>
      </c>
      <c r="C11291">
        <v>68.097899999999996</v>
      </c>
    </row>
    <row r="11292" spans="1:3" x14ac:dyDescent="0.55000000000000004">
      <c r="A11292" s="1" t="s">
        <v>21</v>
      </c>
      <c r="B11292" s="2">
        <v>42969</v>
      </c>
      <c r="C11292">
        <v>69.051199999999994</v>
      </c>
    </row>
    <row r="11293" spans="1:3" x14ac:dyDescent="0.55000000000000004">
      <c r="A11293" s="1" t="s">
        <v>21</v>
      </c>
      <c r="B11293" s="2">
        <v>42970</v>
      </c>
      <c r="C11293">
        <v>68.635900000000007</v>
      </c>
    </row>
    <row r="11294" spans="1:3" x14ac:dyDescent="0.55000000000000004">
      <c r="A11294" s="1" t="s">
        <v>21</v>
      </c>
      <c r="B11294" s="2">
        <v>42971</v>
      </c>
      <c r="C11294">
        <v>68.607600000000005</v>
      </c>
    </row>
    <row r="11295" spans="1:3" x14ac:dyDescent="0.55000000000000004">
      <c r="A11295" s="1" t="s">
        <v>21</v>
      </c>
      <c r="B11295" s="2">
        <v>42972</v>
      </c>
      <c r="C11295">
        <v>68.730199999999996</v>
      </c>
    </row>
    <row r="11296" spans="1:3" x14ac:dyDescent="0.55000000000000004">
      <c r="A11296" s="1" t="s">
        <v>21</v>
      </c>
      <c r="B11296" s="2">
        <v>42975</v>
      </c>
      <c r="C11296">
        <v>68.739699999999999</v>
      </c>
    </row>
    <row r="11297" spans="1:3" x14ac:dyDescent="0.55000000000000004">
      <c r="A11297" s="1" t="s">
        <v>21</v>
      </c>
      <c r="B11297" s="2">
        <v>42976</v>
      </c>
      <c r="C11297">
        <v>68.947299999999998</v>
      </c>
    </row>
    <row r="11298" spans="1:3" x14ac:dyDescent="0.55000000000000004">
      <c r="A11298" s="1" t="s">
        <v>21</v>
      </c>
      <c r="B11298" s="2">
        <v>42977</v>
      </c>
      <c r="C11298">
        <v>69.853399999999993</v>
      </c>
    </row>
    <row r="11299" spans="1:3" x14ac:dyDescent="0.55000000000000004">
      <c r="A11299" s="1" t="s">
        <v>21</v>
      </c>
      <c r="B11299" s="2">
        <v>42978</v>
      </c>
      <c r="C11299">
        <v>70.570700000000002</v>
      </c>
    </row>
    <row r="11300" spans="1:3" x14ac:dyDescent="0.55000000000000004">
      <c r="A11300" s="1" t="s">
        <v>21</v>
      </c>
      <c r="B11300" s="2">
        <v>42979</v>
      </c>
      <c r="C11300">
        <v>69.787300000000002</v>
      </c>
    </row>
    <row r="11301" spans="1:3" x14ac:dyDescent="0.55000000000000004">
      <c r="A11301" s="1" t="s">
        <v>21</v>
      </c>
      <c r="B11301" s="2">
        <v>42983</v>
      </c>
      <c r="C11301">
        <v>69.475899999999996</v>
      </c>
    </row>
    <row r="11302" spans="1:3" x14ac:dyDescent="0.55000000000000004">
      <c r="A11302" s="1" t="s">
        <v>21</v>
      </c>
      <c r="B11302" s="2">
        <v>42984</v>
      </c>
      <c r="C11302">
        <v>69.277699999999996</v>
      </c>
    </row>
    <row r="11303" spans="1:3" x14ac:dyDescent="0.55000000000000004">
      <c r="A11303" s="1" t="s">
        <v>21</v>
      </c>
      <c r="B11303" s="2">
        <v>42985</v>
      </c>
      <c r="C11303">
        <v>70.164900000000003</v>
      </c>
    </row>
    <row r="11304" spans="1:3" x14ac:dyDescent="0.55000000000000004">
      <c r="A11304" s="1" t="s">
        <v>21</v>
      </c>
      <c r="B11304" s="2">
        <v>42986</v>
      </c>
      <c r="C11304">
        <v>69.825100000000006</v>
      </c>
    </row>
    <row r="11305" spans="1:3" x14ac:dyDescent="0.55000000000000004">
      <c r="A11305" s="1" t="s">
        <v>21</v>
      </c>
      <c r="B11305" s="2">
        <v>42989</v>
      </c>
      <c r="C11305">
        <v>70.561300000000003</v>
      </c>
    </row>
    <row r="11306" spans="1:3" x14ac:dyDescent="0.55000000000000004">
      <c r="A11306" s="1" t="s">
        <v>21</v>
      </c>
      <c r="B11306" s="2">
        <v>42990</v>
      </c>
      <c r="C11306">
        <v>70.485799999999998</v>
      </c>
    </row>
    <row r="11307" spans="1:3" x14ac:dyDescent="0.55000000000000004">
      <c r="A11307" s="1" t="s">
        <v>21</v>
      </c>
      <c r="B11307" s="2">
        <v>42991</v>
      </c>
      <c r="C11307">
        <v>70.986000000000004</v>
      </c>
    </row>
    <row r="11308" spans="1:3" x14ac:dyDescent="0.55000000000000004">
      <c r="A11308" s="1" t="s">
        <v>21</v>
      </c>
      <c r="B11308" s="2">
        <v>42992</v>
      </c>
      <c r="C11308">
        <v>70.570700000000002</v>
      </c>
    </row>
    <row r="11309" spans="1:3" x14ac:dyDescent="0.55000000000000004">
      <c r="A11309" s="1" t="s">
        <v>21</v>
      </c>
      <c r="B11309" s="2">
        <v>42993</v>
      </c>
      <c r="C11309">
        <v>71.080399999999997</v>
      </c>
    </row>
    <row r="11310" spans="1:3" x14ac:dyDescent="0.55000000000000004">
      <c r="A11310" s="1" t="s">
        <v>21</v>
      </c>
      <c r="B11310" s="2">
        <v>42996</v>
      </c>
      <c r="C11310">
        <v>70.938800000000001</v>
      </c>
    </row>
    <row r="11311" spans="1:3" x14ac:dyDescent="0.55000000000000004">
      <c r="A11311" s="1" t="s">
        <v>21</v>
      </c>
      <c r="B11311" s="2">
        <v>42997</v>
      </c>
      <c r="C11311">
        <v>71.203100000000006</v>
      </c>
    </row>
    <row r="11312" spans="1:3" x14ac:dyDescent="0.55000000000000004">
      <c r="A11312" s="1" t="s">
        <v>21</v>
      </c>
      <c r="B11312" s="2">
        <v>42998</v>
      </c>
      <c r="C11312">
        <v>70.731200000000001</v>
      </c>
    </row>
    <row r="11313" spans="1:3" x14ac:dyDescent="0.55000000000000004">
      <c r="A11313" s="1" t="s">
        <v>21</v>
      </c>
      <c r="B11313" s="2">
        <v>42999</v>
      </c>
      <c r="C11313">
        <v>70.042199999999994</v>
      </c>
    </row>
    <row r="11314" spans="1:3" x14ac:dyDescent="0.55000000000000004">
      <c r="A11314" s="1" t="s">
        <v>21</v>
      </c>
      <c r="B11314" s="2">
        <v>43000</v>
      </c>
      <c r="C11314">
        <v>70.230900000000005</v>
      </c>
    </row>
    <row r="11315" spans="1:3" x14ac:dyDescent="0.55000000000000004">
      <c r="A11315" s="1" t="s">
        <v>21</v>
      </c>
      <c r="B11315" s="2">
        <v>43003</v>
      </c>
      <c r="C11315">
        <v>69.145499999999998</v>
      </c>
    </row>
    <row r="11316" spans="1:3" x14ac:dyDescent="0.55000000000000004">
      <c r="A11316" s="1" t="s">
        <v>21</v>
      </c>
      <c r="B11316" s="2">
        <v>43004</v>
      </c>
      <c r="C11316">
        <v>69.145499999999998</v>
      </c>
    </row>
    <row r="11317" spans="1:3" x14ac:dyDescent="0.55000000000000004">
      <c r="A11317" s="1" t="s">
        <v>21</v>
      </c>
      <c r="B11317" s="2">
        <v>43005</v>
      </c>
      <c r="C11317">
        <v>69.702399999999997</v>
      </c>
    </row>
    <row r="11318" spans="1:3" x14ac:dyDescent="0.55000000000000004">
      <c r="A11318" s="1" t="s">
        <v>21</v>
      </c>
      <c r="B11318" s="2">
        <v>43006</v>
      </c>
      <c r="C11318">
        <v>69.721299999999999</v>
      </c>
    </row>
    <row r="11319" spans="1:3" x14ac:dyDescent="0.55000000000000004">
      <c r="A11319" s="1" t="s">
        <v>21</v>
      </c>
      <c r="B11319" s="2">
        <v>43007</v>
      </c>
      <c r="C11319">
        <v>70.306399999999996</v>
      </c>
    </row>
    <row r="11320" spans="1:3" x14ac:dyDescent="0.55000000000000004">
      <c r="A11320" s="1" t="s">
        <v>21</v>
      </c>
      <c r="B11320" s="2">
        <v>43010</v>
      </c>
      <c r="C11320">
        <v>70.419700000000006</v>
      </c>
    </row>
    <row r="11321" spans="1:3" x14ac:dyDescent="0.55000000000000004">
      <c r="A11321" s="1" t="s">
        <v>21</v>
      </c>
      <c r="B11321" s="2">
        <v>43011</v>
      </c>
      <c r="C11321">
        <v>70.089399999999998</v>
      </c>
    </row>
    <row r="11322" spans="1:3" x14ac:dyDescent="0.55000000000000004">
      <c r="A11322" s="1" t="s">
        <v>21</v>
      </c>
      <c r="B11322" s="2">
        <v>43012</v>
      </c>
      <c r="C11322">
        <v>70.495199999999997</v>
      </c>
    </row>
    <row r="11323" spans="1:3" x14ac:dyDescent="0.55000000000000004">
      <c r="A11323" s="1" t="s">
        <v>21</v>
      </c>
      <c r="B11323" s="2">
        <v>43013</v>
      </c>
      <c r="C11323">
        <v>71.703299999999999</v>
      </c>
    </row>
    <row r="11324" spans="1:3" x14ac:dyDescent="0.55000000000000004">
      <c r="A11324" s="1" t="s">
        <v>21</v>
      </c>
      <c r="B11324" s="2">
        <v>43014</v>
      </c>
      <c r="C11324">
        <v>71.7316</v>
      </c>
    </row>
    <row r="11325" spans="1:3" x14ac:dyDescent="0.55000000000000004">
      <c r="A11325" s="1" t="s">
        <v>21</v>
      </c>
      <c r="B11325" s="2">
        <v>43017</v>
      </c>
      <c r="C11325">
        <v>72.005399999999995</v>
      </c>
    </row>
    <row r="11326" spans="1:3" x14ac:dyDescent="0.55000000000000004">
      <c r="A11326" s="1" t="s">
        <v>21</v>
      </c>
      <c r="B11326" s="2">
        <v>43018</v>
      </c>
      <c r="C11326">
        <v>72.005399999999995</v>
      </c>
    </row>
    <row r="11327" spans="1:3" x14ac:dyDescent="0.55000000000000004">
      <c r="A11327" s="1" t="s">
        <v>21</v>
      </c>
      <c r="B11327" s="2">
        <v>43019</v>
      </c>
      <c r="C11327">
        <v>72.128100000000003</v>
      </c>
    </row>
    <row r="11328" spans="1:3" x14ac:dyDescent="0.55000000000000004">
      <c r="A11328" s="1" t="s">
        <v>21</v>
      </c>
      <c r="B11328" s="2">
        <v>43020</v>
      </c>
      <c r="C11328">
        <v>72.788700000000006</v>
      </c>
    </row>
    <row r="11329" spans="1:3" x14ac:dyDescent="0.55000000000000004">
      <c r="A11329" s="1" t="s">
        <v>21</v>
      </c>
      <c r="B11329" s="2">
        <v>43021</v>
      </c>
      <c r="C11329">
        <v>73.138000000000005</v>
      </c>
    </row>
    <row r="11330" spans="1:3" x14ac:dyDescent="0.55000000000000004">
      <c r="A11330" s="1" t="s">
        <v>21</v>
      </c>
      <c r="B11330" s="2">
        <v>43024</v>
      </c>
      <c r="C11330">
        <v>73.289000000000001</v>
      </c>
    </row>
    <row r="11331" spans="1:3" x14ac:dyDescent="0.55000000000000004">
      <c r="A11331" s="1" t="s">
        <v>21</v>
      </c>
      <c r="B11331" s="2">
        <v>43025</v>
      </c>
      <c r="C11331">
        <v>73.232299999999995</v>
      </c>
    </row>
    <row r="11332" spans="1:3" x14ac:dyDescent="0.55000000000000004">
      <c r="A11332" s="1" t="s">
        <v>21</v>
      </c>
      <c r="B11332" s="2">
        <v>43026</v>
      </c>
      <c r="C11332">
        <v>73.251199999999997</v>
      </c>
    </row>
    <row r="11333" spans="1:3" x14ac:dyDescent="0.55000000000000004">
      <c r="A11333" s="1" t="s">
        <v>21</v>
      </c>
      <c r="B11333" s="2">
        <v>43027</v>
      </c>
      <c r="C11333">
        <v>73.534400000000005</v>
      </c>
    </row>
    <row r="11334" spans="1:3" x14ac:dyDescent="0.55000000000000004">
      <c r="A11334" s="1" t="s">
        <v>21</v>
      </c>
      <c r="B11334" s="2">
        <v>43028</v>
      </c>
      <c r="C11334">
        <v>74.383799999999994</v>
      </c>
    </row>
    <row r="11335" spans="1:3" x14ac:dyDescent="0.55000000000000004">
      <c r="A11335" s="1" t="s">
        <v>21</v>
      </c>
      <c r="B11335" s="2">
        <v>43031</v>
      </c>
      <c r="C11335">
        <v>74.402699999999996</v>
      </c>
    </row>
    <row r="11336" spans="1:3" x14ac:dyDescent="0.55000000000000004">
      <c r="A11336" s="1" t="s">
        <v>21</v>
      </c>
      <c r="B11336" s="2">
        <v>43032</v>
      </c>
      <c r="C11336">
        <v>74.430999999999997</v>
      </c>
    </row>
    <row r="11337" spans="1:3" x14ac:dyDescent="0.55000000000000004">
      <c r="A11337" s="1" t="s">
        <v>21</v>
      </c>
      <c r="B11337" s="2">
        <v>43033</v>
      </c>
      <c r="C11337">
        <v>74.213899999999995</v>
      </c>
    </row>
    <row r="11338" spans="1:3" x14ac:dyDescent="0.55000000000000004">
      <c r="A11338" s="1" t="s">
        <v>21</v>
      </c>
      <c r="B11338" s="2">
        <v>43034</v>
      </c>
      <c r="C11338">
        <v>74.336600000000004</v>
      </c>
    </row>
    <row r="11339" spans="1:3" x14ac:dyDescent="0.55000000000000004">
      <c r="A11339" s="1" t="s">
        <v>21</v>
      </c>
      <c r="B11339" s="2">
        <v>43035</v>
      </c>
      <c r="C11339">
        <v>79.102999999999994</v>
      </c>
    </row>
    <row r="11340" spans="1:3" x14ac:dyDescent="0.55000000000000004">
      <c r="A11340" s="1" t="s">
        <v>21</v>
      </c>
      <c r="B11340" s="2">
        <v>43038</v>
      </c>
      <c r="C11340">
        <v>79.1785</v>
      </c>
    </row>
    <row r="11341" spans="1:3" x14ac:dyDescent="0.55000000000000004">
      <c r="A11341" s="1" t="s">
        <v>21</v>
      </c>
      <c r="B11341" s="2">
        <v>43039</v>
      </c>
      <c r="C11341">
        <v>78.508399999999995</v>
      </c>
    </row>
    <row r="11342" spans="1:3" x14ac:dyDescent="0.55000000000000004">
      <c r="A11342" s="1" t="s">
        <v>21</v>
      </c>
      <c r="B11342" s="2">
        <v>43040</v>
      </c>
      <c r="C11342">
        <v>78.508399999999995</v>
      </c>
    </row>
    <row r="11343" spans="1:3" x14ac:dyDescent="0.55000000000000004">
      <c r="A11343" s="1" t="s">
        <v>21</v>
      </c>
      <c r="B11343" s="2">
        <v>43041</v>
      </c>
      <c r="C11343">
        <v>79.329599999999999</v>
      </c>
    </row>
    <row r="11344" spans="1:3" x14ac:dyDescent="0.55000000000000004">
      <c r="A11344" s="1" t="s">
        <v>21</v>
      </c>
      <c r="B11344" s="2">
        <v>43042</v>
      </c>
      <c r="C11344">
        <v>79.414500000000004</v>
      </c>
    </row>
    <row r="11345" spans="1:3" x14ac:dyDescent="0.55000000000000004">
      <c r="A11345" s="1" t="s">
        <v>21</v>
      </c>
      <c r="B11345" s="2">
        <v>43045</v>
      </c>
      <c r="C11345">
        <v>79.725899999999996</v>
      </c>
    </row>
    <row r="11346" spans="1:3" x14ac:dyDescent="0.55000000000000004">
      <c r="A11346" s="1" t="s">
        <v>21</v>
      </c>
      <c r="B11346" s="2">
        <v>43046</v>
      </c>
      <c r="C11346">
        <v>79.537199999999999</v>
      </c>
    </row>
    <row r="11347" spans="1:3" x14ac:dyDescent="0.55000000000000004">
      <c r="A11347" s="1" t="s">
        <v>21</v>
      </c>
      <c r="B11347" s="2">
        <v>43047</v>
      </c>
      <c r="C11347">
        <v>79.810900000000004</v>
      </c>
    </row>
    <row r="11348" spans="1:3" x14ac:dyDescent="0.55000000000000004">
      <c r="A11348" s="1" t="s">
        <v>21</v>
      </c>
      <c r="B11348" s="2">
        <v>43048</v>
      </c>
      <c r="C11348">
        <v>79.3673</v>
      </c>
    </row>
    <row r="11349" spans="1:3" x14ac:dyDescent="0.55000000000000004">
      <c r="A11349" s="1" t="s">
        <v>21</v>
      </c>
      <c r="B11349" s="2">
        <v>43049</v>
      </c>
      <c r="C11349">
        <v>79.159700000000001</v>
      </c>
    </row>
    <row r="11350" spans="1:3" x14ac:dyDescent="0.55000000000000004">
      <c r="A11350" s="1" t="s">
        <v>21</v>
      </c>
      <c r="B11350" s="2">
        <v>43052</v>
      </c>
      <c r="C11350">
        <v>79.216300000000004</v>
      </c>
    </row>
    <row r="11351" spans="1:3" x14ac:dyDescent="0.55000000000000004">
      <c r="A11351" s="1" t="s">
        <v>21</v>
      </c>
      <c r="B11351" s="2">
        <v>43053</v>
      </c>
      <c r="C11351">
        <v>79.329599999999999</v>
      </c>
    </row>
    <row r="11352" spans="1:3" x14ac:dyDescent="0.55000000000000004">
      <c r="A11352" s="1" t="s">
        <v>21</v>
      </c>
      <c r="B11352" s="2">
        <v>43054</v>
      </c>
      <c r="C11352">
        <v>78.712999999999994</v>
      </c>
    </row>
    <row r="11353" spans="1:3" x14ac:dyDescent="0.55000000000000004">
      <c r="A11353" s="1" t="s">
        <v>21</v>
      </c>
      <c r="B11353" s="2">
        <v>43055</v>
      </c>
      <c r="C11353">
        <v>78.921599999999998</v>
      </c>
    </row>
    <row r="11354" spans="1:3" x14ac:dyDescent="0.55000000000000004">
      <c r="A11354" s="1" t="s">
        <v>21</v>
      </c>
      <c r="B11354" s="2">
        <v>43056</v>
      </c>
      <c r="C11354">
        <v>78.162800000000004</v>
      </c>
    </row>
    <row r="11355" spans="1:3" x14ac:dyDescent="0.55000000000000004">
      <c r="A11355" s="1" t="s">
        <v>21</v>
      </c>
      <c r="B11355" s="2">
        <v>43059</v>
      </c>
      <c r="C11355">
        <v>78.286100000000005</v>
      </c>
    </row>
    <row r="11356" spans="1:3" x14ac:dyDescent="0.55000000000000004">
      <c r="A11356" s="1" t="s">
        <v>21</v>
      </c>
      <c r="B11356" s="2">
        <v>43060</v>
      </c>
      <c r="C11356">
        <v>79.414900000000003</v>
      </c>
    </row>
    <row r="11357" spans="1:3" x14ac:dyDescent="0.55000000000000004">
      <c r="A11357" s="1" t="s">
        <v>21</v>
      </c>
      <c r="B11357" s="2">
        <v>43061</v>
      </c>
      <c r="C11357">
        <v>78.836299999999994</v>
      </c>
    </row>
    <row r="11358" spans="1:3" x14ac:dyDescent="0.55000000000000004">
      <c r="A11358" s="1" t="s">
        <v>21</v>
      </c>
      <c r="B11358" s="2">
        <v>43063</v>
      </c>
      <c r="C11358">
        <v>78.9786</v>
      </c>
    </row>
    <row r="11359" spans="1:3" x14ac:dyDescent="0.55000000000000004">
      <c r="A11359" s="1" t="s">
        <v>21</v>
      </c>
      <c r="B11359" s="2">
        <v>43066</v>
      </c>
      <c r="C11359">
        <v>79.557199999999995</v>
      </c>
    </row>
    <row r="11360" spans="1:3" x14ac:dyDescent="0.55000000000000004">
      <c r="A11360" s="1" t="s">
        <v>21</v>
      </c>
      <c r="B11360" s="2">
        <v>43067</v>
      </c>
      <c r="C11360">
        <v>80.515299999999996</v>
      </c>
    </row>
    <row r="11361" spans="1:3" x14ac:dyDescent="0.55000000000000004">
      <c r="A11361" s="1" t="s">
        <v>21</v>
      </c>
      <c r="B11361" s="2">
        <v>43068</v>
      </c>
      <c r="C11361">
        <v>79.054400000000001</v>
      </c>
    </row>
    <row r="11362" spans="1:3" x14ac:dyDescent="0.55000000000000004">
      <c r="A11362" s="1" t="s">
        <v>21</v>
      </c>
      <c r="B11362" s="2">
        <v>43069</v>
      </c>
      <c r="C11362">
        <v>79.841800000000006</v>
      </c>
    </row>
    <row r="11363" spans="1:3" x14ac:dyDescent="0.55000000000000004">
      <c r="A11363" s="1" t="s">
        <v>21</v>
      </c>
      <c r="B11363" s="2">
        <v>43070</v>
      </c>
      <c r="C11363">
        <v>79.927099999999996</v>
      </c>
    </row>
    <row r="11364" spans="1:3" x14ac:dyDescent="0.55000000000000004">
      <c r="A11364" s="1" t="s">
        <v>21</v>
      </c>
      <c r="B11364" s="2">
        <v>43073</v>
      </c>
      <c r="C11364">
        <v>76.910700000000006</v>
      </c>
    </row>
    <row r="11365" spans="1:3" x14ac:dyDescent="0.55000000000000004">
      <c r="A11365" s="1" t="s">
        <v>21</v>
      </c>
      <c r="B11365" s="2">
        <v>43074</v>
      </c>
      <c r="C11365">
        <v>77.394400000000005</v>
      </c>
    </row>
    <row r="11366" spans="1:3" x14ac:dyDescent="0.55000000000000004">
      <c r="A11366" s="1" t="s">
        <v>21</v>
      </c>
      <c r="B11366" s="2">
        <v>43075</v>
      </c>
      <c r="C11366">
        <v>78.523200000000003</v>
      </c>
    </row>
    <row r="11367" spans="1:3" x14ac:dyDescent="0.55000000000000004">
      <c r="A11367" s="1" t="s">
        <v>21</v>
      </c>
      <c r="B11367" s="2">
        <v>43076</v>
      </c>
      <c r="C11367">
        <v>78.248199999999997</v>
      </c>
    </row>
    <row r="11368" spans="1:3" x14ac:dyDescent="0.55000000000000004">
      <c r="A11368" s="1" t="s">
        <v>21</v>
      </c>
      <c r="B11368" s="2">
        <v>43077</v>
      </c>
      <c r="C11368">
        <v>79.832300000000004</v>
      </c>
    </row>
    <row r="11369" spans="1:3" x14ac:dyDescent="0.55000000000000004">
      <c r="A11369" s="1" t="s">
        <v>21</v>
      </c>
      <c r="B11369" s="2">
        <v>43080</v>
      </c>
      <c r="C11369">
        <v>80.847300000000004</v>
      </c>
    </row>
    <row r="11370" spans="1:3" x14ac:dyDescent="0.55000000000000004">
      <c r="A11370" s="1" t="s">
        <v>21</v>
      </c>
      <c r="B11370" s="2">
        <v>43081</v>
      </c>
      <c r="C11370">
        <v>81.179299999999998</v>
      </c>
    </row>
    <row r="11371" spans="1:3" x14ac:dyDescent="0.55000000000000004">
      <c r="A11371" s="1" t="s">
        <v>21</v>
      </c>
      <c r="B11371" s="2">
        <v>43082</v>
      </c>
      <c r="C11371">
        <v>80.961100000000002</v>
      </c>
    </row>
    <row r="11372" spans="1:3" x14ac:dyDescent="0.55000000000000004">
      <c r="A11372" s="1" t="s">
        <v>21</v>
      </c>
      <c r="B11372" s="2">
        <v>43083</v>
      </c>
      <c r="C11372">
        <v>80.334999999999994</v>
      </c>
    </row>
    <row r="11373" spans="1:3" x14ac:dyDescent="0.55000000000000004">
      <c r="A11373" s="1" t="s">
        <v>21</v>
      </c>
      <c r="B11373" s="2">
        <v>43084</v>
      </c>
      <c r="C11373">
        <v>82.383899999999997</v>
      </c>
    </row>
    <row r="11374" spans="1:3" x14ac:dyDescent="0.55000000000000004">
      <c r="A11374" s="1" t="s">
        <v>21</v>
      </c>
      <c r="B11374" s="2">
        <v>43087</v>
      </c>
      <c r="C11374">
        <v>81.938100000000006</v>
      </c>
    </row>
    <row r="11375" spans="1:3" x14ac:dyDescent="0.55000000000000004">
      <c r="A11375" s="1" t="s">
        <v>21</v>
      </c>
      <c r="B11375" s="2">
        <v>43088</v>
      </c>
      <c r="C11375">
        <v>81.416399999999996</v>
      </c>
    </row>
    <row r="11376" spans="1:3" x14ac:dyDescent="0.55000000000000004">
      <c r="A11376" s="1" t="s">
        <v>21</v>
      </c>
      <c r="B11376" s="2">
        <v>43089</v>
      </c>
      <c r="C11376">
        <v>81.122299999999996</v>
      </c>
    </row>
    <row r="11377" spans="1:3" x14ac:dyDescent="0.55000000000000004">
      <c r="A11377" s="1" t="s">
        <v>21</v>
      </c>
      <c r="B11377" s="2">
        <v>43090</v>
      </c>
      <c r="C11377">
        <v>81.103399999999993</v>
      </c>
    </row>
    <row r="11378" spans="1:3" x14ac:dyDescent="0.55000000000000004">
      <c r="A11378" s="1" t="s">
        <v>21</v>
      </c>
      <c r="B11378" s="2">
        <v>43091</v>
      </c>
      <c r="C11378">
        <v>81.112899999999996</v>
      </c>
    </row>
    <row r="11379" spans="1:3" x14ac:dyDescent="0.55000000000000004">
      <c r="A11379" s="1" t="s">
        <v>21</v>
      </c>
      <c r="B11379" s="2">
        <v>43095</v>
      </c>
      <c r="C11379">
        <v>81.008499999999998</v>
      </c>
    </row>
    <row r="11380" spans="1:3" x14ac:dyDescent="0.55000000000000004">
      <c r="A11380" s="1" t="s">
        <v>21</v>
      </c>
      <c r="B11380" s="2">
        <v>43096</v>
      </c>
      <c r="C11380">
        <v>81.302599999999998</v>
      </c>
    </row>
    <row r="11381" spans="1:3" x14ac:dyDescent="0.55000000000000004">
      <c r="A11381" s="1" t="s">
        <v>21</v>
      </c>
      <c r="B11381" s="2">
        <v>43097</v>
      </c>
      <c r="C11381">
        <v>81.312100000000001</v>
      </c>
    </row>
    <row r="11382" spans="1:3" x14ac:dyDescent="0.55000000000000004">
      <c r="A11382" s="1" t="s">
        <v>21</v>
      </c>
      <c r="B11382" s="2">
        <v>43098</v>
      </c>
      <c r="C11382">
        <v>81.141300000000001</v>
      </c>
    </row>
    <row r="11383" spans="1:3" x14ac:dyDescent="0.55000000000000004">
      <c r="A11383" s="1" t="s">
        <v>21</v>
      </c>
      <c r="B11383" s="2">
        <v>43102</v>
      </c>
      <c r="C11383">
        <v>81.530199999999994</v>
      </c>
    </row>
    <row r="11384" spans="1:3" x14ac:dyDescent="0.55000000000000004">
      <c r="A11384" s="1" t="s">
        <v>21</v>
      </c>
      <c r="B11384" s="2">
        <v>43103</v>
      </c>
      <c r="C11384">
        <v>81.909700000000001</v>
      </c>
    </row>
    <row r="11385" spans="1:3" x14ac:dyDescent="0.55000000000000004">
      <c r="A11385" s="1" t="s">
        <v>21</v>
      </c>
      <c r="B11385" s="2">
        <v>43104</v>
      </c>
      <c r="C11385">
        <v>82.630600000000001</v>
      </c>
    </row>
    <row r="11386" spans="1:3" x14ac:dyDescent="0.55000000000000004">
      <c r="A11386" s="1" t="s">
        <v>21</v>
      </c>
      <c r="B11386" s="2">
        <v>43105</v>
      </c>
      <c r="C11386">
        <v>83.655000000000001</v>
      </c>
    </row>
    <row r="11387" spans="1:3" x14ac:dyDescent="0.55000000000000004">
      <c r="A11387" s="1" t="s">
        <v>21</v>
      </c>
      <c r="B11387" s="2">
        <v>43108</v>
      </c>
      <c r="C11387">
        <v>83.740399999999994</v>
      </c>
    </row>
    <row r="11388" spans="1:3" x14ac:dyDescent="0.55000000000000004">
      <c r="A11388" s="1" t="s">
        <v>21</v>
      </c>
      <c r="B11388" s="2">
        <v>43109</v>
      </c>
      <c r="C11388">
        <v>83.683499999999995</v>
      </c>
    </row>
    <row r="11389" spans="1:3" x14ac:dyDescent="0.55000000000000004">
      <c r="A11389" s="1" t="s">
        <v>21</v>
      </c>
      <c r="B11389" s="2">
        <v>43110</v>
      </c>
      <c r="C11389">
        <v>83.304100000000005</v>
      </c>
    </row>
    <row r="11390" spans="1:3" x14ac:dyDescent="0.55000000000000004">
      <c r="A11390" s="1" t="s">
        <v>21</v>
      </c>
      <c r="B11390" s="2">
        <v>43111</v>
      </c>
      <c r="C11390">
        <v>83.550700000000006</v>
      </c>
    </row>
    <row r="11391" spans="1:3" x14ac:dyDescent="0.55000000000000004">
      <c r="A11391" s="1" t="s">
        <v>21</v>
      </c>
      <c r="B11391" s="2">
        <v>43112</v>
      </c>
      <c r="C11391">
        <v>84.992500000000007</v>
      </c>
    </row>
    <row r="11392" spans="1:3" x14ac:dyDescent="0.55000000000000004">
      <c r="A11392" s="1" t="s">
        <v>21</v>
      </c>
      <c r="B11392" s="2">
        <v>43116</v>
      </c>
      <c r="C11392">
        <v>83.806799999999996</v>
      </c>
    </row>
    <row r="11393" spans="1:3" x14ac:dyDescent="0.55000000000000004">
      <c r="A11393" s="1" t="s">
        <v>21</v>
      </c>
      <c r="B11393" s="2">
        <v>43117</v>
      </c>
      <c r="C11393">
        <v>85.504800000000003</v>
      </c>
    </row>
    <row r="11394" spans="1:3" x14ac:dyDescent="0.55000000000000004">
      <c r="A11394" s="1" t="s">
        <v>21</v>
      </c>
      <c r="B11394" s="2">
        <v>43118</v>
      </c>
      <c r="C11394">
        <v>85.466800000000006</v>
      </c>
    </row>
    <row r="11395" spans="1:3" x14ac:dyDescent="0.55000000000000004">
      <c r="A11395" s="1" t="s">
        <v>21</v>
      </c>
      <c r="B11395" s="2">
        <v>43119</v>
      </c>
      <c r="C11395">
        <v>85.372</v>
      </c>
    </row>
    <row r="11396" spans="1:3" x14ac:dyDescent="0.55000000000000004">
      <c r="A11396" s="1" t="s">
        <v>21</v>
      </c>
      <c r="B11396" s="2">
        <v>43122</v>
      </c>
      <c r="C11396">
        <v>86.899199999999993</v>
      </c>
    </row>
    <row r="11397" spans="1:3" x14ac:dyDescent="0.55000000000000004">
      <c r="A11397" s="1" t="s">
        <v>21</v>
      </c>
      <c r="B11397" s="2">
        <v>43123</v>
      </c>
      <c r="C11397">
        <v>87.174300000000002</v>
      </c>
    </row>
    <row r="11398" spans="1:3" x14ac:dyDescent="0.55000000000000004">
      <c r="A11398" s="1" t="s">
        <v>21</v>
      </c>
      <c r="B11398" s="2">
        <v>43124</v>
      </c>
      <c r="C11398">
        <v>87.098399999999998</v>
      </c>
    </row>
    <row r="11399" spans="1:3" x14ac:dyDescent="0.55000000000000004">
      <c r="A11399" s="1" t="s">
        <v>21</v>
      </c>
      <c r="B11399" s="2">
        <v>43125</v>
      </c>
      <c r="C11399">
        <v>87.5822</v>
      </c>
    </row>
    <row r="11400" spans="1:3" x14ac:dyDescent="0.55000000000000004">
      <c r="A11400" s="1" t="s">
        <v>21</v>
      </c>
      <c r="B11400" s="2">
        <v>43126</v>
      </c>
      <c r="C11400">
        <v>89.223200000000006</v>
      </c>
    </row>
    <row r="11401" spans="1:3" x14ac:dyDescent="0.55000000000000004">
      <c r="A11401" s="1" t="s">
        <v>21</v>
      </c>
      <c r="B11401" s="2">
        <v>43129</v>
      </c>
      <c r="C11401">
        <v>89.090400000000002</v>
      </c>
    </row>
    <row r="11402" spans="1:3" x14ac:dyDescent="0.55000000000000004">
      <c r="A11402" s="1" t="s">
        <v>21</v>
      </c>
      <c r="B11402" s="2">
        <v>43130</v>
      </c>
      <c r="C11402">
        <v>87.971100000000007</v>
      </c>
    </row>
    <row r="11403" spans="1:3" x14ac:dyDescent="0.55000000000000004">
      <c r="A11403" s="1" t="s">
        <v>21</v>
      </c>
      <c r="B11403" s="2">
        <v>43131</v>
      </c>
      <c r="C11403">
        <v>90.124399999999994</v>
      </c>
    </row>
    <row r="11404" spans="1:3" x14ac:dyDescent="0.55000000000000004">
      <c r="A11404" s="1" t="s">
        <v>21</v>
      </c>
      <c r="B11404" s="2">
        <v>43132</v>
      </c>
      <c r="C11404">
        <v>89.412899999999993</v>
      </c>
    </row>
    <row r="11405" spans="1:3" x14ac:dyDescent="0.55000000000000004">
      <c r="A11405" s="1" t="s">
        <v>21</v>
      </c>
      <c r="B11405" s="2">
        <v>43133</v>
      </c>
      <c r="C11405">
        <v>87.060400000000001</v>
      </c>
    </row>
    <row r="11406" spans="1:3" x14ac:dyDescent="0.55000000000000004">
      <c r="A11406" s="1" t="s">
        <v>21</v>
      </c>
      <c r="B11406" s="2">
        <v>43136</v>
      </c>
      <c r="C11406">
        <v>83.474800000000002</v>
      </c>
    </row>
    <row r="11407" spans="1:3" x14ac:dyDescent="0.55000000000000004">
      <c r="A11407" s="1" t="s">
        <v>21</v>
      </c>
      <c r="B11407" s="2">
        <v>43137</v>
      </c>
      <c r="C11407">
        <v>86.633600000000001</v>
      </c>
    </row>
    <row r="11408" spans="1:3" x14ac:dyDescent="0.55000000000000004">
      <c r="A11408" s="1" t="s">
        <v>21</v>
      </c>
      <c r="B11408" s="2">
        <v>43138</v>
      </c>
      <c r="C11408">
        <v>85.001999999999995</v>
      </c>
    </row>
    <row r="11409" spans="1:3" x14ac:dyDescent="0.55000000000000004">
      <c r="A11409" s="1" t="s">
        <v>21</v>
      </c>
      <c r="B11409" s="2">
        <v>43139</v>
      </c>
      <c r="C11409">
        <v>80.638599999999997</v>
      </c>
    </row>
    <row r="11410" spans="1:3" x14ac:dyDescent="0.55000000000000004">
      <c r="A11410" s="1" t="s">
        <v>21</v>
      </c>
      <c r="B11410" s="2">
        <v>43140</v>
      </c>
      <c r="C11410">
        <v>83.645600000000002</v>
      </c>
    </row>
    <row r="11411" spans="1:3" x14ac:dyDescent="0.55000000000000004">
      <c r="A11411" s="1" t="s">
        <v>21</v>
      </c>
      <c r="B11411" s="2">
        <v>43143</v>
      </c>
      <c r="C11411">
        <v>84.546700000000001</v>
      </c>
    </row>
    <row r="11412" spans="1:3" x14ac:dyDescent="0.55000000000000004">
      <c r="A11412" s="1" t="s">
        <v>21</v>
      </c>
      <c r="B11412" s="2">
        <v>43144</v>
      </c>
      <c r="C11412">
        <v>85.210700000000003</v>
      </c>
    </row>
    <row r="11413" spans="1:3" x14ac:dyDescent="0.55000000000000004">
      <c r="A11413" s="1" t="s">
        <v>21</v>
      </c>
      <c r="B11413" s="2">
        <v>43145</v>
      </c>
      <c r="C11413">
        <v>86.545000000000002</v>
      </c>
    </row>
    <row r="11414" spans="1:3" x14ac:dyDescent="0.55000000000000004">
      <c r="A11414" s="1" t="s">
        <v>21</v>
      </c>
      <c r="B11414" s="2">
        <v>43146</v>
      </c>
      <c r="C11414">
        <v>88.308099999999996</v>
      </c>
    </row>
    <row r="11415" spans="1:3" x14ac:dyDescent="0.55000000000000004">
      <c r="A11415" s="1" t="s">
        <v>21</v>
      </c>
      <c r="B11415" s="2">
        <v>43147</v>
      </c>
      <c r="C11415">
        <v>87.679100000000005</v>
      </c>
    </row>
    <row r="11416" spans="1:3" x14ac:dyDescent="0.55000000000000004">
      <c r="A11416" s="1" t="s">
        <v>21</v>
      </c>
      <c r="B11416" s="2">
        <v>43151</v>
      </c>
      <c r="C11416">
        <v>88.365300000000005</v>
      </c>
    </row>
    <row r="11417" spans="1:3" x14ac:dyDescent="0.55000000000000004">
      <c r="A11417" s="1" t="s">
        <v>21</v>
      </c>
      <c r="B11417" s="2">
        <v>43152</v>
      </c>
      <c r="C11417">
        <v>87.192999999999998</v>
      </c>
    </row>
    <row r="11418" spans="1:3" x14ac:dyDescent="0.55000000000000004">
      <c r="A11418" s="1" t="s">
        <v>21</v>
      </c>
      <c r="B11418" s="2">
        <v>43153</v>
      </c>
      <c r="C11418">
        <v>87.421800000000005</v>
      </c>
    </row>
    <row r="11419" spans="1:3" x14ac:dyDescent="0.55000000000000004">
      <c r="A11419" s="1" t="s">
        <v>21</v>
      </c>
      <c r="B11419" s="2">
        <v>43154</v>
      </c>
      <c r="C11419">
        <v>89.642300000000006</v>
      </c>
    </row>
    <row r="11420" spans="1:3" x14ac:dyDescent="0.55000000000000004">
      <c r="A11420" s="1" t="s">
        <v>21</v>
      </c>
      <c r="B11420" s="2">
        <v>43157</v>
      </c>
      <c r="C11420">
        <v>90.938400000000001</v>
      </c>
    </row>
    <row r="11421" spans="1:3" x14ac:dyDescent="0.55000000000000004">
      <c r="A11421" s="1" t="s">
        <v>21</v>
      </c>
      <c r="B11421" s="2">
        <v>43158</v>
      </c>
      <c r="C11421">
        <v>89.775700000000001</v>
      </c>
    </row>
    <row r="11422" spans="1:3" x14ac:dyDescent="0.55000000000000004">
      <c r="A11422" s="1" t="s">
        <v>21</v>
      </c>
      <c r="B11422" s="2">
        <v>43159</v>
      </c>
      <c r="C11422">
        <v>89.366</v>
      </c>
    </row>
    <row r="11423" spans="1:3" x14ac:dyDescent="0.55000000000000004">
      <c r="A11423" s="1" t="s">
        <v>21</v>
      </c>
      <c r="B11423" s="2">
        <v>43160</v>
      </c>
      <c r="C11423">
        <v>88.489199999999997</v>
      </c>
    </row>
    <row r="11424" spans="1:3" x14ac:dyDescent="0.55000000000000004">
      <c r="A11424" s="1" t="s">
        <v>21</v>
      </c>
      <c r="B11424" s="2">
        <v>43161</v>
      </c>
      <c r="C11424">
        <v>88.6798</v>
      </c>
    </row>
    <row r="11425" spans="1:3" x14ac:dyDescent="0.55000000000000004">
      <c r="A11425" s="1" t="s">
        <v>21</v>
      </c>
      <c r="B11425" s="2">
        <v>43164</v>
      </c>
      <c r="C11425">
        <v>89.242000000000004</v>
      </c>
    </row>
    <row r="11426" spans="1:3" x14ac:dyDescent="0.55000000000000004">
      <c r="A11426" s="1" t="s">
        <v>21</v>
      </c>
      <c r="B11426" s="2">
        <v>43165</v>
      </c>
      <c r="C11426">
        <v>88.937100000000001</v>
      </c>
    </row>
    <row r="11427" spans="1:3" x14ac:dyDescent="0.55000000000000004">
      <c r="A11427" s="1" t="s">
        <v>21</v>
      </c>
      <c r="B11427" s="2">
        <v>43166</v>
      </c>
      <c r="C11427">
        <v>89.451700000000002</v>
      </c>
    </row>
    <row r="11428" spans="1:3" x14ac:dyDescent="0.55000000000000004">
      <c r="A11428" s="1" t="s">
        <v>21</v>
      </c>
      <c r="B11428" s="2">
        <v>43167</v>
      </c>
      <c r="C11428">
        <v>89.994900000000001</v>
      </c>
    </row>
    <row r="11429" spans="1:3" x14ac:dyDescent="0.55000000000000004">
      <c r="A11429" s="1" t="s">
        <v>21</v>
      </c>
      <c r="B11429" s="2">
        <v>43168</v>
      </c>
      <c r="C11429">
        <v>92.005899999999997</v>
      </c>
    </row>
    <row r="11430" spans="1:3" x14ac:dyDescent="0.55000000000000004">
      <c r="A11430" s="1" t="s">
        <v>21</v>
      </c>
      <c r="B11430" s="2">
        <v>43171</v>
      </c>
      <c r="C11430">
        <v>92.224999999999994</v>
      </c>
    </row>
    <row r="11431" spans="1:3" x14ac:dyDescent="0.55000000000000004">
      <c r="A11431" s="1" t="s">
        <v>21</v>
      </c>
      <c r="B11431" s="2">
        <v>43172</v>
      </c>
      <c r="C11431">
        <v>89.975899999999996</v>
      </c>
    </row>
    <row r="11432" spans="1:3" x14ac:dyDescent="0.55000000000000004">
      <c r="A11432" s="1" t="s">
        <v>21</v>
      </c>
      <c r="B11432" s="2">
        <v>43173</v>
      </c>
      <c r="C11432">
        <v>89.4422</v>
      </c>
    </row>
    <row r="11433" spans="1:3" x14ac:dyDescent="0.55000000000000004">
      <c r="A11433" s="1" t="s">
        <v>21</v>
      </c>
      <c r="B11433" s="2">
        <v>43174</v>
      </c>
      <c r="C11433">
        <v>89.756699999999995</v>
      </c>
    </row>
    <row r="11434" spans="1:3" x14ac:dyDescent="0.55000000000000004">
      <c r="A11434" s="1" t="s">
        <v>21</v>
      </c>
      <c r="B11434" s="2">
        <v>43175</v>
      </c>
      <c r="C11434">
        <v>90.156899999999993</v>
      </c>
    </row>
    <row r="11435" spans="1:3" x14ac:dyDescent="0.55000000000000004">
      <c r="A11435" s="1" t="s">
        <v>21</v>
      </c>
      <c r="B11435" s="2">
        <v>43178</v>
      </c>
      <c r="C11435">
        <v>88.527299999999997</v>
      </c>
    </row>
    <row r="11436" spans="1:3" x14ac:dyDescent="0.55000000000000004">
      <c r="A11436" s="1" t="s">
        <v>21</v>
      </c>
      <c r="B11436" s="2">
        <v>43179</v>
      </c>
      <c r="C11436">
        <v>88.756</v>
      </c>
    </row>
    <row r="11437" spans="1:3" x14ac:dyDescent="0.55000000000000004">
      <c r="A11437" s="1" t="s">
        <v>21</v>
      </c>
      <c r="B11437" s="2">
        <v>43180</v>
      </c>
      <c r="C11437">
        <v>88.136499999999998</v>
      </c>
    </row>
    <row r="11438" spans="1:3" x14ac:dyDescent="0.55000000000000004">
      <c r="A11438" s="1" t="s">
        <v>21</v>
      </c>
      <c r="B11438" s="2">
        <v>43181</v>
      </c>
      <c r="C11438">
        <v>85.572900000000004</v>
      </c>
    </row>
    <row r="11439" spans="1:3" x14ac:dyDescent="0.55000000000000004">
      <c r="A11439" s="1" t="s">
        <v>21</v>
      </c>
      <c r="B11439" s="2">
        <v>43182</v>
      </c>
      <c r="C11439">
        <v>83.085400000000007</v>
      </c>
    </row>
    <row r="11440" spans="1:3" x14ac:dyDescent="0.55000000000000004">
      <c r="A11440" s="1" t="s">
        <v>21</v>
      </c>
      <c r="B11440" s="2">
        <v>43185</v>
      </c>
      <c r="C11440">
        <v>89.375500000000002</v>
      </c>
    </row>
    <row r="11441" spans="1:3" x14ac:dyDescent="0.55000000000000004">
      <c r="A11441" s="1" t="s">
        <v>21</v>
      </c>
      <c r="B11441" s="2">
        <v>43186</v>
      </c>
      <c r="C11441">
        <v>85.267899999999997</v>
      </c>
    </row>
    <row r="11442" spans="1:3" x14ac:dyDescent="0.55000000000000004">
      <c r="A11442" s="1" t="s">
        <v>21</v>
      </c>
      <c r="B11442" s="2">
        <v>43187</v>
      </c>
      <c r="C11442">
        <v>85.191599999999994</v>
      </c>
    </row>
    <row r="11443" spans="1:3" x14ac:dyDescent="0.55000000000000004">
      <c r="A11443" s="1" t="s">
        <v>21</v>
      </c>
      <c r="B11443" s="2">
        <v>43188</v>
      </c>
      <c r="C11443">
        <v>86.983400000000003</v>
      </c>
    </row>
    <row r="11444" spans="1:3" x14ac:dyDescent="0.55000000000000004">
      <c r="A11444" s="1" t="s">
        <v>21</v>
      </c>
      <c r="B11444" s="2">
        <v>43192</v>
      </c>
      <c r="C11444">
        <v>84.362499999999997</v>
      </c>
    </row>
    <row r="11445" spans="1:3" x14ac:dyDescent="0.55000000000000004">
      <c r="A11445" s="1" t="s">
        <v>21</v>
      </c>
      <c r="B11445" s="2">
        <v>43193</v>
      </c>
      <c r="C11445">
        <v>85.496600000000001</v>
      </c>
    </row>
    <row r="11446" spans="1:3" x14ac:dyDescent="0.55000000000000004">
      <c r="A11446" s="1" t="s">
        <v>21</v>
      </c>
      <c r="B11446" s="2">
        <v>43194</v>
      </c>
      <c r="C11446">
        <v>87.993600000000001</v>
      </c>
    </row>
    <row r="11447" spans="1:3" x14ac:dyDescent="0.55000000000000004">
      <c r="A11447" s="1" t="s">
        <v>21</v>
      </c>
      <c r="B11447" s="2">
        <v>43195</v>
      </c>
      <c r="C11447">
        <v>88.041200000000003</v>
      </c>
    </row>
    <row r="11448" spans="1:3" x14ac:dyDescent="0.55000000000000004">
      <c r="A11448" s="1" t="s">
        <v>21</v>
      </c>
      <c r="B11448" s="2">
        <v>43196</v>
      </c>
      <c r="C11448">
        <v>85.992199999999997</v>
      </c>
    </row>
    <row r="11449" spans="1:3" x14ac:dyDescent="0.55000000000000004">
      <c r="A11449" s="1" t="s">
        <v>21</v>
      </c>
      <c r="B11449" s="2">
        <v>43199</v>
      </c>
      <c r="C11449">
        <v>86.506799999999998</v>
      </c>
    </row>
    <row r="11450" spans="1:3" x14ac:dyDescent="0.55000000000000004">
      <c r="A11450" s="1" t="s">
        <v>21</v>
      </c>
      <c r="B11450" s="2">
        <v>43200</v>
      </c>
      <c r="C11450">
        <v>88.517700000000005</v>
      </c>
    </row>
    <row r="11451" spans="1:3" x14ac:dyDescent="0.55000000000000004">
      <c r="A11451" s="1" t="s">
        <v>21</v>
      </c>
      <c r="B11451" s="2">
        <v>43201</v>
      </c>
      <c r="C11451">
        <v>87.545599999999993</v>
      </c>
    </row>
    <row r="11452" spans="1:3" x14ac:dyDescent="0.55000000000000004">
      <c r="A11452" s="1" t="s">
        <v>21</v>
      </c>
      <c r="B11452" s="2">
        <v>43202</v>
      </c>
      <c r="C11452">
        <v>89.184899999999999</v>
      </c>
    </row>
    <row r="11453" spans="1:3" x14ac:dyDescent="0.55000000000000004">
      <c r="A11453" s="1" t="s">
        <v>21</v>
      </c>
      <c r="B11453" s="2">
        <v>43203</v>
      </c>
      <c r="C11453">
        <v>88.708399999999997</v>
      </c>
    </row>
    <row r="11454" spans="1:3" x14ac:dyDescent="0.55000000000000004">
      <c r="A11454" s="1" t="s">
        <v>21</v>
      </c>
      <c r="B11454" s="2">
        <v>43206</v>
      </c>
      <c r="C11454">
        <v>89.747200000000007</v>
      </c>
    </row>
    <row r="11455" spans="1:3" x14ac:dyDescent="0.55000000000000004">
      <c r="A11455" s="1" t="s">
        <v>21</v>
      </c>
      <c r="B11455" s="2">
        <v>43207</v>
      </c>
      <c r="C11455">
        <v>91.557900000000004</v>
      </c>
    </row>
    <row r="11456" spans="1:3" x14ac:dyDescent="0.55000000000000004">
      <c r="A11456" s="1" t="s">
        <v>21</v>
      </c>
      <c r="B11456" s="2">
        <v>43208</v>
      </c>
      <c r="C11456">
        <v>91.910499999999999</v>
      </c>
    </row>
    <row r="11457" spans="1:3" x14ac:dyDescent="0.55000000000000004">
      <c r="A11457" s="1" t="s">
        <v>21</v>
      </c>
      <c r="B11457" s="2">
        <v>43209</v>
      </c>
      <c r="C11457">
        <v>91.596000000000004</v>
      </c>
    </row>
    <row r="11458" spans="1:3" x14ac:dyDescent="0.55000000000000004">
      <c r="A11458" s="1" t="s">
        <v>21</v>
      </c>
      <c r="B11458" s="2">
        <v>43210</v>
      </c>
      <c r="C11458">
        <v>90.538200000000003</v>
      </c>
    </row>
    <row r="11459" spans="1:3" x14ac:dyDescent="0.55000000000000004">
      <c r="A11459" s="1" t="s">
        <v>21</v>
      </c>
      <c r="B11459" s="2">
        <v>43213</v>
      </c>
      <c r="C11459">
        <v>90.871700000000004</v>
      </c>
    </row>
    <row r="11460" spans="1:3" x14ac:dyDescent="0.55000000000000004">
      <c r="A11460" s="1" t="s">
        <v>21</v>
      </c>
      <c r="B11460" s="2">
        <v>43214</v>
      </c>
      <c r="C11460">
        <v>88.746499999999997</v>
      </c>
    </row>
    <row r="11461" spans="1:3" x14ac:dyDescent="0.55000000000000004">
      <c r="A11461" s="1" t="s">
        <v>21</v>
      </c>
      <c r="B11461" s="2">
        <v>43215</v>
      </c>
      <c r="C11461">
        <v>87.974500000000006</v>
      </c>
    </row>
    <row r="11462" spans="1:3" x14ac:dyDescent="0.55000000000000004">
      <c r="A11462" s="1" t="s">
        <v>21</v>
      </c>
      <c r="B11462" s="2">
        <v>43216</v>
      </c>
      <c r="C11462">
        <v>89.832899999999995</v>
      </c>
    </row>
    <row r="11463" spans="1:3" x14ac:dyDescent="0.55000000000000004">
      <c r="A11463" s="1" t="s">
        <v>21</v>
      </c>
      <c r="B11463" s="2">
        <v>43217</v>
      </c>
      <c r="C11463">
        <v>91.319699999999997</v>
      </c>
    </row>
    <row r="11464" spans="1:3" x14ac:dyDescent="0.55000000000000004">
      <c r="A11464" s="1" t="s">
        <v>21</v>
      </c>
      <c r="B11464" s="2">
        <v>43220</v>
      </c>
      <c r="C11464">
        <v>89.127700000000004</v>
      </c>
    </row>
    <row r="11465" spans="1:3" x14ac:dyDescent="0.55000000000000004">
      <c r="A11465" s="1" t="s">
        <v>21</v>
      </c>
      <c r="B11465" s="2">
        <v>43221</v>
      </c>
      <c r="C11465">
        <v>90.538200000000003</v>
      </c>
    </row>
    <row r="11466" spans="1:3" x14ac:dyDescent="0.55000000000000004">
      <c r="A11466" s="1" t="s">
        <v>21</v>
      </c>
      <c r="B11466" s="2">
        <v>43222</v>
      </c>
      <c r="C11466">
        <v>89.118200000000002</v>
      </c>
    </row>
    <row r="11467" spans="1:3" x14ac:dyDescent="0.55000000000000004">
      <c r="A11467" s="1" t="s">
        <v>21</v>
      </c>
      <c r="B11467" s="2">
        <v>43223</v>
      </c>
      <c r="C11467">
        <v>89.651899999999998</v>
      </c>
    </row>
    <row r="11468" spans="1:3" x14ac:dyDescent="0.55000000000000004">
      <c r="A11468" s="1" t="s">
        <v>21</v>
      </c>
      <c r="B11468" s="2">
        <v>43224</v>
      </c>
      <c r="C11468">
        <v>90.690700000000007</v>
      </c>
    </row>
    <row r="11469" spans="1:3" x14ac:dyDescent="0.55000000000000004">
      <c r="A11469" s="1" t="s">
        <v>21</v>
      </c>
      <c r="B11469" s="2">
        <v>43227</v>
      </c>
      <c r="C11469">
        <v>91.700900000000004</v>
      </c>
    </row>
    <row r="11470" spans="1:3" x14ac:dyDescent="0.55000000000000004">
      <c r="A11470" s="1" t="s">
        <v>21</v>
      </c>
      <c r="B11470" s="2">
        <v>43228</v>
      </c>
      <c r="C11470">
        <v>91.310100000000006</v>
      </c>
    </row>
    <row r="11471" spans="1:3" x14ac:dyDescent="0.55000000000000004">
      <c r="A11471" s="1" t="s">
        <v>21</v>
      </c>
      <c r="B11471" s="2">
        <v>43229</v>
      </c>
      <c r="C11471">
        <v>92.387100000000004</v>
      </c>
    </row>
    <row r="11472" spans="1:3" x14ac:dyDescent="0.55000000000000004">
      <c r="A11472" s="1" t="s">
        <v>21</v>
      </c>
      <c r="B11472" s="2">
        <v>43230</v>
      </c>
      <c r="C11472">
        <v>93.311499999999995</v>
      </c>
    </row>
    <row r="11473" spans="1:3" x14ac:dyDescent="0.55000000000000004">
      <c r="A11473" s="1" t="s">
        <v>21</v>
      </c>
      <c r="B11473" s="2">
        <v>43231</v>
      </c>
      <c r="C11473">
        <v>93.111400000000003</v>
      </c>
    </row>
    <row r="11474" spans="1:3" x14ac:dyDescent="0.55000000000000004">
      <c r="A11474" s="1" t="s">
        <v>21</v>
      </c>
      <c r="B11474" s="2">
        <v>43234</v>
      </c>
      <c r="C11474">
        <v>93.425899999999999</v>
      </c>
    </row>
    <row r="11475" spans="1:3" x14ac:dyDescent="0.55000000000000004">
      <c r="A11475" s="1" t="s">
        <v>21</v>
      </c>
      <c r="B11475" s="2">
        <v>43235</v>
      </c>
      <c r="C11475">
        <v>92.749200000000002</v>
      </c>
    </row>
    <row r="11476" spans="1:3" x14ac:dyDescent="0.55000000000000004">
      <c r="A11476" s="1" t="s">
        <v>21</v>
      </c>
      <c r="B11476" s="2">
        <v>43236</v>
      </c>
      <c r="C11476">
        <v>92.988500000000002</v>
      </c>
    </row>
    <row r="11477" spans="1:3" x14ac:dyDescent="0.55000000000000004">
      <c r="A11477" s="1" t="s">
        <v>21</v>
      </c>
      <c r="B11477" s="2">
        <v>43237</v>
      </c>
      <c r="C11477">
        <v>92.060100000000006</v>
      </c>
    </row>
    <row r="11478" spans="1:3" x14ac:dyDescent="0.55000000000000004">
      <c r="A11478" s="1" t="s">
        <v>21</v>
      </c>
      <c r="B11478" s="2">
        <v>43238</v>
      </c>
      <c r="C11478">
        <v>92.232299999999995</v>
      </c>
    </row>
    <row r="11479" spans="1:3" x14ac:dyDescent="0.55000000000000004">
      <c r="A11479" s="1" t="s">
        <v>21</v>
      </c>
      <c r="B11479" s="2">
        <v>43241</v>
      </c>
      <c r="C11479">
        <v>93.419200000000004</v>
      </c>
    </row>
    <row r="11480" spans="1:3" x14ac:dyDescent="0.55000000000000004">
      <c r="A11480" s="1" t="s">
        <v>21</v>
      </c>
      <c r="B11480" s="2">
        <v>43242</v>
      </c>
      <c r="C11480">
        <v>93.323499999999996</v>
      </c>
    </row>
    <row r="11481" spans="1:3" x14ac:dyDescent="0.55000000000000004">
      <c r="A11481" s="1" t="s">
        <v>21</v>
      </c>
      <c r="B11481" s="2">
        <v>43243</v>
      </c>
      <c r="C11481">
        <v>94.433800000000005</v>
      </c>
    </row>
    <row r="11482" spans="1:3" x14ac:dyDescent="0.55000000000000004">
      <c r="A11482" s="1" t="s">
        <v>21</v>
      </c>
      <c r="B11482" s="2">
        <v>43244</v>
      </c>
      <c r="C11482">
        <v>94.098799999999997</v>
      </c>
    </row>
    <row r="11483" spans="1:3" x14ac:dyDescent="0.55000000000000004">
      <c r="A11483" s="1" t="s">
        <v>21</v>
      </c>
      <c r="B11483" s="2">
        <v>43245</v>
      </c>
      <c r="C11483">
        <v>94.146699999999996</v>
      </c>
    </row>
    <row r="11484" spans="1:3" x14ac:dyDescent="0.55000000000000004">
      <c r="A11484" s="1" t="s">
        <v>21</v>
      </c>
      <c r="B11484" s="2">
        <v>43249</v>
      </c>
      <c r="C11484">
        <v>93.811700000000002</v>
      </c>
    </row>
    <row r="11485" spans="1:3" x14ac:dyDescent="0.55000000000000004">
      <c r="A11485" s="1" t="s">
        <v>21</v>
      </c>
      <c r="B11485" s="2">
        <v>43250</v>
      </c>
      <c r="C11485">
        <v>94.711399999999998</v>
      </c>
    </row>
    <row r="11486" spans="1:3" x14ac:dyDescent="0.55000000000000004">
      <c r="A11486" s="1" t="s">
        <v>21</v>
      </c>
      <c r="B11486" s="2">
        <v>43251</v>
      </c>
      <c r="C11486">
        <v>94.606099999999998</v>
      </c>
    </row>
    <row r="11487" spans="1:3" x14ac:dyDescent="0.55000000000000004">
      <c r="A11487" s="1" t="s">
        <v>21</v>
      </c>
      <c r="B11487" s="2">
        <v>43252</v>
      </c>
      <c r="C11487">
        <v>96.4726</v>
      </c>
    </row>
    <row r="11488" spans="1:3" x14ac:dyDescent="0.55000000000000004">
      <c r="A11488" s="1" t="s">
        <v>21</v>
      </c>
      <c r="B11488" s="2">
        <v>43255</v>
      </c>
      <c r="C11488">
        <v>97.314899999999994</v>
      </c>
    </row>
    <row r="11489" spans="1:3" x14ac:dyDescent="0.55000000000000004">
      <c r="A11489" s="1" t="s">
        <v>21</v>
      </c>
      <c r="B11489" s="2">
        <v>43256</v>
      </c>
      <c r="C11489">
        <v>97.812600000000003</v>
      </c>
    </row>
    <row r="11490" spans="1:3" x14ac:dyDescent="0.55000000000000004">
      <c r="A11490" s="1" t="s">
        <v>21</v>
      </c>
      <c r="B11490" s="2">
        <v>43257</v>
      </c>
      <c r="C11490">
        <v>98.099800000000002</v>
      </c>
    </row>
    <row r="11491" spans="1:3" x14ac:dyDescent="0.55000000000000004">
      <c r="A11491" s="1" t="s">
        <v>21</v>
      </c>
      <c r="B11491" s="2">
        <v>43258</v>
      </c>
      <c r="C11491">
        <v>96.558700000000002</v>
      </c>
    </row>
    <row r="11492" spans="1:3" x14ac:dyDescent="0.55000000000000004">
      <c r="A11492" s="1" t="s">
        <v>21</v>
      </c>
      <c r="B11492" s="2">
        <v>43259</v>
      </c>
      <c r="C11492">
        <v>97.276600000000002</v>
      </c>
    </row>
    <row r="11493" spans="1:3" x14ac:dyDescent="0.55000000000000004">
      <c r="A11493" s="1" t="s">
        <v>21</v>
      </c>
      <c r="B11493" s="2">
        <v>43262</v>
      </c>
      <c r="C11493">
        <v>96.721500000000006</v>
      </c>
    </row>
    <row r="11494" spans="1:3" x14ac:dyDescent="0.55000000000000004">
      <c r="A11494" s="1" t="s">
        <v>21</v>
      </c>
      <c r="B11494" s="2">
        <v>43263</v>
      </c>
      <c r="C11494">
        <v>96.970299999999995</v>
      </c>
    </row>
    <row r="11495" spans="1:3" x14ac:dyDescent="0.55000000000000004">
      <c r="A11495" s="1" t="s">
        <v>21</v>
      </c>
      <c r="B11495" s="2">
        <v>43264</v>
      </c>
      <c r="C11495">
        <v>96.53</v>
      </c>
    </row>
    <row r="11496" spans="1:3" x14ac:dyDescent="0.55000000000000004">
      <c r="A11496" s="1" t="s">
        <v>21</v>
      </c>
      <c r="B11496" s="2">
        <v>43265</v>
      </c>
      <c r="C11496">
        <v>97.075599999999994</v>
      </c>
    </row>
    <row r="11497" spans="1:3" x14ac:dyDescent="0.55000000000000004">
      <c r="A11497" s="1" t="s">
        <v>21</v>
      </c>
      <c r="B11497" s="2">
        <v>43266</v>
      </c>
      <c r="C11497">
        <v>95.840900000000005</v>
      </c>
    </row>
    <row r="11498" spans="1:3" x14ac:dyDescent="0.55000000000000004">
      <c r="A11498" s="1" t="s">
        <v>21</v>
      </c>
      <c r="B11498" s="2">
        <v>43269</v>
      </c>
      <c r="C11498">
        <v>96.539599999999993</v>
      </c>
    </row>
    <row r="11499" spans="1:3" x14ac:dyDescent="0.55000000000000004">
      <c r="A11499" s="1" t="s">
        <v>21</v>
      </c>
      <c r="B11499" s="2">
        <v>43270</v>
      </c>
      <c r="C11499">
        <v>96.539599999999993</v>
      </c>
    </row>
    <row r="11500" spans="1:3" x14ac:dyDescent="0.55000000000000004">
      <c r="A11500" s="1" t="s">
        <v>21</v>
      </c>
      <c r="B11500" s="2">
        <v>43271</v>
      </c>
      <c r="C11500">
        <v>97.506299999999996</v>
      </c>
    </row>
    <row r="11501" spans="1:3" x14ac:dyDescent="0.55000000000000004">
      <c r="A11501" s="1" t="s">
        <v>21</v>
      </c>
      <c r="B11501" s="2">
        <v>43272</v>
      </c>
      <c r="C11501">
        <v>96.807599999999994</v>
      </c>
    </row>
    <row r="11502" spans="1:3" x14ac:dyDescent="0.55000000000000004">
      <c r="A11502" s="1" t="s">
        <v>21</v>
      </c>
      <c r="B11502" s="2">
        <v>43273</v>
      </c>
      <c r="C11502">
        <v>96.108900000000006</v>
      </c>
    </row>
    <row r="11503" spans="1:3" x14ac:dyDescent="0.55000000000000004">
      <c r="A11503" s="1" t="s">
        <v>21</v>
      </c>
      <c r="B11503" s="2">
        <v>43276</v>
      </c>
      <c r="C11503">
        <v>94.175399999999996</v>
      </c>
    </row>
    <row r="11504" spans="1:3" x14ac:dyDescent="0.55000000000000004">
      <c r="A11504" s="1" t="s">
        <v>21</v>
      </c>
      <c r="B11504" s="2">
        <v>43277</v>
      </c>
      <c r="C11504">
        <v>94.835800000000006</v>
      </c>
    </row>
    <row r="11505" spans="1:3" x14ac:dyDescent="0.55000000000000004">
      <c r="A11505" s="1" t="s">
        <v>21</v>
      </c>
      <c r="B11505" s="2">
        <v>43278</v>
      </c>
      <c r="C11505">
        <v>93.361800000000002</v>
      </c>
    </row>
    <row r="11506" spans="1:3" x14ac:dyDescent="0.55000000000000004">
      <c r="A11506" s="1" t="s">
        <v>21</v>
      </c>
      <c r="B11506" s="2">
        <v>43279</v>
      </c>
      <c r="C11506">
        <v>94.405100000000004</v>
      </c>
    </row>
    <row r="11507" spans="1:3" x14ac:dyDescent="0.55000000000000004">
      <c r="A11507" s="1" t="s">
        <v>21</v>
      </c>
      <c r="B11507" s="2">
        <v>43280</v>
      </c>
      <c r="C11507">
        <v>94.385999999999996</v>
      </c>
    </row>
    <row r="11508" spans="1:3" x14ac:dyDescent="0.55000000000000004">
      <c r="A11508" s="1" t="s">
        <v>21</v>
      </c>
      <c r="B11508" s="2">
        <v>43283</v>
      </c>
      <c r="C11508">
        <v>95.725999999999999</v>
      </c>
    </row>
    <row r="11509" spans="1:3" x14ac:dyDescent="0.55000000000000004">
      <c r="A11509" s="1" t="s">
        <v>21</v>
      </c>
      <c r="B11509" s="2">
        <v>43284</v>
      </c>
      <c r="C11509">
        <v>94.807100000000005</v>
      </c>
    </row>
    <row r="11510" spans="1:3" x14ac:dyDescent="0.55000000000000004">
      <c r="A11510" s="1" t="s">
        <v>21</v>
      </c>
      <c r="B11510" s="2">
        <v>43286</v>
      </c>
      <c r="C11510">
        <v>95.486699999999999</v>
      </c>
    </row>
    <row r="11511" spans="1:3" x14ac:dyDescent="0.55000000000000004">
      <c r="A11511" s="1" t="s">
        <v>21</v>
      </c>
      <c r="B11511" s="2">
        <v>43287</v>
      </c>
      <c r="C11511">
        <v>96.826700000000002</v>
      </c>
    </row>
    <row r="11512" spans="1:3" x14ac:dyDescent="0.55000000000000004">
      <c r="A11512" s="1" t="s">
        <v>21</v>
      </c>
      <c r="B11512" s="2">
        <v>43290</v>
      </c>
      <c r="C11512">
        <v>97.487200000000001</v>
      </c>
    </row>
    <row r="11513" spans="1:3" x14ac:dyDescent="0.55000000000000004">
      <c r="A11513" s="1" t="s">
        <v>21</v>
      </c>
      <c r="B11513" s="2">
        <v>43291</v>
      </c>
      <c r="C11513">
        <v>97.745599999999996</v>
      </c>
    </row>
    <row r="11514" spans="1:3" x14ac:dyDescent="0.55000000000000004">
      <c r="A11514" s="1" t="s">
        <v>21</v>
      </c>
      <c r="B11514" s="2">
        <v>43292</v>
      </c>
      <c r="C11514">
        <v>97.611599999999996</v>
      </c>
    </row>
    <row r="11515" spans="1:3" x14ac:dyDescent="0.55000000000000004">
      <c r="A11515" s="1" t="s">
        <v>21</v>
      </c>
      <c r="B11515" s="2">
        <v>43293</v>
      </c>
      <c r="C11515">
        <v>99.726900000000001</v>
      </c>
    </row>
    <row r="11516" spans="1:3" x14ac:dyDescent="0.55000000000000004">
      <c r="A11516" s="1" t="s">
        <v>21</v>
      </c>
      <c r="B11516" s="2">
        <v>43294</v>
      </c>
      <c r="C11516">
        <v>100.91379999999999</v>
      </c>
    </row>
    <row r="11517" spans="1:3" x14ac:dyDescent="0.55000000000000004">
      <c r="A11517" s="1" t="s">
        <v>21</v>
      </c>
      <c r="B11517" s="2">
        <v>43297</v>
      </c>
      <c r="C11517">
        <v>100.4161</v>
      </c>
    </row>
    <row r="11518" spans="1:3" x14ac:dyDescent="0.55000000000000004">
      <c r="A11518" s="1" t="s">
        <v>21</v>
      </c>
      <c r="B11518" s="2">
        <v>43298</v>
      </c>
      <c r="C11518">
        <v>101.4115</v>
      </c>
    </row>
    <row r="11519" spans="1:3" x14ac:dyDescent="0.55000000000000004">
      <c r="A11519" s="1" t="s">
        <v>21</v>
      </c>
      <c r="B11519" s="2">
        <v>43299</v>
      </c>
      <c r="C11519">
        <v>100.61709999999999</v>
      </c>
    </row>
    <row r="11520" spans="1:3" x14ac:dyDescent="0.55000000000000004">
      <c r="A11520" s="1" t="s">
        <v>21</v>
      </c>
      <c r="B11520" s="2">
        <v>43300</v>
      </c>
      <c r="C11520">
        <v>99.927999999999997</v>
      </c>
    </row>
    <row r="11521" spans="1:3" x14ac:dyDescent="0.55000000000000004">
      <c r="A11521" s="1" t="s">
        <v>21</v>
      </c>
      <c r="B11521" s="2">
        <v>43301</v>
      </c>
      <c r="C11521">
        <v>101.7178</v>
      </c>
    </row>
    <row r="11522" spans="1:3" x14ac:dyDescent="0.55000000000000004">
      <c r="A11522" s="1" t="s">
        <v>21</v>
      </c>
      <c r="B11522" s="2">
        <v>43304</v>
      </c>
      <c r="C11522">
        <v>103.345</v>
      </c>
    </row>
    <row r="11523" spans="1:3" x14ac:dyDescent="0.55000000000000004">
      <c r="A11523" s="1" t="s">
        <v>21</v>
      </c>
      <c r="B11523" s="2">
        <v>43305</v>
      </c>
      <c r="C11523">
        <v>103.0483</v>
      </c>
    </row>
    <row r="11524" spans="1:3" x14ac:dyDescent="0.55000000000000004">
      <c r="A11524" s="1" t="s">
        <v>21</v>
      </c>
      <c r="B11524" s="2">
        <v>43306</v>
      </c>
      <c r="C11524">
        <v>106.0825</v>
      </c>
    </row>
    <row r="11525" spans="1:3" x14ac:dyDescent="0.55000000000000004">
      <c r="A11525" s="1" t="s">
        <v>21</v>
      </c>
      <c r="B11525" s="2">
        <v>43307</v>
      </c>
      <c r="C11525">
        <v>104.9243</v>
      </c>
    </row>
    <row r="11526" spans="1:3" x14ac:dyDescent="0.55000000000000004">
      <c r="A11526" s="1" t="s">
        <v>21</v>
      </c>
      <c r="B11526" s="2">
        <v>43308</v>
      </c>
      <c r="C11526">
        <v>103.0675</v>
      </c>
    </row>
    <row r="11527" spans="1:3" x14ac:dyDescent="0.55000000000000004">
      <c r="A11527" s="1" t="s">
        <v>21</v>
      </c>
      <c r="B11527" s="2">
        <v>43311</v>
      </c>
      <c r="C11527">
        <v>100.85639999999999</v>
      </c>
    </row>
    <row r="11528" spans="1:3" x14ac:dyDescent="0.55000000000000004">
      <c r="A11528" s="1" t="s">
        <v>21</v>
      </c>
      <c r="B11528" s="2">
        <v>43312</v>
      </c>
      <c r="C11528">
        <v>101.536</v>
      </c>
    </row>
    <row r="11529" spans="1:3" x14ac:dyDescent="0.55000000000000004">
      <c r="A11529" s="1" t="s">
        <v>21</v>
      </c>
      <c r="B11529" s="2">
        <v>43313</v>
      </c>
      <c r="C11529">
        <v>101.7274</v>
      </c>
    </row>
    <row r="11530" spans="1:3" x14ac:dyDescent="0.55000000000000004">
      <c r="A11530" s="1" t="s">
        <v>21</v>
      </c>
      <c r="B11530" s="2">
        <v>43314</v>
      </c>
      <c r="C11530">
        <v>102.9622</v>
      </c>
    </row>
    <row r="11531" spans="1:3" x14ac:dyDescent="0.55000000000000004">
      <c r="A11531" s="1" t="s">
        <v>21</v>
      </c>
      <c r="B11531" s="2">
        <v>43315</v>
      </c>
      <c r="C11531">
        <v>103.41200000000001</v>
      </c>
    </row>
    <row r="11532" spans="1:3" x14ac:dyDescent="0.55000000000000004">
      <c r="A11532" s="1" t="s">
        <v>21</v>
      </c>
      <c r="B11532" s="2">
        <v>43318</v>
      </c>
      <c r="C11532">
        <v>103.4982</v>
      </c>
    </row>
    <row r="11533" spans="1:3" x14ac:dyDescent="0.55000000000000004">
      <c r="A11533" s="1" t="s">
        <v>21</v>
      </c>
      <c r="B11533" s="2">
        <v>43319</v>
      </c>
      <c r="C11533">
        <v>104.21599999999999</v>
      </c>
    </row>
    <row r="11534" spans="1:3" x14ac:dyDescent="0.55000000000000004">
      <c r="A11534" s="1" t="s">
        <v>21</v>
      </c>
      <c r="B11534" s="2">
        <v>43320</v>
      </c>
      <c r="C11534">
        <v>104.79989999999999</v>
      </c>
    </row>
    <row r="11535" spans="1:3" x14ac:dyDescent="0.55000000000000004">
      <c r="A11535" s="1" t="s">
        <v>21</v>
      </c>
      <c r="B11535" s="2">
        <v>43321</v>
      </c>
      <c r="C11535">
        <v>104.9722</v>
      </c>
    </row>
    <row r="11536" spans="1:3" x14ac:dyDescent="0.55000000000000004">
      <c r="A11536" s="1" t="s">
        <v>21</v>
      </c>
      <c r="B11536" s="2">
        <v>43322</v>
      </c>
      <c r="C11536">
        <v>104.3309</v>
      </c>
    </row>
    <row r="11537" spans="1:3" x14ac:dyDescent="0.55000000000000004">
      <c r="A11537" s="1" t="s">
        <v>21</v>
      </c>
      <c r="B11537" s="2">
        <v>43325</v>
      </c>
      <c r="C11537">
        <v>103.57470000000001</v>
      </c>
    </row>
    <row r="11538" spans="1:3" x14ac:dyDescent="0.55000000000000004">
      <c r="A11538" s="1" t="s">
        <v>21</v>
      </c>
      <c r="B11538" s="2">
        <v>43326</v>
      </c>
      <c r="C11538">
        <v>104.8669</v>
      </c>
    </row>
    <row r="11539" spans="1:3" x14ac:dyDescent="0.55000000000000004">
      <c r="A11539" s="1" t="s">
        <v>21</v>
      </c>
      <c r="B11539" s="2">
        <v>43327</v>
      </c>
      <c r="C11539">
        <v>103.4449</v>
      </c>
    </row>
    <row r="11540" spans="1:3" x14ac:dyDescent="0.55000000000000004">
      <c r="A11540" s="1" t="s">
        <v>21</v>
      </c>
      <c r="B11540" s="2">
        <v>43328</v>
      </c>
      <c r="C11540">
        <v>103.4256</v>
      </c>
    </row>
    <row r="11541" spans="1:3" x14ac:dyDescent="0.55000000000000004">
      <c r="A11541" s="1" t="s">
        <v>21</v>
      </c>
      <c r="B11541" s="2">
        <v>43329</v>
      </c>
      <c r="C11541">
        <v>103.36799999999999</v>
      </c>
    </row>
    <row r="11542" spans="1:3" x14ac:dyDescent="0.55000000000000004">
      <c r="A11542" s="1" t="s">
        <v>21</v>
      </c>
      <c r="B11542" s="2">
        <v>43332</v>
      </c>
      <c r="C11542">
        <v>102.6858</v>
      </c>
    </row>
    <row r="11543" spans="1:3" x14ac:dyDescent="0.55000000000000004">
      <c r="A11543" s="1" t="s">
        <v>21</v>
      </c>
      <c r="B11543" s="2">
        <v>43333</v>
      </c>
      <c r="C11543">
        <v>101.8306</v>
      </c>
    </row>
    <row r="11544" spans="1:3" x14ac:dyDescent="0.55000000000000004">
      <c r="A11544" s="1" t="s">
        <v>21</v>
      </c>
      <c r="B11544" s="2">
        <v>43334</v>
      </c>
      <c r="C11544">
        <v>102.8683</v>
      </c>
    </row>
    <row r="11545" spans="1:3" x14ac:dyDescent="0.55000000000000004">
      <c r="A11545" s="1" t="s">
        <v>21</v>
      </c>
      <c r="B11545" s="2">
        <v>43335</v>
      </c>
      <c r="C11545">
        <v>103.3488</v>
      </c>
    </row>
    <row r="11546" spans="1:3" x14ac:dyDescent="0.55000000000000004">
      <c r="A11546" s="1" t="s">
        <v>21</v>
      </c>
      <c r="B11546" s="2">
        <v>43336</v>
      </c>
      <c r="C11546">
        <v>104.1559</v>
      </c>
    </row>
    <row r="11547" spans="1:3" x14ac:dyDescent="0.55000000000000004">
      <c r="A11547" s="1" t="s">
        <v>21</v>
      </c>
      <c r="B11547" s="2">
        <v>43339</v>
      </c>
      <c r="C11547">
        <v>105.30889999999999</v>
      </c>
    </row>
    <row r="11548" spans="1:3" x14ac:dyDescent="0.55000000000000004">
      <c r="A11548" s="1" t="s">
        <v>21</v>
      </c>
      <c r="B11548" s="2">
        <v>43340</v>
      </c>
      <c r="C11548">
        <v>105.9431</v>
      </c>
    </row>
    <row r="11549" spans="1:3" x14ac:dyDescent="0.55000000000000004">
      <c r="A11549" s="1" t="s">
        <v>21</v>
      </c>
      <c r="B11549" s="2">
        <v>43341</v>
      </c>
      <c r="C11549">
        <v>107.6341</v>
      </c>
    </row>
    <row r="11550" spans="1:3" x14ac:dyDescent="0.55000000000000004">
      <c r="A11550" s="1" t="s">
        <v>21</v>
      </c>
      <c r="B11550" s="2">
        <v>43342</v>
      </c>
      <c r="C11550">
        <v>107.5669</v>
      </c>
    </row>
    <row r="11551" spans="1:3" x14ac:dyDescent="0.55000000000000004">
      <c r="A11551" s="1" t="s">
        <v>21</v>
      </c>
      <c r="B11551" s="2">
        <v>43343</v>
      </c>
      <c r="C11551">
        <v>107.932</v>
      </c>
    </row>
    <row r="11552" spans="1:3" x14ac:dyDescent="0.55000000000000004">
      <c r="A11552" s="1" t="s">
        <v>21</v>
      </c>
      <c r="B11552" s="2">
        <v>43347</v>
      </c>
      <c r="C11552">
        <v>107.33629999999999</v>
      </c>
    </row>
    <row r="11553" spans="1:3" x14ac:dyDescent="0.55000000000000004">
      <c r="A11553" s="1" t="s">
        <v>21</v>
      </c>
      <c r="B11553" s="2">
        <v>43348</v>
      </c>
      <c r="C11553">
        <v>104.2424</v>
      </c>
    </row>
    <row r="11554" spans="1:3" x14ac:dyDescent="0.55000000000000004">
      <c r="A11554" s="1" t="s">
        <v>21</v>
      </c>
      <c r="B11554" s="2">
        <v>43349</v>
      </c>
      <c r="C11554">
        <v>104.48260000000001</v>
      </c>
    </row>
    <row r="11555" spans="1:3" x14ac:dyDescent="0.55000000000000004">
      <c r="A11555" s="1" t="s">
        <v>21</v>
      </c>
      <c r="B11555" s="2">
        <v>43350</v>
      </c>
      <c r="C11555">
        <v>103.97329999999999</v>
      </c>
    </row>
    <row r="11556" spans="1:3" x14ac:dyDescent="0.55000000000000004">
      <c r="A11556" s="1" t="s">
        <v>21</v>
      </c>
      <c r="B11556" s="2">
        <v>43353</v>
      </c>
      <c r="C11556">
        <v>105.0975</v>
      </c>
    </row>
    <row r="11557" spans="1:3" x14ac:dyDescent="0.55000000000000004">
      <c r="A11557" s="1" t="s">
        <v>21</v>
      </c>
      <c r="B11557" s="2">
        <v>43354</v>
      </c>
      <c r="C11557">
        <v>106.8847</v>
      </c>
    </row>
    <row r="11558" spans="1:3" x14ac:dyDescent="0.55000000000000004">
      <c r="A11558" s="1" t="s">
        <v>21</v>
      </c>
      <c r="B11558" s="2">
        <v>43355</v>
      </c>
      <c r="C11558">
        <v>107.33629999999999</v>
      </c>
    </row>
    <row r="11559" spans="1:3" x14ac:dyDescent="0.55000000000000004">
      <c r="A11559" s="1" t="s">
        <v>21</v>
      </c>
      <c r="B11559" s="2">
        <v>43356</v>
      </c>
      <c r="C11559">
        <v>108.4893</v>
      </c>
    </row>
    <row r="11560" spans="1:3" x14ac:dyDescent="0.55000000000000004">
      <c r="A11560" s="1" t="s">
        <v>21</v>
      </c>
      <c r="B11560" s="2">
        <v>43357</v>
      </c>
      <c r="C11560">
        <v>108.93129999999999</v>
      </c>
    </row>
    <row r="11561" spans="1:3" x14ac:dyDescent="0.55000000000000004">
      <c r="A11561" s="1" t="s">
        <v>21</v>
      </c>
      <c r="B11561" s="2">
        <v>43360</v>
      </c>
      <c r="C11561">
        <v>107.7495</v>
      </c>
    </row>
    <row r="11562" spans="1:3" x14ac:dyDescent="0.55000000000000004">
      <c r="A11562" s="1" t="s">
        <v>21</v>
      </c>
      <c r="B11562" s="2">
        <v>43361</v>
      </c>
      <c r="C11562">
        <v>108.77760000000001</v>
      </c>
    </row>
    <row r="11563" spans="1:3" x14ac:dyDescent="0.55000000000000004">
      <c r="A11563" s="1" t="s">
        <v>21</v>
      </c>
      <c r="B11563" s="2">
        <v>43362</v>
      </c>
      <c r="C11563">
        <v>107.3267</v>
      </c>
    </row>
    <row r="11564" spans="1:3" x14ac:dyDescent="0.55000000000000004">
      <c r="A11564" s="1" t="s">
        <v>21</v>
      </c>
      <c r="B11564" s="2">
        <v>43363</v>
      </c>
      <c r="C11564">
        <v>109.12350000000001</v>
      </c>
    </row>
    <row r="11565" spans="1:3" x14ac:dyDescent="0.55000000000000004">
      <c r="A11565" s="1" t="s">
        <v>21</v>
      </c>
      <c r="B11565" s="2">
        <v>43364</v>
      </c>
      <c r="C11565">
        <v>109.7865</v>
      </c>
    </row>
    <row r="11566" spans="1:3" x14ac:dyDescent="0.55000000000000004">
      <c r="A11566" s="1" t="s">
        <v>21</v>
      </c>
      <c r="B11566" s="2">
        <v>43367</v>
      </c>
      <c r="C11566">
        <v>110.18040000000001</v>
      </c>
    </row>
    <row r="11567" spans="1:3" x14ac:dyDescent="0.55000000000000004">
      <c r="A11567" s="1" t="s">
        <v>21</v>
      </c>
      <c r="B11567" s="2">
        <v>43368</v>
      </c>
      <c r="C11567">
        <v>109.96899999999999</v>
      </c>
    </row>
    <row r="11568" spans="1:3" x14ac:dyDescent="0.55000000000000004">
      <c r="A11568" s="1" t="s">
        <v>21</v>
      </c>
      <c r="B11568" s="2">
        <v>43369</v>
      </c>
      <c r="C11568">
        <v>109.51739999999999</v>
      </c>
    </row>
    <row r="11569" spans="1:3" x14ac:dyDescent="0.55000000000000004">
      <c r="A11569" s="1" t="s">
        <v>21</v>
      </c>
      <c r="B11569" s="2">
        <v>43370</v>
      </c>
      <c r="C11569">
        <v>109.9306</v>
      </c>
    </row>
    <row r="11570" spans="1:3" x14ac:dyDescent="0.55000000000000004">
      <c r="A11570" s="1" t="s">
        <v>21</v>
      </c>
      <c r="B11570" s="2">
        <v>43371</v>
      </c>
      <c r="C11570">
        <v>109.8921</v>
      </c>
    </row>
    <row r="11571" spans="1:3" x14ac:dyDescent="0.55000000000000004">
      <c r="A11571" s="1" t="s">
        <v>21</v>
      </c>
      <c r="B11571" s="2">
        <v>43374</v>
      </c>
      <c r="C11571">
        <v>111.0836</v>
      </c>
    </row>
    <row r="11572" spans="1:3" x14ac:dyDescent="0.55000000000000004">
      <c r="A11572" s="1" t="s">
        <v>21</v>
      </c>
      <c r="B11572" s="2">
        <v>43375</v>
      </c>
      <c r="C11572">
        <v>110.6416</v>
      </c>
    </row>
    <row r="11573" spans="1:3" x14ac:dyDescent="0.55000000000000004">
      <c r="A11573" s="1" t="s">
        <v>21</v>
      </c>
      <c r="B11573" s="2">
        <v>43376</v>
      </c>
      <c r="C11573">
        <v>110.66079999999999</v>
      </c>
    </row>
    <row r="11574" spans="1:3" x14ac:dyDescent="0.55000000000000004">
      <c r="A11574" s="1" t="s">
        <v>21</v>
      </c>
      <c r="B11574" s="2">
        <v>43377</v>
      </c>
      <c r="C11574">
        <v>108.374</v>
      </c>
    </row>
    <row r="11575" spans="1:3" x14ac:dyDescent="0.55000000000000004">
      <c r="A11575" s="1" t="s">
        <v>21</v>
      </c>
      <c r="B11575" s="2">
        <v>43378</v>
      </c>
      <c r="C11575">
        <v>107.73990000000001</v>
      </c>
    </row>
    <row r="11576" spans="1:3" x14ac:dyDescent="0.55000000000000004">
      <c r="A11576" s="1" t="s">
        <v>21</v>
      </c>
      <c r="B11576" s="2">
        <v>43381</v>
      </c>
      <c r="C11576">
        <v>106.51</v>
      </c>
    </row>
    <row r="11577" spans="1:3" x14ac:dyDescent="0.55000000000000004">
      <c r="A11577" s="1" t="s">
        <v>21</v>
      </c>
      <c r="B11577" s="2">
        <v>43382</v>
      </c>
      <c r="C11577">
        <v>107.8648</v>
      </c>
    </row>
    <row r="11578" spans="1:3" x14ac:dyDescent="0.55000000000000004">
      <c r="A11578" s="1" t="s">
        <v>21</v>
      </c>
      <c r="B11578" s="2">
        <v>43383</v>
      </c>
      <c r="C11578">
        <v>102.00360000000001</v>
      </c>
    </row>
    <row r="11579" spans="1:3" x14ac:dyDescent="0.55000000000000004">
      <c r="A11579" s="1" t="s">
        <v>21</v>
      </c>
      <c r="B11579" s="2">
        <v>43384</v>
      </c>
      <c r="C11579">
        <v>101.7634</v>
      </c>
    </row>
    <row r="11580" spans="1:3" x14ac:dyDescent="0.55000000000000004">
      <c r="A11580" s="1" t="s">
        <v>21</v>
      </c>
      <c r="B11580" s="2">
        <v>43385</v>
      </c>
      <c r="C11580">
        <v>105.2801</v>
      </c>
    </row>
    <row r="11581" spans="1:3" x14ac:dyDescent="0.55000000000000004">
      <c r="A11581" s="1" t="s">
        <v>21</v>
      </c>
      <c r="B11581" s="2">
        <v>43388</v>
      </c>
      <c r="C11581">
        <v>103.38720000000001</v>
      </c>
    </row>
    <row r="11582" spans="1:3" x14ac:dyDescent="0.55000000000000004">
      <c r="A11582" s="1" t="s">
        <v>21</v>
      </c>
      <c r="B11582" s="2">
        <v>43389</v>
      </c>
      <c r="C11582">
        <v>106.6541</v>
      </c>
    </row>
    <row r="11583" spans="1:3" x14ac:dyDescent="0.55000000000000004">
      <c r="A11583" s="1" t="s">
        <v>21</v>
      </c>
      <c r="B11583" s="2">
        <v>43390</v>
      </c>
      <c r="C11583">
        <v>106.3754</v>
      </c>
    </row>
    <row r="11584" spans="1:3" x14ac:dyDescent="0.55000000000000004">
      <c r="A11584" s="1" t="s">
        <v>21</v>
      </c>
      <c r="B11584" s="2">
        <v>43391</v>
      </c>
      <c r="C11584">
        <v>104.252</v>
      </c>
    </row>
    <row r="11585" spans="1:3" x14ac:dyDescent="0.55000000000000004">
      <c r="A11585" s="1" t="s">
        <v>21</v>
      </c>
      <c r="B11585" s="2">
        <v>43392</v>
      </c>
      <c r="C11585">
        <v>104.4057</v>
      </c>
    </row>
    <row r="11586" spans="1:3" x14ac:dyDescent="0.55000000000000004">
      <c r="A11586" s="1" t="s">
        <v>21</v>
      </c>
      <c r="B11586" s="2">
        <v>43395</v>
      </c>
      <c r="C11586">
        <v>105.3377</v>
      </c>
    </row>
    <row r="11587" spans="1:3" x14ac:dyDescent="0.55000000000000004">
      <c r="A11587" s="1" t="s">
        <v>21</v>
      </c>
      <c r="B11587" s="2">
        <v>43396</v>
      </c>
      <c r="C11587">
        <v>103.8676</v>
      </c>
    </row>
    <row r="11588" spans="1:3" x14ac:dyDescent="0.55000000000000004">
      <c r="A11588" s="1" t="s">
        <v>21</v>
      </c>
      <c r="B11588" s="2">
        <v>43397</v>
      </c>
      <c r="C11588">
        <v>98.313900000000004</v>
      </c>
    </row>
    <row r="11589" spans="1:3" x14ac:dyDescent="0.55000000000000004">
      <c r="A11589" s="1" t="s">
        <v>21</v>
      </c>
      <c r="B11589" s="2">
        <v>43398</v>
      </c>
      <c r="C11589">
        <v>104.0598</v>
      </c>
    </row>
    <row r="11590" spans="1:3" x14ac:dyDescent="0.55000000000000004">
      <c r="A11590" s="1" t="s">
        <v>21</v>
      </c>
      <c r="B11590" s="2">
        <v>43399</v>
      </c>
      <c r="C11590">
        <v>102.7723</v>
      </c>
    </row>
    <row r="11591" spans="1:3" x14ac:dyDescent="0.55000000000000004">
      <c r="A11591" s="1" t="s">
        <v>21</v>
      </c>
      <c r="B11591" s="2">
        <v>43402</v>
      </c>
      <c r="C11591">
        <v>99.784000000000006</v>
      </c>
    </row>
    <row r="11592" spans="1:3" x14ac:dyDescent="0.55000000000000004">
      <c r="A11592" s="1" t="s">
        <v>21</v>
      </c>
      <c r="B11592" s="2">
        <v>43403</v>
      </c>
      <c r="C11592">
        <v>99.668700000000001</v>
      </c>
    </row>
    <row r="11593" spans="1:3" x14ac:dyDescent="0.55000000000000004">
      <c r="A11593" s="1" t="s">
        <v>21</v>
      </c>
      <c r="B11593" s="2">
        <v>43404</v>
      </c>
      <c r="C11593">
        <v>102.6281</v>
      </c>
    </row>
    <row r="11594" spans="1:3" x14ac:dyDescent="0.55000000000000004">
      <c r="A11594" s="1" t="s">
        <v>21</v>
      </c>
      <c r="B11594" s="2">
        <v>43405</v>
      </c>
      <c r="C11594">
        <v>101.773</v>
      </c>
    </row>
    <row r="11595" spans="1:3" x14ac:dyDescent="0.55000000000000004">
      <c r="A11595" s="1" t="s">
        <v>21</v>
      </c>
      <c r="B11595" s="2">
        <v>43406</v>
      </c>
      <c r="C11595">
        <v>102.00360000000001</v>
      </c>
    </row>
    <row r="11596" spans="1:3" x14ac:dyDescent="0.55000000000000004">
      <c r="A11596" s="1" t="s">
        <v>21</v>
      </c>
      <c r="B11596" s="2">
        <v>43409</v>
      </c>
      <c r="C11596">
        <v>103.30070000000001</v>
      </c>
    </row>
    <row r="11597" spans="1:3" x14ac:dyDescent="0.55000000000000004">
      <c r="A11597" s="1" t="s">
        <v>21</v>
      </c>
      <c r="B11597" s="2">
        <v>43410</v>
      </c>
      <c r="C11597">
        <v>103.5025</v>
      </c>
    </row>
    <row r="11598" spans="1:3" x14ac:dyDescent="0.55000000000000004">
      <c r="A11598" s="1" t="s">
        <v>21</v>
      </c>
      <c r="B11598" s="2">
        <v>43411</v>
      </c>
      <c r="C11598">
        <v>107.5765</v>
      </c>
    </row>
    <row r="11599" spans="1:3" x14ac:dyDescent="0.55000000000000004">
      <c r="A11599" s="1" t="s">
        <v>21</v>
      </c>
      <c r="B11599" s="2">
        <v>43412</v>
      </c>
      <c r="C11599">
        <v>107.3747</v>
      </c>
    </row>
    <row r="11600" spans="1:3" x14ac:dyDescent="0.55000000000000004">
      <c r="A11600" s="1" t="s">
        <v>21</v>
      </c>
      <c r="B11600" s="2">
        <v>43413</v>
      </c>
      <c r="C11600">
        <v>105.2801</v>
      </c>
    </row>
    <row r="11601" spans="1:3" x14ac:dyDescent="0.55000000000000004">
      <c r="A11601" s="1" t="s">
        <v>21</v>
      </c>
      <c r="B11601" s="2">
        <v>43416</v>
      </c>
      <c r="C11601">
        <v>102.6858</v>
      </c>
    </row>
    <row r="11602" spans="1:3" x14ac:dyDescent="0.55000000000000004">
      <c r="A11602" s="1" t="s">
        <v>21</v>
      </c>
      <c r="B11602" s="2">
        <v>43417</v>
      </c>
      <c r="C11602">
        <v>102.7531</v>
      </c>
    </row>
    <row r="11603" spans="1:3" x14ac:dyDescent="0.55000000000000004">
      <c r="A11603" s="1" t="s">
        <v>21</v>
      </c>
      <c r="B11603" s="2">
        <v>43418</v>
      </c>
      <c r="C11603">
        <v>101.2959</v>
      </c>
    </row>
    <row r="11604" spans="1:3" x14ac:dyDescent="0.55000000000000004">
      <c r="A11604" s="1" t="s">
        <v>21</v>
      </c>
      <c r="B11604" s="2">
        <v>43419</v>
      </c>
      <c r="C11604">
        <v>103.52500000000001</v>
      </c>
    </row>
    <row r="11605" spans="1:3" x14ac:dyDescent="0.55000000000000004">
      <c r="A11605" s="1" t="s">
        <v>21</v>
      </c>
      <c r="B11605" s="2">
        <v>43420</v>
      </c>
      <c r="C11605">
        <v>104.4997</v>
      </c>
    </row>
    <row r="11606" spans="1:3" x14ac:dyDescent="0.55000000000000004">
      <c r="A11606" s="1" t="s">
        <v>21</v>
      </c>
      <c r="B11606" s="2">
        <v>43423</v>
      </c>
      <c r="C11606">
        <v>100.9581</v>
      </c>
    </row>
    <row r="11607" spans="1:3" x14ac:dyDescent="0.55000000000000004">
      <c r="A11607" s="1" t="s">
        <v>21</v>
      </c>
      <c r="B11607" s="2">
        <v>43424</v>
      </c>
      <c r="C11607">
        <v>98.15</v>
      </c>
    </row>
    <row r="11608" spans="1:3" x14ac:dyDescent="0.55000000000000004">
      <c r="A11608" s="1" t="s">
        <v>21</v>
      </c>
      <c r="B11608" s="2">
        <v>43425</v>
      </c>
      <c r="C11608">
        <v>99.501000000000005</v>
      </c>
    </row>
    <row r="11609" spans="1:3" x14ac:dyDescent="0.55000000000000004">
      <c r="A11609" s="1" t="s">
        <v>21</v>
      </c>
      <c r="B11609" s="2">
        <v>43427</v>
      </c>
      <c r="C11609">
        <v>99.462400000000002</v>
      </c>
    </row>
    <row r="11610" spans="1:3" x14ac:dyDescent="0.55000000000000004">
      <c r="A11610" s="1" t="s">
        <v>21</v>
      </c>
      <c r="B11610" s="2">
        <v>43430</v>
      </c>
      <c r="C11610">
        <v>102.74339999999999</v>
      </c>
    </row>
    <row r="11611" spans="1:3" x14ac:dyDescent="0.55000000000000004">
      <c r="A11611" s="1" t="s">
        <v>21</v>
      </c>
      <c r="B11611" s="2">
        <v>43431</v>
      </c>
      <c r="C11611">
        <v>103.39</v>
      </c>
    </row>
    <row r="11612" spans="1:3" x14ac:dyDescent="0.55000000000000004">
      <c r="A11612" s="1" t="s">
        <v>21</v>
      </c>
      <c r="B11612" s="2">
        <v>43432</v>
      </c>
      <c r="C11612">
        <v>107.2306</v>
      </c>
    </row>
    <row r="11613" spans="1:3" x14ac:dyDescent="0.55000000000000004">
      <c r="A11613" s="1" t="s">
        <v>21</v>
      </c>
      <c r="B11613" s="2">
        <v>43433</v>
      </c>
      <c r="C11613">
        <v>106.33320000000001</v>
      </c>
    </row>
    <row r="11614" spans="1:3" x14ac:dyDescent="0.55000000000000004">
      <c r="A11614" s="1" t="s">
        <v>21</v>
      </c>
      <c r="B11614" s="2">
        <v>43434</v>
      </c>
      <c r="C11614">
        <v>107.0087</v>
      </c>
    </row>
    <row r="11615" spans="1:3" x14ac:dyDescent="0.55000000000000004">
      <c r="A11615" s="1" t="s">
        <v>21</v>
      </c>
      <c r="B11615" s="2">
        <v>43437</v>
      </c>
      <c r="C11615">
        <v>108.16670000000001</v>
      </c>
    </row>
    <row r="11616" spans="1:3" x14ac:dyDescent="0.55000000000000004">
      <c r="A11616" s="1" t="s">
        <v>21</v>
      </c>
      <c r="B11616" s="2">
        <v>43438</v>
      </c>
      <c r="C11616">
        <v>104.7217</v>
      </c>
    </row>
    <row r="11617" spans="1:3" x14ac:dyDescent="0.55000000000000004">
      <c r="A11617" s="1" t="s">
        <v>21</v>
      </c>
      <c r="B11617" s="2">
        <v>43440</v>
      </c>
      <c r="C11617">
        <v>105.3682</v>
      </c>
    </row>
    <row r="11618" spans="1:3" x14ac:dyDescent="0.55000000000000004">
      <c r="A11618" s="1" t="s">
        <v>21</v>
      </c>
      <c r="B11618" s="2">
        <v>43441</v>
      </c>
      <c r="C11618">
        <v>101.1512</v>
      </c>
    </row>
    <row r="11619" spans="1:3" x14ac:dyDescent="0.55000000000000004">
      <c r="A11619" s="1" t="s">
        <v>21</v>
      </c>
      <c r="B11619" s="2">
        <v>43444</v>
      </c>
      <c r="C11619">
        <v>103.8242</v>
      </c>
    </row>
    <row r="11620" spans="1:3" x14ac:dyDescent="0.55000000000000004">
      <c r="A11620" s="1" t="s">
        <v>21</v>
      </c>
      <c r="B11620" s="2">
        <v>43445</v>
      </c>
      <c r="C11620">
        <v>104.78919999999999</v>
      </c>
    </row>
    <row r="11621" spans="1:3" x14ac:dyDescent="0.55000000000000004">
      <c r="A11621" s="1" t="s">
        <v>21</v>
      </c>
      <c r="B11621" s="2">
        <v>43446</v>
      </c>
      <c r="C11621">
        <v>105.262</v>
      </c>
    </row>
    <row r="11622" spans="1:3" x14ac:dyDescent="0.55000000000000004">
      <c r="A11622" s="1" t="s">
        <v>21</v>
      </c>
      <c r="B11622" s="2">
        <v>43447</v>
      </c>
      <c r="C11622">
        <v>105.6191</v>
      </c>
    </row>
    <row r="11623" spans="1:3" x14ac:dyDescent="0.55000000000000004">
      <c r="A11623" s="1" t="s">
        <v>21</v>
      </c>
      <c r="B11623" s="2">
        <v>43448</v>
      </c>
      <c r="C11623">
        <v>102.3188</v>
      </c>
    </row>
    <row r="11624" spans="1:3" x14ac:dyDescent="0.55000000000000004">
      <c r="A11624" s="1" t="s">
        <v>21</v>
      </c>
      <c r="B11624" s="2">
        <v>43451</v>
      </c>
      <c r="C11624">
        <v>99.288700000000006</v>
      </c>
    </row>
    <row r="11625" spans="1:3" x14ac:dyDescent="0.55000000000000004">
      <c r="A11625" s="1" t="s">
        <v>21</v>
      </c>
      <c r="B11625" s="2">
        <v>43452</v>
      </c>
      <c r="C11625">
        <v>100.3309</v>
      </c>
    </row>
    <row r="11626" spans="1:3" x14ac:dyDescent="0.55000000000000004">
      <c r="A11626" s="1" t="s">
        <v>21</v>
      </c>
      <c r="B11626" s="2">
        <v>43453</v>
      </c>
      <c r="C11626">
        <v>100.0607</v>
      </c>
    </row>
    <row r="11627" spans="1:3" x14ac:dyDescent="0.55000000000000004">
      <c r="A11627" s="1" t="s">
        <v>21</v>
      </c>
      <c r="B11627" s="2">
        <v>43454</v>
      </c>
      <c r="C11627">
        <v>97.956999999999994</v>
      </c>
    </row>
    <row r="11628" spans="1:3" x14ac:dyDescent="0.55000000000000004">
      <c r="A11628" s="1" t="s">
        <v>21</v>
      </c>
      <c r="B11628" s="2">
        <v>43455</v>
      </c>
      <c r="C11628">
        <v>94.791799999999995</v>
      </c>
    </row>
    <row r="11629" spans="1:3" x14ac:dyDescent="0.55000000000000004">
      <c r="A11629" s="1" t="s">
        <v>21</v>
      </c>
      <c r="B11629" s="2">
        <v>43458</v>
      </c>
      <c r="C11629">
        <v>90.835300000000004</v>
      </c>
    </row>
    <row r="11630" spans="1:3" x14ac:dyDescent="0.55000000000000004">
      <c r="A11630" s="1" t="s">
        <v>21</v>
      </c>
      <c r="B11630" s="2">
        <v>43460</v>
      </c>
      <c r="C11630">
        <v>97.040300000000002</v>
      </c>
    </row>
    <row r="11631" spans="1:3" x14ac:dyDescent="0.55000000000000004">
      <c r="A11631" s="1" t="s">
        <v>21</v>
      </c>
      <c r="B11631" s="2">
        <v>43461</v>
      </c>
      <c r="C11631">
        <v>97.638599999999997</v>
      </c>
    </row>
    <row r="11632" spans="1:3" x14ac:dyDescent="0.55000000000000004">
      <c r="A11632" s="1" t="s">
        <v>21</v>
      </c>
      <c r="B11632" s="2">
        <v>43462</v>
      </c>
      <c r="C11632">
        <v>96.876199999999997</v>
      </c>
    </row>
    <row r="11633" spans="1:3" x14ac:dyDescent="0.55000000000000004">
      <c r="A11633" s="1" t="s">
        <v>21</v>
      </c>
      <c r="B11633" s="2">
        <v>43465</v>
      </c>
      <c r="C11633">
        <v>98.014899999999997</v>
      </c>
    </row>
    <row r="11634" spans="1:3" x14ac:dyDescent="0.55000000000000004">
      <c r="A11634" s="1" t="s">
        <v>21</v>
      </c>
      <c r="B11634" s="2">
        <v>43467</v>
      </c>
      <c r="C11634">
        <v>97.580699999999993</v>
      </c>
    </row>
    <row r="11635" spans="1:3" x14ac:dyDescent="0.55000000000000004">
      <c r="A11635" s="1" t="s">
        <v>21</v>
      </c>
      <c r="B11635" s="2">
        <v>43468</v>
      </c>
      <c r="C11635">
        <v>93.990899999999996</v>
      </c>
    </row>
    <row r="11636" spans="1:3" x14ac:dyDescent="0.55000000000000004">
      <c r="A11636" s="1" t="s">
        <v>21</v>
      </c>
      <c r="B11636" s="2">
        <v>43469</v>
      </c>
      <c r="C11636">
        <v>98.362300000000005</v>
      </c>
    </row>
    <row r="11637" spans="1:3" x14ac:dyDescent="0.55000000000000004">
      <c r="A11637" s="1" t="s">
        <v>21</v>
      </c>
      <c r="B11637" s="2">
        <v>43472</v>
      </c>
      <c r="C11637">
        <v>98.487700000000004</v>
      </c>
    </row>
    <row r="11638" spans="1:3" x14ac:dyDescent="0.55000000000000004">
      <c r="A11638" s="1" t="s">
        <v>21</v>
      </c>
      <c r="B11638" s="2">
        <v>43473</v>
      </c>
      <c r="C11638">
        <v>99.201899999999995</v>
      </c>
    </row>
    <row r="11639" spans="1:3" x14ac:dyDescent="0.55000000000000004">
      <c r="A11639" s="1" t="s">
        <v>21</v>
      </c>
      <c r="B11639" s="2">
        <v>43474</v>
      </c>
      <c r="C11639">
        <v>100.6204</v>
      </c>
    </row>
    <row r="11640" spans="1:3" x14ac:dyDescent="0.55000000000000004">
      <c r="A11640" s="1" t="s">
        <v>21</v>
      </c>
      <c r="B11640" s="2">
        <v>43475</v>
      </c>
      <c r="C11640">
        <v>99.973799999999997</v>
      </c>
    </row>
    <row r="11641" spans="1:3" x14ac:dyDescent="0.55000000000000004">
      <c r="A11641" s="1" t="s">
        <v>21</v>
      </c>
      <c r="B11641" s="2">
        <v>43476</v>
      </c>
      <c r="C11641">
        <v>99.201899999999995</v>
      </c>
    </row>
    <row r="11642" spans="1:3" x14ac:dyDescent="0.55000000000000004">
      <c r="A11642" s="1" t="s">
        <v>21</v>
      </c>
      <c r="B11642" s="2">
        <v>43479</v>
      </c>
      <c r="C11642">
        <v>98.478099999999998</v>
      </c>
    </row>
    <row r="11643" spans="1:3" x14ac:dyDescent="0.55000000000000004">
      <c r="A11643" s="1" t="s">
        <v>21</v>
      </c>
      <c r="B11643" s="2">
        <v>43480</v>
      </c>
      <c r="C11643">
        <v>101.33450000000001</v>
      </c>
    </row>
    <row r="11644" spans="1:3" x14ac:dyDescent="0.55000000000000004">
      <c r="A11644" s="1" t="s">
        <v>21</v>
      </c>
      <c r="B11644" s="2">
        <v>43481</v>
      </c>
      <c r="C11644">
        <v>101.6915</v>
      </c>
    </row>
    <row r="11645" spans="1:3" x14ac:dyDescent="0.55000000000000004">
      <c r="A11645" s="1" t="s">
        <v>21</v>
      </c>
      <c r="B11645" s="2">
        <v>43482</v>
      </c>
      <c r="C11645">
        <v>102.4057</v>
      </c>
    </row>
    <row r="11646" spans="1:3" x14ac:dyDescent="0.55000000000000004">
      <c r="A11646" s="1" t="s">
        <v>21</v>
      </c>
      <c r="B11646" s="2">
        <v>43483</v>
      </c>
      <c r="C11646">
        <v>103.94</v>
      </c>
    </row>
    <row r="11647" spans="1:3" x14ac:dyDescent="0.55000000000000004">
      <c r="A11647" s="1" t="s">
        <v>21</v>
      </c>
      <c r="B11647" s="2">
        <v>43487</v>
      </c>
      <c r="C11647">
        <v>101.9811</v>
      </c>
    </row>
    <row r="11648" spans="1:3" x14ac:dyDescent="0.55000000000000004">
      <c r="A11648" s="1" t="s">
        <v>21</v>
      </c>
      <c r="B11648" s="2">
        <v>43488</v>
      </c>
      <c r="C11648">
        <v>102.97499999999999</v>
      </c>
    </row>
    <row r="11649" spans="1:3" x14ac:dyDescent="0.55000000000000004">
      <c r="A11649" s="1" t="s">
        <v>21</v>
      </c>
      <c r="B11649" s="2">
        <v>43489</v>
      </c>
      <c r="C11649">
        <v>102.4828</v>
      </c>
    </row>
    <row r="11650" spans="1:3" x14ac:dyDescent="0.55000000000000004">
      <c r="A11650" s="1" t="s">
        <v>21</v>
      </c>
      <c r="B11650" s="2">
        <v>43490</v>
      </c>
      <c r="C11650">
        <v>103.41889999999999</v>
      </c>
    </row>
    <row r="11651" spans="1:3" x14ac:dyDescent="0.55000000000000004">
      <c r="A11651" s="1" t="s">
        <v>21</v>
      </c>
      <c r="B11651" s="2">
        <v>43493</v>
      </c>
      <c r="C11651">
        <v>101.4021</v>
      </c>
    </row>
    <row r="11652" spans="1:3" x14ac:dyDescent="0.55000000000000004">
      <c r="A11652" s="1" t="s">
        <v>21</v>
      </c>
      <c r="B11652" s="2">
        <v>43494</v>
      </c>
      <c r="C11652">
        <v>99.337000000000003</v>
      </c>
    </row>
    <row r="11653" spans="1:3" x14ac:dyDescent="0.55000000000000004">
      <c r="A11653" s="1" t="s">
        <v>21</v>
      </c>
      <c r="B11653" s="2">
        <v>43495</v>
      </c>
      <c r="C11653">
        <v>102.65649999999999</v>
      </c>
    </row>
    <row r="11654" spans="1:3" x14ac:dyDescent="0.55000000000000004">
      <c r="A11654" s="1" t="s">
        <v>21</v>
      </c>
      <c r="B11654" s="2">
        <v>43496</v>
      </c>
      <c r="C11654">
        <v>100.7748</v>
      </c>
    </row>
    <row r="11655" spans="1:3" x14ac:dyDescent="0.55000000000000004">
      <c r="A11655" s="1" t="s">
        <v>21</v>
      </c>
      <c r="B11655" s="2">
        <v>43497</v>
      </c>
      <c r="C11655">
        <v>99.182599999999994</v>
      </c>
    </row>
    <row r="11656" spans="1:3" x14ac:dyDescent="0.55000000000000004">
      <c r="A11656" s="1" t="s">
        <v>21</v>
      </c>
      <c r="B11656" s="2">
        <v>43500</v>
      </c>
      <c r="C11656">
        <v>102.0389</v>
      </c>
    </row>
    <row r="11657" spans="1:3" x14ac:dyDescent="0.55000000000000004">
      <c r="A11657" s="1" t="s">
        <v>21</v>
      </c>
      <c r="B11657" s="2">
        <v>43501</v>
      </c>
      <c r="C11657">
        <v>103.46720000000001</v>
      </c>
    </row>
    <row r="11658" spans="1:3" x14ac:dyDescent="0.55000000000000004">
      <c r="A11658" s="1" t="s">
        <v>21</v>
      </c>
      <c r="B11658" s="2">
        <v>43502</v>
      </c>
      <c r="C11658">
        <v>102.3188</v>
      </c>
    </row>
    <row r="11659" spans="1:3" x14ac:dyDescent="0.55000000000000004">
      <c r="A11659" s="1" t="s">
        <v>21</v>
      </c>
      <c r="B11659" s="2">
        <v>43503</v>
      </c>
      <c r="C11659">
        <v>101.58540000000001</v>
      </c>
    </row>
    <row r="11660" spans="1:3" x14ac:dyDescent="0.55000000000000004">
      <c r="A11660" s="1" t="s">
        <v>21</v>
      </c>
      <c r="B11660" s="2">
        <v>43504</v>
      </c>
      <c r="C11660">
        <v>101.9714</v>
      </c>
    </row>
    <row r="11661" spans="1:3" x14ac:dyDescent="0.55000000000000004">
      <c r="A11661" s="1" t="s">
        <v>21</v>
      </c>
      <c r="B11661" s="2">
        <v>43507</v>
      </c>
      <c r="C11661">
        <v>101.56610000000001</v>
      </c>
    </row>
    <row r="11662" spans="1:3" x14ac:dyDescent="0.55000000000000004">
      <c r="A11662" s="1" t="s">
        <v>21</v>
      </c>
      <c r="B11662" s="2">
        <v>43508</v>
      </c>
      <c r="C11662">
        <v>103.14870000000001</v>
      </c>
    </row>
    <row r="11663" spans="1:3" x14ac:dyDescent="0.55000000000000004">
      <c r="A11663" s="1" t="s">
        <v>21</v>
      </c>
      <c r="B11663" s="2">
        <v>43509</v>
      </c>
      <c r="C11663">
        <v>103.0715</v>
      </c>
    </row>
    <row r="11664" spans="1:3" x14ac:dyDescent="0.55000000000000004">
      <c r="A11664" s="1" t="s">
        <v>21</v>
      </c>
      <c r="B11664" s="2">
        <v>43510</v>
      </c>
      <c r="C11664">
        <v>103.1584</v>
      </c>
    </row>
    <row r="11665" spans="1:3" x14ac:dyDescent="0.55000000000000004">
      <c r="A11665" s="1" t="s">
        <v>21</v>
      </c>
      <c r="B11665" s="2">
        <v>43511</v>
      </c>
      <c r="C11665">
        <v>104.43210000000001</v>
      </c>
    </row>
    <row r="11666" spans="1:3" x14ac:dyDescent="0.55000000000000004">
      <c r="A11666" s="1" t="s">
        <v>21</v>
      </c>
      <c r="B11666" s="2">
        <v>43515</v>
      </c>
      <c r="C11666">
        <v>104.3839</v>
      </c>
    </row>
    <row r="11667" spans="1:3" x14ac:dyDescent="0.55000000000000004">
      <c r="A11667" s="1" t="s">
        <v>21</v>
      </c>
      <c r="B11667" s="2">
        <v>43516</v>
      </c>
      <c r="C11667">
        <v>103.8412</v>
      </c>
    </row>
    <row r="11668" spans="1:3" x14ac:dyDescent="0.55000000000000004">
      <c r="A11668" s="1" t="s">
        <v>21</v>
      </c>
      <c r="B11668" s="2">
        <v>43517</v>
      </c>
      <c r="C11668">
        <v>106.0314</v>
      </c>
    </row>
    <row r="11669" spans="1:3" x14ac:dyDescent="0.55000000000000004">
      <c r="A11669" s="1" t="s">
        <v>21</v>
      </c>
      <c r="B11669" s="2">
        <v>43518</v>
      </c>
      <c r="C11669">
        <v>107.5432</v>
      </c>
    </row>
    <row r="11670" spans="1:3" x14ac:dyDescent="0.55000000000000004">
      <c r="A11670" s="1" t="s">
        <v>21</v>
      </c>
      <c r="B11670" s="2">
        <v>43521</v>
      </c>
      <c r="C11670">
        <v>108.14409999999999</v>
      </c>
    </row>
    <row r="11671" spans="1:3" x14ac:dyDescent="0.55000000000000004">
      <c r="A11671" s="1" t="s">
        <v>21</v>
      </c>
      <c r="B11671" s="2">
        <v>43522</v>
      </c>
      <c r="C11671">
        <v>108.8903</v>
      </c>
    </row>
    <row r="11672" spans="1:3" x14ac:dyDescent="0.55000000000000004">
      <c r="A11672" s="1" t="s">
        <v>21</v>
      </c>
      <c r="B11672" s="2">
        <v>43523</v>
      </c>
      <c r="C11672">
        <v>108.7062</v>
      </c>
    </row>
    <row r="11673" spans="1:3" x14ac:dyDescent="0.55000000000000004">
      <c r="A11673" s="1" t="s">
        <v>21</v>
      </c>
      <c r="B11673" s="2">
        <v>43524</v>
      </c>
      <c r="C11673">
        <v>108.5705</v>
      </c>
    </row>
    <row r="11674" spans="1:3" x14ac:dyDescent="0.55000000000000004">
      <c r="A11674" s="1" t="s">
        <v>21</v>
      </c>
      <c r="B11674" s="2">
        <v>43525</v>
      </c>
      <c r="C11674">
        <v>109.0551</v>
      </c>
    </row>
    <row r="11675" spans="1:3" x14ac:dyDescent="0.55000000000000004">
      <c r="A11675" s="1" t="s">
        <v>21</v>
      </c>
      <c r="B11675" s="2">
        <v>43528</v>
      </c>
      <c r="C11675">
        <v>108.79340000000001</v>
      </c>
    </row>
    <row r="11676" spans="1:3" x14ac:dyDescent="0.55000000000000004">
      <c r="A11676" s="1" t="s">
        <v>21</v>
      </c>
      <c r="B11676" s="2">
        <v>43529</v>
      </c>
      <c r="C11676">
        <v>108.25069999999999</v>
      </c>
    </row>
    <row r="11677" spans="1:3" x14ac:dyDescent="0.55000000000000004">
      <c r="A11677" s="1" t="s">
        <v>21</v>
      </c>
      <c r="B11677" s="2">
        <v>43530</v>
      </c>
      <c r="C11677">
        <v>108.2991</v>
      </c>
    </row>
    <row r="11678" spans="1:3" x14ac:dyDescent="0.55000000000000004">
      <c r="A11678" s="1" t="s">
        <v>21</v>
      </c>
      <c r="B11678" s="2">
        <v>43531</v>
      </c>
      <c r="C11678">
        <v>106.9811</v>
      </c>
    </row>
    <row r="11679" spans="1:3" x14ac:dyDescent="0.55000000000000004">
      <c r="A11679" s="1" t="s">
        <v>21</v>
      </c>
      <c r="B11679" s="2">
        <v>43532</v>
      </c>
      <c r="C11679">
        <v>107.09739999999999</v>
      </c>
    </row>
    <row r="11680" spans="1:3" x14ac:dyDescent="0.55000000000000004">
      <c r="A11680" s="1" t="s">
        <v>21</v>
      </c>
      <c r="B11680" s="2">
        <v>43535</v>
      </c>
      <c r="C11680">
        <v>109.3458</v>
      </c>
    </row>
    <row r="11681" spans="1:3" x14ac:dyDescent="0.55000000000000004">
      <c r="A11681" s="1" t="s">
        <v>21</v>
      </c>
      <c r="B11681" s="2">
        <v>43536</v>
      </c>
      <c r="C11681">
        <v>110.1114</v>
      </c>
    </row>
    <row r="11682" spans="1:3" x14ac:dyDescent="0.55000000000000004">
      <c r="A11682" s="1" t="s">
        <v>21</v>
      </c>
      <c r="B11682" s="2">
        <v>43537</v>
      </c>
      <c r="C11682">
        <v>110.96420000000001</v>
      </c>
    </row>
    <row r="11683" spans="1:3" x14ac:dyDescent="0.55000000000000004">
      <c r="A11683" s="1" t="s">
        <v>21</v>
      </c>
      <c r="B11683" s="2">
        <v>43538</v>
      </c>
      <c r="C11683">
        <v>111.0514</v>
      </c>
    </row>
    <row r="11684" spans="1:3" x14ac:dyDescent="0.55000000000000004">
      <c r="A11684" s="1" t="s">
        <v>21</v>
      </c>
      <c r="B11684" s="2">
        <v>43539</v>
      </c>
      <c r="C11684">
        <v>112.33069999999999</v>
      </c>
    </row>
    <row r="11685" spans="1:3" x14ac:dyDescent="0.55000000000000004">
      <c r="A11685" s="1" t="s">
        <v>21</v>
      </c>
      <c r="B11685" s="2">
        <v>43542</v>
      </c>
      <c r="C11685">
        <v>113.93940000000001</v>
      </c>
    </row>
    <row r="11686" spans="1:3" x14ac:dyDescent="0.55000000000000004">
      <c r="A11686" s="1" t="s">
        <v>21</v>
      </c>
      <c r="B11686" s="2">
        <v>43543</v>
      </c>
      <c r="C11686">
        <v>114.01690000000001</v>
      </c>
    </row>
    <row r="11687" spans="1:3" x14ac:dyDescent="0.55000000000000004">
      <c r="A11687" s="1" t="s">
        <v>21</v>
      </c>
      <c r="B11687" s="2">
        <v>43544</v>
      </c>
      <c r="C11687">
        <v>113.8909</v>
      </c>
    </row>
    <row r="11688" spans="1:3" x14ac:dyDescent="0.55000000000000004">
      <c r="A11688" s="1" t="s">
        <v>21</v>
      </c>
      <c r="B11688" s="2">
        <v>43545</v>
      </c>
      <c r="C11688">
        <v>116.5076</v>
      </c>
    </row>
    <row r="11689" spans="1:3" x14ac:dyDescent="0.55000000000000004">
      <c r="A11689" s="1" t="s">
        <v>21</v>
      </c>
      <c r="B11689" s="2">
        <v>43546</v>
      </c>
      <c r="C11689">
        <v>113.4355</v>
      </c>
    </row>
    <row r="11690" spans="1:3" x14ac:dyDescent="0.55000000000000004">
      <c r="A11690" s="1" t="s">
        <v>21</v>
      </c>
      <c r="B11690" s="2">
        <v>43549</v>
      </c>
      <c r="C11690">
        <v>114.02670000000001</v>
      </c>
    </row>
    <row r="11691" spans="1:3" x14ac:dyDescent="0.55000000000000004">
      <c r="A11691" s="1" t="s">
        <v>21</v>
      </c>
      <c r="B11691" s="2">
        <v>43550</v>
      </c>
      <c r="C11691">
        <v>114.2689</v>
      </c>
    </row>
    <row r="11692" spans="1:3" x14ac:dyDescent="0.55000000000000004">
      <c r="A11692" s="1" t="s">
        <v>21</v>
      </c>
      <c r="B11692" s="2">
        <v>43551</v>
      </c>
      <c r="C11692">
        <v>113.1641</v>
      </c>
    </row>
    <row r="11693" spans="1:3" x14ac:dyDescent="0.55000000000000004">
      <c r="A11693" s="1" t="s">
        <v>21</v>
      </c>
      <c r="B11693" s="2">
        <v>43552</v>
      </c>
      <c r="C11693">
        <v>113.3192</v>
      </c>
    </row>
    <row r="11694" spans="1:3" x14ac:dyDescent="0.55000000000000004">
      <c r="A11694" s="1" t="s">
        <v>21</v>
      </c>
      <c r="B11694" s="2">
        <v>43553</v>
      </c>
      <c r="C11694">
        <v>114.298</v>
      </c>
    </row>
    <row r="11695" spans="1:3" x14ac:dyDescent="0.55000000000000004">
      <c r="A11695" s="1" t="s">
        <v>21</v>
      </c>
      <c r="B11695" s="2">
        <v>43556</v>
      </c>
      <c r="C11695">
        <v>115.3446</v>
      </c>
    </row>
    <row r="11696" spans="1:3" x14ac:dyDescent="0.55000000000000004">
      <c r="A11696" s="1" t="s">
        <v>21</v>
      </c>
      <c r="B11696" s="2">
        <v>43557</v>
      </c>
      <c r="C11696">
        <v>115.5094</v>
      </c>
    </row>
    <row r="11697" spans="1:3" x14ac:dyDescent="0.55000000000000004">
      <c r="A11697" s="1" t="s">
        <v>21</v>
      </c>
      <c r="B11697" s="2">
        <v>43558</v>
      </c>
      <c r="C11697">
        <v>116.2653</v>
      </c>
    </row>
    <row r="11698" spans="1:3" x14ac:dyDescent="0.55000000000000004">
      <c r="A11698" s="1" t="s">
        <v>21</v>
      </c>
      <c r="B11698" s="2">
        <v>43559</v>
      </c>
      <c r="C11698">
        <v>115.6741</v>
      </c>
    </row>
    <row r="11699" spans="1:3" x14ac:dyDescent="0.55000000000000004">
      <c r="A11699" s="1" t="s">
        <v>21</v>
      </c>
      <c r="B11699" s="2">
        <v>43560</v>
      </c>
      <c r="C11699">
        <v>116.1878</v>
      </c>
    </row>
    <row r="11700" spans="1:3" x14ac:dyDescent="0.55000000000000004">
      <c r="A11700" s="1" t="s">
        <v>21</v>
      </c>
      <c r="B11700" s="2">
        <v>43563</v>
      </c>
      <c r="C11700">
        <v>116.2265</v>
      </c>
    </row>
    <row r="11701" spans="1:3" x14ac:dyDescent="0.55000000000000004">
      <c r="A11701" s="1" t="s">
        <v>21</v>
      </c>
      <c r="B11701" s="2">
        <v>43564</v>
      </c>
      <c r="C11701">
        <v>115.5966</v>
      </c>
    </row>
    <row r="11702" spans="1:3" x14ac:dyDescent="0.55000000000000004">
      <c r="A11702" s="1" t="s">
        <v>21</v>
      </c>
      <c r="B11702" s="2">
        <v>43565</v>
      </c>
      <c r="C11702">
        <v>116.4785</v>
      </c>
    </row>
    <row r="11703" spans="1:3" x14ac:dyDescent="0.55000000000000004">
      <c r="A11703" s="1" t="s">
        <v>21</v>
      </c>
      <c r="B11703" s="2">
        <v>43566</v>
      </c>
      <c r="C11703">
        <v>116.6142</v>
      </c>
    </row>
    <row r="11704" spans="1:3" x14ac:dyDescent="0.55000000000000004">
      <c r="A11704" s="1" t="s">
        <v>21</v>
      </c>
      <c r="B11704" s="2">
        <v>43567</v>
      </c>
      <c r="C11704">
        <v>117.215</v>
      </c>
    </row>
    <row r="11705" spans="1:3" x14ac:dyDescent="0.55000000000000004">
      <c r="A11705" s="1" t="s">
        <v>21</v>
      </c>
      <c r="B11705" s="2">
        <v>43570</v>
      </c>
      <c r="C11705">
        <v>117.312</v>
      </c>
    </row>
    <row r="11706" spans="1:3" x14ac:dyDescent="0.55000000000000004">
      <c r="A11706" s="1" t="s">
        <v>21</v>
      </c>
      <c r="B11706" s="2">
        <v>43571</v>
      </c>
      <c r="C11706">
        <v>117.0406</v>
      </c>
    </row>
    <row r="11707" spans="1:3" x14ac:dyDescent="0.55000000000000004">
      <c r="A11707" s="1" t="s">
        <v>21</v>
      </c>
      <c r="B11707" s="2">
        <v>43572</v>
      </c>
      <c r="C11707">
        <v>118.0097</v>
      </c>
    </row>
    <row r="11708" spans="1:3" x14ac:dyDescent="0.55000000000000004">
      <c r="A11708" s="1" t="s">
        <v>21</v>
      </c>
      <c r="B11708" s="2">
        <v>43573</v>
      </c>
      <c r="C11708">
        <v>119.5603</v>
      </c>
    </row>
    <row r="11709" spans="1:3" x14ac:dyDescent="0.55000000000000004">
      <c r="A11709" s="1" t="s">
        <v>21</v>
      </c>
      <c r="B11709" s="2">
        <v>43577</v>
      </c>
      <c r="C11709">
        <v>119.9383</v>
      </c>
    </row>
    <row r="11710" spans="1:3" x14ac:dyDescent="0.55000000000000004">
      <c r="A11710" s="1" t="s">
        <v>21</v>
      </c>
      <c r="B11710" s="2">
        <v>43578</v>
      </c>
      <c r="C11710">
        <v>121.5664</v>
      </c>
    </row>
    <row r="11711" spans="1:3" x14ac:dyDescent="0.55000000000000004">
      <c r="A11711" s="1" t="s">
        <v>21</v>
      </c>
      <c r="B11711" s="2">
        <v>43579</v>
      </c>
      <c r="C11711">
        <v>121.1497</v>
      </c>
    </row>
    <row r="11712" spans="1:3" x14ac:dyDescent="0.55000000000000004">
      <c r="A11712" s="1" t="s">
        <v>21</v>
      </c>
      <c r="B11712" s="2">
        <v>43580</v>
      </c>
      <c r="C11712">
        <v>125.1618</v>
      </c>
    </row>
    <row r="11713" spans="1:3" x14ac:dyDescent="0.55000000000000004">
      <c r="A11713" s="1" t="s">
        <v>21</v>
      </c>
      <c r="B11713" s="2">
        <v>43581</v>
      </c>
      <c r="C11713">
        <v>125.879</v>
      </c>
    </row>
    <row r="11714" spans="1:3" x14ac:dyDescent="0.55000000000000004">
      <c r="A11714" s="1" t="s">
        <v>21</v>
      </c>
      <c r="B11714" s="2">
        <v>43584</v>
      </c>
      <c r="C11714">
        <v>125.7627</v>
      </c>
    </row>
    <row r="11715" spans="1:3" x14ac:dyDescent="0.55000000000000004">
      <c r="A11715" s="1" t="s">
        <v>21</v>
      </c>
      <c r="B11715" s="2">
        <v>43585</v>
      </c>
      <c r="C11715">
        <v>126.56699999999999</v>
      </c>
    </row>
    <row r="11716" spans="1:3" x14ac:dyDescent="0.55000000000000004">
      <c r="A11716" s="1" t="s">
        <v>21</v>
      </c>
      <c r="B11716" s="2">
        <v>43586</v>
      </c>
      <c r="C11716">
        <v>123.931</v>
      </c>
    </row>
    <row r="11717" spans="1:3" x14ac:dyDescent="0.55000000000000004">
      <c r="A11717" s="1" t="s">
        <v>21</v>
      </c>
      <c r="B11717" s="2">
        <v>43587</v>
      </c>
      <c r="C11717">
        <v>122.3126</v>
      </c>
    </row>
    <row r="11718" spans="1:3" x14ac:dyDescent="0.55000000000000004">
      <c r="A11718" s="1" t="s">
        <v>21</v>
      </c>
      <c r="B11718" s="2">
        <v>43588</v>
      </c>
      <c r="C11718">
        <v>124.9195</v>
      </c>
    </row>
    <row r="11719" spans="1:3" x14ac:dyDescent="0.55000000000000004">
      <c r="A11719" s="1" t="s">
        <v>21</v>
      </c>
      <c r="B11719" s="2">
        <v>43591</v>
      </c>
      <c r="C11719">
        <v>124.1927</v>
      </c>
    </row>
    <row r="11720" spans="1:3" x14ac:dyDescent="0.55000000000000004">
      <c r="A11720" s="1" t="s">
        <v>21</v>
      </c>
      <c r="B11720" s="2">
        <v>43592</v>
      </c>
      <c r="C11720">
        <v>121.6439</v>
      </c>
    </row>
    <row r="11721" spans="1:3" x14ac:dyDescent="0.55000000000000004">
      <c r="A11721" s="1" t="s">
        <v>21</v>
      </c>
      <c r="B11721" s="2">
        <v>43593</v>
      </c>
      <c r="C11721">
        <v>121.63420000000001</v>
      </c>
    </row>
    <row r="11722" spans="1:3" x14ac:dyDescent="0.55000000000000004">
      <c r="A11722" s="1" t="s">
        <v>21</v>
      </c>
      <c r="B11722" s="2">
        <v>43594</v>
      </c>
      <c r="C11722">
        <v>121.6245</v>
      </c>
    </row>
    <row r="11723" spans="1:3" x14ac:dyDescent="0.55000000000000004">
      <c r="A11723" s="1" t="s">
        <v>21</v>
      </c>
      <c r="B11723" s="2">
        <v>43595</v>
      </c>
      <c r="C11723">
        <v>123.2042</v>
      </c>
    </row>
    <row r="11724" spans="1:3" x14ac:dyDescent="0.55000000000000004">
      <c r="A11724" s="1" t="s">
        <v>21</v>
      </c>
      <c r="B11724" s="2">
        <v>43598</v>
      </c>
      <c r="C11724">
        <v>119.54089999999999</v>
      </c>
    </row>
    <row r="11725" spans="1:3" x14ac:dyDescent="0.55000000000000004">
      <c r="A11725" s="1" t="s">
        <v>21</v>
      </c>
      <c r="B11725" s="2">
        <v>43599</v>
      </c>
      <c r="C11725">
        <v>120.8783</v>
      </c>
    </row>
    <row r="11726" spans="1:3" x14ac:dyDescent="0.55000000000000004">
      <c r="A11726" s="1" t="s">
        <v>21</v>
      </c>
      <c r="B11726" s="2">
        <v>43600</v>
      </c>
      <c r="C11726">
        <v>122.5806</v>
      </c>
    </row>
    <row r="11727" spans="1:3" x14ac:dyDescent="0.55000000000000004">
      <c r="A11727" s="1" t="s">
        <v>21</v>
      </c>
      <c r="B11727" s="2">
        <v>43601</v>
      </c>
      <c r="C11727">
        <v>125.4111</v>
      </c>
    </row>
    <row r="11728" spans="1:3" x14ac:dyDescent="0.55000000000000004">
      <c r="A11728" s="1" t="s">
        <v>21</v>
      </c>
      <c r="B11728" s="2">
        <v>43602</v>
      </c>
      <c r="C11728">
        <v>124.5746</v>
      </c>
    </row>
    <row r="11729" spans="1:3" x14ac:dyDescent="0.55000000000000004">
      <c r="A11729" s="1" t="s">
        <v>21</v>
      </c>
      <c r="B11729" s="2">
        <v>43605</v>
      </c>
      <c r="C11729">
        <v>122.77509999999999</v>
      </c>
    </row>
    <row r="11730" spans="1:3" x14ac:dyDescent="0.55000000000000004">
      <c r="A11730" s="1" t="s">
        <v>21</v>
      </c>
      <c r="B11730" s="2">
        <v>43606</v>
      </c>
      <c r="C11730">
        <v>123.4365</v>
      </c>
    </row>
    <row r="11731" spans="1:3" x14ac:dyDescent="0.55000000000000004">
      <c r="A11731" s="1" t="s">
        <v>21</v>
      </c>
      <c r="B11731" s="2">
        <v>43607</v>
      </c>
      <c r="C11731">
        <v>124.1855</v>
      </c>
    </row>
    <row r="11732" spans="1:3" x14ac:dyDescent="0.55000000000000004">
      <c r="A11732" s="1" t="s">
        <v>21</v>
      </c>
      <c r="B11732" s="2">
        <v>43608</v>
      </c>
      <c r="C11732">
        <v>122.7362</v>
      </c>
    </row>
    <row r="11733" spans="1:3" x14ac:dyDescent="0.55000000000000004">
      <c r="A11733" s="1" t="s">
        <v>21</v>
      </c>
      <c r="B11733" s="2">
        <v>43609</v>
      </c>
      <c r="C11733">
        <v>122.7945</v>
      </c>
    </row>
    <row r="11734" spans="1:3" x14ac:dyDescent="0.55000000000000004">
      <c r="A11734" s="1" t="s">
        <v>21</v>
      </c>
      <c r="B11734" s="2">
        <v>43613</v>
      </c>
      <c r="C11734">
        <v>122.7167</v>
      </c>
    </row>
    <row r="11735" spans="1:3" x14ac:dyDescent="0.55000000000000004">
      <c r="A11735" s="1" t="s">
        <v>21</v>
      </c>
      <c r="B11735" s="2">
        <v>43614</v>
      </c>
      <c r="C11735">
        <v>121.53</v>
      </c>
    </row>
    <row r="11736" spans="1:3" x14ac:dyDescent="0.55000000000000004">
      <c r="A11736" s="1" t="s">
        <v>21</v>
      </c>
      <c r="B11736" s="2">
        <v>43615</v>
      </c>
      <c r="C11736">
        <v>122.2985</v>
      </c>
    </row>
    <row r="11737" spans="1:3" x14ac:dyDescent="0.55000000000000004">
      <c r="A11737" s="1" t="s">
        <v>21</v>
      </c>
      <c r="B11737" s="2">
        <v>43616</v>
      </c>
      <c r="C11737">
        <v>120.3044</v>
      </c>
    </row>
    <row r="11738" spans="1:3" x14ac:dyDescent="0.55000000000000004">
      <c r="A11738" s="1" t="s">
        <v>21</v>
      </c>
      <c r="B11738" s="2">
        <v>43619</v>
      </c>
      <c r="C11738">
        <v>116.5692</v>
      </c>
    </row>
    <row r="11739" spans="1:3" x14ac:dyDescent="0.55000000000000004">
      <c r="A11739" s="1" t="s">
        <v>21</v>
      </c>
      <c r="B11739" s="2">
        <v>43620</v>
      </c>
      <c r="C11739">
        <v>119.79859999999999</v>
      </c>
    </row>
    <row r="11740" spans="1:3" x14ac:dyDescent="0.55000000000000004">
      <c r="A11740" s="1" t="s">
        <v>21</v>
      </c>
      <c r="B11740" s="2">
        <v>43621</v>
      </c>
      <c r="C11740">
        <v>122.39570000000001</v>
      </c>
    </row>
    <row r="11741" spans="1:3" x14ac:dyDescent="0.55000000000000004">
      <c r="A11741" s="1" t="s">
        <v>21</v>
      </c>
      <c r="B11741" s="2">
        <v>43622</v>
      </c>
      <c r="C11741">
        <v>124.3314</v>
      </c>
    </row>
    <row r="11742" spans="1:3" x14ac:dyDescent="0.55000000000000004">
      <c r="A11742" s="1" t="s">
        <v>21</v>
      </c>
      <c r="B11742" s="2">
        <v>43623</v>
      </c>
      <c r="C11742">
        <v>127.8137</v>
      </c>
    </row>
    <row r="11743" spans="1:3" x14ac:dyDescent="0.55000000000000004">
      <c r="A11743" s="1" t="s">
        <v>21</v>
      </c>
      <c r="B11743" s="2">
        <v>43626</v>
      </c>
      <c r="C11743">
        <v>128.98099999999999</v>
      </c>
    </row>
    <row r="11744" spans="1:3" x14ac:dyDescent="0.55000000000000004">
      <c r="A11744" s="1" t="s">
        <v>21</v>
      </c>
      <c r="B11744" s="2">
        <v>43627</v>
      </c>
      <c r="C11744">
        <v>128.49459999999999</v>
      </c>
    </row>
    <row r="11745" spans="1:3" x14ac:dyDescent="0.55000000000000004">
      <c r="A11745" s="1" t="s">
        <v>21</v>
      </c>
      <c r="B11745" s="2">
        <v>43628</v>
      </c>
      <c r="C11745">
        <v>127.90130000000001</v>
      </c>
    </row>
    <row r="11746" spans="1:3" x14ac:dyDescent="0.55000000000000004">
      <c r="A11746" s="1" t="s">
        <v>21</v>
      </c>
      <c r="B11746" s="2">
        <v>43629</v>
      </c>
      <c r="C11746">
        <v>128.70859999999999</v>
      </c>
    </row>
    <row r="11747" spans="1:3" x14ac:dyDescent="0.55000000000000004">
      <c r="A11747" s="1" t="s">
        <v>21</v>
      </c>
      <c r="B11747" s="2">
        <v>43630</v>
      </c>
      <c r="C11747">
        <v>128.83510000000001</v>
      </c>
    </row>
    <row r="11748" spans="1:3" x14ac:dyDescent="0.55000000000000004">
      <c r="A11748" s="1" t="s">
        <v>21</v>
      </c>
      <c r="B11748" s="2">
        <v>43633</v>
      </c>
      <c r="C11748">
        <v>129.2242</v>
      </c>
    </row>
    <row r="11749" spans="1:3" x14ac:dyDescent="0.55000000000000004">
      <c r="A11749" s="1" t="s">
        <v>21</v>
      </c>
      <c r="B11749" s="2">
        <v>43634</v>
      </c>
      <c r="C11749">
        <v>131.47110000000001</v>
      </c>
    </row>
    <row r="11750" spans="1:3" x14ac:dyDescent="0.55000000000000004">
      <c r="A11750" s="1" t="s">
        <v>21</v>
      </c>
      <c r="B11750" s="2">
        <v>43635</v>
      </c>
      <c r="C11750">
        <v>131.98660000000001</v>
      </c>
    </row>
    <row r="11751" spans="1:3" x14ac:dyDescent="0.55000000000000004">
      <c r="A11751" s="1" t="s">
        <v>21</v>
      </c>
      <c r="B11751" s="2">
        <v>43636</v>
      </c>
      <c r="C11751">
        <v>133.2123</v>
      </c>
    </row>
    <row r="11752" spans="1:3" x14ac:dyDescent="0.55000000000000004">
      <c r="A11752" s="1" t="s">
        <v>21</v>
      </c>
      <c r="B11752" s="2">
        <v>43637</v>
      </c>
      <c r="C11752">
        <v>133.23169999999999</v>
      </c>
    </row>
    <row r="11753" spans="1:3" x14ac:dyDescent="0.55000000000000004">
      <c r="A11753" s="1" t="s">
        <v>21</v>
      </c>
      <c r="B11753" s="2">
        <v>43640</v>
      </c>
      <c r="C11753">
        <v>134.0196</v>
      </c>
    </row>
    <row r="11754" spans="1:3" x14ac:dyDescent="0.55000000000000004">
      <c r="A11754" s="1" t="s">
        <v>21</v>
      </c>
      <c r="B11754" s="2">
        <v>43641</v>
      </c>
      <c r="C11754">
        <v>129.78829999999999</v>
      </c>
    </row>
    <row r="11755" spans="1:3" x14ac:dyDescent="0.55000000000000004">
      <c r="A11755" s="1" t="s">
        <v>21</v>
      </c>
      <c r="B11755" s="2">
        <v>43642</v>
      </c>
      <c r="C11755">
        <v>130.2747</v>
      </c>
    </row>
    <row r="11756" spans="1:3" x14ac:dyDescent="0.55000000000000004">
      <c r="A11756" s="1" t="s">
        <v>21</v>
      </c>
      <c r="B11756" s="2">
        <v>43643</v>
      </c>
      <c r="C11756">
        <v>130.48869999999999</v>
      </c>
    </row>
    <row r="11757" spans="1:3" x14ac:dyDescent="0.55000000000000004">
      <c r="A11757" s="1" t="s">
        <v>21</v>
      </c>
      <c r="B11757" s="2">
        <v>43644</v>
      </c>
      <c r="C11757">
        <v>130.3039</v>
      </c>
    </row>
    <row r="11758" spans="1:3" x14ac:dyDescent="0.55000000000000004">
      <c r="A11758" s="1" t="s">
        <v>21</v>
      </c>
      <c r="B11758" s="2">
        <v>43647</v>
      </c>
      <c r="C11758">
        <v>131.9769</v>
      </c>
    </row>
    <row r="11759" spans="1:3" x14ac:dyDescent="0.55000000000000004">
      <c r="A11759" s="1" t="s">
        <v>21</v>
      </c>
      <c r="B11759" s="2">
        <v>43648</v>
      </c>
      <c r="C11759">
        <v>132.85239999999999</v>
      </c>
    </row>
    <row r="11760" spans="1:3" x14ac:dyDescent="0.55000000000000004">
      <c r="A11760" s="1" t="s">
        <v>21</v>
      </c>
      <c r="B11760" s="2">
        <v>43649</v>
      </c>
      <c r="C11760">
        <v>133.70830000000001</v>
      </c>
    </row>
    <row r="11761" spans="1:3" x14ac:dyDescent="0.55000000000000004">
      <c r="A11761" s="1" t="s">
        <v>21</v>
      </c>
      <c r="B11761" s="2">
        <v>43651</v>
      </c>
      <c r="C11761">
        <v>133.3192</v>
      </c>
    </row>
    <row r="11762" spans="1:3" x14ac:dyDescent="0.55000000000000004">
      <c r="A11762" s="1" t="s">
        <v>21</v>
      </c>
      <c r="B11762" s="2">
        <v>43654</v>
      </c>
      <c r="C11762">
        <v>133.22200000000001</v>
      </c>
    </row>
    <row r="11763" spans="1:3" x14ac:dyDescent="0.55000000000000004">
      <c r="A11763" s="1" t="s">
        <v>21</v>
      </c>
      <c r="B11763" s="2">
        <v>43655</v>
      </c>
      <c r="C11763">
        <v>132.73560000000001</v>
      </c>
    </row>
    <row r="11764" spans="1:3" x14ac:dyDescent="0.55000000000000004">
      <c r="A11764" s="1" t="s">
        <v>21</v>
      </c>
      <c r="B11764" s="2">
        <v>43656</v>
      </c>
      <c r="C11764">
        <v>134.08770000000001</v>
      </c>
    </row>
    <row r="11765" spans="1:3" x14ac:dyDescent="0.55000000000000004">
      <c r="A11765" s="1" t="s">
        <v>21</v>
      </c>
      <c r="B11765" s="2">
        <v>43657</v>
      </c>
      <c r="C11765">
        <v>134.62270000000001</v>
      </c>
    </row>
    <row r="11766" spans="1:3" x14ac:dyDescent="0.55000000000000004">
      <c r="A11766" s="1" t="s">
        <v>21</v>
      </c>
      <c r="B11766" s="2">
        <v>43658</v>
      </c>
      <c r="C11766">
        <v>135.10900000000001</v>
      </c>
    </row>
    <row r="11767" spans="1:3" x14ac:dyDescent="0.55000000000000004">
      <c r="A11767" s="1" t="s">
        <v>21</v>
      </c>
      <c r="B11767" s="2">
        <v>43661</v>
      </c>
      <c r="C11767">
        <v>135.10900000000001</v>
      </c>
    </row>
    <row r="11768" spans="1:3" x14ac:dyDescent="0.55000000000000004">
      <c r="A11768" s="1" t="s">
        <v>21</v>
      </c>
      <c r="B11768" s="2">
        <v>43662</v>
      </c>
      <c r="C11768">
        <v>133.33869999999999</v>
      </c>
    </row>
    <row r="11769" spans="1:3" x14ac:dyDescent="0.55000000000000004">
      <c r="A11769" s="1" t="s">
        <v>21</v>
      </c>
      <c r="B11769" s="2">
        <v>43663</v>
      </c>
      <c r="C11769">
        <v>132.55080000000001</v>
      </c>
    </row>
    <row r="11770" spans="1:3" x14ac:dyDescent="0.55000000000000004">
      <c r="A11770" s="1" t="s">
        <v>21</v>
      </c>
      <c r="B11770" s="2">
        <v>43664</v>
      </c>
      <c r="C11770">
        <v>132.69669999999999</v>
      </c>
    </row>
    <row r="11771" spans="1:3" x14ac:dyDescent="0.55000000000000004">
      <c r="A11771" s="1" t="s">
        <v>21</v>
      </c>
      <c r="B11771" s="2">
        <v>43665</v>
      </c>
      <c r="C11771">
        <v>132.8913</v>
      </c>
    </row>
    <row r="11772" spans="1:3" x14ac:dyDescent="0.55000000000000004">
      <c r="A11772" s="1" t="s">
        <v>21</v>
      </c>
      <c r="B11772" s="2">
        <v>43668</v>
      </c>
      <c r="C11772">
        <v>134.65180000000001</v>
      </c>
    </row>
    <row r="11773" spans="1:3" x14ac:dyDescent="0.55000000000000004">
      <c r="A11773" s="1" t="s">
        <v>21</v>
      </c>
      <c r="B11773" s="2">
        <v>43669</v>
      </c>
      <c r="C11773">
        <v>135.48840000000001</v>
      </c>
    </row>
    <row r="11774" spans="1:3" x14ac:dyDescent="0.55000000000000004">
      <c r="A11774" s="1" t="s">
        <v>21</v>
      </c>
      <c r="B11774" s="2">
        <v>43670</v>
      </c>
      <c r="C11774">
        <v>136.8793</v>
      </c>
    </row>
    <row r="11775" spans="1:3" x14ac:dyDescent="0.55000000000000004">
      <c r="A11775" s="1" t="s">
        <v>21</v>
      </c>
      <c r="B11775" s="2">
        <v>43671</v>
      </c>
      <c r="C11775">
        <v>136.3638</v>
      </c>
    </row>
    <row r="11776" spans="1:3" x14ac:dyDescent="0.55000000000000004">
      <c r="A11776" s="1" t="s">
        <v>21</v>
      </c>
      <c r="B11776" s="2">
        <v>43672</v>
      </c>
      <c r="C11776">
        <v>137.48240000000001</v>
      </c>
    </row>
    <row r="11777" spans="1:3" x14ac:dyDescent="0.55000000000000004">
      <c r="A11777" s="1" t="s">
        <v>21</v>
      </c>
      <c r="B11777" s="2">
        <v>43675</v>
      </c>
      <c r="C11777">
        <v>137.18090000000001</v>
      </c>
    </row>
    <row r="11778" spans="1:3" x14ac:dyDescent="0.55000000000000004">
      <c r="A11778" s="1" t="s">
        <v>21</v>
      </c>
      <c r="B11778" s="2">
        <v>43676</v>
      </c>
      <c r="C11778">
        <v>136.51949999999999</v>
      </c>
    </row>
    <row r="11779" spans="1:3" x14ac:dyDescent="0.55000000000000004">
      <c r="A11779" s="1" t="s">
        <v>21</v>
      </c>
      <c r="B11779" s="2">
        <v>43677</v>
      </c>
      <c r="C11779">
        <v>132.55080000000001</v>
      </c>
    </row>
    <row r="11780" spans="1:3" x14ac:dyDescent="0.55000000000000004">
      <c r="A11780" s="1" t="s">
        <v>21</v>
      </c>
      <c r="B11780" s="2">
        <v>43678</v>
      </c>
      <c r="C11780">
        <v>134.292</v>
      </c>
    </row>
    <row r="11781" spans="1:3" x14ac:dyDescent="0.55000000000000004">
      <c r="A11781" s="1" t="s">
        <v>21</v>
      </c>
      <c r="B11781" s="2">
        <v>43679</v>
      </c>
      <c r="C11781">
        <v>133.1636</v>
      </c>
    </row>
    <row r="11782" spans="1:3" x14ac:dyDescent="0.55000000000000004">
      <c r="A11782" s="1" t="s">
        <v>21</v>
      </c>
      <c r="B11782" s="2">
        <v>43682</v>
      </c>
      <c r="C11782">
        <v>128.60159999999999</v>
      </c>
    </row>
    <row r="11783" spans="1:3" x14ac:dyDescent="0.55000000000000004">
      <c r="A11783" s="1" t="s">
        <v>21</v>
      </c>
      <c r="B11783" s="2">
        <v>43683</v>
      </c>
      <c r="C11783">
        <v>131.01390000000001</v>
      </c>
    </row>
    <row r="11784" spans="1:3" x14ac:dyDescent="0.55000000000000004">
      <c r="A11784" s="1" t="s">
        <v>21</v>
      </c>
      <c r="B11784" s="2">
        <v>43684</v>
      </c>
      <c r="C11784">
        <v>131.58779999999999</v>
      </c>
    </row>
    <row r="11785" spans="1:3" x14ac:dyDescent="0.55000000000000004">
      <c r="A11785" s="1" t="s">
        <v>21</v>
      </c>
      <c r="B11785" s="2">
        <v>43685</v>
      </c>
      <c r="C11785">
        <v>135.0993</v>
      </c>
    </row>
    <row r="11786" spans="1:3" x14ac:dyDescent="0.55000000000000004">
      <c r="A11786" s="1" t="s">
        <v>21</v>
      </c>
      <c r="B11786" s="2">
        <v>43686</v>
      </c>
      <c r="C11786">
        <v>133.95150000000001</v>
      </c>
    </row>
    <row r="11787" spans="1:3" x14ac:dyDescent="0.55000000000000004">
      <c r="A11787" s="1" t="s">
        <v>21</v>
      </c>
      <c r="B11787" s="2">
        <v>43689</v>
      </c>
      <c r="C11787">
        <v>132.0839</v>
      </c>
    </row>
    <row r="11788" spans="1:3" x14ac:dyDescent="0.55000000000000004">
      <c r="A11788" s="1" t="s">
        <v>21</v>
      </c>
      <c r="B11788" s="2">
        <v>43690</v>
      </c>
      <c r="C11788">
        <v>134.81720000000001</v>
      </c>
    </row>
    <row r="11789" spans="1:3" x14ac:dyDescent="0.55000000000000004">
      <c r="A11789" s="1" t="s">
        <v>21</v>
      </c>
      <c r="B11789" s="2">
        <v>43691</v>
      </c>
      <c r="C11789">
        <v>130.75729999999999</v>
      </c>
    </row>
    <row r="11790" spans="1:3" x14ac:dyDescent="0.55000000000000004">
      <c r="A11790" s="1" t="s">
        <v>21</v>
      </c>
      <c r="B11790" s="2">
        <v>43692</v>
      </c>
      <c r="C11790">
        <v>130.46449999999999</v>
      </c>
    </row>
    <row r="11791" spans="1:3" x14ac:dyDescent="0.55000000000000004">
      <c r="A11791" s="1" t="s">
        <v>21</v>
      </c>
      <c r="B11791" s="2">
        <v>43693</v>
      </c>
      <c r="C11791">
        <v>132.85550000000001</v>
      </c>
    </row>
    <row r="11792" spans="1:3" x14ac:dyDescent="0.55000000000000004">
      <c r="A11792" s="1" t="s">
        <v>21</v>
      </c>
      <c r="B11792" s="2">
        <v>43696</v>
      </c>
      <c r="C11792">
        <v>135.08070000000001</v>
      </c>
    </row>
    <row r="11793" spans="1:3" x14ac:dyDescent="0.55000000000000004">
      <c r="A11793" s="1" t="s">
        <v>21</v>
      </c>
      <c r="B11793" s="2">
        <v>43697</v>
      </c>
      <c r="C11793">
        <v>133.95840000000001</v>
      </c>
    </row>
    <row r="11794" spans="1:3" x14ac:dyDescent="0.55000000000000004">
      <c r="A11794" s="1" t="s">
        <v>21</v>
      </c>
      <c r="B11794" s="2">
        <v>43698</v>
      </c>
      <c r="C11794">
        <v>135.45160000000001</v>
      </c>
    </row>
    <row r="11795" spans="1:3" x14ac:dyDescent="0.55000000000000004">
      <c r="A11795" s="1" t="s">
        <v>21</v>
      </c>
      <c r="B11795" s="2">
        <v>43699</v>
      </c>
      <c r="C11795">
        <v>134.4659</v>
      </c>
    </row>
    <row r="11796" spans="1:3" x14ac:dyDescent="0.55000000000000004">
      <c r="A11796" s="1" t="s">
        <v>21</v>
      </c>
      <c r="B11796" s="2">
        <v>43700</v>
      </c>
      <c r="C11796">
        <v>130.1815</v>
      </c>
    </row>
    <row r="11797" spans="1:3" x14ac:dyDescent="0.55000000000000004">
      <c r="A11797" s="1" t="s">
        <v>21</v>
      </c>
      <c r="B11797" s="2">
        <v>43703</v>
      </c>
      <c r="C11797">
        <v>132.1919</v>
      </c>
    </row>
    <row r="11798" spans="1:3" x14ac:dyDescent="0.55000000000000004">
      <c r="A11798" s="1" t="s">
        <v>21</v>
      </c>
      <c r="B11798" s="2">
        <v>43704</v>
      </c>
      <c r="C11798">
        <v>132.47489999999999</v>
      </c>
    </row>
    <row r="11799" spans="1:3" x14ac:dyDescent="0.55000000000000004">
      <c r="A11799" s="1" t="s">
        <v>21</v>
      </c>
      <c r="B11799" s="2">
        <v>43705</v>
      </c>
      <c r="C11799">
        <v>132.29929999999999</v>
      </c>
    </row>
    <row r="11800" spans="1:3" x14ac:dyDescent="0.55000000000000004">
      <c r="A11800" s="1" t="s">
        <v>21</v>
      </c>
      <c r="B11800" s="2">
        <v>43706</v>
      </c>
      <c r="C11800">
        <v>134.79769999999999</v>
      </c>
    </row>
    <row r="11801" spans="1:3" x14ac:dyDescent="0.55000000000000004">
      <c r="A11801" s="1" t="s">
        <v>21</v>
      </c>
      <c r="B11801" s="2">
        <v>43707</v>
      </c>
      <c r="C11801">
        <v>134.54400000000001</v>
      </c>
    </row>
    <row r="11802" spans="1:3" x14ac:dyDescent="0.55000000000000004">
      <c r="A11802" s="1" t="s">
        <v>21</v>
      </c>
      <c r="B11802" s="2">
        <v>43711</v>
      </c>
      <c r="C11802">
        <v>132.76769999999999</v>
      </c>
    </row>
    <row r="11803" spans="1:3" x14ac:dyDescent="0.55000000000000004">
      <c r="A11803" s="1" t="s">
        <v>21</v>
      </c>
      <c r="B11803" s="2">
        <v>43712</v>
      </c>
      <c r="C11803">
        <v>134.31950000000001</v>
      </c>
    </row>
    <row r="11804" spans="1:3" x14ac:dyDescent="0.55000000000000004">
      <c r="A11804" s="1" t="s">
        <v>21</v>
      </c>
      <c r="B11804" s="2">
        <v>43713</v>
      </c>
      <c r="C11804">
        <v>136.68129999999999</v>
      </c>
    </row>
    <row r="11805" spans="1:3" x14ac:dyDescent="0.55000000000000004">
      <c r="A11805" s="1" t="s">
        <v>21</v>
      </c>
      <c r="B11805" s="2">
        <v>43714</v>
      </c>
      <c r="C11805">
        <v>135.75409999999999</v>
      </c>
    </row>
    <row r="11806" spans="1:3" x14ac:dyDescent="0.55000000000000004">
      <c r="A11806" s="1" t="s">
        <v>21</v>
      </c>
      <c r="B11806" s="2">
        <v>43717</v>
      </c>
      <c r="C11806">
        <v>134.21209999999999</v>
      </c>
    </row>
    <row r="11807" spans="1:3" x14ac:dyDescent="0.55000000000000004">
      <c r="A11807" s="1" t="s">
        <v>21</v>
      </c>
      <c r="B11807" s="2">
        <v>43718</v>
      </c>
      <c r="C11807">
        <v>132.80670000000001</v>
      </c>
    </row>
    <row r="11808" spans="1:3" x14ac:dyDescent="0.55000000000000004">
      <c r="A11808" s="1" t="s">
        <v>21</v>
      </c>
      <c r="B11808" s="2">
        <v>43719</v>
      </c>
      <c r="C11808">
        <v>132.8458</v>
      </c>
    </row>
    <row r="11809" spans="1:3" x14ac:dyDescent="0.55000000000000004">
      <c r="A11809" s="1" t="s">
        <v>21</v>
      </c>
      <c r="B11809" s="2">
        <v>43720</v>
      </c>
      <c r="C11809">
        <v>134.21209999999999</v>
      </c>
    </row>
    <row r="11810" spans="1:3" x14ac:dyDescent="0.55000000000000004">
      <c r="A11810" s="1" t="s">
        <v>21</v>
      </c>
      <c r="B11810" s="2">
        <v>43721</v>
      </c>
      <c r="C11810">
        <v>134.01689999999999</v>
      </c>
    </row>
    <row r="11811" spans="1:3" x14ac:dyDescent="0.55000000000000004">
      <c r="A11811" s="1" t="s">
        <v>21</v>
      </c>
      <c r="B11811" s="2">
        <v>43724</v>
      </c>
      <c r="C11811">
        <v>133.05070000000001</v>
      </c>
    </row>
    <row r="11812" spans="1:3" x14ac:dyDescent="0.55000000000000004">
      <c r="A11812" s="1" t="s">
        <v>21</v>
      </c>
      <c r="B11812" s="2">
        <v>43725</v>
      </c>
      <c r="C11812">
        <v>134.08529999999999</v>
      </c>
    </row>
    <row r="11813" spans="1:3" x14ac:dyDescent="0.55000000000000004">
      <c r="A11813" s="1" t="s">
        <v>21</v>
      </c>
      <c r="B11813" s="2">
        <v>43726</v>
      </c>
      <c r="C11813">
        <v>135.18799999999999</v>
      </c>
    </row>
    <row r="11814" spans="1:3" x14ac:dyDescent="0.55000000000000004">
      <c r="A11814" s="1" t="s">
        <v>21</v>
      </c>
      <c r="B11814" s="2">
        <v>43727</v>
      </c>
      <c r="C11814">
        <v>137.67670000000001</v>
      </c>
    </row>
    <row r="11815" spans="1:3" x14ac:dyDescent="0.55000000000000004">
      <c r="A11815" s="1" t="s">
        <v>21</v>
      </c>
      <c r="B11815" s="2">
        <v>43728</v>
      </c>
      <c r="C11815">
        <v>136.08590000000001</v>
      </c>
    </row>
    <row r="11816" spans="1:3" x14ac:dyDescent="0.55000000000000004">
      <c r="A11816" s="1" t="s">
        <v>21</v>
      </c>
      <c r="B11816" s="2">
        <v>43731</v>
      </c>
      <c r="C11816">
        <v>135.79320000000001</v>
      </c>
    </row>
    <row r="11817" spans="1:3" x14ac:dyDescent="0.55000000000000004">
      <c r="A11817" s="1" t="s">
        <v>21</v>
      </c>
      <c r="B11817" s="2">
        <v>43732</v>
      </c>
      <c r="C11817">
        <v>134.07550000000001</v>
      </c>
    </row>
    <row r="11818" spans="1:3" x14ac:dyDescent="0.55000000000000004">
      <c r="A11818" s="1" t="s">
        <v>21</v>
      </c>
      <c r="B11818" s="2">
        <v>43733</v>
      </c>
      <c r="C11818">
        <v>136.00790000000001</v>
      </c>
    </row>
    <row r="11819" spans="1:3" x14ac:dyDescent="0.55000000000000004">
      <c r="A11819" s="1" t="s">
        <v>21</v>
      </c>
      <c r="B11819" s="2">
        <v>43734</v>
      </c>
      <c r="C11819">
        <v>136.18350000000001</v>
      </c>
    </row>
    <row r="11820" spans="1:3" x14ac:dyDescent="0.55000000000000004">
      <c r="A11820" s="1" t="s">
        <v>21</v>
      </c>
      <c r="B11820" s="2">
        <v>43735</v>
      </c>
      <c r="C11820">
        <v>134.4171</v>
      </c>
    </row>
    <row r="11821" spans="1:3" x14ac:dyDescent="0.55000000000000004">
      <c r="A11821" s="1" t="s">
        <v>21</v>
      </c>
      <c r="B11821" s="2">
        <v>43738</v>
      </c>
      <c r="C11821">
        <v>135.6858</v>
      </c>
    </row>
    <row r="11822" spans="1:3" x14ac:dyDescent="0.55000000000000004">
      <c r="A11822" s="1" t="s">
        <v>21</v>
      </c>
      <c r="B11822" s="2">
        <v>43739</v>
      </c>
      <c r="C11822">
        <v>133.77289999999999</v>
      </c>
    </row>
    <row r="11823" spans="1:3" x14ac:dyDescent="0.55000000000000004">
      <c r="A11823" s="1" t="s">
        <v>21</v>
      </c>
      <c r="B11823" s="2">
        <v>43740</v>
      </c>
      <c r="C11823">
        <v>131.41120000000001</v>
      </c>
    </row>
    <row r="11824" spans="1:3" x14ac:dyDescent="0.55000000000000004">
      <c r="A11824" s="1" t="s">
        <v>21</v>
      </c>
      <c r="B11824" s="2">
        <v>43741</v>
      </c>
      <c r="C11824">
        <v>133.00190000000001</v>
      </c>
    </row>
    <row r="11825" spans="1:3" x14ac:dyDescent="0.55000000000000004">
      <c r="A11825" s="1" t="s">
        <v>21</v>
      </c>
      <c r="B11825" s="2">
        <v>43742</v>
      </c>
      <c r="C11825">
        <v>134.79769999999999</v>
      </c>
    </row>
    <row r="11826" spans="1:3" x14ac:dyDescent="0.55000000000000004">
      <c r="A11826" s="1" t="s">
        <v>21</v>
      </c>
      <c r="B11826" s="2">
        <v>43745</v>
      </c>
      <c r="C11826">
        <v>133.82169999999999</v>
      </c>
    </row>
    <row r="11827" spans="1:3" x14ac:dyDescent="0.55000000000000004">
      <c r="A11827" s="1" t="s">
        <v>21</v>
      </c>
      <c r="B11827" s="2">
        <v>43746</v>
      </c>
      <c r="C11827">
        <v>132.4066</v>
      </c>
    </row>
    <row r="11828" spans="1:3" x14ac:dyDescent="0.55000000000000004">
      <c r="A11828" s="1" t="s">
        <v>21</v>
      </c>
      <c r="B11828" s="2">
        <v>43747</v>
      </c>
      <c r="C11828">
        <v>134.91480000000001</v>
      </c>
    </row>
    <row r="11829" spans="1:3" x14ac:dyDescent="0.55000000000000004">
      <c r="A11829" s="1" t="s">
        <v>21</v>
      </c>
      <c r="B11829" s="2">
        <v>43748</v>
      </c>
      <c r="C11829">
        <v>135.75409999999999</v>
      </c>
    </row>
    <row r="11830" spans="1:3" x14ac:dyDescent="0.55000000000000004">
      <c r="A11830" s="1" t="s">
        <v>21</v>
      </c>
      <c r="B11830" s="2">
        <v>43749</v>
      </c>
      <c r="C11830">
        <v>136.3202</v>
      </c>
    </row>
    <row r="11831" spans="1:3" x14ac:dyDescent="0.55000000000000004">
      <c r="A11831" s="1" t="s">
        <v>21</v>
      </c>
      <c r="B11831" s="2">
        <v>43752</v>
      </c>
      <c r="C11831">
        <v>136.19329999999999</v>
      </c>
    </row>
    <row r="11832" spans="1:3" x14ac:dyDescent="0.55000000000000004">
      <c r="A11832" s="1" t="s">
        <v>21</v>
      </c>
      <c r="B11832" s="2">
        <v>43753</v>
      </c>
      <c r="C11832">
        <v>138.16470000000001</v>
      </c>
    </row>
    <row r="11833" spans="1:3" x14ac:dyDescent="0.55000000000000004">
      <c r="A11833" s="1" t="s">
        <v>21</v>
      </c>
      <c r="B11833" s="2">
        <v>43754</v>
      </c>
      <c r="C11833">
        <v>137.0326</v>
      </c>
    </row>
    <row r="11834" spans="1:3" x14ac:dyDescent="0.55000000000000004">
      <c r="A11834" s="1" t="s">
        <v>21</v>
      </c>
      <c r="B11834" s="2">
        <v>43755</v>
      </c>
      <c r="C11834">
        <v>136.32990000000001</v>
      </c>
    </row>
    <row r="11835" spans="1:3" x14ac:dyDescent="0.55000000000000004">
      <c r="A11835" s="1" t="s">
        <v>21</v>
      </c>
      <c r="B11835" s="2">
        <v>43756</v>
      </c>
      <c r="C11835">
        <v>134.10480000000001</v>
      </c>
    </row>
    <row r="11836" spans="1:3" x14ac:dyDescent="0.55000000000000004">
      <c r="A11836" s="1" t="s">
        <v>21</v>
      </c>
      <c r="B11836" s="2">
        <v>43759</v>
      </c>
      <c r="C11836">
        <v>135.1002</v>
      </c>
    </row>
    <row r="11837" spans="1:3" x14ac:dyDescent="0.55000000000000004">
      <c r="A11837" s="1" t="s">
        <v>21</v>
      </c>
      <c r="B11837" s="2">
        <v>43760</v>
      </c>
      <c r="C11837">
        <v>133.0898</v>
      </c>
    </row>
    <row r="11838" spans="1:3" x14ac:dyDescent="0.55000000000000004">
      <c r="A11838" s="1" t="s">
        <v>21</v>
      </c>
      <c r="B11838" s="2">
        <v>43761</v>
      </c>
      <c r="C11838">
        <v>133.93879999999999</v>
      </c>
    </row>
    <row r="11839" spans="1:3" x14ac:dyDescent="0.55000000000000004">
      <c r="A11839" s="1" t="s">
        <v>21</v>
      </c>
      <c r="B11839" s="2">
        <v>43762</v>
      </c>
      <c r="C11839">
        <v>136.57390000000001</v>
      </c>
    </row>
    <row r="11840" spans="1:3" x14ac:dyDescent="0.55000000000000004">
      <c r="A11840" s="1" t="s">
        <v>21</v>
      </c>
      <c r="B11840" s="2">
        <v>43763</v>
      </c>
      <c r="C11840">
        <v>137.3449</v>
      </c>
    </row>
    <row r="11841" spans="1:3" x14ac:dyDescent="0.55000000000000004">
      <c r="A11841" s="1" t="s">
        <v>21</v>
      </c>
      <c r="B11841" s="2">
        <v>43766</v>
      </c>
      <c r="C11841">
        <v>140.7217</v>
      </c>
    </row>
    <row r="11842" spans="1:3" x14ac:dyDescent="0.55000000000000004">
      <c r="A11842" s="1" t="s">
        <v>21</v>
      </c>
      <c r="B11842" s="2">
        <v>43767</v>
      </c>
      <c r="C11842">
        <v>139.39439999999999</v>
      </c>
    </row>
    <row r="11843" spans="1:3" x14ac:dyDescent="0.55000000000000004">
      <c r="A11843" s="1" t="s">
        <v>21</v>
      </c>
      <c r="B11843" s="2">
        <v>43768</v>
      </c>
      <c r="C11843">
        <v>141.13159999999999</v>
      </c>
    </row>
    <row r="11844" spans="1:3" x14ac:dyDescent="0.55000000000000004">
      <c r="A11844" s="1" t="s">
        <v>21</v>
      </c>
      <c r="B11844" s="2">
        <v>43769</v>
      </c>
      <c r="C11844">
        <v>139.92140000000001</v>
      </c>
    </row>
    <row r="11845" spans="1:3" x14ac:dyDescent="0.55000000000000004">
      <c r="A11845" s="1" t="s">
        <v>21</v>
      </c>
      <c r="B11845" s="2">
        <v>43770</v>
      </c>
      <c r="C11845">
        <v>140.26300000000001</v>
      </c>
    </row>
    <row r="11846" spans="1:3" x14ac:dyDescent="0.55000000000000004">
      <c r="A11846" s="1" t="s">
        <v>21</v>
      </c>
      <c r="B11846" s="2">
        <v>43773</v>
      </c>
      <c r="C11846">
        <v>141.07300000000001</v>
      </c>
    </row>
    <row r="11847" spans="1:3" x14ac:dyDescent="0.55000000000000004">
      <c r="A11847" s="1" t="s">
        <v>21</v>
      </c>
      <c r="B11847" s="2">
        <v>43774</v>
      </c>
      <c r="C11847">
        <v>140.98519999999999</v>
      </c>
    </row>
    <row r="11848" spans="1:3" x14ac:dyDescent="0.55000000000000004">
      <c r="A11848" s="1" t="s">
        <v>21</v>
      </c>
      <c r="B11848" s="2">
        <v>43775</v>
      </c>
      <c r="C11848">
        <v>140.59479999999999</v>
      </c>
    </row>
    <row r="11849" spans="1:3" x14ac:dyDescent="0.55000000000000004">
      <c r="A11849" s="1" t="s">
        <v>21</v>
      </c>
      <c r="B11849" s="2">
        <v>43776</v>
      </c>
      <c r="C11849">
        <v>140.79</v>
      </c>
    </row>
    <row r="11850" spans="1:3" x14ac:dyDescent="0.55000000000000004">
      <c r="A11850" s="1" t="s">
        <v>21</v>
      </c>
      <c r="B11850" s="2">
        <v>43777</v>
      </c>
      <c r="C11850">
        <v>142.44909999999999</v>
      </c>
    </row>
    <row r="11851" spans="1:3" x14ac:dyDescent="0.55000000000000004">
      <c r="A11851" s="1" t="s">
        <v>21</v>
      </c>
      <c r="B11851" s="2">
        <v>43780</v>
      </c>
      <c r="C11851">
        <v>142.59549999999999</v>
      </c>
    </row>
    <row r="11852" spans="1:3" x14ac:dyDescent="0.55000000000000004">
      <c r="A11852" s="1" t="s">
        <v>21</v>
      </c>
      <c r="B11852" s="2">
        <v>43781</v>
      </c>
      <c r="C11852">
        <v>143.5324</v>
      </c>
    </row>
    <row r="11853" spans="1:3" x14ac:dyDescent="0.55000000000000004">
      <c r="A11853" s="1" t="s">
        <v>21</v>
      </c>
      <c r="B11853" s="2">
        <v>43782</v>
      </c>
      <c r="C11853">
        <v>143.76660000000001</v>
      </c>
    </row>
    <row r="11854" spans="1:3" x14ac:dyDescent="0.55000000000000004">
      <c r="A11854" s="1" t="s">
        <v>21</v>
      </c>
      <c r="B11854" s="2">
        <v>43783</v>
      </c>
      <c r="C11854">
        <v>144.49860000000001</v>
      </c>
    </row>
    <row r="11855" spans="1:3" x14ac:dyDescent="0.55000000000000004">
      <c r="A11855" s="1" t="s">
        <v>21</v>
      </c>
      <c r="B11855" s="2">
        <v>43784</v>
      </c>
      <c r="C11855">
        <v>146.36259999999999</v>
      </c>
    </row>
    <row r="11856" spans="1:3" x14ac:dyDescent="0.55000000000000004">
      <c r="A11856" s="1" t="s">
        <v>21</v>
      </c>
      <c r="B11856" s="2">
        <v>43787</v>
      </c>
      <c r="C11856">
        <v>146.72380000000001</v>
      </c>
    </row>
    <row r="11857" spans="1:3" x14ac:dyDescent="0.55000000000000004">
      <c r="A11857" s="1" t="s">
        <v>21</v>
      </c>
      <c r="B11857" s="2">
        <v>43788</v>
      </c>
      <c r="C11857">
        <v>146.77260000000001</v>
      </c>
    </row>
    <row r="11858" spans="1:3" x14ac:dyDescent="0.55000000000000004">
      <c r="A11858" s="1" t="s">
        <v>21</v>
      </c>
      <c r="B11858" s="2">
        <v>43789</v>
      </c>
      <c r="C11858">
        <v>146.518</v>
      </c>
    </row>
    <row r="11859" spans="1:3" x14ac:dyDescent="0.55000000000000004">
      <c r="A11859" s="1" t="s">
        <v>21</v>
      </c>
      <c r="B11859" s="2">
        <v>43790</v>
      </c>
      <c r="C11859">
        <v>146.3809</v>
      </c>
    </row>
    <row r="11860" spans="1:3" x14ac:dyDescent="0.55000000000000004">
      <c r="A11860" s="1" t="s">
        <v>21</v>
      </c>
      <c r="B11860" s="2">
        <v>43791</v>
      </c>
      <c r="C11860">
        <v>146.48859999999999</v>
      </c>
    </row>
    <row r="11861" spans="1:3" x14ac:dyDescent="0.55000000000000004">
      <c r="A11861" s="1" t="s">
        <v>21</v>
      </c>
      <c r="B11861" s="2">
        <v>43794</v>
      </c>
      <c r="C11861">
        <v>148.09460000000001</v>
      </c>
    </row>
    <row r="11862" spans="1:3" x14ac:dyDescent="0.55000000000000004">
      <c r="A11862" s="1" t="s">
        <v>21</v>
      </c>
      <c r="B11862" s="2">
        <v>43795</v>
      </c>
      <c r="C11862">
        <v>148.87799999999999</v>
      </c>
    </row>
    <row r="11863" spans="1:3" x14ac:dyDescent="0.55000000000000004">
      <c r="A11863" s="1" t="s">
        <v>21</v>
      </c>
      <c r="B11863" s="2">
        <v>43796</v>
      </c>
      <c r="C11863">
        <v>149.16200000000001</v>
      </c>
    </row>
    <row r="11864" spans="1:3" x14ac:dyDescent="0.55000000000000004">
      <c r="A11864" s="1" t="s">
        <v>21</v>
      </c>
      <c r="B11864" s="2">
        <v>43798</v>
      </c>
      <c r="C11864">
        <v>148.2415</v>
      </c>
    </row>
    <row r="11865" spans="1:3" x14ac:dyDescent="0.55000000000000004">
      <c r="A11865" s="1" t="s">
        <v>21</v>
      </c>
      <c r="B11865" s="2">
        <v>43801</v>
      </c>
      <c r="C11865">
        <v>146.4494</v>
      </c>
    </row>
    <row r="11866" spans="1:3" x14ac:dyDescent="0.55000000000000004">
      <c r="A11866" s="1" t="s">
        <v>21</v>
      </c>
      <c r="B11866" s="2">
        <v>43802</v>
      </c>
      <c r="C11866">
        <v>146.21440000000001</v>
      </c>
    </row>
    <row r="11867" spans="1:3" x14ac:dyDescent="0.55000000000000004">
      <c r="A11867" s="1" t="s">
        <v>21</v>
      </c>
      <c r="B11867" s="2">
        <v>43803</v>
      </c>
      <c r="C11867">
        <v>146.7432</v>
      </c>
    </row>
    <row r="11868" spans="1:3" x14ac:dyDescent="0.55000000000000004">
      <c r="A11868" s="1" t="s">
        <v>21</v>
      </c>
      <c r="B11868" s="2">
        <v>43804</v>
      </c>
      <c r="C11868">
        <v>146.82149999999999</v>
      </c>
    </row>
    <row r="11869" spans="1:3" x14ac:dyDescent="0.55000000000000004">
      <c r="A11869" s="1" t="s">
        <v>21</v>
      </c>
      <c r="B11869" s="2">
        <v>43805</v>
      </c>
      <c r="C11869">
        <v>148.60380000000001</v>
      </c>
    </row>
    <row r="11870" spans="1:3" x14ac:dyDescent="0.55000000000000004">
      <c r="A11870" s="1" t="s">
        <v>21</v>
      </c>
      <c r="B11870" s="2">
        <v>43808</v>
      </c>
      <c r="C11870">
        <v>148.22190000000001</v>
      </c>
    </row>
    <row r="11871" spans="1:3" x14ac:dyDescent="0.55000000000000004">
      <c r="A11871" s="1" t="s">
        <v>21</v>
      </c>
      <c r="B11871" s="2">
        <v>43809</v>
      </c>
      <c r="C11871">
        <v>147.9967</v>
      </c>
    </row>
    <row r="11872" spans="1:3" x14ac:dyDescent="0.55000000000000004">
      <c r="A11872" s="1" t="s">
        <v>21</v>
      </c>
      <c r="B11872" s="2">
        <v>43810</v>
      </c>
      <c r="C11872">
        <v>148.5548</v>
      </c>
    </row>
    <row r="11873" spans="1:3" x14ac:dyDescent="0.55000000000000004">
      <c r="A11873" s="1" t="s">
        <v>21</v>
      </c>
      <c r="B11873" s="2">
        <v>43811</v>
      </c>
      <c r="C11873">
        <v>150.06290000000001</v>
      </c>
    </row>
    <row r="11874" spans="1:3" x14ac:dyDescent="0.55000000000000004">
      <c r="A11874" s="1" t="s">
        <v>21</v>
      </c>
      <c r="B11874" s="2">
        <v>43812</v>
      </c>
      <c r="C11874">
        <v>151.3261</v>
      </c>
    </row>
    <row r="11875" spans="1:3" x14ac:dyDescent="0.55000000000000004">
      <c r="A11875" s="1" t="s">
        <v>21</v>
      </c>
      <c r="B11875" s="2">
        <v>43815</v>
      </c>
      <c r="C11875">
        <v>152.30539999999999</v>
      </c>
    </row>
    <row r="11876" spans="1:3" x14ac:dyDescent="0.55000000000000004">
      <c r="A11876" s="1" t="s">
        <v>21</v>
      </c>
      <c r="B11876" s="2">
        <v>43816</v>
      </c>
      <c r="C11876">
        <v>151.4828</v>
      </c>
    </row>
    <row r="11877" spans="1:3" x14ac:dyDescent="0.55000000000000004">
      <c r="A11877" s="1" t="s">
        <v>21</v>
      </c>
      <c r="B11877" s="2">
        <v>43817</v>
      </c>
      <c r="C11877">
        <v>151.1695</v>
      </c>
    </row>
    <row r="11878" spans="1:3" x14ac:dyDescent="0.55000000000000004">
      <c r="A11878" s="1" t="s">
        <v>21</v>
      </c>
      <c r="B11878" s="2">
        <v>43818</v>
      </c>
      <c r="C11878">
        <v>152.48169999999999</v>
      </c>
    </row>
    <row r="11879" spans="1:3" x14ac:dyDescent="0.55000000000000004">
      <c r="A11879" s="1" t="s">
        <v>21</v>
      </c>
      <c r="B11879" s="2">
        <v>43819</v>
      </c>
      <c r="C11879">
        <v>154.1464</v>
      </c>
    </row>
    <row r="11880" spans="1:3" x14ac:dyDescent="0.55000000000000004">
      <c r="A11880" s="1" t="s">
        <v>21</v>
      </c>
      <c r="B11880" s="2">
        <v>43822</v>
      </c>
      <c r="C11880">
        <v>154.1464</v>
      </c>
    </row>
    <row r="11881" spans="1:3" x14ac:dyDescent="0.55000000000000004">
      <c r="A11881" s="1" t="s">
        <v>21</v>
      </c>
      <c r="B11881" s="2">
        <v>43823</v>
      </c>
      <c r="C11881">
        <v>154.11699999999999</v>
      </c>
    </row>
    <row r="11882" spans="1:3" x14ac:dyDescent="0.55000000000000004">
      <c r="A11882" s="1" t="s">
        <v>21</v>
      </c>
      <c r="B11882" s="2">
        <v>43825</v>
      </c>
      <c r="C11882">
        <v>155.38030000000001</v>
      </c>
    </row>
    <row r="11883" spans="1:3" x14ac:dyDescent="0.55000000000000004">
      <c r="A11883" s="1" t="s">
        <v>21</v>
      </c>
      <c r="B11883" s="2">
        <v>43826</v>
      </c>
      <c r="C11883">
        <v>155.6643</v>
      </c>
    </row>
    <row r="11884" spans="1:3" x14ac:dyDescent="0.55000000000000004">
      <c r="A11884" s="1" t="s">
        <v>21</v>
      </c>
      <c r="B11884" s="2">
        <v>43829</v>
      </c>
      <c r="C11884">
        <v>154.3227</v>
      </c>
    </row>
    <row r="11885" spans="1:3" x14ac:dyDescent="0.55000000000000004">
      <c r="A11885" s="1" t="s">
        <v>21</v>
      </c>
      <c r="B11885" s="2">
        <v>43830</v>
      </c>
      <c r="C11885">
        <v>154.43039999999999</v>
      </c>
    </row>
    <row r="11886" spans="1:3" x14ac:dyDescent="0.55000000000000004">
      <c r="A11886" s="1" t="s">
        <v>21</v>
      </c>
      <c r="B11886" s="2">
        <v>43832</v>
      </c>
      <c r="C11886">
        <v>157.28989999999999</v>
      </c>
    </row>
    <row r="11887" spans="1:3" x14ac:dyDescent="0.55000000000000004">
      <c r="A11887" s="1" t="s">
        <v>21</v>
      </c>
      <c r="B11887" s="2">
        <v>43833</v>
      </c>
      <c r="C11887">
        <v>155.3314</v>
      </c>
    </row>
    <row r="11888" spans="1:3" x14ac:dyDescent="0.55000000000000004">
      <c r="A11888" s="1" t="s">
        <v>21</v>
      </c>
      <c r="B11888" s="2">
        <v>43836</v>
      </c>
      <c r="C11888">
        <v>155.7328</v>
      </c>
    </row>
    <row r="11889" spans="1:3" x14ac:dyDescent="0.55000000000000004">
      <c r="A11889" s="1" t="s">
        <v>21</v>
      </c>
      <c r="B11889" s="2">
        <v>43837</v>
      </c>
      <c r="C11889">
        <v>154.31290000000001</v>
      </c>
    </row>
    <row r="11890" spans="1:3" x14ac:dyDescent="0.55000000000000004">
      <c r="A11890" s="1" t="s">
        <v>21</v>
      </c>
      <c r="B11890" s="2">
        <v>43838</v>
      </c>
      <c r="C11890">
        <v>156.77080000000001</v>
      </c>
    </row>
    <row r="11891" spans="1:3" x14ac:dyDescent="0.55000000000000004">
      <c r="A11891" s="1" t="s">
        <v>21</v>
      </c>
      <c r="B11891" s="2">
        <v>43839</v>
      </c>
      <c r="C11891">
        <v>158.7294</v>
      </c>
    </row>
    <row r="11892" spans="1:3" x14ac:dyDescent="0.55000000000000004">
      <c r="A11892" s="1" t="s">
        <v>21</v>
      </c>
      <c r="B11892" s="2">
        <v>43840</v>
      </c>
      <c r="C11892">
        <v>157.995</v>
      </c>
    </row>
    <row r="11893" spans="1:3" x14ac:dyDescent="0.55000000000000004">
      <c r="A11893" s="1" t="s">
        <v>21</v>
      </c>
      <c r="B11893" s="2">
        <v>43843</v>
      </c>
      <c r="C11893">
        <v>159.8947</v>
      </c>
    </row>
    <row r="11894" spans="1:3" x14ac:dyDescent="0.55000000000000004">
      <c r="A11894" s="1" t="s">
        <v>21</v>
      </c>
      <c r="B11894" s="2">
        <v>43844</v>
      </c>
      <c r="C11894">
        <v>158.76859999999999</v>
      </c>
    </row>
    <row r="11895" spans="1:3" x14ac:dyDescent="0.55000000000000004">
      <c r="A11895" s="1" t="s">
        <v>21</v>
      </c>
      <c r="B11895" s="2">
        <v>43845</v>
      </c>
      <c r="C11895">
        <v>159.79679999999999</v>
      </c>
    </row>
    <row r="11896" spans="1:3" x14ac:dyDescent="0.55000000000000004">
      <c r="A11896" s="1" t="s">
        <v>21</v>
      </c>
      <c r="B11896" s="2">
        <v>43846</v>
      </c>
      <c r="C11896">
        <v>162.72479999999999</v>
      </c>
    </row>
    <row r="11897" spans="1:3" x14ac:dyDescent="0.55000000000000004">
      <c r="A11897" s="1" t="s">
        <v>21</v>
      </c>
      <c r="B11897" s="2">
        <v>43847</v>
      </c>
      <c r="C11897">
        <v>163.63550000000001</v>
      </c>
    </row>
    <row r="11898" spans="1:3" x14ac:dyDescent="0.55000000000000004">
      <c r="A11898" s="1" t="s">
        <v>21</v>
      </c>
      <c r="B11898" s="2">
        <v>43851</v>
      </c>
      <c r="C11898">
        <v>163.048</v>
      </c>
    </row>
    <row r="11899" spans="1:3" x14ac:dyDescent="0.55000000000000004">
      <c r="A11899" s="1" t="s">
        <v>21</v>
      </c>
      <c r="B11899" s="2">
        <v>43852</v>
      </c>
      <c r="C11899">
        <v>162.2646</v>
      </c>
    </row>
    <row r="11900" spans="1:3" x14ac:dyDescent="0.55000000000000004">
      <c r="A11900" s="1" t="s">
        <v>21</v>
      </c>
      <c r="B11900" s="2">
        <v>43853</v>
      </c>
      <c r="C11900">
        <v>163.26339999999999</v>
      </c>
    </row>
    <row r="11901" spans="1:3" x14ac:dyDescent="0.55000000000000004">
      <c r="A11901" s="1" t="s">
        <v>21</v>
      </c>
      <c r="B11901" s="2">
        <v>43854</v>
      </c>
      <c r="C11901">
        <v>161.6182</v>
      </c>
    </row>
    <row r="11902" spans="1:3" x14ac:dyDescent="0.55000000000000004">
      <c r="A11902" s="1" t="s">
        <v>21</v>
      </c>
      <c r="B11902" s="2">
        <v>43857</v>
      </c>
      <c r="C11902">
        <v>158.91550000000001</v>
      </c>
    </row>
    <row r="11903" spans="1:3" x14ac:dyDescent="0.55000000000000004">
      <c r="A11903" s="1" t="s">
        <v>21</v>
      </c>
      <c r="B11903" s="2">
        <v>43858</v>
      </c>
      <c r="C11903">
        <v>162.02950000000001</v>
      </c>
    </row>
    <row r="11904" spans="1:3" x14ac:dyDescent="0.55000000000000004">
      <c r="A11904" s="1" t="s">
        <v>21</v>
      </c>
      <c r="B11904" s="2">
        <v>43859</v>
      </c>
      <c r="C11904">
        <v>164.55600000000001</v>
      </c>
    </row>
    <row r="11905" spans="1:3" x14ac:dyDescent="0.55000000000000004">
      <c r="A11905" s="1" t="s">
        <v>21</v>
      </c>
      <c r="B11905" s="2">
        <v>43860</v>
      </c>
      <c r="C11905">
        <v>169.1978</v>
      </c>
    </row>
    <row r="11906" spans="1:3" x14ac:dyDescent="0.55000000000000004">
      <c r="A11906" s="1" t="s">
        <v>21</v>
      </c>
      <c r="B11906" s="2">
        <v>43861</v>
      </c>
      <c r="C11906">
        <v>166.70060000000001</v>
      </c>
    </row>
    <row r="11907" spans="1:3" x14ac:dyDescent="0.55000000000000004">
      <c r="A11907" s="1" t="s">
        <v>21</v>
      </c>
      <c r="B11907" s="2">
        <v>43864</v>
      </c>
      <c r="C11907">
        <v>170.7646</v>
      </c>
    </row>
    <row r="11908" spans="1:3" x14ac:dyDescent="0.55000000000000004">
      <c r="A11908" s="1" t="s">
        <v>21</v>
      </c>
      <c r="B11908" s="2">
        <v>43865</v>
      </c>
      <c r="C11908">
        <v>176.38560000000001</v>
      </c>
    </row>
    <row r="11909" spans="1:3" x14ac:dyDescent="0.55000000000000004">
      <c r="A11909" s="1" t="s">
        <v>21</v>
      </c>
      <c r="B11909" s="2">
        <v>43866</v>
      </c>
      <c r="C11909">
        <v>176.17009999999999</v>
      </c>
    </row>
    <row r="11910" spans="1:3" x14ac:dyDescent="0.55000000000000004">
      <c r="A11910" s="1" t="s">
        <v>21</v>
      </c>
      <c r="B11910" s="2">
        <v>43867</v>
      </c>
      <c r="C11910">
        <v>179.8228</v>
      </c>
    </row>
    <row r="11911" spans="1:3" x14ac:dyDescent="0.55000000000000004">
      <c r="A11911" s="1" t="s">
        <v>21</v>
      </c>
      <c r="B11911" s="2">
        <v>43868</v>
      </c>
      <c r="C11911">
        <v>180.07740000000001</v>
      </c>
    </row>
    <row r="11912" spans="1:3" x14ac:dyDescent="0.55000000000000004">
      <c r="A11912" s="1" t="s">
        <v>21</v>
      </c>
      <c r="B11912" s="2">
        <v>43871</v>
      </c>
      <c r="C11912">
        <v>184.7877</v>
      </c>
    </row>
    <row r="11913" spans="1:3" x14ac:dyDescent="0.55000000000000004">
      <c r="A11913" s="1" t="s">
        <v>21</v>
      </c>
      <c r="B11913" s="2">
        <v>43872</v>
      </c>
      <c r="C11913">
        <v>180.61600000000001</v>
      </c>
    </row>
    <row r="11914" spans="1:3" x14ac:dyDescent="0.55000000000000004">
      <c r="A11914" s="1" t="s">
        <v>21</v>
      </c>
      <c r="B11914" s="2">
        <v>43873</v>
      </c>
      <c r="C11914">
        <v>180.88050000000001</v>
      </c>
    </row>
    <row r="11915" spans="1:3" x14ac:dyDescent="0.55000000000000004">
      <c r="A11915" s="1" t="s">
        <v>21</v>
      </c>
      <c r="B11915" s="2">
        <v>43874</v>
      </c>
      <c r="C11915">
        <v>179.90119999999999</v>
      </c>
    </row>
    <row r="11916" spans="1:3" x14ac:dyDescent="0.55000000000000004">
      <c r="A11916" s="1" t="s">
        <v>21</v>
      </c>
      <c r="B11916" s="2">
        <v>43875</v>
      </c>
      <c r="C11916">
        <v>181.50720000000001</v>
      </c>
    </row>
    <row r="11917" spans="1:3" x14ac:dyDescent="0.55000000000000004">
      <c r="A11917" s="1" t="s">
        <v>21</v>
      </c>
      <c r="B11917" s="2">
        <v>43879</v>
      </c>
      <c r="C11917">
        <v>183.34819999999999</v>
      </c>
    </row>
    <row r="11918" spans="1:3" x14ac:dyDescent="0.55000000000000004">
      <c r="A11918" s="1" t="s">
        <v>21</v>
      </c>
      <c r="B11918" s="2">
        <v>43880</v>
      </c>
      <c r="C11918">
        <v>183.8981</v>
      </c>
    </row>
    <row r="11919" spans="1:3" x14ac:dyDescent="0.55000000000000004">
      <c r="A11919" s="1" t="s">
        <v>21</v>
      </c>
      <c r="B11919" s="2">
        <v>43881</v>
      </c>
      <c r="C11919">
        <v>181.08969999999999</v>
      </c>
    </row>
    <row r="11920" spans="1:3" x14ac:dyDescent="0.55000000000000004">
      <c r="A11920" s="1" t="s">
        <v>21</v>
      </c>
      <c r="B11920" s="2">
        <v>43882</v>
      </c>
      <c r="C11920">
        <v>175.36500000000001</v>
      </c>
    </row>
    <row r="11921" spans="1:3" x14ac:dyDescent="0.55000000000000004">
      <c r="A11921" s="1" t="s">
        <v>21</v>
      </c>
      <c r="B11921" s="2">
        <v>43885</v>
      </c>
      <c r="C11921">
        <v>167.804</v>
      </c>
    </row>
    <row r="11922" spans="1:3" x14ac:dyDescent="0.55000000000000004">
      <c r="A11922" s="1" t="s">
        <v>21</v>
      </c>
      <c r="B11922" s="2">
        <v>43886</v>
      </c>
      <c r="C11922">
        <v>165.035</v>
      </c>
    </row>
    <row r="11923" spans="1:3" x14ac:dyDescent="0.55000000000000004">
      <c r="A11923" s="1" t="s">
        <v>21</v>
      </c>
      <c r="B11923" s="2">
        <v>43887</v>
      </c>
      <c r="C11923">
        <v>167.09710000000001</v>
      </c>
    </row>
    <row r="11924" spans="1:3" x14ac:dyDescent="0.55000000000000004">
      <c r="A11924" s="1" t="s">
        <v>21</v>
      </c>
      <c r="B11924" s="2">
        <v>43888</v>
      </c>
      <c r="C11924">
        <v>155.3235</v>
      </c>
    </row>
    <row r="11925" spans="1:3" x14ac:dyDescent="0.55000000000000004">
      <c r="A11925" s="1" t="s">
        <v>21</v>
      </c>
      <c r="B11925" s="2">
        <v>43889</v>
      </c>
      <c r="C11925">
        <v>159.08439999999999</v>
      </c>
    </row>
    <row r="11926" spans="1:3" x14ac:dyDescent="0.55000000000000004">
      <c r="A11926" s="1" t="s">
        <v>21</v>
      </c>
      <c r="B11926" s="2">
        <v>43892</v>
      </c>
      <c r="C11926">
        <v>169.66980000000001</v>
      </c>
    </row>
    <row r="11927" spans="1:3" x14ac:dyDescent="0.55000000000000004">
      <c r="A11927" s="1" t="s">
        <v>21</v>
      </c>
      <c r="B11927" s="2">
        <v>43893</v>
      </c>
      <c r="C11927">
        <v>161.53919999999999</v>
      </c>
    </row>
    <row r="11928" spans="1:3" x14ac:dyDescent="0.55000000000000004">
      <c r="A11928" s="1" t="s">
        <v>21</v>
      </c>
      <c r="B11928" s="2">
        <v>43894</v>
      </c>
      <c r="C11928">
        <v>167.47020000000001</v>
      </c>
    </row>
    <row r="11929" spans="1:3" x14ac:dyDescent="0.55000000000000004">
      <c r="A11929" s="1" t="s">
        <v>21</v>
      </c>
      <c r="B11929" s="2">
        <v>43895</v>
      </c>
      <c r="C11929">
        <v>163.26750000000001</v>
      </c>
    </row>
    <row r="11930" spans="1:3" x14ac:dyDescent="0.55000000000000004">
      <c r="A11930" s="1" t="s">
        <v>21</v>
      </c>
      <c r="B11930" s="2">
        <v>43896</v>
      </c>
      <c r="C11930">
        <v>158.6523</v>
      </c>
    </row>
    <row r="11931" spans="1:3" x14ac:dyDescent="0.55000000000000004">
      <c r="A11931" s="1" t="s">
        <v>21</v>
      </c>
      <c r="B11931" s="2">
        <v>43899</v>
      </c>
      <c r="C11931">
        <v>147.90010000000001</v>
      </c>
    </row>
    <row r="11932" spans="1:3" x14ac:dyDescent="0.55000000000000004">
      <c r="A11932" s="1" t="s">
        <v>21</v>
      </c>
      <c r="B11932" s="2">
        <v>43900</v>
      </c>
      <c r="C11932">
        <v>158.01410000000001</v>
      </c>
    </row>
    <row r="11933" spans="1:3" x14ac:dyDescent="0.55000000000000004">
      <c r="A11933" s="1" t="s">
        <v>21</v>
      </c>
      <c r="B11933" s="2">
        <v>43901</v>
      </c>
      <c r="C11933">
        <v>150.85570000000001</v>
      </c>
    </row>
    <row r="11934" spans="1:3" x14ac:dyDescent="0.55000000000000004">
      <c r="A11934" s="1" t="s">
        <v>21</v>
      </c>
      <c r="B11934" s="2">
        <v>43902</v>
      </c>
      <c r="C11934">
        <v>136.5488</v>
      </c>
    </row>
    <row r="11935" spans="1:3" x14ac:dyDescent="0.55000000000000004">
      <c r="A11935" s="1" t="s">
        <v>21</v>
      </c>
      <c r="B11935" s="2">
        <v>43903</v>
      </c>
      <c r="C11935">
        <v>155.96180000000001</v>
      </c>
    </row>
    <row r="11936" spans="1:3" x14ac:dyDescent="0.55000000000000004">
      <c r="A11936" s="1" t="s">
        <v>21</v>
      </c>
      <c r="B11936" s="2">
        <v>43906</v>
      </c>
      <c r="C11936">
        <v>132.97450000000001</v>
      </c>
    </row>
    <row r="11937" spans="1:3" x14ac:dyDescent="0.55000000000000004">
      <c r="A11937" s="1" t="s">
        <v>21</v>
      </c>
      <c r="B11937" s="2">
        <v>43907</v>
      </c>
      <c r="C11937">
        <v>143.92320000000001</v>
      </c>
    </row>
    <row r="11938" spans="1:3" x14ac:dyDescent="0.55000000000000004">
      <c r="A11938" s="1" t="s">
        <v>21</v>
      </c>
      <c r="B11938" s="2">
        <v>43908</v>
      </c>
      <c r="C11938">
        <v>137.8646</v>
      </c>
    </row>
    <row r="11939" spans="1:3" x14ac:dyDescent="0.55000000000000004">
      <c r="A11939" s="1" t="s">
        <v>21</v>
      </c>
      <c r="B11939" s="2">
        <v>43909</v>
      </c>
      <c r="C11939">
        <v>140.13290000000001</v>
      </c>
    </row>
    <row r="11940" spans="1:3" x14ac:dyDescent="0.55000000000000004">
      <c r="A11940" s="1" t="s">
        <v>21</v>
      </c>
      <c r="B11940" s="2">
        <v>43910</v>
      </c>
      <c r="C11940">
        <v>134.86969999999999</v>
      </c>
    </row>
    <row r="11941" spans="1:3" x14ac:dyDescent="0.55000000000000004">
      <c r="A11941" s="1" t="s">
        <v>21</v>
      </c>
      <c r="B11941" s="2">
        <v>43913</v>
      </c>
      <c r="C11941">
        <v>133.52440000000001</v>
      </c>
    </row>
    <row r="11942" spans="1:3" x14ac:dyDescent="0.55000000000000004">
      <c r="A11942" s="1" t="s">
        <v>21</v>
      </c>
      <c r="B11942" s="2">
        <v>43914</v>
      </c>
      <c r="C11942">
        <v>145.66130000000001</v>
      </c>
    </row>
    <row r="11943" spans="1:3" x14ac:dyDescent="0.55000000000000004">
      <c r="A11943" s="1" t="s">
        <v>21</v>
      </c>
      <c r="B11943" s="2">
        <v>43915</v>
      </c>
      <c r="C11943">
        <v>144.26689999999999</v>
      </c>
    </row>
    <row r="11944" spans="1:3" x14ac:dyDescent="0.55000000000000004">
      <c r="A11944" s="1" t="s">
        <v>21</v>
      </c>
      <c r="B11944" s="2">
        <v>43916</v>
      </c>
      <c r="C11944">
        <v>153.29089999999999</v>
      </c>
    </row>
    <row r="11945" spans="1:3" x14ac:dyDescent="0.55000000000000004">
      <c r="A11945" s="1" t="s">
        <v>21</v>
      </c>
      <c r="B11945" s="2">
        <v>43917</v>
      </c>
      <c r="C11945">
        <v>146.9967</v>
      </c>
    </row>
    <row r="11946" spans="1:3" x14ac:dyDescent="0.55000000000000004">
      <c r="A11946" s="1" t="s">
        <v>21</v>
      </c>
      <c r="B11946" s="2">
        <v>43920</v>
      </c>
      <c r="C11946">
        <v>157.3365</v>
      </c>
    </row>
    <row r="11947" spans="1:3" x14ac:dyDescent="0.55000000000000004">
      <c r="A11947" s="1" t="s">
        <v>21</v>
      </c>
      <c r="B11947" s="2">
        <v>43921</v>
      </c>
      <c r="C11947">
        <v>154.8621</v>
      </c>
    </row>
    <row r="11948" spans="1:3" x14ac:dyDescent="0.55000000000000004">
      <c r="A11948" s="1" t="s">
        <v>21</v>
      </c>
      <c r="B11948" s="2">
        <v>43922</v>
      </c>
      <c r="C11948">
        <v>149.36320000000001</v>
      </c>
    </row>
    <row r="11949" spans="1:3" x14ac:dyDescent="0.55000000000000004">
      <c r="A11949" s="1" t="s">
        <v>21</v>
      </c>
      <c r="B11949" s="2">
        <v>43923</v>
      </c>
      <c r="C11949">
        <v>152.4563</v>
      </c>
    </row>
    <row r="11950" spans="1:3" x14ac:dyDescent="0.55000000000000004">
      <c r="A11950" s="1" t="s">
        <v>21</v>
      </c>
      <c r="B11950" s="2">
        <v>43924</v>
      </c>
      <c r="C11950">
        <v>151.0521</v>
      </c>
    </row>
    <row r="11951" spans="1:3" x14ac:dyDescent="0.55000000000000004">
      <c r="A11951" s="1" t="s">
        <v>21</v>
      </c>
      <c r="B11951" s="2">
        <v>43927</v>
      </c>
      <c r="C11951">
        <v>162.28550000000001</v>
      </c>
    </row>
    <row r="11952" spans="1:3" x14ac:dyDescent="0.55000000000000004">
      <c r="A11952" s="1" t="s">
        <v>21</v>
      </c>
      <c r="B11952" s="2">
        <v>43928</v>
      </c>
      <c r="C11952">
        <v>160.5377</v>
      </c>
    </row>
    <row r="11953" spans="1:3" x14ac:dyDescent="0.55000000000000004">
      <c r="A11953" s="1" t="s">
        <v>21</v>
      </c>
      <c r="B11953" s="2">
        <v>43929</v>
      </c>
      <c r="C11953">
        <v>162.1481</v>
      </c>
    </row>
    <row r="11954" spans="1:3" x14ac:dyDescent="0.55000000000000004">
      <c r="A11954" s="1" t="s">
        <v>21</v>
      </c>
      <c r="B11954" s="2">
        <v>43930</v>
      </c>
      <c r="C11954">
        <v>162.15790000000001</v>
      </c>
    </row>
    <row r="11955" spans="1:3" x14ac:dyDescent="0.55000000000000004">
      <c r="A11955" s="1" t="s">
        <v>21</v>
      </c>
      <c r="B11955" s="2">
        <v>43934</v>
      </c>
      <c r="C11955">
        <v>162.52119999999999</v>
      </c>
    </row>
    <row r="11956" spans="1:3" x14ac:dyDescent="0.55000000000000004">
      <c r="A11956" s="1" t="s">
        <v>21</v>
      </c>
      <c r="B11956" s="2">
        <v>43935</v>
      </c>
      <c r="C11956">
        <v>170.5633</v>
      </c>
    </row>
    <row r="11957" spans="1:3" x14ac:dyDescent="0.55000000000000004">
      <c r="A11957" s="1" t="s">
        <v>21</v>
      </c>
      <c r="B11957" s="2">
        <v>43936</v>
      </c>
      <c r="C11957">
        <v>168.77619999999999</v>
      </c>
    </row>
    <row r="11958" spans="1:3" x14ac:dyDescent="0.55000000000000004">
      <c r="A11958" s="1" t="s">
        <v>21</v>
      </c>
      <c r="B11958" s="2">
        <v>43937</v>
      </c>
      <c r="C11958">
        <v>173.84299999999999</v>
      </c>
    </row>
    <row r="11959" spans="1:3" x14ac:dyDescent="0.55000000000000004">
      <c r="A11959" s="1" t="s">
        <v>21</v>
      </c>
      <c r="B11959" s="2">
        <v>43938</v>
      </c>
      <c r="C11959">
        <v>175.37479999999999</v>
      </c>
    </row>
    <row r="11960" spans="1:3" x14ac:dyDescent="0.55000000000000004">
      <c r="A11960" s="1" t="s">
        <v>21</v>
      </c>
      <c r="B11960" s="2">
        <v>43941</v>
      </c>
      <c r="C11960">
        <v>171.89869999999999</v>
      </c>
    </row>
    <row r="11961" spans="1:3" x14ac:dyDescent="0.55000000000000004">
      <c r="A11961" s="1" t="s">
        <v>21</v>
      </c>
      <c r="B11961" s="2">
        <v>43942</v>
      </c>
      <c r="C11961">
        <v>164.7895</v>
      </c>
    </row>
    <row r="11962" spans="1:3" x14ac:dyDescent="0.55000000000000004">
      <c r="A11962" s="1" t="s">
        <v>21</v>
      </c>
      <c r="B11962" s="2">
        <v>43943</v>
      </c>
      <c r="C11962">
        <v>170.38659999999999</v>
      </c>
    </row>
    <row r="11963" spans="1:3" x14ac:dyDescent="0.55000000000000004">
      <c r="A11963" s="1" t="s">
        <v>21</v>
      </c>
      <c r="B11963" s="2">
        <v>43944</v>
      </c>
      <c r="C11963">
        <v>168.3245</v>
      </c>
    </row>
    <row r="11964" spans="1:3" x14ac:dyDescent="0.55000000000000004">
      <c r="A11964" s="1" t="s">
        <v>21</v>
      </c>
      <c r="B11964" s="2">
        <v>43945</v>
      </c>
      <c r="C11964">
        <v>171.398</v>
      </c>
    </row>
    <row r="11965" spans="1:3" x14ac:dyDescent="0.55000000000000004">
      <c r="A11965" s="1" t="s">
        <v>21</v>
      </c>
      <c r="B11965" s="2">
        <v>43948</v>
      </c>
      <c r="C11965">
        <v>170.90700000000001</v>
      </c>
    </row>
    <row r="11966" spans="1:3" x14ac:dyDescent="0.55000000000000004">
      <c r="A11966" s="1" t="s">
        <v>21</v>
      </c>
      <c r="B11966" s="2">
        <v>43949</v>
      </c>
      <c r="C11966">
        <v>166.74350000000001</v>
      </c>
    </row>
    <row r="11967" spans="1:3" x14ac:dyDescent="0.55000000000000004">
      <c r="A11967" s="1" t="s">
        <v>21</v>
      </c>
      <c r="B11967" s="2">
        <v>43950</v>
      </c>
      <c r="C11967">
        <v>174.226</v>
      </c>
    </row>
    <row r="11968" spans="1:3" x14ac:dyDescent="0.55000000000000004">
      <c r="A11968" s="1" t="s">
        <v>21</v>
      </c>
      <c r="B11968" s="2">
        <v>43951</v>
      </c>
      <c r="C11968">
        <v>175.97380000000001</v>
      </c>
    </row>
    <row r="11969" spans="1:3" x14ac:dyDescent="0.55000000000000004">
      <c r="A11969" s="1" t="s">
        <v>21</v>
      </c>
      <c r="B11969" s="2">
        <v>43952</v>
      </c>
      <c r="C11969">
        <v>171.41759999999999</v>
      </c>
    </row>
    <row r="11970" spans="1:3" x14ac:dyDescent="0.55000000000000004">
      <c r="A11970" s="1" t="s">
        <v>21</v>
      </c>
      <c r="B11970" s="2">
        <v>43955</v>
      </c>
      <c r="C11970">
        <v>175.6105</v>
      </c>
    </row>
    <row r="11971" spans="1:3" x14ac:dyDescent="0.55000000000000004">
      <c r="A11971" s="1" t="s">
        <v>21</v>
      </c>
      <c r="B11971" s="2">
        <v>43956</v>
      </c>
      <c r="C11971">
        <v>177.4958</v>
      </c>
    </row>
    <row r="11972" spans="1:3" x14ac:dyDescent="0.55000000000000004">
      <c r="A11972" s="1" t="s">
        <v>21</v>
      </c>
      <c r="B11972" s="2">
        <v>43957</v>
      </c>
      <c r="C11972">
        <v>179.24369999999999</v>
      </c>
    </row>
    <row r="11973" spans="1:3" x14ac:dyDescent="0.55000000000000004">
      <c r="A11973" s="1" t="s">
        <v>21</v>
      </c>
      <c r="B11973" s="2">
        <v>43958</v>
      </c>
      <c r="C11973">
        <v>180.28450000000001</v>
      </c>
    </row>
    <row r="11974" spans="1:3" x14ac:dyDescent="0.55000000000000004">
      <c r="A11974" s="1" t="s">
        <v>21</v>
      </c>
      <c r="B11974" s="2">
        <v>43959</v>
      </c>
      <c r="C11974">
        <v>181.345</v>
      </c>
    </row>
    <row r="11975" spans="1:3" x14ac:dyDescent="0.55000000000000004">
      <c r="A11975" s="1" t="s">
        <v>21</v>
      </c>
      <c r="B11975" s="2">
        <v>43962</v>
      </c>
      <c r="C11975">
        <v>183.36779999999999</v>
      </c>
    </row>
    <row r="11976" spans="1:3" x14ac:dyDescent="0.55000000000000004">
      <c r="A11976" s="1" t="s">
        <v>21</v>
      </c>
      <c r="B11976" s="2">
        <v>43963</v>
      </c>
      <c r="C11976">
        <v>179.21420000000001</v>
      </c>
    </row>
    <row r="11977" spans="1:3" x14ac:dyDescent="0.55000000000000004">
      <c r="A11977" s="1" t="s">
        <v>21</v>
      </c>
      <c r="B11977" s="2">
        <v>43964</v>
      </c>
      <c r="C11977">
        <v>176.50399999999999</v>
      </c>
    </row>
    <row r="11978" spans="1:3" x14ac:dyDescent="0.55000000000000004">
      <c r="A11978" s="1" t="s">
        <v>21</v>
      </c>
      <c r="B11978" s="2">
        <v>43965</v>
      </c>
      <c r="C11978">
        <v>177.26990000000001</v>
      </c>
    </row>
    <row r="11979" spans="1:3" x14ac:dyDescent="0.55000000000000004">
      <c r="A11979" s="1" t="s">
        <v>21</v>
      </c>
      <c r="B11979" s="2">
        <v>43966</v>
      </c>
      <c r="C11979">
        <v>179.85239999999999</v>
      </c>
    </row>
    <row r="11980" spans="1:3" x14ac:dyDescent="0.55000000000000004">
      <c r="A11980" s="1" t="s">
        <v>21</v>
      </c>
      <c r="B11980" s="2">
        <v>43969</v>
      </c>
      <c r="C11980">
        <v>181.57089999999999</v>
      </c>
    </row>
    <row r="11981" spans="1:3" x14ac:dyDescent="0.55000000000000004">
      <c r="A11981" s="1" t="s">
        <v>21</v>
      </c>
      <c r="B11981" s="2">
        <v>43970</v>
      </c>
      <c r="C11981">
        <v>180.31399999999999</v>
      </c>
    </row>
    <row r="11982" spans="1:3" x14ac:dyDescent="0.55000000000000004">
      <c r="A11982" s="1" t="s">
        <v>21</v>
      </c>
      <c r="B11982" s="2">
        <v>43971</v>
      </c>
      <c r="C11982">
        <v>182.8151</v>
      </c>
    </row>
    <row r="11983" spans="1:3" x14ac:dyDescent="0.55000000000000004">
      <c r="A11983" s="1" t="s">
        <v>21</v>
      </c>
      <c r="B11983" s="2">
        <v>43972</v>
      </c>
      <c r="C11983">
        <v>180.61920000000001</v>
      </c>
    </row>
    <row r="11984" spans="1:3" x14ac:dyDescent="0.55000000000000004">
      <c r="A11984" s="1" t="s">
        <v>21</v>
      </c>
      <c r="B11984" s="2">
        <v>43973</v>
      </c>
      <c r="C11984">
        <v>180.69800000000001</v>
      </c>
    </row>
    <row r="11985" spans="1:3" x14ac:dyDescent="0.55000000000000004">
      <c r="A11985" s="1" t="s">
        <v>21</v>
      </c>
      <c r="B11985" s="2">
        <v>43977</v>
      </c>
      <c r="C11985">
        <v>178.7878</v>
      </c>
    </row>
    <row r="11986" spans="1:3" x14ac:dyDescent="0.55000000000000004">
      <c r="A11986" s="1" t="s">
        <v>21</v>
      </c>
      <c r="B11986" s="2">
        <v>43978</v>
      </c>
      <c r="C11986">
        <v>179.0241</v>
      </c>
    </row>
    <row r="11987" spans="1:3" x14ac:dyDescent="0.55000000000000004">
      <c r="A11987" s="1" t="s">
        <v>21</v>
      </c>
      <c r="B11987" s="2">
        <v>43979</v>
      </c>
      <c r="C11987">
        <v>178.62029999999999</v>
      </c>
    </row>
    <row r="11988" spans="1:3" x14ac:dyDescent="0.55000000000000004">
      <c r="A11988" s="1" t="s">
        <v>21</v>
      </c>
      <c r="B11988" s="2">
        <v>43980</v>
      </c>
      <c r="C11988">
        <v>180.44200000000001</v>
      </c>
    </row>
    <row r="11989" spans="1:3" x14ac:dyDescent="0.55000000000000004">
      <c r="A11989" s="1" t="s">
        <v>21</v>
      </c>
      <c r="B11989" s="2">
        <v>43983</v>
      </c>
      <c r="C11989">
        <v>180.0284</v>
      </c>
    </row>
    <row r="11990" spans="1:3" x14ac:dyDescent="0.55000000000000004">
      <c r="A11990" s="1" t="s">
        <v>21</v>
      </c>
      <c r="B11990" s="2">
        <v>43984</v>
      </c>
      <c r="C11990">
        <v>182.07660000000001</v>
      </c>
    </row>
    <row r="11991" spans="1:3" x14ac:dyDescent="0.55000000000000004">
      <c r="A11991" s="1" t="s">
        <v>21</v>
      </c>
      <c r="B11991" s="2">
        <v>43985</v>
      </c>
      <c r="C11991">
        <v>182.5197</v>
      </c>
    </row>
    <row r="11992" spans="1:3" x14ac:dyDescent="0.55000000000000004">
      <c r="A11992" s="1" t="s">
        <v>21</v>
      </c>
      <c r="B11992" s="2">
        <v>43986</v>
      </c>
      <c r="C11992">
        <v>180.11709999999999</v>
      </c>
    </row>
    <row r="11993" spans="1:3" x14ac:dyDescent="0.55000000000000004">
      <c r="A11993" s="1" t="s">
        <v>21</v>
      </c>
      <c r="B11993" s="2">
        <v>43987</v>
      </c>
      <c r="C11993">
        <v>184.33150000000001</v>
      </c>
    </row>
    <row r="11994" spans="1:3" x14ac:dyDescent="0.55000000000000004">
      <c r="A11994" s="1" t="s">
        <v>21</v>
      </c>
      <c r="B11994" s="2">
        <v>43990</v>
      </c>
      <c r="C11994">
        <v>185.47370000000001</v>
      </c>
    </row>
    <row r="11995" spans="1:3" x14ac:dyDescent="0.55000000000000004">
      <c r="A11995" s="1" t="s">
        <v>21</v>
      </c>
      <c r="B11995" s="2">
        <v>43991</v>
      </c>
      <c r="C11995">
        <v>186.89160000000001</v>
      </c>
    </row>
    <row r="11996" spans="1:3" x14ac:dyDescent="0.55000000000000004">
      <c r="A11996" s="1" t="s">
        <v>21</v>
      </c>
      <c r="B11996" s="2">
        <v>43992</v>
      </c>
      <c r="C11996">
        <v>193.8237</v>
      </c>
    </row>
    <row r="11997" spans="1:3" x14ac:dyDescent="0.55000000000000004">
      <c r="A11997" s="1" t="s">
        <v>21</v>
      </c>
      <c r="B11997" s="2">
        <v>43993</v>
      </c>
      <c r="C11997">
        <v>183.41569999999999</v>
      </c>
    </row>
    <row r="11998" spans="1:3" x14ac:dyDescent="0.55000000000000004">
      <c r="A11998" s="1" t="s">
        <v>21</v>
      </c>
      <c r="B11998" s="2">
        <v>43994</v>
      </c>
      <c r="C11998">
        <v>184.86320000000001</v>
      </c>
    </row>
    <row r="11999" spans="1:3" x14ac:dyDescent="0.55000000000000004">
      <c r="A11999" s="1" t="s">
        <v>21</v>
      </c>
      <c r="B11999" s="2">
        <v>43997</v>
      </c>
      <c r="C11999">
        <v>186.04480000000001</v>
      </c>
    </row>
    <row r="12000" spans="1:3" x14ac:dyDescent="0.55000000000000004">
      <c r="A12000" s="1" t="s">
        <v>21</v>
      </c>
      <c r="B12000" s="2">
        <v>43998</v>
      </c>
      <c r="C12000">
        <v>190.60390000000001</v>
      </c>
    </row>
    <row r="12001" spans="1:3" x14ac:dyDescent="0.55000000000000004">
      <c r="A12001" s="1" t="s">
        <v>21</v>
      </c>
      <c r="B12001" s="2">
        <v>43999</v>
      </c>
      <c r="C12001">
        <v>191.2636</v>
      </c>
    </row>
    <row r="12002" spans="1:3" x14ac:dyDescent="0.55000000000000004">
      <c r="A12002" s="1" t="s">
        <v>21</v>
      </c>
      <c r="B12002" s="2">
        <v>44000</v>
      </c>
      <c r="C12002">
        <v>193.3117</v>
      </c>
    </row>
    <row r="12003" spans="1:3" x14ac:dyDescent="0.55000000000000004">
      <c r="A12003" s="1" t="s">
        <v>21</v>
      </c>
      <c r="B12003" s="2">
        <v>44001</v>
      </c>
      <c r="C12003">
        <v>192.15960000000001</v>
      </c>
    </row>
    <row r="12004" spans="1:3" x14ac:dyDescent="0.55000000000000004">
      <c r="A12004" s="1" t="s">
        <v>21</v>
      </c>
      <c r="B12004" s="2">
        <v>44004</v>
      </c>
      <c r="C12004">
        <v>197.4966</v>
      </c>
    </row>
    <row r="12005" spans="1:3" x14ac:dyDescent="0.55000000000000004">
      <c r="A12005" s="1" t="s">
        <v>21</v>
      </c>
      <c r="B12005" s="2">
        <v>44005</v>
      </c>
      <c r="C12005">
        <v>198.81610000000001</v>
      </c>
    </row>
    <row r="12006" spans="1:3" x14ac:dyDescent="0.55000000000000004">
      <c r="A12006" s="1" t="s">
        <v>21</v>
      </c>
      <c r="B12006" s="2">
        <v>44006</v>
      </c>
      <c r="C12006">
        <v>194.80840000000001</v>
      </c>
    </row>
    <row r="12007" spans="1:3" x14ac:dyDescent="0.55000000000000004">
      <c r="A12007" s="1" t="s">
        <v>21</v>
      </c>
      <c r="B12007" s="2">
        <v>44007</v>
      </c>
      <c r="C12007">
        <v>197.27010000000001</v>
      </c>
    </row>
    <row r="12008" spans="1:3" x14ac:dyDescent="0.55000000000000004">
      <c r="A12008" s="1" t="s">
        <v>21</v>
      </c>
      <c r="B12008" s="2">
        <v>44008</v>
      </c>
      <c r="C12008">
        <v>193.32159999999999</v>
      </c>
    </row>
    <row r="12009" spans="1:3" x14ac:dyDescent="0.55000000000000004">
      <c r="A12009" s="1" t="s">
        <v>21</v>
      </c>
      <c r="B12009" s="2">
        <v>44011</v>
      </c>
      <c r="C12009">
        <v>195.39920000000001</v>
      </c>
    </row>
    <row r="12010" spans="1:3" x14ac:dyDescent="0.55000000000000004">
      <c r="A12010" s="1" t="s">
        <v>21</v>
      </c>
      <c r="B12010" s="2">
        <v>44012</v>
      </c>
      <c r="C12010">
        <v>200.39150000000001</v>
      </c>
    </row>
    <row r="12011" spans="1:3" x14ac:dyDescent="0.55000000000000004">
      <c r="A12011" s="1" t="s">
        <v>21</v>
      </c>
      <c r="B12011" s="2">
        <v>44013</v>
      </c>
      <c r="C12011">
        <v>201.5633</v>
      </c>
    </row>
    <row r="12012" spans="1:3" x14ac:dyDescent="0.55000000000000004">
      <c r="A12012" s="1" t="s">
        <v>21</v>
      </c>
      <c r="B12012" s="2">
        <v>44014</v>
      </c>
      <c r="C12012">
        <v>203.0994</v>
      </c>
    </row>
    <row r="12013" spans="1:3" x14ac:dyDescent="0.55000000000000004">
      <c r="A12013" s="1" t="s">
        <v>21</v>
      </c>
      <c r="B12013" s="2">
        <v>44018</v>
      </c>
      <c r="C12013">
        <v>207.47139999999999</v>
      </c>
    </row>
    <row r="12014" spans="1:3" x14ac:dyDescent="0.55000000000000004">
      <c r="A12014" s="1" t="s">
        <v>21</v>
      </c>
      <c r="B12014" s="2">
        <v>44019</v>
      </c>
      <c r="C12014">
        <v>205.05889999999999</v>
      </c>
    </row>
    <row r="12015" spans="1:3" x14ac:dyDescent="0.55000000000000004">
      <c r="A12015" s="1" t="s">
        <v>21</v>
      </c>
      <c r="B12015" s="2">
        <v>44020</v>
      </c>
      <c r="C12015">
        <v>209.56870000000001</v>
      </c>
    </row>
    <row r="12016" spans="1:3" x14ac:dyDescent="0.55000000000000004">
      <c r="A12016" s="1" t="s">
        <v>21</v>
      </c>
      <c r="B12016" s="2">
        <v>44021</v>
      </c>
      <c r="C12016">
        <v>211.0359</v>
      </c>
    </row>
    <row r="12017" spans="1:3" x14ac:dyDescent="0.55000000000000004">
      <c r="A12017" s="1" t="s">
        <v>21</v>
      </c>
      <c r="B12017" s="2">
        <v>44022</v>
      </c>
      <c r="C12017">
        <v>210.39590000000001</v>
      </c>
    </row>
    <row r="12018" spans="1:3" x14ac:dyDescent="0.55000000000000004">
      <c r="A12018" s="1" t="s">
        <v>21</v>
      </c>
      <c r="B12018" s="2">
        <v>44025</v>
      </c>
      <c r="C12018">
        <v>203.89699999999999</v>
      </c>
    </row>
    <row r="12019" spans="1:3" x14ac:dyDescent="0.55000000000000004">
      <c r="A12019" s="1" t="s">
        <v>21</v>
      </c>
      <c r="B12019" s="2">
        <v>44026</v>
      </c>
      <c r="C12019">
        <v>205.1574</v>
      </c>
    </row>
    <row r="12020" spans="1:3" x14ac:dyDescent="0.55000000000000004">
      <c r="A12020" s="1" t="s">
        <v>21</v>
      </c>
      <c r="B12020" s="2">
        <v>44027</v>
      </c>
      <c r="C12020">
        <v>204.85210000000001</v>
      </c>
    </row>
    <row r="12021" spans="1:3" x14ac:dyDescent="0.55000000000000004">
      <c r="A12021" s="1" t="s">
        <v>21</v>
      </c>
      <c r="B12021" s="2">
        <v>44028</v>
      </c>
      <c r="C12021">
        <v>200.7953</v>
      </c>
    </row>
    <row r="12022" spans="1:3" x14ac:dyDescent="0.55000000000000004">
      <c r="A12022" s="1" t="s">
        <v>21</v>
      </c>
      <c r="B12022" s="2">
        <v>44029</v>
      </c>
      <c r="C12022">
        <v>199.77119999999999</v>
      </c>
    </row>
    <row r="12023" spans="1:3" x14ac:dyDescent="0.55000000000000004">
      <c r="A12023" s="1" t="s">
        <v>21</v>
      </c>
      <c r="B12023" s="2">
        <v>44032</v>
      </c>
      <c r="C12023">
        <v>208.35759999999999</v>
      </c>
    </row>
    <row r="12024" spans="1:3" x14ac:dyDescent="0.55000000000000004">
      <c r="A12024" s="1" t="s">
        <v>21</v>
      </c>
      <c r="B12024" s="2">
        <v>44033</v>
      </c>
      <c r="C12024">
        <v>205.5513</v>
      </c>
    </row>
    <row r="12025" spans="1:3" x14ac:dyDescent="0.55000000000000004">
      <c r="A12025" s="1" t="s">
        <v>21</v>
      </c>
      <c r="B12025" s="2">
        <v>44034</v>
      </c>
      <c r="C12025">
        <v>208.50530000000001</v>
      </c>
    </row>
    <row r="12026" spans="1:3" x14ac:dyDescent="0.55000000000000004">
      <c r="A12026" s="1" t="s">
        <v>21</v>
      </c>
      <c r="B12026" s="2">
        <v>44035</v>
      </c>
      <c r="C12026">
        <v>199.43639999999999</v>
      </c>
    </row>
    <row r="12027" spans="1:3" x14ac:dyDescent="0.55000000000000004">
      <c r="A12027" s="1" t="s">
        <v>21</v>
      </c>
      <c r="B12027" s="2">
        <v>44036</v>
      </c>
      <c r="C12027">
        <v>198.21539999999999</v>
      </c>
    </row>
    <row r="12028" spans="1:3" x14ac:dyDescent="0.55000000000000004">
      <c r="A12028" s="1" t="s">
        <v>21</v>
      </c>
      <c r="B12028" s="2">
        <v>44039</v>
      </c>
      <c r="C12028">
        <v>200.72630000000001</v>
      </c>
    </row>
    <row r="12029" spans="1:3" x14ac:dyDescent="0.55000000000000004">
      <c r="A12029" s="1" t="s">
        <v>21</v>
      </c>
      <c r="B12029" s="2">
        <v>44040</v>
      </c>
      <c r="C12029">
        <v>198.92439999999999</v>
      </c>
    </row>
    <row r="12030" spans="1:3" x14ac:dyDescent="0.55000000000000004">
      <c r="A12030" s="1" t="s">
        <v>21</v>
      </c>
      <c r="B12030" s="2">
        <v>44041</v>
      </c>
      <c r="C12030">
        <v>200.9331</v>
      </c>
    </row>
    <row r="12031" spans="1:3" x14ac:dyDescent="0.55000000000000004">
      <c r="A12031" s="1" t="s">
        <v>21</v>
      </c>
      <c r="B12031" s="2">
        <v>44042</v>
      </c>
      <c r="C12031">
        <v>200.7756</v>
      </c>
    </row>
    <row r="12032" spans="1:3" x14ac:dyDescent="0.55000000000000004">
      <c r="A12032" s="1" t="s">
        <v>21</v>
      </c>
      <c r="B12032" s="2">
        <v>44043</v>
      </c>
      <c r="C12032">
        <v>201.86859999999999</v>
      </c>
    </row>
    <row r="12033" spans="1:3" x14ac:dyDescent="0.55000000000000004">
      <c r="A12033" s="1" t="s">
        <v>21</v>
      </c>
      <c r="B12033" s="2">
        <v>44046</v>
      </c>
      <c r="C12033">
        <v>213.22190000000001</v>
      </c>
    </row>
    <row r="12034" spans="1:3" x14ac:dyDescent="0.55000000000000004">
      <c r="A12034" s="1" t="s">
        <v>21</v>
      </c>
      <c r="B12034" s="2">
        <v>44047</v>
      </c>
      <c r="C12034">
        <v>210.02170000000001</v>
      </c>
    </row>
    <row r="12035" spans="1:3" x14ac:dyDescent="0.55000000000000004">
      <c r="A12035" s="1" t="s">
        <v>21</v>
      </c>
      <c r="B12035" s="2">
        <v>44048</v>
      </c>
      <c r="C12035">
        <v>209.67699999999999</v>
      </c>
    </row>
    <row r="12036" spans="1:3" x14ac:dyDescent="0.55000000000000004">
      <c r="A12036" s="1" t="s">
        <v>21</v>
      </c>
      <c r="B12036" s="2">
        <v>44049</v>
      </c>
      <c r="C12036">
        <v>213.03479999999999</v>
      </c>
    </row>
    <row r="12037" spans="1:3" x14ac:dyDescent="0.55000000000000004">
      <c r="A12037" s="1" t="s">
        <v>21</v>
      </c>
      <c r="B12037" s="2">
        <v>44050</v>
      </c>
      <c r="C12037">
        <v>209.22409999999999</v>
      </c>
    </row>
    <row r="12038" spans="1:3" x14ac:dyDescent="0.55000000000000004">
      <c r="A12038" s="1" t="s">
        <v>21</v>
      </c>
      <c r="B12038" s="2">
        <v>44053</v>
      </c>
      <c r="C12038">
        <v>205.05889999999999</v>
      </c>
    </row>
    <row r="12039" spans="1:3" x14ac:dyDescent="0.55000000000000004">
      <c r="A12039" s="1" t="s">
        <v>21</v>
      </c>
      <c r="B12039" s="2">
        <v>44054</v>
      </c>
      <c r="C12039">
        <v>200.2636</v>
      </c>
    </row>
    <row r="12040" spans="1:3" x14ac:dyDescent="0.55000000000000004">
      <c r="A12040" s="1" t="s">
        <v>21</v>
      </c>
      <c r="B12040" s="2">
        <v>44055</v>
      </c>
      <c r="C12040">
        <v>205.9845</v>
      </c>
    </row>
    <row r="12041" spans="1:3" x14ac:dyDescent="0.55000000000000004">
      <c r="A12041" s="1" t="s">
        <v>21</v>
      </c>
      <c r="B12041" s="2">
        <v>44056</v>
      </c>
      <c r="C12041">
        <v>205.50200000000001</v>
      </c>
    </row>
    <row r="12042" spans="1:3" x14ac:dyDescent="0.55000000000000004">
      <c r="A12042" s="1" t="s">
        <v>21</v>
      </c>
      <c r="B12042" s="2">
        <v>44057</v>
      </c>
      <c r="C12042">
        <v>205.69890000000001</v>
      </c>
    </row>
    <row r="12043" spans="1:3" x14ac:dyDescent="0.55000000000000004">
      <c r="A12043" s="1" t="s">
        <v>21</v>
      </c>
      <c r="B12043" s="2">
        <v>44060</v>
      </c>
      <c r="C12043">
        <v>207.05779999999999</v>
      </c>
    </row>
    <row r="12044" spans="1:3" x14ac:dyDescent="0.55000000000000004">
      <c r="A12044" s="1" t="s">
        <v>21</v>
      </c>
      <c r="B12044" s="2">
        <v>44061</v>
      </c>
      <c r="C12044">
        <v>208.24930000000001</v>
      </c>
    </row>
    <row r="12045" spans="1:3" x14ac:dyDescent="0.55000000000000004">
      <c r="A12045" s="1" t="s">
        <v>21</v>
      </c>
      <c r="B12045" s="2">
        <v>44062</v>
      </c>
      <c r="C12045">
        <v>206.98580000000001</v>
      </c>
    </row>
    <row r="12046" spans="1:3" x14ac:dyDescent="0.55000000000000004">
      <c r="A12046" s="1" t="s">
        <v>21</v>
      </c>
      <c r="B12046" s="2">
        <v>44063</v>
      </c>
      <c r="C12046">
        <v>211.80269999999999</v>
      </c>
    </row>
    <row r="12047" spans="1:3" x14ac:dyDescent="0.55000000000000004">
      <c r="A12047" s="1" t="s">
        <v>21</v>
      </c>
      <c r="B12047" s="2">
        <v>44064</v>
      </c>
      <c r="C12047">
        <v>210.2629</v>
      </c>
    </row>
    <row r="12048" spans="1:3" x14ac:dyDescent="0.55000000000000004">
      <c r="A12048" s="1" t="s">
        <v>21</v>
      </c>
      <c r="B12048" s="2">
        <v>44067</v>
      </c>
      <c r="C12048">
        <v>210.92420000000001</v>
      </c>
    </row>
    <row r="12049" spans="1:3" x14ac:dyDescent="0.55000000000000004">
      <c r="A12049" s="1" t="s">
        <v>21</v>
      </c>
      <c r="B12049" s="2">
        <v>44068</v>
      </c>
      <c r="C12049">
        <v>213.66820000000001</v>
      </c>
    </row>
    <row r="12050" spans="1:3" x14ac:dyDescent="0.55000000000000004">
      <c r="A12050" s="1" t="s">
        <v>21</v>
      </c>
      <c r="B12050" s="2">
        <v>44069</v>
      </c>
      <c r="C12050">
        <v>218.2876</v>
      </c>
    </row>
    <row r="12051" spans="1:3" x14ac:dyDescent="0.55000000000000004">
      <c r="A12051" s="1" t="s">
        <v>21</v>
      </c>
      <c r="B12051" s="2">
        <v>44070</v>
      </c>
      <c r="C12051">
        <v>223.6473</v>
      </c>
    </row>
    <row r="12052" spans="1:3" x14ac:dyDescent="0.55000000000000004">
      <c r="A12052" s="1" t="s">
        <v>21</v>
      </c>
      <c r="B12052" s="2">
        <v>44071</v>
      </c>
      <c r="C12052">
        <v>225.94720000000001</v>
      </c>
    </row>
    <row r="12053" spans="1:3" x14ac:dyDescent="0.55000000000000004">
      <c r="A12053" s="1" t="s">
        <v>21</v>
      </c>
      <c r="B12053" s="2">
        <v>44074</v>
      </c>
      <c r="C12053">
        <v>222.61089999999999</v>
      </c>
    </row>
    <row r="12054" spans="1:3" x14ac:dyDescent="0.55000000000000004">
      <c r="A12054" s="1" t="s">
        <v>21</v>
      </c>
      <c r="B12054" s="2">
        <v>44075</v>
      </c>
      <c r="C12054">
        <v>224.32839999999999</v>
      </c>
    </row>
    <row r="12055" spans="1:3" x14ac:dyDescent="0.55000000000000004">
      <c r="A12055" s="1" t="s">
        <v>21</v>
      </c>
      <c r="B12055" s="2">
        <v>44076</v>
      </c>
      <c r="C12055">
        <v>228.65170000000001</v>
      </c>
    </row>
    <row r="12056" spans="1:3" x14ac:dyDescent="0.55000000000000004">
      <c r="A12056" s="1" t="s">
        <v>21</v>
      </c>
      <c r="B12056" s="2">
        <v>44077</v>
      </c>
      <c r="C12056">
        <v>214.48750000000001</v>
      </c>
    </row>
    <row r="12057" spans="1:3" x14ac:dyDescent="0.55000000000000004">
      <c r="A12057" s="1" t="s">
        <v>21</v>
      </c>
      <c r="B12057" s="2">
        <v>44078</v>
      </c>
      <c r="C12057">
        <v>211.4769</v>
      </c>
    </row>
    <row r="12058" spans="1:3" x14ac:dyDescent="0.55000000000000004">
      <c r="A12058" s="1" t="s">
        <v>21</v>
      </c>
      <c r="B12058" s="2">
        <v>44082</v>
      </c>
      <c r="C12058">
        <v>200.03700000000001</v>
      </c>
    </row>
    <row r="12059" spans="1:3" x14ac:dyDescent="0.55000000000000004">
      <c r="A12059" s="1" t="s">
        <v>21</v>
      </c>
      <c r="B12059" s="2">
        <v>44083</v>
      </c>
      <c r="C12059">
        <v>208.55520000000001</v>
      </c>
    </row>
    <row r="12060" spans="1:3" x14ac:dyDescent="0.55000000000000004">
      <c r="A12060" s="1" t="s">
        <v>21</v>
      </c>
      <c r="B12060" s="2">
        <v>44084</v>
      </c>
      <c r="C12060">
        <v>202.71190000000001</v>
      </c>
    </row>
    <row r="12061" spans="1:3" x14ac:dyDescent="0.55000000000000004">
      <c r="A12061" s="1" t="s">
        <v>21</v>
      </c>
      <c r="B12061" s="2">
        <v>44085</v>
      </c>
      <c r="C12061">
        <v>201.38919999999999</v>
      </c>
    </row>
    <row r="12062" spans="1:3" x14ac:dyDescent="0.55000000000000004">
      <c r="A12062" s="1" t="s">
        <v>21</v>
      </c>
      <c r="B12062" s="2">
        <v>44088</v>
      </c>
      <c r="C12062">
        <v>202.75139999999999</v>
      </c>
    </row>
    <row r="12063" spans="1:3" x14ac:dyDescent="0.55000000000000004">
      <c r="A12063" s="1" t="s">
        <v>21</v>
      </c>
      <c r="B12063" s="2">
        <v>44089</v>
      </c>
      <c r="C12063">
        <v>206.07769999999999</v>
      </c>
    </row>
    <row r="12064" spans="1:3" x14ac:dyDescent="0.55000000000000004">
      <c r="A12064" s="1" t="s">
        <v>21</v>
      </c>
      <c r="B12064" s="2">
        <v>44090</v>
      </c>
      <c r="C12064">
        <v>202.39599999999999</v>
      </c>
    </row>
    <row r="12065" spans="1:3" x14ac:dyDescent="0.55000000000000004">
      <c r="A12065" s="1" t="s">
        <v>21</v>
      </c>
      <c r="B12065" s="2">
        <v>44091</v>
      </c>
      <c r="C12065">
        <v>200.28370000000001</v>
      </c>
    </row>
    <row r="12066" spans="1:3" x14ac:dyDescent="0.55000000000000004">
      <c r="A12066" s="1" t="s">
        <v>21</v>
      </c>
      <c r="B12066" s="2">
        <v>44092</v>
      </c>
      <c r="C12066">
        <v>197.7963</v>
      </c>
    </row>
    <row r="12067" spans="1:3" x14ac:dyDescent="0.55000000000000004">
      <c r="A12067" s="1" t="s">
        <v>21</v>
      </c>
      <c r="B12067" s="2">
        <v>44095</v>
      </c>
      <c r="C12067">
        <v>199.91849999999999</v>
      </c>
    </row>
    <row r="12068" spans="1:3" x14ac:dyDescent="0.55000000000000004">
      <c r="A12068" s="1" t="s">
        <v>21</v>
      </c>
      <c r="B12068" s="2">
        <v>44096</v>
      </c>
      <c r="C12068">
        <v>204.7353</v>
      </c>
    </row>
    <row r="12069" spans="1:3" x14ac:dyDescent="0.55000000000000004">
      <c r="A12069" s="1" t="s">
        <v>21</v>
      </c>
      <c r="B12069" s="2">
        <v>44097</v>
      </c>
      <c r="C12069">
        <v>197.99369999999999</v>
      </c>
    </row>
    <row r="12070" spans="1:3" x14ac:dyDescent="0.55000000000000004">
      <c r="A12070" s="1" t="s">
        <v>21</v>
      </c>
      <c r="B12070" s="2">
        <v>44098</v>
      </c>
      <c r="C12070">
        <v>200.56010000000001</v>
      </c>
    </row>
    <row r="12071" spans="1:3" x14ac:dyDescent="0.55000000000000004">
      <c r="A12071" s="1" t="s">
        <v>21</v>
      </c>
      <c r="B12071" s="2">
        <v>44099</v>
      </c>
      <c r="C12071">
        <v>205.1302</v>
      </c>
    </row>
    <row r="12072" spans="1:3" x14ac:dyDescent="0.55000000000000004">
      <c r="A12072" s="1" t="s">
        <v>21</v>
      </c>
      <c r="B12072" s="2">
        <v>44102</v>
      </c>
      <c r="C12072">
        <v>206.72919999999999</v>
      </c>
    </row>
    <row r="12073" spans="1:3" x14ac:dyDescent="0.55000000000000004">
      <c r="A12073" s="1" t="s">
        <v>21</v>
      </c>
      <c r="B12073" s="2">
        <v>44103</v>
      </c>
      <c r="C12073">
        <v>204.57740000000001</v>
      </c>
    </row>
    <row r="12074" spans="1:3" x14ac:dyDescent="0.55000000000000004">
      <c r="A12074" s="1" t="s">
        <v>21</v>
      </c>
      <c r="B12074" s="2">
        <v>44104</v>
      </c>
      <c r="C12074">
        <v>207.60769999999999</v>
      </c>
    </row>
    <row r="12075" spans="1:3" x14ac:dyDescent="0.55000000000000004">
      <c r="A12075" s="1" t="s">
        <v>21</v>
      </c>
      <c r="B12075" s="2">
        <v>44105</v>
      </c>
      <c r="C12075">
        <v>209.71010000000001</v>
      </c>
    </row>
    <row r="12076" spans="1:3" x14ac:dyDescent="0.55000000000000004">
      <c r="A12076" s="1" t="s">
        <v>21</v>
      </c>
      <c r="B12076" s="2">
        <v>44106</v>
      </c>
      <c r="C12076">
        <v>203.5213</v>
      </c>
    </row>
    <row r="12077" spans="1:3" x14ac:dyDescent="0.55000000000000004">
      <c r="A12077" s="1" t="s">
        <v>21</v>
      </c>
      <c r="B12077" s="2">
        <v>44109</v>
      </c>
      <c r="C12077">
        <v>207.65700000000001</v>
      </c>
    </row>
    <row r="12078" spans="1:3" x14ac:dyDescent="0.55000000000000004">
      <c r="A12078" s="1" t="s">
        <v>21</v>
      </c>
      <c r="B12078" s="2">
        <v>44110</v>
      </c>
      <c r="C12078">
        <v>203.2449</v>
      </c>
    </row>
    <row r="12079" spans="1:3" x14ac:dyDescent="0.55000000000000004">
      <c r="A12079" s="1" t="s">
        <v>21</v>
      </c>
      <c r="B12079" s="2">
        <v>44111</v>
      </c>
      <c r="C12079">
        <v>207.11420000000001</v>
      </c>
    </row>
    <row r="12080" spans="1:3" x14ac:dyDescent="0.55000000000000004">
      <c r="A12080" s="1" t="s">
        <v>21</v>
      </c>
      <c r="B12080" s="2">
        <v>44112</v>
      </c>
      <c r="C12080">
        <v>207.8544</v>
      </c>
    </row>
    <row r="12081" spans="1:3" x14ac:dyDescent="0.55000000000000004">
      <c r="A12081" s="1" t="s">
        <v>21</v>
      </c>
      <c r="B12081" s="2">
        <v>44113</v>
      </c>
      <c r="C12081">
        <v>213.01669999999999</v>
      </c>
    </row>
    <row r="12082" spans="1:3" x14ac:dyDescent="0.55000000000000004">
      <c r="A12082" s="1" t="s">
        <v>21</v>
      </c>
      <c r="B12082" s="2">
        <v>44116</v>
      </c>
      <c r="C12082">
        <v>218.53440000000001</v>
      </c>
    </row>
    <row r="12083" spans="1:3" x14ac:dyDescent="0.55000000000000004">
      <c r="A12083" s="1" t="s">
        <v>21</v>
      </c>
      <c r="B12083" s="2">
        <v>44117</v>
      </c>
      <c r="C12083">
        <v>219.97550000000001</v>
      </c>
    </row>
    <row r="12084" spans="1:3" x14ac:dyDescent="0.55000000000000004">
      <c r="A12084" s="1" t="s">
        <v>21</v>
      </c>
      <c r="B12084" s="2">
        <v>44118</v>
      </c>
      <c r="C12084">
        <v>218.00139999999999</v>
      </c>
    </row>
    <row r="12085" spans="1:3" x14ac:dyDescent="0.55000000000000004">
      <c r="A12085" s="1" t="s">
        <v>21</v>
      </c>
      <c r="B12085" s="2">
        <v>44119</v>
      </c>
      <c r="C12085">
        <v>216.8169</v>
      </c>
    </row>
    <row r="12086" spans="1:3" x14ac:dyDescent="0.55000000000000004">
      <c r="A12086" s="1" t="s">
        <v>21</v>
      </c>
      <c r="B12086" s="2">
        <v>44120</v>
      </c>
      <c r="C12086">
        <v>216.8169</v>
      </c>
    </row>
    <row r="12087" spans="1:3" x14ac:dyDescent="0.55000000000000004">
      <c r="A12087" s="1" t="s">
        <v>21</v>
      </c>
      <c r="B12087" s="2">
        <v>44123</v>
      </c>
      <c r="C12087">
        <v>211.44730000000001</v>
      </c>
    </row>
    <row r="12088" spans="1:3" x14ac:dyDescent="0.55000000000000004">
      <c r="A12088" s="1" t="s">
        <v>21</v>
      </c>
      <c r="B12088" s="2">
        <v>44124</v>
      </c>
      <c r="C12088">
        <v>211.87180000000001</v>
      </c>
    </row>
    <row r="12089" spans="1:3" x14ac:dyDescent="0.55000000000000004">
      <c r="A12089" s="1" t="s">
        <v>21</v>
      </c>
      <c r="B12089" s="2">
        <v>44125</v>
      </c>
      <c r="C12089">
        <v>212.0198</v>
      </c>
    </row>
    <row r="12090" spans="1:3" x14ac:dyDescent="0.55000000000000004">
      <c r="A12090" s="1" t="s">
        <v>21</v>
      </c>
      <c r="B12090" s="2">
        <v>44126</v>
      </c>
      <c r="C12090">
        <v>212.1086</v>
      </c>
    </row>
    <row r="12091" spans="1:3" x14ac:dyDescent="0.55000000000000004">
      <c r="A12091" s="1" t="s">
        <v>21</v>
      </c>
      <c r="B12091" s="2">
        <v>44127</v>
      </c>
      <c r="C12091">
        <v>213.43129999999999</v>
      </c>
    </row>
    <row r="12092" spans="1:3" x14ac:dyDescent="0.55000000000000004">
      <c r="A12092" s="1" t="s">
        <v>21</v>
      </c>
      <c r="B12092" s="2">
        <v>44130</v>
      </c>
      <c r="C12092">
        <v>207.36089999999999</v>
      </c>
    </row>
    <row r="12093" spans="1:3" x14ac:dyDescent="0.55000000000000004">
      <c r="A12093" s="1" t="s">
        <v>21</v>
      </c>
      <c r="B12093" s="2">
        <v>44131</v>
      </c>
      <c r="C12093">
        <v>210.48990000000001</v>
      </c>
    </row>
    <row r="12094" spans="1:3" x14ac:dyDescent="0.55000000000000004">
      <c r="A12094" s="1" t="s">
        <v>21</v>
      </c>
      <c r="B12094" s="2">
        <v>44132</v>
      </c>
      <c r="C12094">
        <v>200.05670000000001</v>
      </c>
    </row>
    <row r="12095" spans="1:3" x14ac:dyDescent="0.55000000000000004">
      <c r="A12095" s="1" t="s">
        <v>21</v>
      </c>
      <c r="B12095" s="2">
        <v>44133</v>
      </c>
      <c r="C12095">
        <v>202.0703</v>
      </c>
    </row>
    <row r="12096" spans="1:3" x14ac:dyDescent="0.55000000000000004">
      <c r="A12096" s="1" t="s">
        <v>21</v>
      </c>
      <c r="B12096" s="2">
        <v>44134</v>
      </c>
      <c r="C12096">
        <v>199.8494</v>
      </c>
    </row>
    <row r="12097" spans="1:3" x14ac:dyDescent="0.55000000000000004">
      <c r="A12097" s="1" t="s">
        <v>21</v>
      </c>
      <c r="B12097" s="2">
        <v>44137</v>
      </c>
      <c r="C12097">
        <v>199.71119999999999</v>
      </c>
    </row>
    <row r="12098" spans="1:3" x14ac:dyDescent="0.55000000000000004">
      <c r="A12098" s="1" t="s">
        <v>21</v>
      </c>
      <c r="B12098" s="2">
        <v>44138</v>
      </c>
      <c r="C12098">
        <v>203.75810000000001</v>
      </c>
    </row>
    <row r="12099" spans="1:3" x14ac:dyDescent="0.55000000000000004">
      <c r="A12099" s="1" t="s">
        <v>21</v>
      </c>
      <c r="B12099" s="2">
        <v>44139</v>
      </c>
      <c r="C12099">
        <v>213.58920000000001</v>
      </c>
    </row>
    <row r="12100" spans="1:3" x14ac:dyDescent="0.55000000000000004">
      <c r="A12100" s="1" t="s">
        <v>21</v>
      </c>
      <c r="B12100" s="2">
        <v>44140</v>
      </c>
      <c r="C12100">
        <v>220.3999</v>
      </c>
    </row>
    <row r="12101" spans="1:3" x14ac:dyDescent="0.55000000000000004">
      <c r="A12101" s="1" t="s">
        <v>21</v>
      </c>
      <c r="B12101" s="2">
        <v>44141</v>
      </c>
      <c r="C12101">
        <v>220.8244</v>
      </c>
    </row>
    <row r="12102" spans="1:3" x14ac:dyDescent="0.55000000000000004">
      <c r="A12102" s="1" t="s">
        <v>21</v>
      </c>
      <c r="B12102" s="2">
        <v>44144</v>
      </c>
      <c r="C12102">
        <v>215.5633</v>
      </c>
    </row>
    <row r="12103" spans="1:3" x14ac:dyDescent="0.55000000000000004">
      <c r="A12103" s="1" t="s">
        <v>21</v>
      </c>
      <c r="B12103" s="2">
        <v>44145</v>
      </c>
      <c r="C12103">
        <v>208.27889999999999</v>
      </c>
    </row>
    <row r="12104" spans="1:3" x14ac:dyDescent="0.55000000000000004">
      <c r="A12104" s="1" t="s">
        <v>21</v>
      </c>
      <c r="B12104" s="2">
        <v>44146</v>
      </c>
      <c r="C12104">
        <v>213.74719999999999</v>
      </c>
    </row>
    <row r="12105" spans="1:3" x14ac:dyDescent="0.55000000000000004">
      <c r="A12105" s="1" t="s">
        <v>21</v>
      </c>
      <c r="B12105" s="2">
        <v>44147</v>
      </c>
      <c r="C12105">
        <v>212.6516</v>
      </c>
    </row>
    <row r="12106" spans="1:3" x14ac:dyDescent="0.55000000000000004">
      <c r="A12106" s="1" t="s">
        <v>21</v>
      </c>
      <c r="B12106" s="2">
        <v>44148</v>
      </c>
      <c r="C12106">
        <v>213.70769999999999</v>
      </c>
    </row>
    <row r="12107" spans="1:3" x14ac:dyDescent="0.55000000000000004">
      <c r="A12107" s="1" t="s">
        <v>21</v>
      </c>
      <c r="B12107" s="2">
        <v>44151</v>
      </c>
      <c r="C12107">
        <v>214.41839999999999</v>
      </c>
    </row>
    <row r="12108" spans="1:3" x14ac:dyDescent="0.55000000000000004">
      <c r="A12108" s="1" t="s">
        <v>21</v>
      </c>
      <c r="B12108" s="2">
        <v>44152</v>
      </c>
      <c r="C12108">
        <v>211.6842</v>
      </c>
    </row>
    <row r="12109" spans="1:3" x14ac:dyDescent="0.55000000000000004">
      <c r="A12109" s="1" t="s">
        <v>21</v>
      </c>
      <c r="B12109" s="2">
        <v>44153</v>
      </c>
      <c r="C12109">
        <v>208.89340000000001</v>
      </c>
    </row>
    <row r="12110" spans="1:3" x14ac:dyDescent="0.55000000000000004">
      <c r="A12110" s="1" t="s">
        <v>21</v>
      </c>
      <c r="B12110" s="2">
        <v>44154</v>
      </c>
      <c r="C12110">
        <v>210.21960000000001</v>
      </c>
    </row>
    <row r="12111" spans="1:3" x14ac:dyDescent="0.55000000000000004">
      <c r="A12111" s="1" t="s">
        <v>21</v>
      </c>
      <c r="B12111" s="2">
        <v>44155</v>
      </c>
      <c r="C12111">
        <v>208.2106</v>
      </c>
    </row>
    <row r="12112" spans="1:3" x14ac:dyDescent="0.55000000000000004">
      <c r="A12112" s="1" t="s">
        <v>21</v>
      </c>
      <c r="B12112" s="2">
        <v>44158</v>
      </c>
      <c r="C12112">
        <v>207.93350000000001</v>
      </c>
    </row>
    <row r="12113" spans="1:3" x14ac:dyDescent="0.55000000000000004">
      <c r="A12113" s="1" t="s">
        <v>21</v>
      </c>
      <c r="B12113" s="2">
        <v>44159</v>
      </c>
      <c r="C12113">
        <v>211.6447</v>
      </c>
    </row>
    <row r="12114" spans="1:3" x14ac:dyDescent="0.55000000000000004">
      <c r="A12114" s="1" t="s">
        <v>21</v>
      </c>
      <c r="B12114" s="2">
        <v>44160</v>
      </c>
      <c r="C12114">
        <v>211.65450000000001</v>
      </c>
    </row>
    <row r="12115" spans="1:3" x14ac:dyDescent="0.55000000000000004">
      <c r="A12115" s="1" t="s">
        <v>21</v>
      </c>
      <c r="B12115" s="2">
        <v>44162</v>
      </c>
      <c r="C12115">
        <v>213.00040000000001</v>
      </c>
    </row>
    <row r="12116" spans="1:3" x14ac:dyDescent="0.55000000000000004">
      <c r="A12116" s="1" t="s">
        <v>21</v>
      </c>
      <c r="B12116" s="2">
        <v>44165</v>
      </c>
      <c r="C12116">
        <v>211.85249999999999</v>
      </c>
    </row>
    <row r="12117" spans="1:3" x14ac:dyDescent="0.55000000000000004">
      <c r="A12117" s="1" t="s">
        <v>21</v>
      </c>
      <c r="B12117" s="2">
        <v>44166</v>
      </c>
      <c r="C12117">
        <v>213.97030000000001</v>
      </c>
    </row>
    <row r="12118" spans="1:3" x14ac:dyDescent="0.55000000000000004">
      <c r="A12118" s="1" t="s">
        <v>21</v>
      </c>
      <c r="B12118" s="2">
        <v>44167</v>
      </c>
      <c r="C12118">
        <v>213.13900000000001</v>
      </c>
    </row>
    <row r="12119" spans="1:3" x14ac:dyDescent="0.55000000000000004">
      <c r="A12119" s="1" t="s">
        <v>21</v>
      </c>
      <c r="B12119" s="2">
        <v>44168</v>
      </c>
      <c r="C12119">
        <v>212.02070000000001</v>
      </c>
    </row>
    <row r="12120" spans="1:3" x14ac:dyDescent="0.55000000000000004">
      <c r="A12120" s="1" t="s">
        <v>21</v>
      </c>
      <c r="B12120" s="2">
        <v>44169</v>
      </c>
      <c r="C12120">
        <v>212.13939999999999</v>
      </c>
    </row>
    <row r="12121" spans="1:3" x14ac:dyDescent="0.55000000000000004">
      <c r="A12121" s="1" t="s">
        <v>21</v>
      </c>
      <c r="B12121" s="2">
        <v>44172</v>
      </c>
      <c r="C12121">
        <v>212.0702</v>
      </c>
    </row>
    <row r="12122" spans="1:3" x14ac:dyDescent="0.55000000000000004">
      <c r="A12122" s="1" t="s">
        <v>21</v>
      </c>
      <c r="B12122" s="2">
        <v>44173</v>
      </c>
      <c r="C12122">
        <v>213.7724</v>
      </c>
    </row>
    <row r="12123" spans="1:3" x14ac:dyDescent="0.55000000000000004">
      <c r="A12123" s="1" t="s">
        <v>21</v>
      </c>
      <c r="B12123" s="2">
        <v>44174</v>
      </c>
      <c r="C12123">
        <v>209.60599999999999</v>
      </c>
    </row>
    <row r="12124" spans="1:3" x14ac:dyDescent="0.55000000000000004">
      <c r="A12124" s="1" t="s">
        <v>21</v>
      </c>
      <c r="B12124" s="2">
        <v>44175</v>
      </c>
      <c r="C12124">
        <v>208.33920000000001</v>
      </c>
    </row>
    <row r="12125" spans="1:3" x14ac:dyDescent="0.55000000000000004">
      <c r="A12125" s="1" t="s">
        <v>21</v>
      </c>
      <c r="B12125" s="2">
        <v>44176</v>
      </c>
      <c r="C12125">
        <v>211.05080000000001</v>
      </c>
    </row>
    <row r="12126" spans="1:3" x14ac:dyDescent="0.55000000000000004">
      <c r="A12126" s="1" t="s">
        <v>21</v>
      </c>
      <c r="B12126" s="2">
        <v>44179</v>
      </c>
      <c r="C12126">
        <v>211.9811</v>
      </c>
    </row>
    <row r="12127" spans="1:3" x14ac:dyDescent="0.55000000000000004">
      <c r="A12127" s="1" t="s">
        <v>21</v>
      </c>
      <c r="B12127" s="2">
        <v>44180</v>
      </c>
      <c r="C12127">
        <v>211.9118</v>
      </c>
    </row>
    <row r="12128" spans="1:3" x14ac:dyDescent="0.55000000000000004">
      <c r="A12128" s="1" t="s">
        <v>21</v>
      </c>
      <c r="B12128" s="2">
        <v>44181</v>
      </c>
      <c r="C12128">
        <v>217.0085</v>
      </c>
    </row>
    <row r="12129" spans="1:3" x14ac:dyDescent="0.55000000000000004">
      <c r="A12129" s="1" t="s">
        <v>21</v>
      </c>
      <c r="B12129" s="2">
        <v>44182</v>
      </c>
      <c r="C12129">
        <v>217.14699999999999</v>
      </c>
    </row>
    <row r="12130" spans="1:3" x14ac:dyDescent="0.55000000000000004">
      <c r="A12130" s="1" t="s">
        <v>21</v>
      </c>
      <c r="B12130" s="2">
        <v>44183</v>
      </c>
      <c r="C12130">
        <v>216.32560000000001</v>
      </c>
    </row>
    <row r="12131" spans="1:3" x14ac:dyDescent="0.55000000000000004">
      <c r="A12131" s="1" t="s">
        <v>21</v>
      </c>
      <c r="B12131" s="2">
        <v>44186</v>
      </c>
      <c r="C12131">
        <v>220.2842</v>
      </c>
    </row>
    <row r="12132" spans="1:3" x14ac:dyDescent="0.55000000000000004">
      <c r="A12132" s="1" t="s">
        <v>21</v>
      </c>
      <c r="B12132" s="2">
        <v>44187</v>
      </c>
      <c r="C12132">
        <v>221.62020000000001</v>
      </c>
    </row>
    <row r="12133" spans="1:3" x14ac:dyDescent="0.55000000000000004">
      <c r="A12133" s="1" t="s">
        <v>21</v>
      </c>
      <c r="B12133" s="2">
        <v>44188</v>
      </c>
      <c r="C12133">
        <v>218.73050000000001</v>
      </c>
    </row>
    <row r="12134" spans="1:3" x14ac:dyDescent="0.55000000000000004">
      <c r="A12134" s="1" t="s">
        <v>21</v>
      </c>
      <c r="B12134" s="2">
        <v>44189</v>
      </c>
      <c r="C12134">
        <v>220.4426</v>
      </c>
    </row>
    <row r="12135" spans="1:3" x14ac:dyDescent="0.55000000000000004">
      <c r="A12135" s="1" t="s">
        <v>21</v>
      </c>
      <c r="B12135" s="2">
        <v>44193</v>
      </c>
      <c r="C12135">
        <v>222.62970000000001</v>
      </c>
    </row>
    <row r="12136" spans="1:3" x14ac:dyDescent="0.55000000000000004">
      <c r="A12136" s="1" t="s">
        <v>21</v>
      </c>
      <c r="B12136" s="2">
        <v>44194</v>
      </c>
      <c r="C12136">
        <v>221.828</v>
      </c>
    </row>
    <row r="12137" spans="1:3" x14ac:dyDescent="0.55000000000000004">
      <c r="A12137" s="1" t="s">
        <v>21</v>
      </c>
      <c r="B12137" s="2">
        <v>44195</v>
      </c>
      <c r="C12137">
        <v>219.3836</v>
      </c>
    </row>
    <row r="12138" spans="1:3" x14ac:dyDescent="0.55000000000000004">
      <c r="A12138" s="1" t="s">
        <v>21</v>
      </c>
      <c r="B12138" s="2">
        <v>44196</v>
      </c>
      <c r="C12138">
        <v>220.11600000000001</v>
      </c>
    </row>
    <row r="12139" spans="1:3" x14ac:dyDescent="0.55000000000000004">
      <c r="A12139" s="1" t="s">
        <v>21</v>
      </c>
      <c r="B12139" s="2">
        <v>44200</v>
      </c>
      <c r="C12139">
        <v>215.435</v>
      </c>
    </row>
    <row r="12140" spans="1:3" x14ac:dyDescent="0.55000000000000004">
      <c r="A12140" s="1" t="s">
        <v>21</v>
      </c>
      <c r="B12140" s="2">
        <v>44201</v>
      </c>
      <c r="C12140">
        <v>215.64279999999999</v>
      </c>
    </row>
    <row r="12141" spans="1:3" x14ac:dyDescent="0.55000000000000004">
      <c r="A12141" s="1" t="s">
        <v>21</v>
      </c>
      <c r="B12141" s="2">
        <v>44202</v>
      </c>
      <c r="C12141">
        <v>210.0513</v>
      </c>
    </row>
    <row r="12142" spans="1:3" x14ac:dyDescent="0.55000000000000004">
      <c r="A12142" s="1" t="s">
        <v>21</v>
      </c>
      <c r="B12142" s="2">
        <v>44203</v>
      </c>
      <c r="C12142">
        <v>216.02869999999999</v>
      </c>
    </row>
    <row r="12143" spans="1:3" x14ac:dyDescent="0.55000000000000004">
      <c r="A12143" s="1" t="s">
        <v>21</v>
      </c>
      <c r="B12143" s="2">
        <v>44204</v>
      </c>
      <c r="C12143">
        <v>217.345</v>
      </c>
    </row>
    <row r="12144" spans="1:3" x14ac:dyDescent="0.55000000000000004">
      <c r="A12144" s="1" t="s">
        <v>21</v>
      </c>
      <c r="B12144" s="2">
        <v>44207</v>
      </c>
      <c r="C12144">
        <v>215.23699999999999</v>
      </c>
    </row>
    <row r="12145" spans="1:3" x14ac:dyDescent="0.55000000000000004">
      <c r="A12145" s="1" t="s">
        <v>21</v>
      </c>
      <c r="B12145" s="2">
        <v>44208</v>
      </c>
      <c r="C12145">
        <v>212.70359999999999</v>
      </c>
    </row>
    <row r="12146" spans="1:3" x14ac:dyDescent="0.55000000000000004">
      <c r="A12146" s="1" t="s">
        <v>21</v>
      </c>
      <c r="B12146" s="2">
        <v>44209</v>
      </c>
      <c r="C12146">
        <v>214.09889999999999</v>
      </c>
    </row>
    <row r="12147" spans="1:3" x14ac:dyDescent="0.55000000000000004">
      <c r="A12147" s="1" t="s">
        <v>21</v>
      </c>
      <c r="B12147" s="2">
        <v>44210</v>
      </c>
      <c r="C12147">
        <v>210.8134</v>
      </c>
    </row>
    <row r="12148" spans="1:3" x14ac:dyDescent="0.55000000000000004">
      <c r="A12148" s="1" t="s">
        <v>21</v>
      </c>
      <c r="B12148" s="2">
        <v>44211</v>
      </c>
      <c r="C12148">
        <v>210.44720000000001</v>
      </c>
    </row>
    <row r="12149" spans="1:3" x14ac:dyDescent="0.55000000000000004">
      <c r="A12149" s="1" t="s">
        <v>21</v>
      </c>
      <c r="B12149" s="2">
        <v>44215</v>
      </c>
      <c r="C12149">
        <v>214.1979</v>
      </c>
    </row>
    <row r="12150" spans="1:3" x14ac:dyDescent="0.55000000000000004">
      <c r="A12150" s="1" t="s">
        <v>21</v>
      </c>
      <c r="B12150" s="2">
        <v>44216</v>
      </c>
      <c r="C12150">
        <v>222.01609999999999</v>
      </c>
    </row>
    <row r="12151" spans="1:3" x14ac:dyDescent="0.55000000000000004">
      <c r="A12151" s="1" t="s">
        <v>21</v>
      </c>
      <c r="B12151" s="2">
        <v>44217</v>
      </c>
      <c r="C12151">
        <v>222.6395</v>
      </c>
    </row>
    <row r="12152" spans="1:3" x14ac:dyDescent="0.55000000000000004">
      <c r="A12152" s="1" t="s">
        <v>21</v>
      </c>
      <c r="B12152" s="2">
        <v>44218</v>
      </c>
      <c r="C12152">
        <v>223.60939999999999</v>
      </c>
    </row>
    <row r="12153" spans="1:3" x14ac:dyDescent="0.55000000000000004">
      <c r="A12153" s="1" t="s">
        <v>21</v>
      </c>
      <c r="B12153" s="2">
        <v>44221</v>
      </c>
      <c r="C12153">
        <v>227.1523</v>
      </c>
    </row>
    <row r="12154" spans="1:3" x14ac:dyDescent="0.55000000000000004">
      <c r="A12154" s="1" t="s">
        <v>21</v>
      </c>
      <c r="B12154" s="2">
        <v>44222</v>
      </c>
      <c r="C12154">
        <v>229.92330000000001</v>
      </c>
    </row>
    <row r="12155" spans="1:3" x14ac:dyDescent="0.55000000000000004">
      <c r="A12155" s="1" t="s">
        <v>21</v>
      </c>
      <c r="B12155" s="2">
        <v>44223</v>
      </c>
      <c r="C12155">
        <v>230.48740000000001</v>
      </c>
    </row>
    <row r="12156" spans="1:3" x14ac:dyDescent="0.55000000000000004">
      <c r="A12156" s="1" t="s">
        <v>21</v>
      </c>
      <c r="B12156" s="2">
        <v>44224</v>
      </c>
      <c r="C12156">
        <v>236.45490000000001</v>
      </c>
    </row>
    <row r="12157" spans="1:3" x14ac:dyDescent="0.55000000000000004">
      <c r="A12157" s="1" t="s">
        <v>21</v>
      </c>
      <c r="B12157" s="2">
        <v>44225</v>
      </c>
      <c r="C12157">
        <v>229.55709999999999</v>
      </c>
    </row>
    <row r="12158" spans="1:3" x14ac:dyDescent="0.55000000000000004">
      <c r="A12158" s="1" t="s">
        <v>21</v>
      </c>
      <c r="B12158" s="2">
        <v>44228</v>
      </c>
      <c r="C12158">
        <v>237.16749999999999</v>
      </c>
    </row>
    <row r="12159" spans="1:3" x14ac:dyDescent="0.55000000000000004">
      <c r="A12159" s="1" t="s">
        <v>21</v>
      </c>
      <c r="B12159" s="2">
        <v>44229</v>
      </c>
      <c r="C12159">
        <v>237.02889999999999</v>
      </c>
    </row>
    <row r="12160" spans="1:3" x14ac:dyDescent="0.55000000000000004">
      <c r="A12160" s="1" t="s">
        <v>21</v>
      </c>
      <c r="B12160" s="2">
        <v>44230</v>
      </c>
      <c r="C12160">
        <v>240.4828</v>
      </c>
    </row>
    <row r="12161" spans="1:3" x14ac:dyDescent="0.55000000000000004">
      <c r="A12161" s="1" t="s">
        <v>21</v>
      </c>
      <c r="B12161" s="2">
        <v>44231</v>
      </c>
      <c r="C12161">
        <v>239.50299999999999</v>
      </c>
    </row>
    <row r="12162" spans="1:3" x14ac:dyDescent="0.55000000000000004">
      <c r="A12162" s="1" t="s">
        <v>21</v>
      </c>
      <c r="B12162" s="2">
        <v>44232</v>
      </c>
      <c r="C12162">
        <v>239.69110000000001</v>
      </c>
    </row>
    <row r="12163" spans="1:3" x14ac:dyDescent="0.55000000000000004">
      <c r="A12163" s="1" t="s">
        <v>21</v>
      </c>
      <c r="B12163" s="2">
        <v>44235</v>
      </c>
      <c r="C12163">
        <v>239.95830000000001</v>
      </c>
    </row>
    <row r="12164" spans="1:3" x14ac:dyDescent="0.55000000000000004">
      <c r="A12164" s="1" t="s">
        <v>21</v>
      </c>
      <c r="B12164" s="2">
        <v>44236</v>
      </c>
      <c r="C12164">
        <v>241.2448</v>
      </c>
    </row>
    <row r="12165" spans="1:3" x14ac:dyDescent="0.55000000000000004">
      <c r="A12165" s="1" t="s">
        <v>21</v>
      </c>
      <c r="B12165" s="2">
        <v>44237</v>
      </c>
      <c r="C12165">
        <v>240.3047</v>
      </c>
    </row>
    <row r="12166" spans="1:3" x14ac:dyDescent="0.55000000000000004">
      <c r="A12166" s="1" t="s">
        <v>21</v>
      </c>
      <c r="B12166" s="2">
        <v>44238</v>
      </c>
      <c r="C12166">
        <v>241.95740000000001</v>
      </c>
    </row>
    <row r="12167" spans="1:3" x14ac:dyDescent="0.55000000000000004">
      <c r="A12167" s="1" t="s">
        <v>21</v>
      </c>
      <c r="B12167" s="2">
        <v>44239</v>
      </c>
      <c r="C12167">
        <v>242.4522</v>
      </c>
    </row>
    <row r="12168" spans="1:3" x14ac:dyDescent="0.55000000000000004">
      <c r="A12168" s="1" t="s">
        <v>21</v>
      </c>
      <c r="B12168" s="2">
        <v>44243</v>
      </c>
      <c r="C12168">
        <v>241.1755</v>
      </c>
    </row>
    <row r="12169" spans="1:3" x14ac:dyDescent="0.55000000000000004">
      <c r="A12169" s="1" t="s">
        <v>21</v>
      </c>
      <c r="B12169" s="2">
        <v>44244</v>
      </c>
      <c r="C12169">
        <v>242.227</v>
      </c>
    </row>
    <row r="12170" spans="1:3" x14ac:dyDescent="0.55000000000000004">
      <c r="A12170" s="1" t="s">
        <v>21</v>
      </c>
      <c r="B12170" s="2">
        <v>44245</v>
      </c>
      <c r="C12170">
        <v>241.8203</v>
      </c>
    </row>
    <row r="12171" spans="1:3" x14ac:dyDescent="0.55000000000000004">
      <c r="A12171" s="1" t="s">
        <v>21</v>
      </c>
      <c r="B12171" s="2">
        <v>44246</v>
      </c>
      <c r="C12171">
        <v>239.0231</v>
      </c>
    </row>
    <row r="12172" spans="1:3" x14ac:dyDescent="0.55000000000000004">
      <c r="A12172" s="1" t="s">
        <v>21</v>
      </c>
      <c r="B12172" s="2">
        <v>44249</v>
      </c>
      <c r="C12172">
        <v>232.61519999999999</v>
      </c>
    </row>
    <row r="12173" spans="1:3" x14ac:dyDescent="0.55000000000000004">
      <c r="A12173" s="1" t="s">
        <v>21</v>
      </c>
      <c r="B12173" s="2">
        <v>44250</v>
      </c>
      <c r="C12173">
        <v>231.3853</v>
      </c>
    </row>
    <row r="12174" spans="1:3" x14ac:dyDescent="0.55000000000000004">
      <c r="A12174" s="1" t="s">
        <v>21</v>
      </c>
      <c r="B12174" s="2">
        <v>44251</v>
      </c>
      <c r="C12174">
        <v>232.655</v>
      </c>
    </row>
    <row r="12175" spans="1:3" x14ac:dyDescent="0.55000000000000004">
      <c r="A12175" s="1" t="s">
        <v>21</v>
      </c>
      <c r="B12175" s="2">
        <v>44252</v>
      </c>
      <c r="C12175">
        <v>227.13980000000001</v>
      </c>
    </row>
    <row r="12176" spans="1:3" x14ac:dyDescent="0.55000000000000004">
      <c r="A12176" s="1" t="s">
        <v>21</v>
      </c>
      <c r="B12176" s="2">
        <v>44253</v>
      </c>
      <c r="C12176">
        <v>230.5025</v>
      </c>
    </row>
    <row r="12177" spans="1:3" x14ac:dyDescent="0.55000000000000004">
      <c r="A12177" s="1" t="s">
        <v>21</v>
      </c>
      <c r="B12177" s="2">
        <v>44256</v>
      </c>
      <c r="C12177">
        <v>235.0256</v>
      </c>
    </row>
    <row r="12178" spans="1:3" x14ac:dyDescent="0.55000000000000004">
      <c r="A12178" s="1" t="s">
        <v>21</v>
      </c>
      <c r="B12178" s="2">
        <v>44257</v>
      </c>
      <c r="C12178">
        <v>231.9804</v>
      </c>
    </row>
    <row r="12179" spans="1:3" x14ac:dyDescent="0.55000000000000004">
      <c r="A12179" s="1" t="s">
        <v>21</v>
      </c>
      <c r="B12179" s="2">
        <v>44258</v>
      </c>
      <c r="C12179">
        <v>225.72139999999999</v>
      </c>
    </row>
    <row r="12180" spans="1:3" x14ac:dyDescent="0.55000000000000004">
      <c r="A12180" s="1" t="s">
        <v>21</v>
      </c>
      <c r="B12180" s="2">
        <v>44259</v>
      </c>
      <c r="C12180">
        <v>224.8981</v>
      </c>
    </row>
    <row r="12181" spans="1:3" x14ac:dyDescent="0.55000000000000004">
      <c r="A12181" s="1" t="s">
        <v>21</v>
      </c>
      <c r="B12181" s="2">
        <v>44260</v>
      </c>
      <c r="C12181">
        <v>229.72880000000001</v>
      </c>
    </row>
    <row r="12182" spans="1:3" x14ac:dyDescent="0.55000000000000004">
      <c r="A12182" s="1" t="s">
        <v>21</v>
      </c>
      <c r="B12182" s="2">
        <v>44263</v>
      </c>
      <c r="C12182">
        <v>225.55279999999999</v>
      </c>
    </row>
    <row r="12183" spans="1:3" x14ac:dyDescent="0.55000000000000004">
      <c r="A12183" s="1" t="s">
        <v>21</v>
      </c>
      <c r="B12183" s="2">
        <v>44264</v>
      </c>
      <c r="C12183">
        <v>231.89109999999999</v>
      </c>
    </row>
    <row r="12184" spans="1:3" x14ac:dyDescent="0.55000000000000004">
      <c r="A12184" s="1" t="s">
        <v>21</v>
      </c>
      <c r="B12184" s="2">
        <v>44265</v>
      </c>
      <c r="C12184">
        <v>230.5421</v>
      </c>
    </row>
    <row r="12185" spans="1:3" x14ac:dyDescent="0.55000000000000004">
      <c r="A12185" s="1" t="s">
        <v>21</v>
      </c>
      <c r="B12185" s="2">
        <v>44266</v>
      </c>
      <c r="C12185">
        <v>235.2141</v>
      </c>
    </row>
    <row r="12186" spans="1:3" x14ac:dyDescent="0.55000000000000004">
      <c r="A12186" s="1" t="s">
        <v>21</v>
      </c>
      <c r="B12186" s="2">
        <v>44267</v>
      </c>
      <c r="C12186">
        <v>233.84520000000001</v>
      </c>
    </row>
    <row r="12187" spans="1:3" x14ac:dyDescent="0.55000000000000004">
      <c r="A12187" s="1" t="s">
        <v>21</v>
      </c>
      <c r="B12187" s="2">
        <v>44270</v>
      </c>
      <c r="C12187">
        <v>232.9128</v>
      </c>
    </row>
    <row r="12188" spans="1:3" x14ac:dyDescent="0.55000000000000004">
      <c r="A12188" s="1" t="s">
        <v>21</v>
      </c>
      <c r="B12188" s="2">
        <v>44271</v>
      </c>
      <c r="C12188">
        <v>235.7894</v>
      </c>
    </row>
    <row r="12189" spans="1:3" x14ac:dyDescent="0.55000000000000004">
      <c r="A12189" s="1" t="s">
        <v>21</v>
      </c>
      <c r="B12189" s="2">
        <v>44272</v>
      </c>
      <c r="C12189">
        <v>235.12479999999999</v>
      </c>
    </row>
    <row r="12190" spans="1:3" x14ac:dyDescent="0.55000000000000004">
      <c r="A12190" s="1" t="s">
        <v>21</v>
      </c>
      <c r="B12190" s="2">
        <v>44273</v>
      </c>
      <c r="C12190">
        <v>228.85589999999999</v>
      </c>
    </row>
    <row r="12191" spans="1:3" x14ac:dyDescent="0.55000000000000004">
      <c r="A12191" s="1" t="s">
        <v>21</v>
      </c>
      <c r="B12191" s="2">
        <v>44274</v>
      </c>
      <c r="C12191">
        <v>228.4889</v>
      </c>
    </row>
    <row r="12192" spans="1:3" x14ac:dyDescent="0.55000000000000004">
      <c r="A12192" s="1" t="s">
        <v>21</v>
      </c>
      <c r="B12192" s="2">
        <v>44277</v>
      </c>
      <c r="C12192">
        <v>234.08330000000001</v>
      </c>
    </row>
    <row r="12193" spans="1:3" x14ac:dyDescent="0.55000000000000004">
      <c r="A12193" s="1" t="s">
        <v>21</v>
      </c>
      <c r="B12193" s="2">
        <v>44278</v>
      </c>
      <c r="C12193">
        <v>235.66040000000001</v>
      </c>
    </row>
    <row r="12194" spans="1:3" x14ac:dyDescent="0.55000000000000004">
      <c r="A12194" s="1" t="s">
        <v>21</v>
      </c>
      <c r="B12194" s="2">
        <v>44279</v>
      </c>
      <c r="C12194">
        <v>233.55760000000001</v>
      </c>
    </row>
    <row r="12195" spans="1:3" x14ac:dyDescent="0.55000000000000004">
      <c r="A12195" s="1" t="s">
        <v>21</v>
      </c>
      <c r="B12195" s="2">
        <v>44280</v>
      </c>
      <c r="C12195">
        <v>230.46279999999999</v>
      </c>
    </row>
    <row r="12196" spans="1:3" x14ac:dyDescent="0.55000000000000004">
      <c r="A12196" s="1" t="s">
        <v>21</v>
      </c>
      <c r="B12196" s="2">
        <v>44281</v>
      </c>
      <c r="C12196">
        <v>234.5693</v>
      </c>
    </row>
    <row r="12197" spans="1:3" x14ac:dyDescent="0.55000000000000004">
      <c r="A12197" s="1" t="s">
        <v>21</v>
      </c>
      <c r="B12197" s="2">
        <v>44284</v>
      </c>
      <c r="C12197">
        <v>233.33940000000001</v>
      </c>
    </row>
    <row r="12198" spans="1:3" x14ac:dyDescent="0.55000000000000004">
      <c r="A12198" s="1" t="s">
        <v>21</v>
      </c>
      <c r="B12198" s="2">
        <v>44285</v>
      </c>
      <c r="C12198">
        <v>229.97669999999999</v>
      </c>
    </row>
    <row r="12199" spans="1:3" x14ac:dyDescent="0.55000000000000004">
      <c r="A12199" s="1" t="s">
        <v>21</v>
      </c>
      <c r="B12199" s="2">
        <v>44286</v>
      </c>
      <c r="C12199">
        <v>233.86510000000001</v>
      </c>
    </row>
    <row r="12200" spans="1:3" x14ac:dyDescent="0.55000000000000004">
      <c r="A12200" s="1" t="s">
        <v>21</v>
      </c>
      <c r="B12200" s="2">
        <v>44287</v>
      </c>
      <c r="C12200">
        <v>240.39189999999999</v>
      </c>
    </row>
    <row r="12201" spans="1:3" x14ac:dyDescent="0.55000000000000004">
      <c r="A12201" s="1" t="s">
        <v>21</v>
      </c>
      <c r="B12201" s="2">
        <v>44291</v>
      </c>
      <c r="C12201">
        <v>247.05760000000001</v>
      </c>
    </row>
    <row r="12202" spans="1:3" x14ac:dyDescent="0.55000000000000004">
      <c r="A12202" s="1" t="s">
        <v>21</v>
      </c>
      <c r="B12202" s="2">
        <v>44292</v>
      </c>
      <c r="C12202">
        <v>245.85740000000001</v>
      </c>
    </row>
    <row r="12203" spans="1:3" x14ac:dyDescent="0.55000000000000004">
      <c r="A12203" s="1" t="s">
        <v>21</v>
      </c>
      <c r="B12203" s="2">
        <v>44293</v>
      </c>
      <c r="C12203">
        <v>247.8809</v>
      </c>
    </row>
    <row r="12204" spans="1:3" x14ac:dyDescent="0.55000000000000004">
      <c r="A12204" s="1" t="s">
        <v>21</v>
      </c>
      <c r="B12204" s="2">
        <v>44294</v>
      </c>
      <c r="C12204">
        <v>251.2038</v>
      </c>
    </row>
    <row r="12205" spans="1:3" x14ac:dyDescent="0.55000000000000004">
      <c r="A12205" s="1" t="s">
        <v>21</v>
      </c>
      <c r="B12205" s="2">
        <v>44295</v>
      </c>
      <c r="C12205">
        <v>253.78280000000001</v>
      </c>
    </row>
    <row r="12206" spans="1:3" x14ac:dyDescent="0.55000000000000004">
      <c r="A12206" s="1" t="s">
        <v>21</v>
      </c>
      <c r="B12206" s="2">
        <v>44298</v>
      </c>
      <c r="C12206">
        <v>253.84229999999999</v>
      </c>
    </row>
    <row r="12207" spans="1:3" x14ac:dyDescent="0.55000000000000004">
      <c r="A12207" s="1" t="s">
        <v>21</v>
      </c>
      <c r="B12207" s="2">
        <v>44299</v>
      </c>
      <c r="C12207">
        <v>256.4015</v>
      </c>
    </row>
    <row r="12208" spans="1:3" x14ac:dyDescent="0.55000000000000004">
      <c r="A12208" s="1" t="s">
        <v>21</v>
      </c>
      <c r="B12208" s="2">
        <v>44300</v>
      </c>
      <c r="C12208">
        <v>253.5249</v>
      </c>
    </row>
    <row r="12209" spans="1:3" x14ac:dyDescent="0.55000000000000004">
      <c r="A12209" s="1" t="s">
        <v>21</v>
      </c>
      <c r="B12209" s="2">
        <v>44301</v>
      </c>
      <c r="C12209">
        <v>257.40339999999998</v>
      </c>
    </row>
    <row r="12210" spans="1:3" x14ac:dyDescent="0.55000000000000004">
      <c r="A12210" s="1" t="s">
        <v>21</v>
      </c>
      <c r="B12210" s="2">
        <v>44302</v>
      </c>
      <c r="C12210">
        <v>258.63330000000002</v>
      </c>
    </row>
    <row r="12211" spans="1:3" x14ac:dyDescent="0.55000000000000004">
      <c r="A12211" s="1" t="s">
        <v>21</v>
      </c>
      <c r="B12211" s="2">
        <v>44305</v>
      </c>
      <c r="C12211">
        <v>256.64949999999999</v>
      </c>
    </row>
    <row r="12212" spans="1:3" x14ac:dyDescent="0.55000000000000004">
      <c r="A12212" s="1" t="s">
        <v>21</v>
      </c>
      <c r="B12212" s="2">
        <v>44306</v>
      </c>
      <c r="C12212">
        <v>256.17340000000002</v>
      </c>
    </row>
    <row r="12213" spans="1:3" x14ac:dyDescent="0.55000000000000004">
      <c r="A12213" s="1" t="s">
        <v>21</v>
      </c>
      <c r="B12213" s="2">
        <v>44307</v>
      </c>
      <c r="C12213">
        <v>258.47460000000001</v>
      </c>
    </row>
    <row r="12214" spans="1:3" x14ac:dyDescent="0.55000000000000004">
      <c r="A12214" s="1" t="s">
        <v>21</v>
      </c>
      <c r="B12214" s="2">
        <v>44308</v>
      </c>
      <c r="C12214">
        <v>255.09219999999999</v>
      </c>
    </row>
    <row r="12215" spans="1:3" x14ac:dyDescent="0.55000000000000004">
      <c r="A12215" s="1" t="s">
        <v>21</v>
      </c>
      <c r="B12215" s="2">
        <v>44309</v>
      </c>
      <c r="C12215">
        <v>259.04000000000002</v>
      </c>
    </row>
    <row r="12216" spans="1:3" x14ac:dyDescent="0.55000000000000004">
      <c r="A12216" s="1" t="s">
        <v>21</v>
      </c>
      <c r="B12216" s="2">
        <v>44312</v>
      </c>
      <c r="C12216">
        <v>259.43669999999997</v>
      </c>
    </row>
    <row r="12217" spans="1:3" x14ac:dyDescent="0.55000000000000004">
      <c r="A12217" s="1" t="s">
        <v>21</v>
      </c>
      <c r="B12217" s="2">
        <v>44313</v>
      </c>
      <c r="C12217">
        <v>259.85340000000002</v>
      </c>
    </row>
    <row r="12218" spans="1:3" x14ac:dyDescent="0.55000000000000004">
      <c r="A12218" s="1" t="s">
        <v>21</v>
      </c>
      <c r="B12218" s="2">
        <v>44314</v>
      </c>
      <c r="C12218">
        <v>252.50319999999999</v>
      </c>
    </row>
    <row r="12219" spans="1:3" x14ac:dyDescent="0.55000000000000004">
      <c r="A12219" s="1" t="s">
        <v>21</v>
      </c>
      <c r="B12219" s="2">
        <v>44315</v>
      </c>
      <c r="C12219">
        <v>250.46979999999999</v>
      </c>
    </row>
    <row r="12220" spans="1:3" x14ac:dyDescent="0.55000000000000004">
      <c r="A12220" s="1" t="s">
        <v>21</v>
      </c>
      <c r="B12220" s="2">
        <v>44316</v>
      </c>
      <c r="C12220">
        <v>250.14250000000001</v>
      </c>
    </row>
    <row r="12221" spans="1:3" x14ac:dyDescent="0.55000000000000004">
      <c r="A12221" s="1" t="s">
        <v>21</v>
      </c>
      <c r="B12221" s="2">
        <v>44319</v>
      </c>
      <c r="C12221">
        <v>249.82509999999999</v>
      </c>
    </row>
    <row r="12222" spans="1:3" x14ac:dyDescent="0.55000000000000004">
      <c r="A12222" s="1" t="s">
        <v>21</v>
      </c>
      <c r="B12222" s="2">
        <v>44320</v>
      </c>
      <c r="C12222">
        <v>245.78790000000001</v>
      </c>
    </row>
    <row r="12223" spans="1:3" x14ac:dyDescent="0.55000000000000004">
      <c r="A12223" s="1" t="s">
        <v>21</v>
      </c>
      <c r="B12223" s="2">
        <v>44321</v>
      </c>
      <c r="C12223">
        <v>244.4786</v>
      </c>
    </row>
    <row r="12224" spans="1:3" x14ac:dyDescent="0.55000000000000004">
      <c r="A12224" s="1" t="s">
        <v>21</v>
      </c>
      <c r="B12224" s="2">
        <v>44322</v>
      </c>
      <c r="C12224">
        <v>247.7123</v>
      </c>
    </row>
    <row r="12225" spans="1:3" x14ac:dyDescent="0.55000000000000004">
      <c r="A12225" s="1" t="s">
        <v>21</v>
      </c>
      <c r="B12225" s="2">
        <v>44323</v>
      </c>
      <c r="C12225">
        <v>250.42019999999999</v>
      </c>
    </row>
    <row r="12226" spans="1:3" x14ac:dyDescent="0.55000000000000004">
      <c r="A12226" s="1" t="s">
        <v>21</v>
      </c>
      <c r="B12226" s="2">
        <v>44326</v>
      </c>
      <c r="C12226">
        <v>245.18289999999999</v>
      </c>
    </row>
    <row r="12227" spans="1:3" x14ac:dyDescent="0.55000000000000004">
      <c r="A12227" s="1" t="s">
        <v>21</v>
      </c>
      <c r="B12227" s="2">
        <v>44327</v>
      </c>
      <c r="C12227">
        <v>244.2406</v>
      </c>
    </row>
    <row r="12228" spans="1:3" x14ac:dyDescent="0.55000000000000004">
      <c r="A12228" s="1" t="s">
        <v>21</v>
      </c>
      <c r="B12228" s="2">
        <v>44328</v>
      </c>
      <c r="C12228">
        <v>237.06899999999999</v>
      </c>
    </row>
    <row r="12229" spans="1:3" x14ac:dyDescent="0.55000000000000004">
      <c r="A12229" s="1" t="s">
        <v>21</v>
      </c>
      <c r="B12229" s="2">
        <v>44329</v>
      </c>
      <c r="C12229">
        <v>241.06639999999999</v>
      </c>
    </row>
    <row r="12230" spans="1:3" x14ac:dyDescent="0.55000000000000004">
      <c r="A12230" s="1" t="s">
        <v>21</v>
      </c>
      <c r="B12230" s="2">
        <v>44330</v>
      </c>
      <c r="C12230">
        <v>246.14500000000001</v>
      </c>
    </row>
    <row r="12231" spans="1:3" x14ac:dyDescent="0.55000000000000004">
      <c r="A12231" s="1" t="s">
        <v>21</v>
      </c>
      <c r="B12231" s="2">
        <v>44333</v>
      </c>
      <c r="C12231">
        <v>243.19900000000001</v>
      </c>
    </row>
    <row r="12232" spans="1:3" x14ac:dyDescent="0.55000000000000004">
      <c r="A12232" s="1" t="s">
        <v>21</v>
      </c>
      <c r="B12232" s="2">
        <v>44334</v>
      </c>
      <c r="C12232">
        <v>241.11600000000001</v>
      </c>
    </row>
    <row r="12233" spans="1:3" x14ac:dyDescent="0.55000000000000004">
      <c r="A12233" s="1" t="s">
        <v>21</v>
      </c>
      <c r="B12233" s="2">
        <v>44335</v>
      </c>
      <c r="C12233">
        <v>241.71250000000001</v>
      </c>
    </row>
    <row r="12234" spans="1:3" x14ac:dyDescent="0.55000000000000004">
      <c r="A12234" s="1" t="s">
        <v>21</v>
      </c>
      <c r="B12234" s="2">
        <v>44336</v>
      </c>
      <c r="C12234">
        <v>245.0531</v>
      </c>
    </row>
    <row r="12235" spans="1:3" x14ac:dyDescent="0.55000000000000004">
      <c r="A12235" s="1" t="s">
        <v>21</v>
      </c>
      <c r="B12235" s="2">
        <v>44337</v>
      </c>
      <c r="C12235">
        <v>243.75069999999999</v>
      </c>
    </row>
    <row r="12236" spans="1:3" x14ac:dyDescent="0.55000000000000004">
      <c r="A12236" s="1" t="s">
        <v>21</v>
      </c>
      <c r="B12236" s="2">
        <v>44340</v>
      </c>
      <c r="C12236">
        <v>249.32820000000001</v>
      </c>
    </row>
    <row r="12237" spans="1:3" x14ac:dyDescent="0.55000000000000004">
      <c r="A12237" s="1" t="s">
        <v>21</v>
      </c>
      <c r="B12237" s="2">
        <v>44341</v>
      </c>
      <c r="C12237">
        <v>250.2627</v>
      </c>
    </row>
    <row r="12238" spans="1:3" x14ac:dyDescent="0.55000000000000004">
      <c r="A12238" s="1" t="s">
        <v>21</v>
      </c>
      <c r="B12238" s="2">
        <v>44342</v>
      </c>
      <c r="C12238">
        <v>250.0341</v>
      </c>
    </row>
    <row r="12239" spans="1:3" x14ac:dyDescent="0.55000000000000004">
      <c r="A12239" s="1" t="s">
        <v>21</v>
      </c>
      <c r="B12239" s="2">
        <v>44343</v>
      </c>
      <c r="C12239">
        <v>247.86670000000001</v>
      </c>
    </row>
    <row r="12240" spans="1:3" x14ac:dyDescent="0.55000000000000004">
      <c r="A12240" s="1" t="s">
        <v>21</v>
      </c>
      <c r="B12240" s="2">
        <v>44344</v>
      </c>
      <c r="C12240">
        <v>248.2346</v>
      </c>
    </row>
    <row r="12241" spans="1:3" x14ac:dyDescent="0.55000000000000004">
      <c r="A12241" s="1" t="s">
        <v>21</v>
      </c>
      <c r="B12241" s="2">
        <v>44348</v>
      </c>
      <c r="C12241">
        <v>245.96770000000001</v>
      </c>
    </row>
    <row r="12242" spans="1:3" x14ac:dyDescent="0.55000000000000004">
      <c r="A12242" s="1" t="s">
        <v>21</v>
      </c>
      <c r="B12242" s="2">
        <v>44349</v>
      </c>
      <c r="C12242">
        <v>245.8683</v>
      </c>
    </row>
    <row r="12243" spans="1:3" x14ac:dyDescent="0.55000000000000004">
      <c r="A12243" s="1" t="s">
        <v>21</v>
      </c>
      <c r="B12243" s="2">
        <v>44350</v>
      </c>
      <c r="C12243">
        <v>244.2876</v>
      </c>
    </row>
    <row r="12244" spans="1:3" x14ac:dyDescent="0.55000000000000004">
      <c r="A12244" s="1" t="s">
        <v>21</v>
      </c>
      <c r="B12244" s="2">
        <v>44351</v>
      </c>
      <c r="C12244">
        <v>249.3381</v>
      </c>
    </row>
    <row r="12245" spans="1:3" x14ac:dyDescent="0.55000000000000004">
      <c r="A12245" s="1" t="s">
        <v>21</v>
      </c>
      <c r="B12245" s="2">
        <v>44354</v>
      </c>
      <c r="C12245">
        <v>252.3407</v>
      </c>
    </row>
    <row r="12246" spans="1:3" x14ac:dyDescent="0.55000000000000004">
      <c r="A12246" s="1" t="s">
        <v>21</v>
      </c>
      <c r="B12246" s="2">
        <v>44355</v>
      </c>
      <c r="C12246">
        <v>251.1078</v>
      </c>
    </row>
    <row r="12247" spans="1:3" x14ac:dyDescent="0.55000000000000004">
      <c r="A12247" s="1" t="s">
        <v>21</v>
      </c>
      <c r="B12247" s="2">
        <v>44356</v>
      </c>
      <c r="C12247">
        <v>252.12190000000001</v>
      </c>
    </row>
    <row r="12248" spans="1:3" x14ac:dyDescent="0.55000000000000004">
      <c r="A12248" s="1" t="s">
        <v>21</v>
      </c>
      <c r="B12248" s="2">
        <v>44357</v>
      </c>
      <c r="C12248">
        <v>255.7508</v>
      </c>
    </row>
    <row r="12249" spans="1:3" x14ac:dyDescent="0.55000000000000004">
      <c r="A12249" s="1" t="s">
        <v>21</v>
      </c>
      <c r="B12249" s="2">
        <v>44358</v>
      </c>
      <c r="C12249">
        <v>256.39710000000002</v>
      </c>
    </row>
    <row r="12250" spans="1:3" x14ac:dyDescent="0.55000000000000004">
      <c r="A12250" s="1" t="s">
        <v>21</v>
      </c>
      <c r="B12250" s="2">
        <v>44361</v>
      </c>
      <c r="C12250">
        <v>258.3854</v>
      </c>
    </row>
    <row r="12251" spans="1:3" x14ac:dyDescent="0.55000000000000004">
      <c r="A12251" s="1" t="s">
        <v>21</v>
      </c>
      <c r="B12251" s="2">
        <v>44362</v>
      </c>
      <c r="C12251">
        <v>256.86430000000001</v>
      </c>
    </row>
    <row r="12252" spans="1:3" x14ac:dyDescent="0.55000000000000004">
      <c r="A12252" s="1" t="s">
        <v>21</v>
      </c>
      <c r="B12252" s="2">
        <v>44363</v>
      </c>
      <c r="C12252">
        <v>255.89</v>
      </c>
    </row>
    <row r="12253" spans="1:3" x14ac:dyDescent="0.55000000000000004">
      <c r="A12253" s="1" t="s">
        <v>21</v>
      </c>
      <c r="B12253" s="2">
        <v>44364</v>
      </c>
      <c r="C12253">
        <v>259.38959999999997</v>
      </c>
    </row>
    <row r="12254" spans="1:3" x14ac:dyDescent="0.55000000000000004">
      <c r="A12254" s="1" t="s">
        <v>21</v>
      </c>
      <c r="B12254" s="2">
        <v>44365</v>
      </c>
      <c r="C12254">
        <v>257.92809999999997</v>
      </c>
    </row>
    <row r="12255" spans="1:3" x14ac:dyDescent="0.55000000000000004">
      <c r="A12255" s="1" t="s">
        <v>21</v>
      </c>
      <c r="B12255" s="2">
        <v>44368</v>
      </c>
      <c r="C12255">
        <v>261.1096</v>
      </c>
    </row>
    <row r="12256" spans="1:3" x14ac:dyDescent="0.55000000000000004">
      <c r="A12256" s="1" t="s">
        <v>21</v>
      </c>
      <c r="B12256" s="2">
        <v>44369</v>
      </c>
      <c r="C12256">
        <v>263.97289999999998</v>
      </c>
    </row>
    <row r="12257" spans="1:3" x14ac:dyDescent="0.55000000000000004">
      <c r="A12257" s="1" t="s">
        <v>21</v>
      </c>
      <c r="B12257" s="2">
        <v>44370</v>
      </c>
      <c r="C12257">
        <v>263.73430000000002</v>
      </c>
    </row>
    <row r="12258" spans="1:3" x14ac:dyDescent="0.55000000000000004">
      <c r="A12258" s="1" t="s">
        <v>21</v>
      </c>
      <c r="B12258" s="2">
        <v>44371</v>
      </c>
      <c r="C12258">
        <v>265.14609999999999</v>
      </c>
    </row>
    <row r="12259" spans="1:3" x14ac:dyDescent="0.55000000000000004">
      <c r="A12259" s="1" t="s">
        <v>21</v>
      </c>
      <c r="B12259" s="2">
        <v>44372</v>
      </c>
      <c r="C12259">
        <v>263.48570000000001</v>
      </c>
    </row>
    <row r="12260" spans="1:3" x14ac:dyDescent="0.55000000000000004">
      <c r="A12260" s="1" t="s">
        <v>21</v>
      </c>
      <c r="B12260" s="2">
        <v>44375</v>
      </c>
      <c r="C12260">
        <v>267.16430000000003</v>
      </c>
    </row>
    <row r="12261" spans="1:3" x14ac:dyDescent="0.55000000000000004">
      <c r="A12261" s="1" t="s">
        <v>21</v>
      </c>
      <c r="B12261" s="2">
        <v>44376</v>
      </c>
      <c r="C12261">
        <v>269.8288</v>
      </c>
    </row>
    <row r="12262" spans="1:3" x14ac:dyDescent="0.55000000000000004">
      <c r="A12262" s="1" t="s">
        <v>21</v>
      </c>
      <c r="B12262" s="2">
        <v>44377</v>
      </c>
      <c r="C12262">
        <v>269.33170000000001</v>
      </c>
    </row>
    <row r="12263" spans="1:3" x14ac:dyDescent="0.55000000000000004">
      <c r="A12263" s="1" t="s">
        <v>21</v>
      </c>
      <c r="B12263" s="2">
        <v>44378</v>
      </c>
      <c r="C12263">
        <v>270.02769999999998</v>
      </c>
    </row>
    <row r="12264" spans="1:3" x14ac:dyDescent="0.55000000000000004">
      <c r="A12264" s="1" t="s">
        <v>21</v>
      </c>
      <c r="B12264" s="2">
        <v>44379</v>
      </c>
      <c r="C12264">
        <v>276.04270000000002</v>
      </c>
    </row>
    <row r="12265" spans="1:3" x14ac:dyDescent="0.55000000000000004">
      <c r="A12265" s="1" t="s">
        <v>21</v>
      </c>
      <c r="B12265" s="2">
        <v>44383</v>
      </c>
      <c r="C12265">
        <v>276.05259999999998</v>
      </c>
    </row>
    <row r="12266" spans="1:3" x14ac:dyDescent="0.55000000000000004">
      <c r="A12266" s="1" t="s">
        <v>21</v>
      </c>
      <c r="B12266" s="2">
        <v>44384</v>
      </c>
      <c r="C12266">
        <v>278.30939999999998</v>
      </c>
    </row>
    <row r="12267" spans="1:3" x14ac:dyDescent="0.55000000000000004">
      <c r="A12267" s="1" t="s">
        <v>21</v>
      </c>
      <c r="B12267" s="2">
        <v>44385</v>
      </c>
      <c r="C12267">
        <v>275.81400000000002</v>
      </c>
    </row>
    <row r="12268" spans="1:3" x14ac:dyDescent="0.55000000000000004">
      <c r="A12268" s="1" t="s">
        <v>21</v>
      </c>
      <c r="B12268" s="2">
        <v>44386</v>
      </c>
      <c r="C12268">
        <v>276.33089999999999</v>
      </c>
    </row>
    <row r="12269" spans="1:3" x14ac:dyDescent="0.55000000000000004">
      <c r="A12269" s="1" t="s">
        <v>21</v>
      </c>
      <c r="B12269" s="2">
        <v>44389</v>
      </c>
      <c r="C12269">
        <v>275.71449999999999</v>
      </c>
    </row>
    <row r="12270" spans="1:3" x14ac:dyDescent="0.55000000000000004">
      <c r="A12270" s="1" t="s">
        <v>21</v>
      </c>
      <c r="B12270" s="2">
        <v>44390</v>
      </c>
      <c r="C12270">
        <v>279.35340000000002</v>
      </c>
    </row>
    <row r="12271" spans="1:3" x14ac:dyDescent="0.55000000000000004">
      <c r="A12271" s="1" t="s">
        <v>21</v>
      </c>
      <c r="B12271" s="2">
        <v>44391</v>
      </c>
      <c r="C12271">
        <v>280.87450000000001</v>
      </c>
    </row>
    <row r="12272" spans="1:3" x14ac:dyDescent="0.55000000000000004">
      <c r="A12272" s="1" t="s">
        <v>21</v>
      </c>
      <c r="B12272" s="2">
        <v>44392</v>
      </c>
      <c r="C12272">
        <v>279.40309999999999</v>
      </c>
    </row>
    <row r="12273" spans="1:3" x14ac:dyDescent="0.55000000000000004">
      <c r="A12273" s="1" t="s">
        <v>21</v>
      </c>
      <c r="B12273" s="2">
        <v>44393</v>
      </c>
      <c r="C12273">
        <v>279.12470000000002</v>
      </c>
    </row>
    <row r="12274" spans="1:3" x14ac:dyDescent="0.55000000000000004">
      <c r="A12274" s="1" t="s">
        <v>21</v>
      </c>
      <c r="B12274" s="2">
        <v>44396</v>
      </c>
      <c r="C12274">
        <v>275.40629999999999</v>
      </c>
    </row>
    <row r="12275" spans="1:3" x14ac:dyDescent="0.55000000000000004">
      <c r="A12275" s="1" t="s">
        <v>21</v>
      </c>
      <c r="B12275" s="2">
        <v>44397</v>
      </c>
      <c r="C12275">
        <v>277.70299999999997</v>
      </c>
    </row>
    <row r="12276" spans="1:3" x14ac:dyDescent="0.55000000000000004">
      <c r="A12276" s="1" t="s">
        <v>21</v>
      </c>
      <c r="B12276" s="2">
        <v>44398</v>
      </c>
      <c r="C12276">
        <v>279.77089999999998</v>
      </c>
    </row>
    <row r="12277" spans="1:3" x14ac:dyDescent="0.55000000000000004">
      <c r="A12277" s="1" t="s">
        <v>21</v>
      </c>
      <c r="B12277" s="2">
        <v>44399</v>
      </c>
      <c r="C12277">
        <v>284.48349999999999</v>
      </c>
    </row>
    <row r="12278" spans="1:3" x14ac:dyDescent="0.55000000000000004">
      <c r="A12278" s="1" t="s">
        <v>21</v>
      </c>
      <c r="B12278" s="2">
        <v>44400</v>
      </c>
      <c r="C12278">
        <v>287.99310000000003</v>
      </c>
    </row>
    <row r="12279" spans="1:3" x14ac:dyDescent="0.55000000000000004">
      <c r="A12279" s="1" t="s">
        <v>21</v>
      </c>
      <c r="B12279" s="2">
        <v>44403</v>
      </c>
      <c r="C12279">
        <v>287.3766</v>
      </c>
    </row>
    <row r="12280" spans="1:3" x14ac:dyDescent="0.55000000000000004">
      <c r="A12280" s="1" t="s">
        <v>21</v>
      </c>
      <c r="B12280" s="2">
        <v>44404</v>
      </c>
      <c r="C12280">
        <v>284.88119999999998</v>
      </c>
    </row>
    <row r="12281" spans="1:3" x14ac:dyDescent="0.55000000000000004">
      <c r="A12281" s="1" t="s">
        <v>21</v>
      </c>
      <c r="B12281" s="2">
        <v>44405</v>
      </c>
      <c r="C12281">
        <v>284.56299999999999</v>
      </c>
    </row>
    <row r="12282" spans="1:3" x14ac:dyDescent="0.55000000000000004">
      <c r="A12282" s="1" t="s">
        <v>21</v>
      </c>
      <c r="B12282" s="2">
        <v>44406</v>
      </c>
      <c r="C12282">
        <v>284.84140000000002</v>
      </c>
    </row>
    <row r="12283" spans="1:3" x14ac:dyDescent="0.55000000000000004">
      <c r="A12283" s="1" t="s">
        <v>21</v>
      </c>
      <c r="B12283" s="2">
        <v>44407</v>
      </c>
      <c r="C12283">
        <v>283.26060000000001</v>
      </c>
    </row>
    <row r="12284" spans="1:3" x14ac:dyDescent="0.55000000000000004">
      <c r="A12284" s="1" t="s">
        <v>21</v>
      </c>
      <c r="B12284" s="2">
        <v>44410</v>
      </c>
      <c r="C12284">
        <v>283.17110000000002</v>
      </c>
    </row>
    <row r="12285" spans="1:3" x14ac:dyDescent="0.55000000000000004">
      <c r="A12285" s="1" t="s">
        <v>21</v>
      </c>
      <c r="B12285" s="2">
        <v>44411</v>
      </c>
      <c r="C12285">
        <v>285.45780000000002</v>
      </c>
    </row>
    <row r="12286" spans="1:3" x14ac:dyDescent="0.55000000000000004">
      <c r="A12286" s="1" t="s">
        <v>21</v>
      </c>
      <c r="B12286" s="2">
        <v>44412</v>
      </c>
      <c r="C12286">
        <v>284.85140000000001</v>
      </c>
    </row>
    <row r="12287" spans="1:3" x14ac:dyDescent="0.55000000000000004">
      <c r="A12287" s="1" t="s">
        <v>21</v>
      </c>
      <c r="B12287" s="2">
        <v>44413</v>
      </c>
      <c r="C12287">
        <v>287.84390000000002</v>
      </c>
    </row>
    <row r="12288" spans="1:3" x14ac:dyDescent="0.55000000000000004">
      <c r="A12288" s="1" t="s">
        <v>21</v>
      </c>
      <c r="B12288" s="2">
        <v>44414</v>
      </c>
      <c r="C12288">
        <v>287.78429999999997</v>
      </c>
    </row>
    <row r="12289" spans="1:3" x14ac:dyDescent="0.55000000000000004">
      <c r="A12289" s="1" t="s">
        <v>21</v>
      </c>
      <c r="B12289" s="2">
        <v>44417</v>
      </c>
      <c r="C12289">
        <v>286.66079999999999</v>
      </c>
    </row>
    <row r="12290" spans="1:3" x14ac:dyDescent="0.55000000000000004">
      <c r="A12290" s="1" t="s">
        <v>21</v>
      </c>
      <c r="B12290" s="2">
        <v>44418</v>
      </c>
      <c r="C12290">
        <v>284.7817</v>
      </c>
    </row>
    <row r="12291" spans="1:3" x14ac:dyDescent="0.55000000000000004">
      <c r="A12291" s="1" t="s">
        <v>21</v>
      </c>
      <c r="B12291" s="2">
        <v>44419</v>
      </c>
      <c r="C12291">
        <v>285.28879999999998</v>
      </c>
    </row>
    <row r="12292" spans="1:3" x14ac:dyDescent="0.55000000000000004">
      <c r="A12292" s="1" t="s">
        <v>21</v>
      </c>
      <c r="B12292" s="2">
        <v>44420</v>
      </c>
      <c r="C12292">
        <v>288.13220000000001</v>
      </c>
    </row>
    <row r="12293" spans="1:3" x14ac:dyDescent="0.55000000000000004">
      <c r="A12293" s="1" t="s">
        <v>21</v>
      </c>
      <c r="B12293" s="2">
        <v>44421</v>
      </c>
      <c r="C12293">
        <v>291.15469999999999</v>
      </c>
    </row>
    <row r="12294" spans="1:3" x14ac:dyDescent="0.55000000000000004">
      <c r="A12294" s="1" t="s">
        <v>21</v>
      </c>
      <c r="B12294" s="2">
        <v>44424</v>
      </c>
      <c r="C12294">
        <v>292.89449999999999</v>
      </c>
    </row>
    <row r="12295" spans="1:3" x14ac:dyDescent="0.55000000000000004">
      <c r="A12295" s="1" t="s">
        <v>21</v>
      </c>
      <c r="B12295" s="2">
        <v>44425</v>
      </c>
      <c r="C12295">
        <v>291.38330000000002</v>
      </c>
    </row>
    <row r="12296" spans="1:3" x14ac:dyDescent="0.55000000000000004">
      <c r="A12296" s="1" t="s">
        <v>21</v>
      </c>
      <c r="B12296" s="2">
        <v>44426</v>
      </c>
      <c r="C12296">
        <v>289.6003</v>
      </c>
    </row>
    <row r="12297" spans="1:3" x14ac:dyDescent="0.55000000000000004">
      <c r="A12297" s="1" t="s">
        <v>21</v>
      </c>
      <c r="B12297" s="2">
        <v>44427</v>
      </c>
      <c r="C12297">
        <v>295.61680000000001</v>
      </c>
    </row>
    <row r="12298" spans="1:3" x14ac:dyDescent="0.55000000000000004">
      <c r="A12298" s="1" t="s">
        <v>21</v>
      </c>
      <c r="B12298" s="2">
        <v>44428</v>
      </c>
      <c r="C12298">
        <v>303.1773</v>
      </c>
    </row>
    <row r="12299" spans="1:3" x14ac:dyDescent="0.55000000000000004">
      <c r="A12299" s="1" t="s">
        <v>21</v>
      </c>
      <c r="B12299" s="2">
        <v>44431</v>
      </c>
      <c r="C12299">
        <v>303.46620000000001</v>
      </c>
    </row>
    <row r="12300" spans="1:3" x14ac:dyDescent="0.55000000000000004">
      <c r="A12300" s="1" t="s">
        <v>21</v>
      </c>
      <c r="B12300" s="2">
        <v>44432</v>
      </c>
      <c r="C12300">
        <v>301.44409999999999</v>
      </c>
    </row>
    <row r="12301" spans="1:3" x14ac:dyDescent="0.55000000000000004">
      <c r="A12301" s="1" t="s">
        <v>21</v>
      </c>
      <c r="B12301" s="2">
        <v>44433</v>
      </c>
      <c r="C12301">
        <v>300.8365</v>
      </c>
    </row>
    <row r="12302" spans="1:3" x14ac:dyDescent="0.55000000000000004">
      <c r="A12302" s="1" t="s">
        <v>21</v>
      </c>
      <c r="B12302" s="2">
        <v>44434</v>
      </c>
      <c r="C12302">
        <v>297.92779999999999</v>
      </c>
    </row>
    <row r="12303" spans="1:3" x14ac:dyDescent="0.55000000000000004">
      <c r="A12303" s="1" t="s">
        <v>21</v>
      </c>
      <c r="B12303" s="2">
        <v>44435</v>
      </c>
      <c r="C12303">
        <v>298.55529999999999</v>
      </c>
    </row>
    <row r="12304" spans="1:3" x14ac:dyDescent="0.55000000000000004">
      <c r="A12304" s="1" t="s">
        <v>21</v>
      </c>
      <c r="B12304" s="2">
        <v>44438</v>
      </c>
      <c r="C12304">
        <v>302.41030000000001</v>
      </c>
    </row>
    <row r="12305" spans="1:3" x14ac:dyDescent="0.55000000000000004">
      <c r="A12305" s="1" t="s">
        <v>21</v>
      </c>
      <c r="B12305" s="2">
        <v>44439</v>
      </c>
      <c r="C12305">
        <v>300.70690000000002</v>
      </c>
    </row>
    <row r="12306" spans="1:3" x14ac:dyDescent="0.55000000000000004">
      <c r="A12306" s="1" t="s">
        <v>21</v>
      </c>
      <c r="B12306" s="2">
        <v>44440</v>
      </c>
      <c r="C12306">
        <v>300.65710000000001</v>
      </c>
    </row>
    <row r="12307" spans="1:3" x14ac:dyDescent="0.55000000000000004">
      <c r="A12307" s="1" t="s">
        <v>21</v>
      </c>
      <c r="B12307" s="2">
        <v>44441</v>
      </c>
      <c r="C12307">
        <v>299.97980000000001</v>
      </c>
    </row>
    <row r="12308" spans="1:3" x14ac:dyDescent="0.55000000000000004">
      <c r="A12308" s="1" t="s">
        <v>21</v>
      </c>
      <c r="B12308" s="2">
        <v>44442</v>
      </c>
      <c r="C12308">
        <v>299.96980000000002</v>
      </c>
    </row>
    <row r="12309" spans="1:3" x14ac:dyDescent="0.55000000000000004">
      <c r="A12309" s="1" t="s">
        <v>21</v>
      </c>
      <c r="B12309" s="2">
        <v>44446</v>
      </c>
      <c r="C12309">
        <v>299.01350000000002</v>
      </c>
    </row>
    <row r="12310" spans="1:3" x14ac:dyDescent="0.55000000000000004">
      <c r="A12310" s="1" t="s">
        <v>21</v>
      </c>
      <c r="B12310" s="2">
        <v>44447</v>
      </c>
      <c r="C12310">
        <v>299.04340000000002</v>
      </c>
    </row>
    <row r="12311" spans="1:3" x14ac:dyDescent="0.55000000000000004">
      <c r="A12311" s="1" t="s">
        <v>21</v>
      </c>
      <c r="B12311" s="2">
        <v>44448</v>
      </c>
      <c r="C12311">
        <v>296.0949</v>
      </c>
    </row>
    <row r="12312" spans="1:3" x14ac:dyDescent="0.55000000000000004">
      <c r="A12312" s="1" t="s">
        <v>21</v>
      </c>
      <c r="B12312" s="2">
        <v>44449</v>
      </c>
      <c r="C12312">
        <v>294.5609</v>
      </c>
    </row>
    <row r="12313" spans="1:3" x14ac:dyDescent="0.55000000000000004">
      <c r="A12313" s="1" t="s">
        <v>21</v>
      </c>
      <c r="B12313" s="2">
        <v>44452</v>
      </c>
      <c r="C12313">
        <v>295.83589999999998</v>
      </c>
    </row>
    <row r="12314" spans="1:3" x14ac:dyDescent="0.55000000000000004">
      <c r="A12314" s="1" t="s">
        <v>21</v>
      </c>
      <c r="B12314" s="2">
        <v>44453</v>
      </c>
      <c r="C12314">
        <v>298.62509999999997</v>
      </c>
    </row>
    <row r="12315" spans="1:3" x14ac:dyDescent="0.55000000000000004">
      <c r="A12315" s="1" t="s">
        <v>21</v>
      </c>
      <c r="B12315" s="2">
        <v>44454</v>
      </c>
      <c r="C12315">
        <v>303.63549999999998</v>
      </c>
    </row>
    <row r="12316" spans="1:3" x14ac:dyDescent="0.55000000000000004">
      <c r="A12316" s="1" t="s">
        <v>21</v>
      </c>
      <c r="B12316" s="2">
        <v>44455</v>
      </c>
      <c r="C12316">
        <v>304.03390000000002</v>
      </c>
    </row>
    <row r="12317" spans="1:3" x14ac:dyDescent="0.55000000000000004">
      <c r="A12317" s="1" t="s">
        <v>21</v>
      </c>
      <c r="B12317" s="2">
        <v>44456</v>
      </c>
      <c r="C12317">
        <v>298.7047</v>
      </c>
    </row>
    <row r="12318" spans="1:3" x14ac:dyDescent="0.55000000000000004">
      <c r="A12318" s="1" t="s">
        <v>21</v>
      </c>
      <c r="B12318" s="2">
        <v>44459</v>
      </c>
      <c r="C12318">
        <v>293.15640000000002</v>
      </c>
    </row>
    <row r="12319" spans="1:3" x14ac:dyDescent="0.55000000000000004">
      <c r="A12319" s="1" t="s">
        <v>21</v>
      </c>
      <c r="B12319" s="2">
        <v>44460</v>
      </c>
      <c r="C12319">
        <v>293.65440000000001</v>
      </c>
    </row>
    <row r="12320" spans="1:3" x14ac:dyDescent="0.55000000000000004">
      <c r="A12320" s="1" t="s">
        <v>21</v>
      </c>
      <c r="B12320" s="2">
        <v>44461</v>
      </c>
      <c r="C12320">
        <v>297.41969999999998</v>
      </c>
    </row>
    <row r="12321" spans="1:3" x14ac:dyDescent="0.55000000000000004">
      <c r="A12321" s="1" t="s">
        <v>21</v>
      </c>
      <c r="B12321" s="2">
        <v>44462</v>
      </c>
      <c r="C12321">
        <v>298.39589999999998</v>
      </c>
    </row>
    <row r="12322" spans="1:3" x14ac:dyDescent="0.55000000000000004">
      <c r="A12322" s="1" t="s">
        <v>21</v>
      </c>
      <c r="B12322" s="2">
        <v>44463</v>
      </c>
      <c r="C12322">
        <v>298.18680000000001</v>
      </c>
    </row>
    <row r="12323" spans="1:3" x14ac:dyDescent="0.55000000000000004">
      <c r="A12323" s="1" t="s">
        <v>21</v>
      </c>
      <c r="B12323" s="2">
        <v>44466</v>
      </c>
      <c r="C12323">
        <v>293.02690000000001</v>
      </c>
    </row>
    <row r="12324" spans="1:3" x14ac:dyDescent="0.55000000000000004">
      <c r="A12324" s="1" t="s">
        <v>21</v>
      </c>
      <c r="B12324" s="2">
        <v>44467</v>
      </c>
      <c r="C12324">
        <v>282.41829999999999</v>
      </c>
    </row>
    <row r="12325" spans="1:3" x14ac:dyDescent="0.55000000000000004">
      <c r="A12325" s="1" t="s">
        <v>21</v>
      </c>
      <c r="B12325" s="2">
        <v>44468</v>
      </c>
      <c r="C12325">
        <v>282.89640000000003</v>
      </c>
    </row>
    <row r="12326" spans="1:3" x14ac:dyDescent="0.55000000000000004">
      <c r="A12326" s="1" t="s">
        <v>21</v>
      </c>
      <c r="B12326" s="2">
        <v>44469</v>
      </c>
      <c r="C12326">
        <v>280.8245</v>
      </c>
    </row>
    <row r="12327" spans="1:3" x14ac:dyDescent="0.55000000000000004">
      <c r="A12327" s="1" t="s">
        <v>21</v>
      </c>
      <c r="B12327" s="2">
        <v>44470</v>
      </c>
      <c r="C12327">
        <v>287.97660000000002</v>
      </c>
    </row>
    <row r="12328" spans="1:3" x14ac:dyDescent="0.55000000000000004">
      <c r="A12328" s="1" t="s">
        <v>21</v>
      </c>
      <c r="B12328" s="2">
        <v>44473</v>
      </c>
      <c r="C12328">
        <v>282.00990000000002</v>
      </c>
    </row>
    <row r="12329" spans="1:3" x14ac:dyDescent="0.55000000000000004">
      <c r="A12329" s="1" t="s">
        <v>21</v>
      </c>
      <c r="B12329" s="2">
        <v>44474</v>
      </c>
      <c r="C12329">
        <v>287.6379</v>
      </c>
    </row>
    <row r="12330" spans="1:3" x14ac:dyDescent="0.55000000000000004">
      <c r="A12330" s="1" t="s">
        <v>21</v>
      </c>
      <c r="B12330" s="2">
        <v>44475</v>
      </c>
      <c r="C12330">
        <v>291.971</v>
      </c>
    </row>
    <row r="12331" spans="1:3" x14ac:dyDescent="0.55000000000000004">
      <c r="A12331" s="1" t="s">
        <v>21</v>
      </c>
      <c r="B12331" s="2">
        <v>44476</v>
      </c>
      <c r="C12331">
        <v>293.70429999999999</v>
      </c>
    </row>
    <row r="12332" spans="1:3" x14ac:dyDescent="0.55000000000000004">
      <c r="A12332" s="1" t="s">
        <v>21</v>
      </c>
      <c r="B12332" s="2">
        <v>44477</v>
      </c>
      <c r="C12332">
        <v>293.70429999999999</v>
      </c>
    </row>
    <row r="12333" spans="1:3" x14ac:dyDescent="0.55000000000000004">
      <c r="A12333" s="1" t="s">
        <v>21</v>
      </c>
      <c r="B12333" s="2">
        <v>44480</v>
      </c>
      <c r="C12333">
        <v>293.08670000000001</v>
      </c>
    </row>
    <row r="12334" spans="1:3" x14ac:dyDescent="0.55000000000000004">
      <c r="A12334" s="1" t="s">
        <v>21</v>
      </c>
      <c r="B12334" s="2">
        <v>44481</v>
      </c>
      <c r="C12334">
        <v>291.74189999999999</v>
      </c>
    </row>
    <row r="12335" spans="1:3" x14ac:dyDescent="0.55000000000000004">
      <c r="A12335" s="1" t="s">
        <v>21</v>
      </c>
      <c r="B12335" s="2">
        <v>44482</v>
      </c>
      <c r="C12335">
        <v>295.15859999999998</v>
      </c>
    </row>
    <row r="12336" spans="1:3" x14ac:dyDescent="0.55000000000000004">
      <c r="A12336" s="1" t="s">
        <v>21</v>
      </c>
      <c r="B12336" s="2">
        <v>44483</v>
      </c>
      <c r="C12336">
        <v>301.57350000000002</v>
      </c>
    </row>
    <row r="12337" spans="1:3" x14ac:dyDescent="0.55000000000000004">
      <c r="A12337" s="1" t="s">
        <v>21</v>
      </c>
      <c r="B12337" s="2">
        <v>44484</v>
      </c>
      <c r="C12337">
        <v>303.02789999999999</v>
      </c>
    </row>
    <row r="12338" spans="1:3" x14ac:dyDescent="0.55000000000000004">
      <c r="A12338" s="1" t="s">
        <v>21</v>
      </c>
      <c r="B12338" s="2">
        <v>44487</v>
      </c>
      <c r="C12338">
        <v>306.09589999999997</v>
      </c>
    </row>
    <row r="12339" spans="1:3" x14ac:dyDescent="0.55000000000000004">
      <c r="A12339" s="1" t="s">
        <v>21</v>
      </c>
      <c r="B12339" s="2">
        <v>44488</v>
      </c>
      <c r="C12339">
        <v>307.03230000000002</v>
      </c>
    </row>
    <row r="12340" spans="1:3" x14ac:dyDescent="0.55000000000000004">
      <c r="A12340" s="1" t="s">
        <v>21</v>
      </c>
      <c r="B12340" s="2">
        <v>44489</v>
      </c>
      <c r="C12340">
        <v>306.21550000000002</v>
      </c>
    </row>
    <row r="12341" spans="1:3" x14ac:dyDescent="0.55000000000000004">
      <c r="A12341" s="1" t="s">
        <v>21</v>
      </c>
      <c r="B12341" s="2">
        <v>44490</v>
      </c>
      <c r="C12341">
        <v>309.55250000000001</v>
      </c>
    </row>
    <row r="12342" spans="1:3" x14ac:dyDescent="0.55000000000000004">
      <c r="A12342" s="1" t="s">
        <v>21</v>
      </c>
      <c r="B12342" s="2">
        <v>44491</v>
      </c>
      <c r="C12342">
        <v>307.95859999999999</v>
      </c>
    </row>
    <row r="12343" spans="1:3" x14ac:dyDescent="0.55000000000000004">
      <c r="A12343" s="1" t="s">
        <v>21</v>
      </c>
      <c r="B12343" s="2">
        <v>44494</v>
      </c>
      <c r="C12343">
        <v>306.93270000000001</v>
      </c>
    </row>
    <row r="12344" spans="1:3" x14ac:dyDescent="0.55000000000000004">
      <c r="A12344" s="1" t="s">
        <v>21</v>
      </c>
      <c r="B12344" s="2">
        <v>44495</v>
      </c>
      <c r="C12344">
        <v>308.9049</v>
      </c>
    </row>
    <row r="12345" spans="1:3" x14ac:dyDescent="0.55000000000000004">
      <c r="A12345" s="1" t="s">
        <v>21</v>
      </c>
      <c r="B12345" s="2">
        <v>44496</v>
      </c>
      <c r="C12345">
        <v>321.91419999999999</v>
      </c>
    </row>
    <row r="12346" spans="1:3" x14ac:dyDescent="0.55000000000000004">
      <c r="A12346" s="1" t="s">
        <v>21</v>
      </c>
      <c r="B12346" s="2">
        <v>44497</v>
      </c>
      <c r="C12346">
        <v>323.08960000000002</v>
      </c>
    </row>
    <row r="12347" spans="1:3" x14ac:dyDescent="0.55000000000000004">
      <c r="A12347" s="1" t="s">
        <v>21</v>
      </c>
      <c r="B12347" s="2">
        <v>44498</v>
      </c>
      <c r="C12347">
        <v>330.33139999999997</v>
      </c>
    </row>
    <row r="12348" spans="1:3" x14ac:dyDescent="0.55000000000000004">
      <c r="A12348" s="1" t="s">
        <v>21</v>
      </c>
      <c r="B12348" s="2">
        <v>44501</v>
      </c>
      <c r="C12348">
        <v>328.09010000000001</v>
      </c>
    </row>
    <row r="12349" spans="1:3" x14ac:dyDescent="0.55000000000000004">
      <c r="A12349" s="1" t="s">
        <v>21</v>
      </c>
      <c r="B12349" s="2">
        <v>44502</v>
      </c>
      <c r="C12349">
        <v>331.83550000000002</v>
      </c>
    </row>
    <row r="12350" spans="1:3" x14ac:dyDescent="0.55000000000000004">
      <c r="A12350" s="1" t="s">
        <v>21</v>
      </c>
      <c r="B12350" s="2">
        <v>44503</v>
      </c>
      <c r="C12350">
        <v>332.70209999999997</v>
      </c>
    </row>
    <row r="12351" spans="1:3" x14ac:dyDescent="0.55000000000000004">
      <c r="A12351" s="1" t="s">
        <v>21</v>
      </c>
      <c r="B12351" s="2">
        <v>44504</v>
      </c>
      <c r="C12351">
        <v>335.1327</v>
      </c>
    </row>
    <row r="12352" spans="1:3" x14ac:dyDescent="0.55000000000000004">
      <c r="A12352" s="1" t="s">
        <v>21</v>
      </c>
      <c r="B12352" s="2">
        <v>44505</v>
      </c>
      <c r="C12352">
        <v>334.75409999999999</v>
      </c>
    </row>
    <row r="12353" spans="1:3" x14ac:dyDescent="0.55000000000000004">
      <c r="A12353" s="1" t="s">
        <v>21</v>
      </c>
      <c r="B12353" s="2">
        <v>44508</v>
      </c>
      <c r="C12353">
        <v>335.68049999999999</v>
      </c>
    </row>
    <row r="12354" spans="1:3" x14ac:dyDescent="0.55000000000000004">
      <c r="A12354" s="1" t="s">
        <v>21</v>
      </c>
      <c r="B12354" s="2">
        <v>44509</v>
      </c>
      <c r="C12354">
        <v>334.64460000000003</v>
      </c>
    </row>
    <row r="12355" spans="1:3" x14ac:dyDescent="0.55000000000000004">
      <c r="A12355" s="1" t="s">
        <v>21</v>
      </c>
      <c r="B12355" s="2">
        <v>44510</v>
      </c>
      <c r="C12355">
        <v>329.51459999999997</v>
      </c>
    </row>
    <row r="12356" spans="1:3" x14ac:dyDescent="0.55000000000000004">
      <c r="A12356" s="1" t="s">
        <v>21</v>
      </c>
      <c r="B12356" s="2">
        <v>44511</v>
      </c>
      <c r="C12356">
        <v>331.13819999999998</v>
      </c>
    </row>
    <row r="12357" spans="1:3" x14ac:dyDescent="0.55000000000000004">
      <c r="A12357" s="1" t="s">
        <v>21</v>
      </c>
      <c r="B12357" s="2">
        <v>44512</v>
      </c>
      <c r="C12357">
        <v>335.41160000000002</v>
      </c>
    </row>
    <row r="12358" spans="1:3" x14ac:dyDescent="0.55000000000000004">
      <c r="A12358" s="1" t="s">
        <v>21</v>
      </c>
      <c r="B12358" s="2">
        <v>44515</v>
      </c>
      <c r="C12358">
        <v>334.76409999999998</v>
      </c>
    </row>
    <row r="12359" spans="1:3" x14ac:dyDescent="0.55000000000000004">
      <c r="A12359" s="1" t="s">
        <v>21</v>
      </c>
      <c r="B12359" s="2">
        <v>44516</v>
      </c>
      <c r="C12359">
        <v>338.19069999999999</v>
      </c>
    </row>
    <row r="12360" spans="1:3" x14ac:dyDescent="0.55000000000000004">
      <c r="A12360" s="1" t="s">
        <v>21</v>
      </c>
      <c r="B12360" s="2">
        <v>44517</v>
      </c>
      <c r="C12360">
        <v>338.42020000000002</v>
      </c>
    </row>
    <row r="12361" spans="1:3" x14ac:dyDescent="0.55000000000000004">
      <c r="A12361" s="1" t="s">
        <v>21</v>
      </c>
      <c r="B12361" s="2">
        <v>44518</v>
      </c>
      <c r="C12361">
        <v>340.56580000000002</v>
      </c>
    </row>
    <row r="12362" spans="1:3" x14ac:dyDescent="0.55000000000000004">
      <c r="A12362" s="1" t="s">
        <v>21</v>
      </c>
      <c r="B12362" s="2">
        <v>44519</v>
      </c>
      <c r="C12362">
        <v>342.40199999999999</v>
      </c>
    </row>
    <row r="12363" spans="1:3" x14ac:dyDescent="0.55000000000000004">
      <c r="A12363" s="1" t="s">
        <v>21</v>
      </c>
      <c r="B12363" s="2">
        <v>44522</v>
      </c>
      <c r="C12363">
        <v>339.12880000000001</v>
      </c>
    </row>
    <row r="12364" spans="1:3" x14ac:dyDescent="0.55000000000000004">
      <c r="A12364" s="1" t="s">
        <v>21</v>
      </c>
      <c r="B12364" s="2">
        <v>44523</v>
      </c>
      <c r="C12364">
        <v>336.98320000000001</v>
      </c>
    </row>
    <row r="12365" spans="1:3" x14ac:dyDescent="0.55000000000000004">
      <c r="A12365" s="1" t="s">
        <v>21</v>
      </c>
      <c r="B12365" s="2">
        <v>44524</v>
      </c>
      <c r="C12365">
        <v>337.21269999999998</v>
      </c>
    </row>
    <row r="12366" spans="1:3" x14ac:dyDescent="0.55000000000000004">
      <c r="A12366" s="1" t="s">
        <v>21</v>
      </c>
      <c r="B12366" s="2">
        <v>44526</v>
      </c>
      <c r="C12366">
        <v>328.99970000000002</v>
      </c>
    </row>
    <row r="12367" spans="1:3" x14ac:dyDescent="0.55000000000000004">
      <c r="A12367" s="1" t="s">
        <v>21</v>
      </c>
      <c r="B12367" s="2">
        <v>44529</v>
      </c>
      <c r="C12367">
        <v>335.93540000000002</v>
      </c>
    </row>
    <row r="12368" spans="1:3" x14ac:dyDescent="0.55000000000000004">
      <c r="A12368" s="1" t="s">
        <v>21</v>
      </c>
      <c r="B12368" s="2">
        <v>44530</v>
      </c>
      <c r="C12368">
        <v>329.90780000000001</v>
      </c>
    </row>
    <row r="12369" spans="1:3" x14ac:dyDescent="0.55000000000000004">
      <c r="A12369" s="1" t="s">
        <v>21</v>
      </c>
      <c r="B12369" s="2">
        <v>44531</v>
      </c>
      <c r="C12369">
        <v>329.39890000000003</v>
      </c>
    </row>
    <row r="12370" spans="1:3" x14ac:dyDescent="0.55000000000000004">
      <c r="A12370" s="1" t="s">
        <v>21</v>
      </c>
      <c r="B12370" s="2">
        <v>44532</v>
      </c>
      <c r="C12370">
        <v>328.81009999999998</v>
      </c>
    </row>
    <row r="12371" spans="1:3" x14ac:dyDescent="0.55000000000000004">
      <c r="A12371" s="1" t="s">
        <v>21</v>
      </c>
      <c r="B12371" s="2">
        <v>44533</v>
      </c>
      <c r="C12371">
        <v>322.34350000000001</v>
      </c>
    </row>
    <row r="12372" spans="1:3" x14ac:dyDescent="0.55000000000000004">
      <c r="A12372" s="1" t="s">
        <v>21</v>
      </c>
      <c r="B12372" s="2">
        <v>44536</v>
      </c>
      <c r="C12372">
        <v>325.51690000000002</v>
      </c>
    </row>
    <row r="12373" spans="1:3" x14ac:dyDescent="0.55000000000000004">
      <c r="A12373" s="1" t="s">
        <v>21</v>
      </c>
      <c r="B12373" s="2">
        <v>44537</v>
      </c>
      <c r="C12373">
        <v>334.22890000000001</v>
      </c>
    </row>
    <row r="12374" spans="1:3" x14ac:dyDescent="0.55000000000000004">
      <c r="A12374" s="1" t="s">
        <v>21</v>
      </c>
      <c r="B12374" s="2">
        <v>44538</v>
      </c>
      <c r="C12374">
        <v>334.27879999999999</v>
      </c>
    </row>
    <row r="12375" spans="1:3" x14ac:dyDescent="0.55000000000000004">
      <c r="A12375" s="1" t="s">
        <v>21</v>
      </c>
      <c r="B12375" s="2">
        <v>44539</v>
      </c>
      <c r="C12375">
        <v>332.41269999999997</v>
      </c>
    </row>
    <row r="12376" spans="1:3" x14ac:dyDescent="0.55000000000000004">
      <c r="A12376" s="1" t="s">
        <v>21</v>
      </c>
      <c r="B12376" s="2">
        <v>44540</v>
      </c>
      <c r="C12376">
        <v>341.83319999999998</v>
      </c>
    </row>
    <row r="12377" spans="1:3" x14ac:dyDescent="0.55000000000000004">
      <c r="A12377" s="1" t="s">
        <v>21</v>
      </c>
      <c r="B12377" s="2">
        <v>44543</v>
      </c>
      <c r="C12377">
        <v>338.69959999999998</v>
      </c>
    </row>
    <row r="12378" spans="1:3" x14ac:dyDescent="0.55000000000000004">
      <c r="A12378" s="1" t="s">
        <v>21</v>
      </c>
      <c r="B12378" s="2">
        <v>44544</v>
      </c>
      <c r="C12378">
        <v>327.66250000000002</v>
      </c>
    </row>
    <row r="12379" spans="1:3" x14ac:dyDescent="0.55000000000000004">
      <c r="A12379" s="1" t="s">
        <v>21</v>
      </c>
      <c r="B12379" s="2">
        <v>44545</v>
      </c>
      <c r="C12379">
        <v>333.95949999999999</v>
      </c>
    </row>
    <row r="12380" spans="1:3" x14ac:dyDescent="0.55000000000000004">
      <c r="A12380" s="1" t="s">
        <v>21</v>
      </c>
      <c r="B12380" s="2">
        <v>44546</v>
      </c>
      <c r="C12380">
        <v>324.2296</v>
      </c>
    </row>
    <row r="12381" spans="1:3" x14ac:dyDescent="0.55000000000000004">
      <c r="A12381" s="1" t="s">
        <v>21</v>
      </c>
      <c r="B12381" s="2">
        <v>44547</v>
      </c>
      <c r="C12381">
        <v>323.1318</v>
      </c>
    </row>
    <row r="12382" spans="1:3" x14ac:dyDescent="0.55000000000000004">
      <c r="A12382" s="1" t="s">
        <v>21</v>
      </c>
      <c r="B12382" s="2">
        <v>44550</v>
      </c>
      <c r="C12382">
        <v>319.24990000000003</v>
      </c>
    </row>
    <row r="12383" spans="1:3" x14ac:dyDescent="0.55000000000000004">
      <c r="A12383" s="1" t="s">
        <v>21</v>
      </c>
      <c r="B12383" s="2">
        <v>44551</v>
      </c>
      <c r="C12383">
        <v>326.61470000000003</v>
      </c>
    </row>
    <row r="12384" spans="1:3" x14ac:dyDescent="0.55000000000000004">
      <c r="A12384" s="1" t="s">
        <v>21</v>
      </c>
      <c r="B12384" s="2">
        <v>44552</v>
      </c>
      <c r="C12384">
        <v>332.51249999999999</v>
      </c>
    </row>
    <row r="12385" spans="1:3" x14ac:dyDescent="0.55000000000000004">
      <c r="A12385" s="1" t="s">
        <v>21</v>
      </c>
      <c r="B12385" s="2">
        <v>44553</v>
      </c>
      <c r="C12385">
        <v>333.99939999999998</v>
      </c>
    </row>
    <row r="12386" spans="1:3" x14ac:dyDescent="0.55000000000000004">
      <c r="A12386" s="1" t="s">
        <v>21</v>
      </c>
      <c r="B12386" s="2">
        <v>44557</v>
      </c>
      <c r="C12386">
        <v>341.74340000000001</v>
      </c>
    </row>
    <row r="12387" spans="1:3" x14ac:dyDescent="0.55000000000000004">
      <c r="A12387" s="1" t="s">
        <v>21</v>
      </c>
      <c r="B12387" s="2">
        <v>44558</v>
      </c>
      <c r="C12387">
        <v>340.54579999999999</v>
      </c>
    </row>
    <row r="12388" spans="1:3" x14ac:dyDescent="0.55000000000000004">
      <c r="A12388" s="1" t="s">
        <v>21</v>
      </c>
      <c r="B12388" s="2">
        <v>44559</v>
      </c>
      <c r="C12388">
        <v>341.24439999999998</v>
      </c>
    </row>
    <row r="12389" spans="1:3" x14ac:dyDescent="0.55000000000000004">
      <c r="A12389" s="1" t="s">
        <v>21</v>
      </c>
      <c r="B12389" s="2">
        <v>44560</v>
      </c>
      <c r="C12389">
        <v>338.6198</v>
      </c>
    </row>
    <row r="12390" spans="1:3" x14ac:dyDescent="0.55000000000000004">
      <c r="A12390" s="1" t="s">
        <v>21</v>
      </c>
      <c r="B12390" s="2">
        <v>44561</v>
      </c>
      <c r="C12390">
        <v>335.62599999999998</v>
      </c>
    </row>
    <row r="12391" spans="1:3" x14ac:dyDescent="0.55000000000000004">
      <c r="A12391" s="1" t="s">
        <v>21</v>
      </c>
      <c r="B12391" s="2">
        <v>44564</v>
      </c>
      <c r="C12391">
        <v>334.05930000000001</v>
      </c>
    </row>
    <row r="12392" spans="1:3" x14ac:dyDescent="0.55000000000000004">
      <c r="A12392" s="1" t="s">
        <v>21</v>
      </c>
      <c r="B12392" s="2">
        <v>44565</v>
      </c>
      <c r="C12392">
        <v>328.33109999999999</v>
      </c>
    </row>
    <row r="12393" spans="1:3" x14ac:dyDescent="0.55000000000000004">
      <c r="A12393" s="1" t="s">
        <v>21</v>
      </c>
      <c r="B12393" s="2">
        <v>44566</v>
      </c>
      <c r="C12393">
        <v>315.72719999999998</v>
      </c>
    </row>
    <row r="12394" spans="1:3" x14ac:dyDescent="0.55000000000000004">
      <c r="A12394" s="1" t="s">
        <v>21</v>
      </c>
      <c r="B12394" s="2">
        <v>44567</v>
      </c>
      <c r="C12394">
        <v>313.23230000000001</v>
      </c>
    </row>
    <row r="12395" spans="1:3" x14ac:dyDescent="0.55000000000000004">
      <c r="A12395" s="1" t="s">
        <v>21</v>
      </c>
      <c r="B12395" s="2">
        <v>44568</v>
      </c>
      <c r="C12395">
        <v>313.392</v>
      </c>
    </row>
    <row r="12396" spans="1:3" x14ac:dyDescent="0.55000000000000004">
      <c r="A12396" s="1" t="s">
        <v>21</v>
      </c>
      <c r="B12396" s="2">
        <v>44571</v>
      </c>
      <c r="C12396">
        <v>313.62150000000003</v>
      </c>
    </row>
    <row r="12397" spans="1:3" x14ac:dyDescent="0.55000000000000004">
      <c r="A12397" s="1" t="s">
        <v>21</v>
      </c>
      <c r="B12397" s="2">
        <v>44572</v>
      </c>
      <c r="C12397">
        <v>314.33010000000002</v>
      </c>
    </row>
    <row r="12398" spans="1:3" x14ac:dyDescent="0.55000000000000004">
      <c r="A12398" s="1" t="s">
        <v>21</v>
      </c>
      <c r="B12398" s="2">
        <v>44573</v>
      </c>
      <c r="C12398">
        <v>317.61329999999998</v>
      </c>
    </row>
    <row r="12399" spans="1:3" x14ac:dyDescent="0.55000000000000004">
      <c r="A12399" s="1" t="s">
        <v>21</v>
      </c>
      <c r="B12399" s="2">
        <v>44574</v>
      </c>
      <c r="C12399">
        <v>304.17110000000002</v>
      </c>
    </row>
    <row r="12400" spans="1:3" x14ac:dyDescent="0.55000000000000004">
      <c r="A12400" s="1" t="s">
        <v>21</v>
      </c>
      <c r="B12400" s="2">
        <v>44575</v>
      </c>
      <c r="C12400">
        <v>309.55990000000003</v>
      </c>
    </row>
    <row r="12401" spans="1:3" x14ac:dyDescent="0.55000000000000004">
      <c r="A12401" s="1" t="s">
        <v>21</v>
      </c>
      <c r="B12401" s="2">
        <v>44579</v>
      </c>
      <c r="C12401">
        <v>302.02550000000002</v>
      </c>
    </row>
    <row r="12402" spans="1:3" x14ac:dyDescent="0.55000000000000004">
      <c r="A12402" s="1" t="s">
        <v>21</v>
      </c>
      <c r="B12402" s="2">
        <v>44580</v>
      </c>
      <c r="C12402">
        <v>302.70409999999998</v>
      </c>
    </row>
    <row r="12403" spans="1:3" x14ac:dyDescent="0.55000000000000004">
      <c r="A12403" s="1" t="s">
        <v>21</v>
      </c>
      <c r="B12403" s="2">
        <v>44581</v>
      </c>
      <c r="C12403">
        <v>300.97770000000003</v>
      </c>
    </row>
    <row r="12404" spans="1:3" x14ac:dyDescent="0.55000000000000004">
      <c r="A12404" s="1" t="s">
        <v>21</v>
      </c>
      <c r="B12404" s="2">
        <v>44582</v>
      </c>
      <c r="C12404">
        <v>295.41919999999999</v>
      </c>
    </row>
    <row r="12405" spans="1:3" x14ac:dyDescent="0.55000000000000004">
      <c r="A12405" s="1" t="s">
        <v>21</v>
      </c>
      <c r="B12405" s="2">
        <v>44585</v>
      </c>
      <c r="C12405">
        <v>295.75850000000003</v>
      </c>
    </row>
    <row r="12406" spans="1:3" x14ac:dyDescent="0.55000000000000004">
      <c r="A12406" s="1" t="s">
        <v>21</v>
      </c>
      <c r="B12406" s="2">
        <v>44586</v>
      </c>
      <c r="C12406">
        <v>287.8947</v>
      </c>
    </row>
    <row r="12407" spans="1:3" x14ac:dyDescent="0.55000000000000004">
      <c r="A12407" s="1" t="s">
        <v>21</v>
      </c>
      <c r="B12407" s="2">
        <v>44587</v>
      </c>
      <c r="C12407">
        <v>296.09769999999997</v>
      </c>
    </row>
    <row r="12408" spans="1:3" x14ac:dyDescent="0.55000000000000004">
      <c r="A12408" s="1" t="s">
        <v>21</v>
      </c>
      <c r="B12408" s="2">
        <v>44588</v>
      </c>
      <c r="C12408">
        <v>299.22129999999999</v>
      </c>
    </row>
    <row r="12409" spans="1:3" x14ac:dyDescent="0.55000000000000004">
      <c r="A12409" s="1" t="s">
        <v>21</v>
      </c>
      <c r="B12409" s="2">
        <v>44589</v>
      </c>
      <c r="C12409">
        <v>307.62389999999999</v>
      </c>
    </row>
    <row r="12410" spans="1:3" x14ac:dyDescent="0.55000000000000004">
      <c r="A12410" s="1" t="s">
        <v>21</v>
      </c>
      <c r="B12410" s="2">
        <v>44592</v>
      </c>
      <c r="C12410">
        <v>310.3383</v>
      </c>
    </row>
    <row r="12411" spans="1:3" x14ac:dyDescent="0.55000000000000004">
      <c r="A12411" s="1" t="s">
        <v>21</v>
      </c>
      <c r="B12411" s="2">
        <v>44593</v>
      </c>
      <c r="C12411">
        <v>308.12290000000002</v>
      </c>
    </row>
    <row r="12412" spans="1:3" x14ac:dyDescent="0.55000000000000004">
      <c r="A12412" s="1" t="s">
        <v>21</v>
      </c>
      <c r="B12412" s="2">
        <v>44594</v>
      </c>
      <c r="C12412">
        <v>312.81319999999999</v>
      </c>
    </row>
    <row r="12413" spans="1:3" x14ac:dyDescent="0.55000000000000004">
      <c r="A12413" s="1" t="s">
        <v>21</v>
      </c>
      <c r="B12413" s="2">
        <v>44595</v>
      </c>
      <c r="C12413">
        <v>300.6284</v>
      </c>
    </row>
    <row r="12414" spans="1:3" x14ac:dyDescent="0.55000000000000004">
      <c r="A12414" s="1" t="s">
        <v>21</v>
      </c>
      <c r="B12414" s="2">
        <v>44596</v>
      </c>
      <c r="C12414">
        <v>305.30869999999999</v>
      </c>
    </row>
    <row r="12415" spans="1:3" x14ac:dyDescent="0.55000000000000004">
      <c r="A12415" s="1" t="s">
        <v>21</v>
      </c>
      <c r="B12415" s="2">
        <v>44599</v>
      </c>
      <c r="C12415">
        <v>300.32900000000001</v>
      </c>
    </row>
    <row r="12416" spans="1:3" x14ac:dyDescent="0.55000000000000004">
      <c r="A12416" s="1" t="s">
        <v>21</v>
      </c>
      <c r="B12416" s="2">
        <v>44600</v>
      </c>
      <c r="C12416">
        <v>303.93150000000003</v>
      </c>
    </row>
    <row r="12417" spans="1:3" x14ac:dyDescent="0.55000000000000004">
      <c r="A12417" s="1" t="s">
        <v>21</v>
      </c>
      <c r="B12417" s="2">
        <v>44601</v>
      </c>
      <c r="C12417">
        <v>310.56779999999998</v>
      </c>
    </row>
    <row r="12418" spans="1:3" x14ac:dyDescent="0.55000000000000004">
      <c r="A12418" s="1" t="s">
        <v>21</v>
      </c>
      <c r="B12418" s="2">
        <v>44602</v>
      </c>
      <c r="C12418">
        <v>301.7561</v>
      </c>
    </row>
    <row r="12419" spans="1:3" x14ac:dyDescent="0.55000000000000004">
      <c r="A12419" s="1" t="s">
        <v>21</v>
      </c>
      <c r="B12419" s="2">
        <v>44603</v>
      </c>
      <c r="C12419">
        <v>294.43119999999999</v>
      </c>
    </row>
    <row r="12420" spans="1:3" x14ac:dyDescent="0.55000000000000004">
      <c r="A12420" s="1" t="s">
        <v>21</v>
      </c>
      <c r="B12420" s="2">
        <v>44606</v>
      </c>
      <c r="C12420">
        <v>294.3913</v>
      </c>
    </row>
    <row r="12421" spans="1:3" x14ac:dyDescent="0.55000000000000004">
      <c r="A12421" s="1" t="s">
        <v>21</v>
      </c>
      <c r="B12421" s="2">
        <v>44607</v>
      </c>
      <c r="C12421">
        <v>299.85000000000002</v>
      </c>
    </row>
    <row r="12422" spans="1:3" x14ac:dyDescent="0.55000000000000004">
      <c r="A12422" s="1" t="s">
        <v>21</v>
      </c>
      <c r="B12422" s="2">
        <v>44608</v>
      </c>
      <c r="C12422">
        <v>299.5</v>
      </c>
    </row>
    <row r="12423" spans="1:3" x14ac:dyDescent="0.55000000000000004">
      <c r="A12423" s="1" t="s">
        <v>21</v>
      </c>
      <c r="B12423" s="2">
        <v>44609</v>
      </c>
      <c r="C12423">
        <v>290.73</v>
      </c>
    </row>
    <row r="12424" spans="1:3" x14ac:dyDescent="0.55000000000000004">
      <c r="A12424" s="1" t="s">
        <v>21</v>
      </c>
      <c r="B12424" s="2">
        <v>44610</v>
      </c>
      <c r="C12424">
        <v>287.93</v>
      </c>
    </row>
    <row r="12425" spans="1:3" x14ac:dyDescent="0.55000000000000004">
      <c r="A12425" s="1" t="s">
        <v>21</v>
      </c>
      <c r="B12425" s="2">
        <v>44614</v>
      </c>
      <c r="C12425">
        <v>287.72000000000003</v>
      </c>
    </row>
    <row r="12426" spans="1:3" x14ac:dyDescent="0.55000000000000004">
      <c r="A12426" s="1" t="s">
        <v>21</v>
      </c>
      <c r="B12426" s="2">
        <v>44615</v>
      </c>
      <c r="C12426">
        <v>280.27</v>
      </c>
    </row>
    <row r="12427" spans="1:3" x14ac:dyDescent="0.55000000000000004">
      <c r="A12427" s="1" t="s">
        <v>21</v>
      </c>
      <c r="B12427" s="2">
        <v>44616</v>
      </c>
      <c r="C12427">
        <v>294.58999999999997</v>
      </c>
    </row>
    <row r="12428" spans="1:3" x14ac:dyDescent="0.55000000000000004">
      <c r="A12428" s="1" t="s">
        <v>21</v>
      </c>
      <c r="B12428" s="2">
        <v>44617</v>
      </c>
      <c r="C12428">
        <v>297.31</v>
      </c>
    </row>
    <row r="12429" spans="1:3" x14ac:dyDescent="0.55000000000000004">
      <c r="A12429" s="1" t="s">
        <v>21</v>
      </c>
      <c r="B12429" s="2">
        <v>44620</v>
      </c>
      <c r="C12429">
        <v>298.79000000000002</v>
      </c>
    </row>
    <row r="12430" spans="1:3" x14ac:dyDescent="0.55000000000000004">
      <c r="A12430" s="1" t="s">
        <v>21</v>
      </c>
      <c r="B12430" s="2">
        <v>44621</v>
      </c>
      <c r="C12430">
        <v>294.95</v>
      </c>
    </row>
    <row r="12431" spans="1:3" x14ac:dyDescent="0.55000000000000004">
      <c r="A12431" s="1" t="s">
        <v>21</v>
      </c>
      <c r="B12431" s="2">
        <v>44622</v>
      </c>
      <c r="C12431">
        <v>300.19</v>
      </c>
    </row>
    <row r="12432" spans="1:3" x14ac:dyDescent="0.55000000000000004">
      <c r="A12432" s="1" t="s">
        <v>21</v>
      </c>
      <c r="B12432" s="2">
        <v>44623</v>
      </c>
      <c r="C12432">
        <v>295.92</v>
      </c>
    </row>
    <row r="12433" spans="1:3" x14ac:dyDescent="0.55000000000000004">
      <c r="A12433" s="1" t="s">
        <v>21</v>
      </c>
      <c r="B12433" s="2">
        <v>44624</v>
      </c>
      <c r="C12433">
        <v>289.86</v>
      </c>
    </row>
    <row r="12434" spans="1:3" x14ac:dyDescent="0.55000000000000004">
      <c r="A12434" s="1" t="s">
        <v>21</v>
      </c>
      <c r="B12434" s="2">
        <v>44627</v>
      </c>
      <c r="C12434">
        <v>278.91000000000003</v>
      </c>
    </row>
    <row r="12435" spans="1:3" x14ac:dyDescent="0.55000000000000004">
      <c r="A12435" s="1" t="s">
        <v>21</v>
      </c>
      <c r="B12435" s="2">
        <v>44628</v>
      </c>
      <c r="C12435">
        <v>275.85000000000002</v>
      </c>
    </row>
    <row r="12436" spans="1:3" x14ac:dyDescent="0.55000000000000004">
      <c r="A12436" s="1" t="s">
        <v>21</v>
      </c>
      <c r="B12436" s="2">
        <v>44629</v>
      </c>
      <c r="C12436">
        <v>288.5</v>
      </c>
    </row>
    <row r="12437" spans="1:3" x14ac:dyDescent="0.55000000000000004">
      <c r="A12437" s="1" t="s">
        <v>21</v>
      </c>
      <c r="B12437" s="2">
        <v>44630</v>
      </c>
      <c r="C12437">
        <v>285.58999999999997</v>
      </c>
    </row>
    <row r="12438" spans="1:3" x14ac:dyDescent="0.55000000000000004">
      <c r="A12438" s="1" t="s">
        <v>21</v>
      </c>
      <c r="B12438" s="2">
        <v>44631</v>
      </c>
      <c r="C12438">
        <v>280.07</v>
      </c>
    </row>
    <row r="12439" spans="1:3" x14ac:dyDescent="0.55000000000000004">
      <c r="A12439" s="1" t="s">
        <v>21</v>
      </c>
      <c r="B12439" s="2">
        <v>44634</v>
      </c>
      <c r="C12439">
        <v>276.44</v>
      </c>
    </row>
    <row r="12440" spans="1:3" x14ac:dyDescent="0.55000000000000004">
      <c r="A12440" s="1" t="s">
        <v>21</v>
      </c>
      <c r="B12440" s="2">
        <v>44635</v>
      </c>
      <c r="C12440">
        <v>287.14999999999998</v>
      </c>
    </row>
    <row r="12441" spans="1:3" x14ac:dyDescent="0.55000000000000004">
      <c r="A12441" s="1" t="s">
        <v>21</v>
      </c>
      <c r="B12441" s="2">
        <v>44636</v>
      </c>
      <c r="C12441">
        <v>294.39</v>
      </c>
    </row>
    <row r="12442" spans="1:3" x14ac:dyDescent="0.55000000000000004">
      <c r="A12442" s="1" t="s">
        <v>21</v>
      </c>
      <c r="B12442" s="2">
        <v>44637</v>
      </c>
      <c r="C12442">
        <v>295.22000000000003</v>
      </c>
    </row>
    <row r="12443" spans="1:3" x14ac:dyDescent="0.55000000000000004">
      <c r="A12443" s="1" t="s">
        <v>21</v>
      </c>
      <c r="B12443" s="2">
        <v>44638</v>
      </c>
      <c r="C12443">
        <v>300.43</v>
      </c>
    </row>
    <row r="12444" spans="1:3" x14ac:dyDescent="0.55000000000000004">
      <c r="A12444" s="1" t="s">
        <v>21</v>
      </c>
      <c r="B12444" s="2">
        <v>44641</v>
      </c>
      <c r="C12444">
        <v>299.16000000000003</v>
      </c>
    </row>
    <row r="12445" spans="1:3" x14ac:dyDescent="0.55000000000000004">
      <c r="A12445" s="1" t="s">
        <v>21</v>
      </c>
      <c r="B12445" s="2">
        <v>44642</v>
      </c>
      <c r="C12445">
        <v>304.06</v>
      </c>
    </row>
    <row r="12446" spans="1:3" x14ac:dyDescent="0.55000000000000004">
      <c r="A12446" s="1" t="s">
        <v>21</v>
      </c>
      <c r="B12446" s="2">
        <v>44643</v>
      </c>
      <c r="C12446">
        <v>299.49</v>
      </c>
    </row>
    <row r="12447" spans="1:3" x14ac:dyDescent="0.55000000000000004">
      <c r="A12447" s="1" t="s">
        <v>21</v>
      </c>
      <c r="B12447" s="2">
        <v>44644</v>
      </c>
      <c r="C12447">
        <v>304.10000000000002</v>
      </c>
    </row>
    <row r="12448" spans="1:3" x14ac:dyDescent="0.55000000000000004">
      <c r="A12448" s="1" t="s">
        <v>21</v>
      </c>
      <c r="B12448" s="2">
        <v>44645</v>
      </c>
      <c r="C12448">
        <v>303.68</v>
      </c>
    </row>
    <row r="12449" spans="1:3" x14ac:dyDescent="0.55000000000000004">
      <c r="A12449" s="1" t="s">
        <v>21</v>
      </c>
      <c r="B12449" s="2">
        <v>44648</v>
      </c>
      <c r="C12449">
        <v>310.7</v>
      </c>
    </row>
    <row r="12450" spans="1:3" x14ac:dyDescent="0.55000000000000004">
      <c r="A12450" s="1" t="s">
        <v>21</v>
      </c>
      <c r="B12450" s="2">
        <v>44649</v>
      </c>
      <c r="C12450">
        <v>315.41000000000003</v>
      </c>
    </row>
    <row r="12451" spans="1:3" x14ac:dyDescent="0.55000000000000004">
      <c r="A12451" s="1" t="s">
        <v>21</v>
      </c>
      <c r="B12451" s="2">
        <v>44650</v>
      </c>
      <c r="C12451">
        <v>313.86</v>
      </c>
    </row>
    <row r="12452" spans="1:3" x14ac:dyDescent="0.55000000000000004">
      <c r="A12452" s="1" t="s">
        <v>21</v>
      </c>
      <c r="B12452" s="2">
        <v>44651</v>
      </c>
      <c r="C12452">
        <v>308.31</v>
      </c>
    </row>
    <row r="12453" spans="1:3" x14ac:dyDescent="0.55000000000000004">
      <c r="A12453" s="1" t="s">
        <v>21</v>
      </c>
      <c r="B12453" s="2">
        <v>44652</v>
      </c>
      <c r="C12453">
        <v>309.42</v>
      </c>
    </row>
    <row r="12454" spans="1:3" x14ac:dyDescent="0.55000000000000004">
      <c r="A12454" s="1" t="s">
        <v>21</v>
      </c>
      <c r="B12454" s="2">
        <v>44655</v>
      </c>
      <c r="C12454">
        <v>314.97000000000003</v>
      </c>
    </row>
    <row r="12455" spans="1:3" x14ac:dyDescent="0.55000000000000004">
      <c r="A12455" s="1" t="s">
        <v>21</v>
      </c>
      <c r="B12455" s="2">
        <v>44656</v>
      </c>
      <c r="C12455">
        <v>310.88</v>
      </c>
    </row>
    <row r="12456" spans="1:3" x14ac:dyDescent="0.55000000000000004">
      <c r="A12456" s="1" t="s">
        <v>21</v>
      </c>
      <c r="B12456" s="2">
        <v>44657</v>
      </c>
      <c r="C12456">
        <v>299.5</v>
      </c>
    </row>
    <row r="12457" spans="1:3" x14ac:dyDescent="0.55000000000000004">
      <c r="A12457" s="1" t="s">
        <v>21</v>
      </c>
      <c r="B12457" s="2">
        <v>44658</v>
      </c>
      <c r="C12457">
        <v>301.37</v>
      </c>
    </row>
    <row r="12458" spans="1:3" x14ac:dyDescent="0.55000000000000004">
      <c r="A12458" s="1" t="s">
        <v>21</v>
      </c>
      <c r="B12458" s="2">
        <v>44659</v>
      </c>
      <c r="C12458">
        <v>296.97000000000003</v>
      </c>
    </row>
    <row r="12459" spans="1:3" x14ac:dyDescent="0.55000000000000004">
      <c r="A12459" s="1" t="s">
        <v>21</v>
      </c>
      <c r="B12459" s="2">
        <v>44662</v>
      </c>
      <c r="C12459">
        <v>285.26</v>
      </c>
    </row>
    <row r="12460" spans="1:3" x14ac:dyDescent="0.55000000000000004">
      <c r="A12460" s="1" t="s">
        <v>21</v>
      </c>
      <c r="B12460" s="2">
        <v>44663</v>
      </c>
      <c r="C12460">
        <v>282.06</v>
      </c>
    </row>
    <row r="12461" spans="1:3" x14ac:dyDescent="0.55000000000000004">
      <c r="A12461" s="1" t="s">
        <v>21</v>
      </c>
      <c r="B12461" s="2">
        <v>44664</v>
      </c>
      <c r="C12461">
        <v>287.62</v>
      </c>
    </row>
    <row r="12462" spans="1:3" x14ac:dyDescent="0.55000000000000004">
      <c r="A12462" s="1" t="s">
        <v>21</v>
      </c>
      <c r="B12462" s="2">
        <v>44665</v>
      </c>
      <c r="C12462">
        <v>279.83</v>
      </c>
    </row>
    <row r="12463" spans="1:3" x14ac:dyDescent="0.55000000000000004">
      <c r="A12463" s="1" t="s">
        <v>21</v>
      </c>
      <c r="B12463" s="2">
        <v>44669</v>
      </c>
      <c r="C12463">
        <v>280.52</v>
      </c>
    </row>
    <row r="12464" spans="1:3" x14ac:dyDescent="0.55000000000000004">
      <c r="A12464" s="1" t="s">
        <v>21</v>
      </c>
      <c r="B12464" s="2">
        <v>44670</v>
      </c>
      <c r="C12464">
        <v>285.3</v>
      </c>
    </row>
    <row r="12465" spans="1:3" x14ac:dyDescent="0.55000000000000004">
      <c r="A12465" s="1" t="s">
        <v>21</v>
      </c>
      <c r="B12465" s="2">
        <v>44671</v>
      </c>
      <c r="C12465">
        <v>286.36</v>
      </c>
    </row>
    <row r="12466" spans="1:3" x14ac:dyDescent="0.55000000000000004">
      <c r="A12466" s="1" t="s">
        <v>21</v>
      </c>
      <c r="B12466" s="2">
        <v>44672</v>
      </c>
      <c r="C12466">
        <v>280.81</v>
      </c>
    </row>
    <row r="12467" spans="1:3" x14ac:dyDescent="0.55000000000000004">
      <c r="A12467" s="1" t="s">
        <v>21</v>
      </c>
      <c r="B12467" s="2">
        <v>44673</v>
      </c>
      <c r="C12467">
        <v>274.02999999999997</v>
      </c>
    </row>
    <row r="12468" spans="1:3" x14ac:dyDescent="0.55000000000000004">
      <c r="A12468" s="1" t="s">
        <v>21</v>
      </c>
      <c r="B12468" s="2">
        <v>44676</v>
      </c>
      <c r="C12468">
        <v>280.72000000000003</v>
      </c>
    </row>
    <row r="12469" spans="1:3" x14ac:dyDescent="0.55000000000000004">
      <c r="A12469" s="1" t="s">
        <v>21</v>
      </c>
      <c r="B12469" s="2">
        <v>44677</v>
      </c>
      <c r="C12469">
        <v>270.22000000000003</v>
      </c>
    </row>
    <row r="12470" spans="1:3" x14ac:dyDescent="0.55000000000000004">
      <c r="A12470" s="1" t="s">
        <v>21</v>
      </c>
      <c r="B12470" s="2">
        <v>44678</v>
      </c>
      <c r="C12470">
        <v>283.22000000000003</v>
      </c>
    </row>
    <row r="12471" spans="1:3" x14ac:dyDescent="0.55000000000000004">
      <c r="A12471" s="1" t="s">
        <v>21</v>
      </c>
      <c r="B12471" s="2">
        <v>44679</v>
      </c>
      <c r="C12471">
        <v>289.63</v>
      </c>
    </row>
    <row r="12472" spans="1:3" x14ac:dyDescent="0.55000000000000004">
      <c r="A12472" s="1" t="s">
        <v>21</v>
      </c>
      <c r="B12472" s="2">
        <v>44680</v>
      </c>
      <c r="C12472">
        <v>277.52</v>
      </c>
    </row>
    <row r="12473" spans="1:3" x14ac:dyDescent="0.55000000000000004">
      <c r="A12473" s="1" t="s">
        <v>21</v>
      </c>
      <c r="B12473" s="2">
        <v>44683</v>
      </c>
      <c r="C12473">
        <v>284.47000000000003</v>
      </c>
    </row>
    <row r="12474" spans="1:3" x14ac:dyDescent="0.55000000000000004">
      <c r="A12474" s="1" t="s">
        <v>21</v>
      </c>
      <c r="B12474" s="2">
        <v>44684</v>
      </c>
      <c r="C12474">
        <v>281.77999999999997</v>
      </c>
    </row>
    <row r="12475" spans="1:3" x14ac:dyDescent="0.55000000000000004">
      <c r="A12475" s="1" t="s">
        <v>21</v>
      </c>
      <c r="B12475" s="2">
        <v>44685</v>
      </c>
      <c r="C12475">
        <v>289.98</v>
      </c>
    </row>
    <row r="12476" spans="1:3" x14ac:dyDescent="0.55000000000000004">
      <c r="A12476" s="1" t="s">
        <v>22</v>
      </c>
      <c r="B12476" s="2">
        <v>41036</v>
      </c>
      <c r="C12476">
        <v>2.8633000000000002</v>
      </c>
    </row>
    <row r="12477" spans="1:3" x14ac:dyDescent="0.55000000000000004">
      <c r="A12477" s="1" t="s">
        <v>22</v>
      </c>
      <c r="B12477" s="2">
        <v>41037</v>
      </c>
      <c r="C12477">
        <v>2.8610000000000002</v>
      </c>
    </row>
    <row r="12478" spans="1:3" x14ac:dyDescent="0.55000000000000004">
      <c r="A12478" s="1" t="s">
        <v>22</v>
      </c>
      <c r="B12478" s="2">
        <v>41038</v>
      </c>
      <c r="C12478">
        <v>2.8725000000000001</v>
      </c>
    </row>
    <row r="12479" spans="1:3" x14ac:dyDescent="0.55000000000000004">
      <c r="A12479" s="1" t="s">
        <v>22</v>
      </c>
      <c r="B12479" s="2">
        <v>41039</v>
      </c>
      <c r="C12479">
        <v>2.8517999999999999</v>
      </c>
    </row>
    <row r="12480" spans="1:3" x14ac:dyDescent="0.55000000000000004">
      <c r="A12480" s="1" t="s">
        <v>22</v>
      </c>
      <c r="B12480" s="2">
        <v>41040</v>
      </c>
      <c r="C12480">
        <v>3.0331999999999999</v>
      </c>
    </row>
    <row r="12481" spans="1:3" x14ac:dyDescent="0.55000000000000004">
      <c r="A12481" s="1" t="s">
        <v>22</v>
      </c>
      <c r="B12481" s="2">
        <v>41043</v>
      </c>
      <c r="C12481">
        <v>3.0148000000000001</v>
      </c>
    </row>
    <row r="12482" spans="1:3" x14ac:dyDescent="0.55000000000000004">
      <c r="A12482" s="1" t="s">
        <v>22</v>
      </c>
      <c r="B12482" s="2">
        <v>41044</v>
      </c>
      <c r="C12482">
        <v>2.9849999999999999</v>
      </c>
    </row>
    <row r="12483" spans="1:3" x14ac:dyDescent="0.55000000000000004">
      <c r="A12483" s="1" t="s">
        <v>22</v>
      </c>
      <c r="B12483" s="2">
        <v>41045</v>
      </c>
      <c r="C12483">
        <v>2.9253</v>
      </c>
    </row>
    <row r="12484" spans="1:3" x14ac:dyDescent="0.55000000000000004">
      <c r="A12484" s="1" t="s">
        <v>22</v>
      </c>
      <c r="B12484" s="2">
        <v>41046</v>
      </c>
      <c r="C12484">
        <v>2.9045999999999998</v>
      </c>
    </row>
    <row r="12485" spans="1:3" x14ac:dyDescent="0.55000000000000004">
      <c r="A12485" s="1" t="s">
        <v>22</v>
      </c>
      <c r="B12485" s="2">
        <v>41047</v>
      </c>
      <c r="C12485">
        <v>2.7736999999999998</v>
      </c>
    </row>
    <row r="12486" spans="1:3" x14ac:dyDescent="0.55000000000000004">
      <c r="A12486" s="1" t="s">
        <v>22</v>
      </c>
      <c r="B12486" s="2">
        <v>41050</v>
      </c>
      <c r="C12486">
        <v>2.8220000000000001</v>
      </c>
    </row>
    <row r="12487" spans="1:3" x14ac:dyDescent="0.55000000000000004">
      <c r="A12487" s="1" t="s">
        <v>22</v>
      </c>
      <c r="B12487" s="2">
        <v>41051</v>
      </c>
      <c r="C12487">
        <v>2.7875000000000001</v>
      </c>
    </row>
    <row r="12488" spans="1:3" x14ac:dyDescent="0.55000000000000004">
      <c r="A12488" s="1" t="s">
        <v>22</v>
      </c>
      <c r="B12488" s="2">
        <v>41052</v>
      </c>
      <c r="C12488">
        <v>2.8563999999999998</v>
      </c>
    </row>
    <row r="12489" spans="1:3" x14ac:dyDescent="0.55000000000000004">
      <c r="A12489" s="1" t="s">
        <v>22</v>
      </c>
      <c r="B12489" s="2">
        <v>41053</v>
      </c>
      <c r="C12489">
        <v>2.7806000000000002</v>
      </c>
    </row>
    <row r="12490" spans="1:3" x14ac:dyDescent="0.55000000000000004">
      <c r="A12490" s="1" t="s">
        <v>22</v>
      </c>
      <c r="B12490" s="2">
        <v>41054</v>
      </c>
      <c r="C12490">
        <v>2.8472</v>
      </c>
    </row>
    <row r="12491" spans="1:3" x14ac:dyDescent="0.55000000000000004">
      <c r="A12491" s="1" t="s">
        <v>22</v>
      </c>
      <c r="B12491" s="2">
        <v>41058</v>
      </c>
      <c r="C12491">
        <v>2.9207000000000001</v>
      </c>
    </row>
    <row r="12492" spans="1:3" x14ac:dyDescent="0.55000000000000004">
      <c r="A12492" s="1" t="s">
        <v>22</v>
      </c>
      <c r="B12492" s="2">
        <v>41059</v>
      </c>
      <c r="C12492">
        <v>2.8862000000000001</v>
      </c>
    </row>
    <row r="12493" spans="1:3" x14ac:dyDescent="0.55000000000000004">
      <c r="A12493" s="1" t="s">
        <v>22</v>
      </c>
      <c r="B12493" s="2">
        <v>41060</v>
      </c>
      <c r="C12493">
        <v>2.8540999999999999</v>
      </c>
    </row>
    <row r="12494" spans="1:3" x14ac:dyDescent="0.55000000000000004">
      <c r="A12494" s="1" t="s">
        <v>22</v>
      </c>
      <c r="B12494" s="2">
        <v>41061</v>
      </c>
      <c r="C12494">
        <v>2.7507999999999999</v>
      </c>
    </row>
    <row r="12495" spans="1:3" x14ac:dyDescent="0.55000000000000004">
      <c r="A12495" s="1" t="s">
        <v>22</v>
      </c>
      <c r="B12495" s="2">
        <v>41064</v>
      </c>
      <c r="C12495">
        <v>2.6934</v>
      </c>
    </row>
    <row r="12496" spans="1:3" x14ac:dyDescent="0.55000000000000004">
      <c r="A12496" s="1" t="s">
        <v>22</v>
      </c>
      <c r="B12496" s="2">
        <v>41065</v>
      </c>
      <c r="C12496">
        <v>2.7713999999999999</v>
      </c>
    </row>
    <row r="12497" spans="1:3" x14ac:dyDescent="0.55000000000000004">
      <c r="A12497" s="1" t="s">
        <v>22</v>
      </c>
      <c r="B12497" s="2">
        <v>41066</v>
      </c>
      <c r="C12497">
        <v>2.8449</v>
      </c>
    </row>
    <row r="12498" spans="1:3" x14ac:dyDescent="0.55000000000000004">
      <c r="A12498" s="1" t="s">
        <v>22</v>
      </c>
      <c r="B12498" s="2">
        <v>41067</v>
      </c>
      <c r="C12498">
        <v>2.7301000000000002</v>
      </c>
    </row>
    <row r="12499" spans="1:3" x14ac:dyDescent="0.55000000000000004">
      <c r="A12499" s="1" t="s">
        <v>22</v>
      </c>
      <c r="B12499" s="2">
        <v>41068</v>
      </c>
      <c r="C12499">
        <v>2.7829000000000002</v>
      </c>
    </row>
    <row r="12500" spans="1:3" x14ac:dyDescent="0.55000000000000004">
      <c r="A12500" s="1" t="s">
        <v>22</v>
      </c>
      <c r="B12500" s="2">
        <v>41071</v>
      </c>
      <c r="C12500">
        <v>2.8151000000000002</v>
      </c>
    </row>
    <row r="12501" spans="1:3" x14ac:dyDescent="0.55000000000000004">
      <c r="A12501" s="1" t="s">
        <v>22</v>
      </c>
      <c r="B12501" s="2">
        <v>41072</v>
      </c>
      <c r="C12501">
        <v>2.8725000000000001</v>
      </c>
    </row>
    <row r="12502" spans="1:3" x14ac:dyDescent="0.55000000000000004">
      <c r="A12502" s="1" t="s">
        <v>22</v>
      </c>
      <c r="B12502" s="2">
        <v>41073</v>
      </c>
      <c r="C12502">
        <v>2.7967</v>
      </c>
    </row>
    <row r="12503" spans="1:3" x14ac:dyDescent="0.55000000000000004">
      <c r="A12503" s="1" t="s">
        <v>22</v>
      </c>
      <c r="B12503" s="2">
        <v>41074</v>
      </c>
      <c r="C12503">
        <v>2.7623000000000002</v>
      </c>
    </row>
    <row r="12504" spans="1:3" x14ac:dyDescent="0.55000000000000004">
      <c r="A12504" s="1" t="s">
        <v>22</v>
      </c>
      <c r="B12504" s="2">
        <v>41075</v>
      </c>
      <c r="C12504">
        <v>2.8220000000000001</v>
      </c>
    </row>
    <row r="12505" spans="1:3" x14ac:dyDescent="0.55000000000000004">
      <c r="A12505" s="1" t="s">
        <v>22</v>
      </c>
      <c r="B12505" s="2">
        <v>41078</v>
      </c>
      <c r="C12505">
        <v>2.8472</v>
      </c>
    </row>
    <row r="12506" spans="1:3" x14ac:dyDescent="0.55000000000000004">
      <c r="A12506" s="1" t="s">
        <v>22</v>
      </c>
      <c r="B12506" s="2">
        <v>41079</v>
      </c>
      <c r="C12506">
        <v>3.0400999999999998</v>
      </c>
    </row>
    <row r="12507" spans="1:3" x14ac:dyDescent="0.55000000000000004">
      <c r="A12507" s="1" t="s">
        <v>22</v>
      </c>
      <c r="B12507" s="2">
        <v>41080</v>
      </c>
      <c r="C12507">
        <v>3.0882999999999998</v>
      </c>
    </row>
    <row r="12508" spans="1:3" x14ac:dyDescent="0.55000000000000004">
      <c r="A12508" s="1" t="s">
        <v>22</v>
      </c>
      <c r="B12508" s="2">
        <v>41081</v>
      </c>
      <c r="C12508">
        <v>2.9481999999999999</v>
      </c>
    </row>
    <row r="12509" spans="1:3" x14ac:dyDescent="0.55000000000000004">
      <c r="A12509" s="1" t="s">
        <v>22</v>
      </c>
      <c r="B12509" s="2">
        <v>41082</v>
      </c>
      <c r="C12509">
        <v>2.9849999999999999</v>
      </c>
    </row>
    <row r="12510" spans="1:3" x14ac:dyDescent="0.55000000000000004">
      <c r="A12510" s="1" t="s">
        <v>22</v>
      </c>
      <c r="B12510" s="2">
        <v>41085</v>
      </c>
      <c r="C12510">
        <v>2.8908</v>
      </c>
    </row>
    <row r="12511" spans="1:3" x14ac:dyDescent="0.55000000000000004">
      <c r="A12511" s="1" t="s">
        <v>22</v>
      </c>
      <c r="B12511" s="2">
        <v>41086</v>
      </c>
      <c r="C12511">
        <v>2.923</v>
      </c>
    </row>
    <row r="12512" spans="1:3" x14ac:dyDescent="0.55000000000000004">
      <c r="A12512" s="1" t="s">
        <v>22</v>
      </c>
      <c r="B12512" s="2">
        <v>41087</v>
      </c>
      <c r="C12512">
        <v>3.0171000000000001</v>
      </c>
    </row>
    <row r="12513" spans="1:3" x14ac:dyDescent="0.55000000000000004">
      <c r="A12513" s="1" t="s">
        <v>22</v>
      </c>
      <c r="B12513" s="2">
        <v>41088</v>
      </c>
      <c r="C12513">
        <v>3.0400999999999998</v>
      </c>
    </row>
    <row r="12514" spans="1:3" x14ac:dyDescent="0.55000000000000004">
      <c r="A12514" s="1" t="s">
        <v>22</v>
      </c>
      <c r="B12514" s="2">
        <v>41089</v>
      </c>
      <c r="C12514">
        <v>3.1732999999999998</v>
      </c>
    </row>
    <row r="12515" spans="1:3" x14ac:dyDescent="0.55000000000000004">
      <c r="A12515" s="1" t="s">
        <v>22</v>
      </c>
      <c r="B12515" s="2">
        <v>41092</v>
      </c>
      <c r="C12515">
        <v>3.0882999999999998</v>
      </c>
    </row>
    <row r="12516" spans="1:3" x14ac:dyDescent="0.55000000000000004">
      <c r="A12516" s="1" t="s">
        <v>22</v>
      </c>
      <c r="B12516" s="2">
        <v>41093</v>
      </c>
      <c r="C12516">
        <v>3.1686999999999999</v>
      </c>
    </row>
    <row r="12517" spans="1:3" x14ac:dyDescent="0.55000000000000004">
      <c r="A12517" s="1" t="s">
        <v>22</v>
      </c>
      <c r="B12517" s="2">
        <v>41095</v>
      </c>
      <c r="C12517">
        <v>3.1364999999999998</v>
      </c>
    </row>
    <row r="12518" spans="1:3" x14ac:dyDescent="0.55000000000000004">
      <c r="A12518" s="1" t="s">
        <v>22</v>
      </c>
      <c r="B12518" s="2">
        <v>41096</v>
      </c>
      <c r="C12518">
        <v>3.0768</v>
      </c>
    </row>
    <row r="12519" spans="1:3" x14ac:dyDescent="0.55000000000000004">
      <c r="A12519" s="1" t="s">
        <v>22</v>
      </c>
      <c r="B12519" s="2">
        <v>41099</v>
      </c>
      <c r="C12519">
        <v>3.0354999999999999</v>
      </c>
    </row>
    <row r="12520" spans="1:3" x14ac:dyDescent="0.55000000000000004">
      <c r="A12520" s="1" t="s">
        <v>22</v>
      </c>
      <c r="B12520" s="2">
        <v>41100</v>
      </c>
      <c r="C12520">
        <v>2.9436</v>
      </c>
    </row>
    <row r="12521" spans="1:3" x14ac:dyDescent="0.55000000000000004">
      <c r="A12521" s="1" t="s">
        <v>22</v>
      </c>
      <c r="B12521" s="2">
        <v>41101</v>
      </c>
      <c r="C12521">
        <v>2.8954</v>
      </c>
    </row>
    <row r="12522" spans="1:3" x14ac:dyDescent="0.55000000000000004">
      <c r="A12522" s="1" t="s">
        <v>22</v>
      </c>
      <c r="B12522" s="2">
        <v>41102</v>
      </c>
      <c r="C12522">
        <v>2.8472</v>
      </c>
    </row>
    <row r="12523" spans="1:3" x14ac:dyDescent="0.55000000000000004">
      <c r="A12523" s="1" t="s">
        <v>22</v>
      </c>
      <c r="B12523" s="2">
        <v>41103</v>
      </c>
      <c r="C12523">
        <v>2.8839000000000001</v>
      </c>
    </row>
    <row r="12524" spans="1:3" x14ac:dyDescent="0.55000000000000004">
      <c r="A12524" s="1" t="s">
        <v>22</v>
      </c>
      <c r="B12524" s="2">
        <v>41106</v>
      </c>
      <c r="C12524">
        <v>2.8931</v>
      </c>
    </row>
    <row r="12525" spans="1:3" x14ac:dyDescent="0.55000000000000004">
      <c r="A12525" s="1" t="s">
        <v>22</v>
      </c>
      <c r="B12525" s="2">
        <v>41107</v>
      </c>
      <c r="C12525">
        <v>2.8403</v>
      </c>
    </row>
    <row r="12526" spans="1:3" x14ac:dyDescent="0.55000000000000004">
      <c r="A12526" s="1" t="s">
        <v>22</v>
      </c>
      <c r="B12526" s="2">
        <v>41108</v>
      </c>
      <c r="C12526">
        <v>2.9988000000000001</v>
      </c>
    </row>
    <row r="12527" spans="1:3" x14ac:dyDescent="0.55000000000000004">
      <c r="A12527" s="1" t="s">
        <v>22</v>
      </c>
      <c r="B12527" s="2">
        <v>41109</v>
      </c>
      <c r="C12527">
        <v>3.0286</v>
      </c>
    </row>
    <row r="12528" spans="1:3" x14ac:dyDescent="0.55000000000000004">
      <c r="A12528" s="1" t="s">
        <v>22</v>
      </c>
      <c r="B12528" s="2">
        <v>41110</v>
      </c>
      <c r="C12528">
        <v>2.9413</v>
      </c>
    </row>
    <row r="12529" spans="1:3" x14ac:dyDescent="0.55000000000000004">
      <c r="A12529" s="1" t="s">
        <v>22</v>
      </c>
      <c r="B12529" s="2">
        <v>41113</v>
      </c>
      <c r="C12529">
        <v>2.9803999999999999</v>
      </c>
    </row>
    <row r="12530" spans="1:3" x14ac:dyDescent="0.55000000000000004">
      <c r="A12530" s="1" t="s">
        <v>22</v>
      </c>
      <c r="B12530" s="2">
        <v>41114</v>
      </c>
      <c r="C12530">
        <v>2.9481999999999999</v>
      </c>
    </row>
    <row r="12531" spans="1:3" x14ac:dyDescent="0.55000000000000004">
      <c r="A12531" s="1" t="s">
        <v>22</v>
      </c>
      <c r="B12531" s="2">
        <v>41115</v>
      </c>
      <c r="C12531">
        <v>3.0055999999999998</v>
      </c>
    </row>
    <row r="12532" spans="1:3" x14ac:dyDescent="0.55000000000000004">
      <c r="A12532" s="1" t="s">
        <v>22</v>
      </c>
      <c r="B12532" s="2">
        <v>41116</v>
      </c>
      <c r="C12532">
        <v>3.0194000000000001</v>
      </c>
    </row>
    <row r="12533" spans="1:3" x14ac:dyDescent="0.55000000000000004">
      <c r="A12533" s="1" t="s">
        <v>22</v>
      </c>
      <c r="B12533" s="2">
        <v>41117</v>
      </c>
      <c r="C12533">
        <v>3.0952000000000002</v>
      </c>
    </row>
    <row r="12534" spans="1:3" x14ac:dyDescent="0.55000000000000004">
      <c r="A12534" s="1" t="s">
        <v>22</v>
      </c>
      <c r="B12534" s="2">
        <v>41120</v>
      </c>
      <c r="C12534">
        <v>3.0607000000000002</v>
      </c>
    </row>
    <row r="12535" spans="1:3" x14ac:dyDescent="0.55000000000000004">
      <c r="A12535" s="1" t="s">
        <v>22</v>
      </c>
      <c r="B12535" s="2">
        <v>41121</v>
      </c>
      <c r="C12535">
        <v>3.109</v>
      </c>
    </row>
    <row r="12536" spans="1:3" x14ac:dyDescent="0.55000000000000004">
      <c r="A12536" s="1" t="s">
        <v>22</v>
      </c>
      <c r="B12536" s="2">
        <v>41122</v>
      </c>
      <c r="C12536">
        <v>3.0745</v>
      </c>
    </row>
    <row r="12537" spans="1:3" x14ac:dyDescent="0.55000000000000004">
      <c r="A12537" s="1" t="s">
        <v>22</v>
      </c>
      <c r="B12537" s="2">
        <v>41123</v>
      </c>
      <c r="C12537">
        <v>3.0859999999999999</v>
      </c>
    </row>
    <row r="12538" spans="1:3" x14ac:dyDescent="0.55000000000000004">
      <c r="A12538" s="1" t="s">
        <v>22</v>
      </c>
      <c r="B12538" s="2">
        <v>41124</v>
      </c>
      <c r="C12538">
        <v>3.1503000000000001</v>
      </c>
    </row>
    <row r="12539" spans="1:3" x14ac:dyDescent="0.55000000000000004">
      <c r="A12539" s="1" t="s">
        <v>22</v>
      </c>
      <c r="B12539" s="2">
        <v>41127</v>
      </c>
      <c r="C12539">
        <v>3.2168999999999999</v>
      </c>
    </row>
    <row r="12540" spans="1:3" x14ac:dyDescent="0.55000000000000004">
      <c r="A12540" s="1" t="s">
        <v>22</v>
      </c>
      <c r="B12540" s="2">
        <v>41128</v>
      </c>
      <c r="C12540">
        <v>3.2490000000000001</v>
      </c>
    </row>
    <row r="12541" spans="1:3" x14ac:dyDescent="0.55000000000000004">
      <c r="A12541" s="1" t="s">
        <v>22</v>
      </c>
      <c r="B12541" s="2">
        <v>41129</v>
      </c>
      <c r="C12541">
        <v>3.2673999999999999</v>
      </c>
    </row>
    <row r="12542" spans="1:3" x14ac:dyDescent="0.55000000000000004">
      <c r="A12542" s="1" t="s">
        <v>22</v>
      </c>
      <c r="B12542" s="2">
        <v>41130</v>
      </c>
      <c r="C12542">
        <v>3.3776000000000002</v>
      </c>
    </row>
    <row r="12543" spans="1:3" x14ac:dyDescent="0.55000000000000004">
      <c r="A12543" s="1" t="s">
        <v>22</v>
      </c>
      <c r="B12543" s="2">
        <v>41131</v>
      </c>
      <c r="C12543">
        <v>3.3569</v>
      </c>
    </row>
    <row r="12544" spans="1:3" x14ac:dyDescent="0.55000000000000004">
      <c r="A12544" s="1" t="s">
        <v>22</v>
      </c>
      <c r="B12544" s="2">
        <v>41134</v>
      </c>
      <c r="C12544">
        <v>3.4005999999999998</v>
      </c>
    </row>
    <row r="12545" spans="1:3" x14ac:dyDescent="0.55000000000000004">
      <c r="A12545" s="1" t="s">
        <v>22</v>
      </c>
      <c r="B12545" s="2">
        <v>41135</v>
      </c>
      <c r="C12545">
        <v>3.3500999999999999</v>
      </c>
    </row>
    <row r="12546" spans="1:3" x14ac:dyDescent="0.55000000000000004">
      <c r="A12546" s="1" t="s">
        <v>22</v>
      </c>
      <c r="B12546" s="2">
        <v>41136</v>
      </c>
      <c r="C12546">
        <v>3.3248000000000002</v>
      </c>
    </row>
    <row r="12547" spans="1:3" x14ac:dyDescent="0.55000000000000004">
      <c r="A12547" s="1" t="s">
        <v>22</v>
      </c>
      <c r="B12547" s="2">
        <v>41137</v>
      </c>
      <c r="C12547">
        <v>3.3936999999999999</v>
      </c>
    </row>
    <row r="12548" spans="1:3" x14ac:dyDescent="0.55000000000000004">
      <c r="A12548" s="1" t="s">
        <v>22</v>
      </c>
      <c r="B12548" s="2">
        <v>41138</v>
      </c>
      <c r="C12548">
        <v>3.3637999999999999</v>
      </c>
    </row>
    <row r="12549" spans="1:3" x14ac:dyDescent="0.55000000000000004">
      <c r="A12549" s="1" t="s">
        <v>22</v>
      </c>
      <c r="B12549" s="2">
        <v>41141</v>
      </c>
      <c r="C12549">
        <v>3.3637999999999999</v>
      </c>
    </row>
    <row r="12550" spans="1:3" x14ac:dyDescent="0.55000000000000004">
      <c r="A12550" s="1" t="s">
        <v>22</v>
      </c>
      <c r="B12550" s="2">
        <v>41142</v>
      </c>
      <c r="C12550">
        <v>3.3546999999999998</v>
      </c>
    </row>
    <row r="12551" spans="1:3" x14ac:dyDescent="0.55000000000000004">
      <c r="A12551" s="1" t="s">
        <v>22</v>
      </c>
      <c r="B12551" s="2">
        <v>41143</v>
      </c>
      <c r="C12551">
        <v>3.3614999999999999</v>
      </c>
    </row>
    <row r="12552" spans="1:3" x14ac:dyDescent="0.55000000000000004">
      <c r="A12552" s="1" t="s">
        <v>22</v>
      </c>
      <c r="B12552" s="2">
        <v>41144</v>
      </c>
      <c r="C12552">
        <v>3.2858000000000001</v>
      </c>
    </row>
    <row r="12553" spans="1:3" x14ac:dyDescent="0.55000000000000004">
      <c r="A12553" s="1" t="s">
        <v>22</v>
      </c>
      <c r="B12553" s="2">
        <v>41145</v>
      </c>
      <c r="C12553">
        <v>3.3523999999999998</v>
      </c>
    </row>
    <row r="12554" spans="1:3" x14ac:dyDescent="0.55000000000000004">
      <c r="A12554" s="1" t="s">
        <v>22</v>
      </c>
      <c r="B12554" s="2">
        <v>41148</v>
      </c>
      <c r="C12554">
        <v>3.2949999999999999</v>
      </c>
    </row>
    <row r="12555" spans="1:3" x14ac:dyDescent="0.55000000000000004">
      <c r="A12555" s="1" t="s">
        <v>22</v>
      </c>
      <c r="B12555" s="2">
        <v>41149</v>
      </c>
      <c r="C12555">
        <v>3.2812000000000001</v>
      </c>
    </row>
    <row r="12556" spans="1:3" x14ac:dyDescent="0.55000000000000004">
      <c r="A12556" s="1" t="s">
        <v>22</v>
      </c>
      <c r="B12556" s="2">
        <v>41150</v>
      </c>
      <c r="C12556">
        <v>3.2881</v>
      </c>
    </row>
    <row r="12557" spans="1:3" x14ac:dyDescent="0.55000000000000004">
      <c r="A12557" s="1" t="s">
        <v>22</v>
      </c>
      <c r="B12557" s="2">
        <v>41151</v>
      </c>
      <c r="C12557">
        <v>3.2261000000000002</v>
      </c>
    </row>
    <row r="12558" spans="1:3" x14ac:dyDescent="0.55000000000000004">
      <c r="A12558" s="1" t="s">
        <v>22</v>
      </c>
      <c r="B12558" s="2">
        <v>41152</v>
      </c>
      <c r="C12558">
        <v>3.2214999999999998</v>
      </c>
    </row>
    <row r="12559" spans="1:3" x14ac:dyDescent="0.55000000000000004">
      <c r="A12559" s="1" t="s">
        <v>22</v>
      </c>
      <c r="B12559" s="2">
        <v>41156</v>
      </c>
      <c r="C12559">
        <v>3.0493000000000001</v>
      </c>
    </row>
    <row r="12560" spans="1:3" x14ac:dyDescent="0.55000000000000004">
      <c r="A12560" s="1" t="s">
        <v>22</v>
      </c>
      <c r="B12560" s="2">
        <v>41157</v>
      </c>
      <c r="C12560">
        <v>3.0585</v>
      </c>
    </row>
    <row r="12561" spans="1:3" x14ac:dyDescent="0.55000000000000004">
      <c r="A12561" s="1" t="s">
        <v>22</v>
      </c>
      <c r="B12561" s="2">
        <v>41158</v>
      </c>
      <c r="C12561">
        <v>3.1526000000000001</v>
      </c>
    </row>
    <row r="12562" spans="1:3" x14ac:dyDescent="0.55000000000000004">
      <c r="A12562" s="1" t="s">
        <v>22</v>
      </c>
      <c r="B12562" s="2">
        <v>41159</v>
      </c>
      <c r="C12562">
        <v>3.0768</v>
      </c>
    </row>
    <row r="12563" spans="1:3" x14ac:dyDescent="0.55000000000000004">
      <c r="A12563" s="1" t="s">
        <v>22</v>
      </c>
      <c r="B12563" s="2">
        <v>41162</v>
      </c>
      <c r="C12563">
        <v>3.0493000000000001</v>
      </c>
    </row>
    <row r="12564" spans="1:3" x14ac:dyDescent="0.55000000000000004">
      <c r="A12564" s="1" t="s">
        <v>22</v>
      </c>
      <c r="B12564" s="2">
        <v>41163</v>
      </c>
      <c r="C12564">
        <v>3.0859999999999999</v>
      </c>
    </row>
    <row r="12565" spans="1:3" x14ac:dyDescent="0.55000000000000004">
      <c r="A12565" s="1" t="s">
        <v>22</v>
      </c>
      <c r="B12565" s="2">
        <v>41164</v>
      </c>
      <c r="C12565">
        <v>3.1204000000000001</v>
      </c>
    </row>
    <row r="12566" spans="1:3" x14ac:dyDescent="0.55000000000000004">
      <c r="A12566" s="1" t="s">
        <v>22</v>
      </c>
      <c r="B12566" s="2">
        <v>41165</v>
      </c>
      <c r="C12566">
        <v>3.1410999999999998</v>
      </c>
    </row>
    <row r="12567" spans="1:3" x14ac:dyDescent="0.55000000000000004">
      <c r="A12567" s="1" t="s">
        <v>22</v>
      </c>
      <c r="B12567" s="2">
        <v>41166</v>
      </c>
      <c r="C12567">
        <v>3.1779000000000002</v>
      </c>
    </row>
    <row r="12568" spans="1:3" x14ac:dyDescent="0.55000000000000004">
      <c r="A12568" s="1" t="s">
        <v>22</v>
      </c>
      <c r="B12568" s="2">
        <v>41169</v>
      </c>
      <c r="C12568">
        <v>3.0905999999999998</v>
      </c>
    </row>
    <row r="12569" spans="1:3" x14ac:dyDescent="0.55000000000000004">
      <c r="A12569" s="1" t="s">
        <v>22</v>
      </c>
      <c r="B12569" s="2">
        <v>41170</v>
      </c>
      <c r="C12569">
        <v>3.1113</v>
      </c>
    </row>
    <row r="12570" spans="1:3" x14ac:dyDescent="0.55000000000000004">
      <c r="A12570" s="1" t="s">
        <v>22</v>
      </c>
      <c r="B12570" s="2">
        <v>41171</v>
      </c>
      <c r="C12570">
        <v>3.1480000000000001</v>
      </c>
    </row>
    <row r="12571" spans="1:3" x14ac:dyDescent="0.55000000000000004">
      <c r="A12571" s="1" t="s">
        <v>22</v>
      </c>
      <c r="B12571" s="2">
        <v>41172</v>
      </c>
      <c r="C12571">
        <v>3.125</v>
      </c>
    </row>
    <row r="12572" spans="1:3" x14ac:dyDescent="0.55000000000000004">
      <c r="A12572" s="1" t="s">
        <v>22</v>
      </c>
      <c r="B12572" s="2">
        <v>41173</v>
      </c>
      <c r="C12572">
        <v>3.1387999999999998</v>
      </c>
    </row>
    <row r="12573" spans="1:3" x14ac:dyDescent="0.55000000000000004">
      <c r="A12573" s="1" t="s">
        <v>22</v>
      </c>
      <c r="B12573" s="2">
        <v>41176</v>
      </c>
      <c r="C12573">
        <v>3.1364999999999998</v>
      </c>
    </row>
    <row r="12574" spans="1:3" x14ac:dyDescent="0.55000000000000004">
      <c r="A12574" s="1" t="s">
        <v>22</v>
      </c>
      <c r="B12574" s="2">
        <v>41177</v>
      </c>
      <c r="C12574">
        <v>3.0790999999999999</v>
      </c>
    </row>
    <row r="12575" spans="1:3" x14ac:dyDescent="0.55000000000000004">
      <c r="A12575" s="1" t="s">
        <v>22</v>
      </c>
      <c r="B12575" s="2">
        <v>41178</v>
      </c>
      <c r="C12575">
        <v>3.0263</v>
      </c>
    </row>
    <row r="12576" spans="1:3" x14ac:dyDescent="0.55000000000000004">
      <c r="A12576" s="1" t="s">
        <v>22</v>
      </c>
      <c r="B12576" s="2">
        <v>41179</v>
      </c>
      <c r="C12576">
        <v>3.0493000000000001</v>
      </c>
    </row>
    <row r="12577" spans="1:3" x14ac:dyDescent="0.55000000000000004">
      <c r="A12577" s="1" t="s">
        <v>22</v>
      </c>
      <c r="B12577" s="2">
        <v>41180</v>
      </c>
      <c r="C12577">
        <v>3.0630000000000002</v>
      </c>
    </row>
    <row r="12578" spans="1:3" x14ac:dyDescent="0.55000000000000004">
      <c r="A12578" s="1" t="s">
        <v>22</v>
      </c>
      <c r="B12578" s="2">
        <v>41183</v>
      </c>
      <c r="C12578">
        <v>3.0125000000000002</v>
      </c>
    </row>
    <row r="12579" spans="1:3" x14ac:dyDescent="0.55000000000000004">
      <c r="A12579" s="1" t="s">
        <v>22</v>
      </c>
      <c r="B12579" s="2">
        <v>41184</v>
      </c>
      <c r="C12579">
        <v>3.024</v>
      </c>
    </row>
    <row r="12580" spans="1:3" x14ac:dyDescent="0.55000000000000004">
      <c r="A12580" s="1" t="s">
        <v>22</v>
      </c>
      <c r="B12580" s="2">
        <v>41185</v>
      </c>
      <c r="C12580">
        <v>2.9942000000000002</v>
      </c>
    </row>
    <row r="12581" spans="1:3" x14ac:dyDescent="0.55000000000000004">
      <c r="A12581" s="1" t="s">
        <v>22</v>
      </c>
      <c r="B12581" s="2">
        <v>41186</v>
      </c>
      <c r="C12581">
        <v>3.1273</v>
      </c>
    </row>
    <row r="12582" spans="1:3" x14ac:dyDescent="0.55000000000000004">
      <c r="A12582" s="1" t="s">
        <v>22</v>
      </c>
      <c r="B12582" s="2">
        <v>41187</v>
      </c>
      <c r="C12582">
        <v>3.0539000000000001</v>
      </c>
    </row>
    <row r="12583" spans="1:3" x14ac:dyDescent="0.55000000000000004">
      <c r="A12583" s="1" t="s">
        <v>22</v>
      </c>
      <c r="B12583" s="2">
        <v>41190</v>
      </c>
      <c r="C12583">
        <v>3.024</v>
      </c>
    </row>
    <row r="12584" spans="1:3" x14ac:dyDescent="0.55000000000000004">
      <c r="A12584" s="1" t="s">
        <v>22</v>
      </c>
      <c r="B12584" s="2">
        <v>41191</v>
      </c>
      <c r="C12584">
        <v>2.9597000000000002</v>
      </c>
    </row>
    <row r="12585" spans="1:3" x14ac:dyDescent="0.55000000000000004">
      <c r="A12585" s="1" t="s">
        <v>22</v>
      </c>
      <c r="B12585" s="2">
        <v>41192</v>
      </c>
      <c r="C12585">
        <v>2.9091999999999998</v>
      </c>
    </row>
    <row r="12586" spans="1:3" x14ac:dyDescent="0.55000000000000004">
      <c r="A12586" s="1" t="s">
        <v>22</v>
      </c>
      <c r="B12586" s="2">
        <v>41193</v>
      </c>
      <c r="C12586">
        <v>2.9253</v>
      </c>
    </row>
    <row r="12587" spans="1:3" x14ac:dyDescent="0.55000000000000004">
      <c r="A12587" s="1" t="s">
        <v>22</v>
      </c>
      <c r="B12587" s="2">
        <v>41194</v>
      </c>
      <c r="C12587">
        <v>2.9</v>
      </c>
    </row>
    <row r="12588" spans="1:3" x14ac:dyDescent="0.55000000000000004">
      <c r="A12588" s="1" t="s">
        <v>22</v>
      </c>
      <c r="B12588" s="2">
        <v>41197</v>
      </c>
      <c r="C12588">
        <v>2.9367999999999999</v>
      </c>
    </row>
    <row r="12589" spans="1:3" x14ac:dyDescent="0.55000000000000004">
      <c r="A12589" s="1" t="s">
        <v>22</v>
      </c>
      <c r="B12589" s="2">
        <v>41198</v>
      </c>
      <c r="C12589">
        <v>3.0217000000000001</v>
      </c>
    </row>
    <row r="12590" spans="1:3" x14ac:dyDescent="0.55000000000000004">
      <c r="A12590" s="1" t="s">
        <v>22</v>
      </c>
      <c r="B12590" s="2">
        <v>41199</v>
      </c>
      <c r="C12590">
        <v>2.9988000000000001</v>
      </c>
    </row>
    <row r="12591" spans="1:3" x14ac:dyDescent="0.55000000000000004">
      <c r="A12591" s="1" t="s">
        <v>22</v>
      </c>
      <c r="B12591" s="2">
        <v>41200</v>
      </c>
      <c r="C12591">
        <v>2.9527999999999999</v>
      </c>
    </row>
    <row r="12592" spans="1:3" x14ac:dyDescent="0.55000000000000004">
      <c r="A12592" s="1" t="s">
        <v>22</v>
      </c>
      <c r="B12592" s="2">
        <v>41201</v>
      </c>
      <c r="C12592">
        <v>2.7806000000000002</v>
      </c>
    </row>
    <row r="12593" spans="1:3" x14ac:dyDescent="0.55000000000000004">
      <c r="A12593" s="1" t="s">
        <v>22</v>
      </c>
      <c r="B12593" s="2">
        <v>41204</v>
      </c>
      <c r="C12593">
        <v>2.7484999999999999</v>
      </c>
    </row>
    <row r="12594" spans="1:3" x14ac:dyDescent="0.55000000000000004">
      <c r="A12594" s="1" t="s">
        <v>22</v>
      </c>
      <c r="B12594" s="2">
        <v>41205</v>
      </c>
      <c r="C12594">
        <v>2.8311000000000002</v>
      </c>
    </row>
    <row r="12595" spans="1:3" x14ac:dyDescent="0.55000000000000004">
      <c r="A12595" s="1" t="s">
        <v>22</v>
      </c>
      <c r="B12595" s="2">
        <v>41206</v>
      </c>
      <c r="C12595">
        <v>2.7944</v>
      </c>
    </row>
    <row r="12596" spans="1:3" x14ac:dyDescent="0.55000000000000004">
      <c r="A12596" s="1" t="s">
        <v>22</v>
      </c>
      <c r="B12596" s="2">
        <v>41207</v>
      </c>
      <c r="C12596">
        <v>2.7967</v>
      </c>
    </row>
    <row r="12597" spans="1:3" x14ac:dyDescent="0.55000000000000004">
      <c r="A12597" s="1" t="s">
        <v>22</v>
      </c>
      <c r="B12597" s="2">
        <v>41208</v>
      </c>
      <c r="C12597">
        <v>2.7667999999999999</v>
      </c>
    </row>
    <row r="12598" spans="1:3" x14ac:dyDescent="0.55000000000000004">
      <c r="A12598" s="1" t="s">
        <v>22</v>
      </c>
      <c r="B12598" s="2">
        <v>41213</v>
      </c>
      <c r="C12598">
        <v>2.7507999999999999</v>
      </c>
    </row>
    <row r="12599" spans="1:3" x14ac:dyDescent="0.55000000000000004">
      <c r="A12599" s="1" t="s">
        <v>22</v>
      </c>
      <c r="B12599" s="2">
        <v>41214</v>
      </c>
      <c r="C12599">
        <v>2.8816000000000002</v>
      </c>
    </row>
    <row r="12600" spans="1:3" x14ac:dyDescent="0.55000000000000004">
      <c r="A12600" s="1" t="s">
        <v>22</v>
      </c>
      <c r="B12600" s="2">
        <v>41215</v>
      </c>
      <c r="C12600">
        <v>2.8679000000000001</v>
      </c>
    </row>
    <row r="12601" spans="1:3" x14ac:dyDescent="0.55000000000000004">
      <c r="A12601" s="1" t="s">
        <v>22</v>
      </c>
      <c r="B12601" s="2">
        <v>41218</v>
      </c>
      <c r="C12601">
        <v>2.9895999999999998</v>
      </c>
    </row>
    <row r="12602" spans="1:3" x14ac:dyDescent="0.55000000000000004">
      <c r="A12602" s="1" t="s">
        <v>22</v>
      </c>
      <c r="B12602" s="2">
        <v>41219</v>
      </c>
      <c r="C12602">
        <v>2.9872999999999998</v>
      </c>
    </row>
    <row r="12603" spans="1:3" x14ac:dyDescent="0.55000000000000004">
      <c r="A12603" s="1" t="s">
        <v>22</v>
      </c>
      <c r="B12603" s="2">
        <v>41220</v>
      </c>
      <c r="C12603">
        <v>2.8954</v>
      </c>
    </row>
    <row r="12604" spans="1:3" x14ac:dyDescent="0.55000000000000004">
      <c r="A12604" s="1" t="s">
        <v>22</v>
      </c>
      <c r="B12604" s="2">
        <v>41221</v>
      </c>
      <c r="C12604">
        <v>2.9115000000000002</v>
      </c>
    </row>
    <row r="12605" spans="1:3" x14ac:dyDescent="0.55000000000000004">
      <c r="A12605" s="1" t="s">
        <v>22</v>
      </c>
      <c r="B12605" s="2">
        <v>41222</v>
      </c>
      <c r="C12605">
        <v>2.7989999999999999</v>
      </c>
    </row>
    <row r="12606" spans="1:3" x14ac:dyDescent="0.55000000000000004">
      <c r="A12606" s="1" t="s">
        <v>22</v>
      </c>
      <c r="B12606" s="2">
        <v>41225</v>
      </c>
      <c r="C12606">
        <v>2.7370000000000001</v>
      </c>
    </row>
    <row r="12607" spans="1:3" x14ac:dyDescent="0.55000000000000004">
      <c r="A12607" s="1" t="s">
        <v>22</v>
      </c>
      <c r="B12607" s="2">
        <v>41226</v>
      </c>
      <c r="C12607">
        <v>2.7162999999999999</v>
      </c>
    </row>
    <row r="12608" spans="1:3" x14ac:dyDescent="0.55000000000000004">
      <c r="A12608" s="1" t="s">
        <v>22</v>
      </c>
      <c r="B12608" s="2">
        <v>41227</v>
      </c>
      <c r="C12608">
        <v>2.6497000000000002</v>
      </c>
    </row>
    <row r="12609" spans="1:3" x14ac:dyDescent="0.55000000000000004">
      <c r="A12609" s="1" t="s">
        <v>22</v>
      </c>
      <c r="B12609" s="2">
        <v>41228</v>
      </c>
      <c r="C12609">
        <v>2.6612</v>
      </c>
    </row>
    <row r="12610" spans="1:3" x14ac:dyDescent="0.55000000000000004">
      <c r="A12610" s="1" t="s">
        <v>22</v>
      </c>
      <c r="B12610" s="2">
        <v>41229</v>
      </c>
      <c r="C12610">
        <v>2.613</v>
      </c>
    </row>
    <row r="12611" spans="1:3" x14ac:dyDescent="0.55000000000000004">
      <c r="A12611" s="1" t="s">
        <v>22</v>
      </c>
      <c r="B12611" s="2">
        <v>41232</v>
      </c>
      <c r="C12611">
        <v>2.6865000000000001</v>
      </c>
    </row>
    <row r="12612" spans="1:3" x14ac:dyDescent="0.55000000000000004">
      <c r="A12612" s="1" t="s">
        <v>22</v>
      </c>
      <c r="B12612" s="2">
        <v>41233</v>
      </c>
      <c r="C12612">
        <v>2.6553</v>
      </c>
    </row>
    <row r="12613" spans="1:3" x14ac:dyDescent="0.55000000000000004">
      <c r="A12613" s="1" t="s">
        <v>22</v>
      </c>
      <c r="B12613" s="2">
        <v>41234</v>
      </c>
      <c r="C12613">
        <v>2.7315</v>
      </c>
    </row>
    <row r="12614" spans="1:3" x14ac:dyDescent="0.55000000000000004">
      <c r="A12614" s="1" t="s">
        <v>22</v>
      </c>
      <c r="B12614" s="2">
        <v>41236</v>
      </c>
      <c r="C12614">
        <v>2.75</v>
      </c>
    </row>
    <row r="12615" spans="1:3" x14ac:dyDescent="0.55000000000000004">
      <c r="A12615" s="1" t="s">
        <v>22</v>
      </c>
      <c r="B12615" s="2">
        <v>41239</v>
      </c>
      <c r="C12615">
        <v>2.7986</v>
      </c>
    </row>
    <row r="12616" spans="1:3" x14ac:dyDescent="0.55000000000000004">
      <c r="A12616" s="1" t="s">
        <v>22</v>
      </c>
      <c r="B12616" s="2">
        <v>41240</v>
      </c>
      <c r="C12616">
        <v>2.8100999999999998</v>
      </c>
    </row>
    <row r="12617" spans="1:3" x14ac:dyDescent="0.55000000000000004">
      <c r="A12617" s="1" t="s">
        <v>22</v>
      </c>
      <c r="B12617" s="2">
        <v>41241</v>
      </c>
      <c r="C12617">
        <v>2.8332000000000002</v>
      </c>
    </row>
    <row r="12618" spans="1:3" x14ac:dyDescent="0.55000000000000004">
      <c r="A12618" s="1" t="s">
        <v>22</v>
      </c>
      <c r="B12618" s="2">
        <v>41242</v>
      </c>
      <c r="C12618">
        <v>2.7824</v>
      </c>
    </row>
    <row r="12619" spans="1:3" x14ac:dyDescent="0.55000000000000004">
      <c r="A12619" s="1" t="s">
        <v>22</v>
      </c>
      <c r="B12619" s="2">
        <v>41243</v>
      </c>
      <c r="C12619">
        <v>2.7662</v>
      </c>
    </row>
    <row r="12620" spans="1:3" x14ac:dyDescent="0.55000000000000004">
      <c r="A12620" s="1" t="s">
        <v>22</v>
      </c>
      <c r="B12620" s="2">
        <v>41246</v>
      </c>
      <c r="C12620">
        <v>2.7153999999999998</v>
      </c>
    </row>
    <row r="12621" spans="1:3" x14ac:dyDescent="0.55000000000000004">
      <c r="A12621" s="1" t="s">
        <v>22</v>
      </c>
      <c r="B12621" s="2">
        <v>41247</v>
      </c>
      <c r="C12621">
        <v>2.7961999999999998</v>
      </c>
    </row>
    <row r="12622" spans="1:3" x14ac:dyDescent="0.55000000000000004">
      <c r="A12622" s="1" t="s">
        <v>22</v>
      </c>
      <c r="B12622" s="2">
        <v>41248</v>
      </c>
      <c r="C12622">
        <v>2.7639</v>
      </c>
    </row>
    <row r="12623" spans="1:3" x14ac:dyDescent="0.55000000000000004">
      <c r="A12623" s="1" t="s">
        <v>22</v>
      </c>
      <c r="B12623" s="2">
        <v>41249</v>
      </c>
      <c r="C12623">
        <v>2.7685</v>
      </c>
    </row>
    <row r="12624" spans="1:3" x14ac:dyDescent="0.55000000000000004">
      <c r="A12624" s="1" t="s">
        <v>22</v>
      </c>
      <c r="B12624" s="2">
        <v>41250</v>
      </c>
      <c r="C12624">
        <v>2.7639</v>
      </c>
    </row>
    <row r="12625" spans="1:3" x14ac:dyDescent="0.55000000000000004">
      <c r="A12625" s="1" t="s">
        <v>22</v>
      </c>
      <c r="B12625" s="2">
        <v>41253</v>
      </c>
      <c r="C12625">
        <v>2.8563000000000001</v>
      </c>
    </row>
    <row r="12626" spans="1:3" x14ac:dyDescent="0.55000000000000004">
      <c r="A12626" s="1" t="s">
        <v>22</v>
      </c>
      <c r="B12626" s="2">
        <v>41254</v>
      </c>
      <c r="C12626">
        <v>2.9234</v>
      </c>
    </row>
    <row r="12627" spans="1:3" x14ac:dyDescent="0.55000000000000004">
      <c r="A12627" s="1" t="s">
        <v>22</v>
      </c>
      <c r="B12627" s="2">
        <v>41255</v>
      </c>
      <c r="C12627">
        <v>2.8933</v>
      </c>
    </row>
    <row r="12628" spans="1:3" x14ac:dyDescent="0.55000000000000004">
      <c r="A12628" s="1" t="s">
        <v>22</v>
      </c>
      <c r="B12628" s="2">
        <v>41256</v>
      </c>
      <c r="C12628">
        <v>2.8956</v>
      </c>
    </row>
    <row r="12629" spans="1:3" x14ac:dyDescent="0.55000000000000004">
      <c r="A12629" s="1" t="s">
        <v>22</v>
      </c>
      <c r="B12629" s="2">
        <v>41257</v>
      </c>
      <c r="C12629">
        <v>2.9095</v>
      </c>
    </row>
    <row r="12630" spans="1:3" x14ac:dyDescent="0.55000000000000004">
      <c r="A12630" s="1" t="s">
        <v>22</v>
      </c>
      <c r="B12630" s="2">
        <v>41260</v>
      </c>
      <c r="C12630">
        <v>2.8978999999999999</v>
      </c>
    </row>
    <row r="12631" spans="1:3" x14ac:dyDescent="0.55000000000000004">
      <c r="A12631" s="1" t="s">
        <v>22</v>
      </c>
      <c r="B12631" s="2">
        <v>41261</v>
      </c>
      <c r="C12631">
        <v>2.9026000000000001</v>
      </c>
    </row>
    <row r="12632" spans="1:3" x14ac:dyDescent="0.55000000000000004">
      <c r="A12632" s="1" t="s">
        <v>22</v>
      </c>
      <c r="B12632" s="2">
        <v>41262</v>
      </c>
      <c r="C12632">
        <v>2.9234</v>
      </c>
    </row>
    <row r="12633" spans="1:3" x14ac:dyDescent="0.55000000000000004">
      <c r="A12633" s="1" t="s">
        <v>22</v>
      </c>
      <c r="B12633" s="2">
        <v>41263</v>
      </c>
      <c r="C12633">
        <v>2.9209999999999998</v>
      </c>
    </row>
    <row r="12634" spans="1:3" x14ac:dyDescent="0.55000000000000004">
      <c r="A12634" s="1" t="s">
        <v>22</v>
      </c>
      <c r="B12634" s="2">
        <v>41264</v>
      </c>
      <c r="C12634">
        <v>2.8540000000000001</v>
      </c>
    </row>
    <row r="12635" spans="1:3" x14ac:dyDescent="0.55000000000000004">
      <c r="A12635" s="1" t="s">
        <v>22</v>
      </c>
      <c r="B12635" s="2">
        <v>41267</v>
      </c>
      <c r="C12635">
        <v>2.8309000000000002</v>
      </c>
    </row>
    <row r="12636" spans="1:3" x14ac:dyDescent="0.55000000000000004">
      <c r="A12636" s="1" t="s">
        <v>22</v>
      </c>
      <c r="B12636" s="2">
        <v>41269</v>
      </c>
      <c r="C12636">
        <v>2.8285999999999998</v>
      </c>
    </row>
    <row r="12637" spans="1:3" x14ac:dyDescent="0.55000000000000004">
      <c r="A12637" s="1" t="s">
        <v>22</v>
      </c>
      <c r="B12637" s="2">
        <v>41270</v>
      </c>
      <c r="C12637">
        <v>2.8100999999999998</v>
      </c>
    </row>
    <row r="12638" spans="1:3" x14ac:dyDescent="0.55000000000000004">
      <c r="A12638" s="1" t="s">
        <v>22</v>
      </c>
      <c r="B12638" s="2">
        <v>41271</v>
      </c>
      <c r="C12638">
        <v>2.7961999999999998</v>
      </c>
    </row>
    <row r="12639" spans="1:3" x14ac:dyDescent="0.55000000000000004">
      <c r="A12639" s="1" t="s">
        <v>22</v>
      </c>
      <c r="B12639" s="2">
        <v>41274</v>
      </c>
      <c r="C12639">
        <v>2.8332000000000002</v>
      </c>
    </row>
    <row r="12640" spans="1:3" x14ac:dyDescent="0.55000000000000004">
      <c r="A12640" s="1" t="s">
        <v>22</v>
      </c>
      <c r="B12640" s="2">
        <v>41276</v>
      </c>
      <c r="C12640">
        <v>2.9394999999999998</v>
      </c>
    </row>
    <row r="12641" spans="1:3" x14ac:dyDescent="0.55000000000000004">
      <c r="A12641" s="1" t="s">
        <v>22</v>
      </c>
      <c r="B12641" s="2">
        <v>41277</v>
      </c>
      <c r="C12641">
        <v>2.9418000000000002</v>
      </c>
    </row>
    <row r="12642" spans="1:3" x14ac:dyDescent="0.55000000000000004">
      <c r="A12642" s="1" t="s">
        <v>22</v>
      </c>
      <c r="B12642" s="2">
        <v>41278</v>
      </c>
      <c r="C12642">
        <v>3.0388999999999999</v>
      </c>
    </row>
    <row r="12643" spans="1:3" x14ac:dyDescent="0.55000000000000004">
      <c r="A12643" s="1" t="s">
        <v>22</v>
      </c>
      <c r="B12643" s="2">
        <v>41281</v>
      </c>
      <c r="C12643">
        <v>2.9510999999999998</v>
      </c>
    </row>
    <row r="12644" spans="1:3" x14ac:dyDescent="0.55000000000000004">
      <c r="A12644" s="1" t="s">
        <v>22</v>
      </c>
      <c r="B12644" s="2">
        <v>41282</v>
      </c>
      <c r="C12644">
        <v>2.8864000000000001</v>
      </c>
    </row>
    <row r="12645" spans="1:3" x14ac:dyDescent="0.55000000000000004">
      <c r="A12645" s="1" t="s">
        <v>22</v>
      </c>
      <c r="B12645" s="2">
        <v>41283</v>
      </c>
      <c r="C12645">
        <v>2.8216999999999999</v>
      </c>
    </row>
    <row r="12646" spans="1:3" x14ac:dyDescent="0.55000000000000004">
      <c r="A12646" s="1" t="s">
        <v>22</v>
      </c>
      <c r="B12646" s="2">
        <v>41284</v>
      </c>
      <c r="C12646">
        <v>2.8262999999999998</v>
      </c>
    </row>
    <row r="12647" spans="1:3" x14ac:dyDescent="0.55000000000000004">
      <c r="A12647" s="1" t="s">
        <v>22</v>
      </c>
      <c r="B12647" s="2">
        <v>41285</v>
      </c>
      <c r="C12647">
        <v>2.8216999999999999</v>
      </c>
    </row>
    <row r="12648" spans="1:3" x14ac:dyDescent="0.55000000000000004">
      <c r="A12648" s="1" t="s">
        <v>22</v>
      </c>
      <c r="B12648" s="2">
        <v>41288</v>
      </c>
      <c r="C12648">
        <v>2.8193999999999999</v>
      </c>
    </row>
    <row r="12649" spans="1:3" x14ac:dyDescent="0.55000000000000004">
      <c r="A12649" s="1" t="s">
        <v>22</v>
      </c>
      <c r="B12649" s="2">
        <v>41289</v>
      </c>
      <c r="C12649">
        <v>2.7685</v>
      </c>
    </row>
    <row r="12650" spans="1:3" x14ac:dyDescent="0.55000000000000004">
      <c r="A12650" s="1" t="s">
        <v>22</v>
      </c>
      <c r="B12650" s="2">
        <v>41290</v>
      </c>
      <c r="C12650">
        <v>2.7938999999999998</v>
      </c>
    </row>
    <row r="12651" spans="1:3" x14ac:dyDescent="0.55000000000000004">
      <c r="A12651" s="1" t="s">
        <v>22</v>
      </c>
      <c r="B12651" s="2">
        <v>41291</v>
      </c>
      <c r="C12651">
        <v>2.8309000000000002</v>
      </c>
    </row>
    <row r="12652" spans="1:3" x14ac:dyDescent="0.55000000000000004">
      <c r="A12652" s="1" t="s">
        <v>22</v>
      </c>
      <c r="B12652" s="2">
        <v>41292</v>
      </c>
      <c r="C12652">
        <v>2.8123999999999998</v>
      </c>
    </row>
    <row r="12653" spans="1:3" x14ac:dyDescent="0.55000000000000004">
      <c r="A12653" s="1" t="s">
        <v>22</v>
      </c>
      <c r="B12653" s="2">
        <v>41296</v>
      </c>
      <c r="C12653">
        <v>2.7986</v>
      </c>
    </row>
    <row r="12654" spans="1:3" x14ac:dyDescent="0.55000000000000004">
      <c r="A12654" s="1" t="s">
        <v>22</v>
      </c>
      <c r="B12654" s="2">
        <v>41297</v>
      </c>
      <c r="C12654">
        <v>2.8031999999999999</v>
      </c>
    </row>
    <row r="12655" spans="1:3" x14ac:dyDescent="0.55000000000000004">
      <c r="A12655" s="1" t="s">
        <v>22</v>
      </c>
      <c r="B12655" s="2">
        <v>41298</v>
      </c>
      <c r="C12655">
        <v>2.8170000000000002</v>
      </c>
    </row>
    <row r="12656" spans="1:3" x14ac:dyDescent="0.55000000000000004">
      <c r="A12656" s="1" t="s">
        <v>22</v>
      </c>
      <c r="B12656" s="2">
        <v>41299</v>
      </c>
      <c r="C12656">
        <v>2.8679000000000001</v>
      </c>
    </row>
    <row r="12657" spans="1:3" x14ac:dyDescent="0.55000000000000004">
      <c r="A12657" s="1" t="s">
        <v>22</v>
      </c>
      <c r="B12657" s="2">
        <v>41302</v>
      </c>
      <c r="C12657">
        <v>2.9140999999999999</v>
      </c>
    </row>
    <row r="12658" spans="1:3" x14ac:dyDescent="0.55000000000000004">
      <c r="A12658" s="1" t="s">
        <v>22</v>
      </c>
      <c r="B12658" s="2">
        <v>41303</v>
      </c>
      <c r="C12658">
        <v>2.8517000000000001</v>
      </c>
    </row>
    <row r="12659" spans="1:3" x14ac:dyDescent="0.55000000000000004">
      <c r="A12659" s="1" t="s">
        <v>22</v>
      </c>
      <c r="B12659" s="2">
        <v>41304</v>
      </c>
      <c r="C12659">
        <v>2.8471000000000002</v>
      </c>
    </row>
    <row r="12660" spans="1:3" x14ac:dyDescent="0.55000000000000004">
      <c r="A12660" s="1" t="s">
        <v>22</v>
      </c>
      <c r="B12660" s="2">
        <v>41305</v>
      </c>
      <c r="C12660">
        <v>2.8332000000000002</v>
      </c>
    </row>
    <row r="12661" spans="1:3" x14ac:dyDescent="0.55000000000000004">
      <c r="A12661" s="1" t="s">
        <v>22</v>
      </c>
      <c r="B12661" s="2">
        <v>41306</v>
      </c>
      <c r="C12661">
        <v>2.8586</v>
      </c>
    </row>
    <row r="12662" spans="1:3" x14ac:dyDescent="0.55000000000000004">
      <c r="A12662" s="1" t="s">
        <v>22</v>
      </c>
      <c r="B12662" s="2">
        <v>41309</v>
      </c>
      <c r="C12662">
        <v>2.8100999999999998</v>
      </c>
    </row>
    <row r="12663" spans="1:3" x14ac:dyDescent="0.55000000000000004">
      <c r="A12663" s="1" t="s">
        <v>22</v>
      </c>
      <c r="B12663" s="2">
        <v>41310</v>
      </c>
      <c r="C12663">
        <v>2.8748</v>
      </c>
    </row>
    <row r="12664" spans="1:3" x14ac:dyDescent="0.55000000000000004">
      <c r="A12664" s="1" t="s">
        <v>22</v>
      </c>
      <c r="B12664" s="2">
        <v>41311</v>
      </c>
      <c r="C12664">
        <v>2.8517000000000001</v>
      </c>
    </row>
    <row r="12665" spans="1:3" x14ac:dyDescent="0.55000000000000004">
      <c r="A12665" s="1" t="s">
        <v>22</v>
      </c>
      <c r="B12665" s="2">
        <v>41312</v>
      </c>
      <c r="C12665">
        <v>2.8401999999999998</v>
      </c>
    </row>
    <row r="12666" spans="1:3" x14ac:dyDescent="0.55000000000000004">
      <c r="A12666" s="1" t="s">
        <v>22</v>
      </c>
      <c r="B12666" s="2">
        <v>41313</v>
      </c>
      <c r="C12666">
        <v>2.8586</v>
      </c>
    </row>
    <row r="12667" spans="1:3" x14ac:dyDescent="0.55000000000000004">
      <c r="A12667" s="1" t="s">
        <v>22</v>
      </c>
      <c r="B12667" s="2">
        <v>41316</v>
      </c>
      <c r="C12667">
        <v>2.891</v>
      </c>
    </row>
    <row r="12668" spans="1:3" x14ac:dyDescent="0.55000000000000004">
      <c r="A12668" s="1" t="s">
        <v>22</v>
      </c>
      <c r="B12668" s="2">
        <v>41317</v>
      </c>
      <c r="C12668">
        <v>2.8725000000000001</v>
      </c>
    </row>
    <row r="12669" spans="1:3" x14ac:dyDescent="0.55000000000000004">
      <c r="A12669" s="1" t="s">
        <v>22</v>
      </c>
      <c r="B12669" s="2">
        <v>41318</v>
      </c>
      <c r="C12669">
        <v>2.8586</v>
      </c>
    </row>
    <row r="12670" spans="1:3" x14ac:dyDescent="0.55000000000000004">
      <c r="A12670" s="1" t="s">
        <v>22</v>
      </c>
      <c r="B12670" s="2">
        <v>41319</v>
      </c>
      <c r="C12670">
        <v>2.9418000000000002</v>
      </c>
    </row>
    <row r="12671" spans="1:3" x14ac:dyDescent="0.55000000000000004">
      <c r="A12671" s="1" t="s">
        <v>22</v>
      </c>
      <c r="B12671" s="2">
        <v>41320</v>
      </c>
      <c r="C12671">
        <v>2.9418000000000002</v>
      </c>
    </row>
    <row r="12672" spans="1:3" x14ac:dyDescent="0.55000000000000004">
      <c r="A12672" s="1" t="s">
        <v>22</v>
      </c>
      <c r="B12672" s="2">
        <v>41324</v>
      </c>
      <c r="C12672">
        <v>2.9026000000000001</v>
      </c>
    </row>
    <row r="12673" spans="1:3" x14ac:dyDescent="0.55000000000000004">
      <c r="A12673" s="1" t="s">
        <v>22</v>
      </c>
      <c r="B12673" s="2">
        <v>41325</v>
      </c>
      <c r="C12673">
        <v>2.8610000000000002</v>
      </c>
    </row>
    <row r="12674" spans="1:3" x14ac:dyDescent="0.55000000000000004">
      <c r="A12674" s="1" t="s">
        <v>22</v>
      </c>
      <c r="B12674" s="2">
        <v>41326</v>
      </c>
      <c r="C12674">
        <v>2.8401999999999998</v>
      </c>
    </row>
    <row r="12675" spans="1:3" x14ac:dyDescent="0.55000000000000004">
      <c r="A12675" s="1" t="s">
        <v>22</v>
      </c>
      <c r="B12675" s="2">
        <v>41327</v>
      </c>
      <c r="C12675">
        <v>2.8933</v>
      </c>
    </row>
    <row r="12676" spans="1:3" x14ac:dyDescent="0.55000000000000004">
      <c r="A12676" s="1" t="s">
        <v>22</v>
      </c>
      <c r="B12676" s="2">
        <v>41330</v>
      </c>
      <c r="C12676">
        <v>2.8424999999999998</v>
      </c>
    </row>
    <row r="12677" spans="1:3" x14ac:dyDescent="0.55000000000000004">
      <c r="A12677" s="1" t="s">
        <v>22</v>
      </c>
      <c r="B12677" s="2">
        <v>41331</v>
      </c>
      <c r="C12677">
        <v>2.8761999999999999</v>
      </c>
    </row>
    <row r="12678" spans="1:3" x14ac:dyDescent="0.55000000000000004">
      <c r="A12678" s="1" t="s">
        <v>22</v>
      </c>
      <c r="B12678" s="2">
        <v>41332</v>
      </c>
      <c r="C12678">
        <v>2.9297</v>
      </c>
    </row>
    <row r="12679" spans="1:3" x14ac:dyDescent="0.55000000000000004">
      <c r="A12679" s="1" t="s">
        <v>22</v>
      </c>
      <c r="B12679" s="2">
        <v>41333</v>
      </c>
      <c r="C12679">
        <v>2.9436</v>
      </c>
    </row>
    <row r="12680" spans="1:3" x14ac:dyDescent="0.55000000000000004">
      <c r="A12680" s="1" t="s">
        <v>22</v>
      </c>
      <c r="B12680" s="2">
        <v>41334</v>
      </c>
      <c r="C12680">
        <v>2.9552</v>
      </c>
    </row>
    <row r="12681" spans="1:3" x14ac:dyDescent="0.55000000000000004">
      <c r="A12681" s="1" t="s">
        <v>22</v>
      </c>
      <c r="B12681" s="2">
        <v>41337</v>
      </c>
      <c r="C12681">
        <v>2.9436</v>
      </c>
    </row>
    <row r="12682" spans="1:3" x14ac:dyDescent="0.55000000000000004">
      <c r="A12682" s="1" t="s">
        <v>22</v>
      </c>
      <c r="B12682" s="2">
        <v>41338</v>
      </c>
      <c r="C12682">
        <v>2.9762</v>
      </c>
    </row>
    <row r="12683" spans="1:3" x14ac:dyDescent="0.55000000000000004">
      <c r="A12683" s="1" t="s">
        <v>22</v>
      </c>
      <c r="B12683" s="2">
        <v>41339</v>
      </c>
      <c r="C12683">
        <v>2.9738000000000002</v>
      </c>
    </row>
    <row r="12684" spans="1:3" x14ac:dyDescent="0.55000000000000004">
      <c r="A12684" s="1" t="s">
        <v>22</v>
      </c>
      <c r="B12684" s="2">
        <v>41340</v>
      </c>
      <c r="C12684">
        <v>2.9668999999999999</v>
      </c>
    </row>
    <row r="12685" spans="1:3" x14ac:dyDescent="0.55000000000000004">
      <c r="A12685" s="1" t="s">
        <v>22</v>
      </c>
      <c r="B12685" s="2">
        <v>41341</v>
      </c>
      <c r="C12685">
        <v>2.9807999999999999</v>
      </c>
    </row>
    <row r="12686" spans="1:3" x14ac:dyDescent="0.55000000000000004">
      <c r="A12686" s="1" t="s">
        <v>22</v>
      </c>
      <c r="B12686" s="2">
        <v>41344</v>
      </c>
      <c r="C12686">
        <v>2.9529000000000001</v>
      </c>
    </row>
    <row r="12687" spans="1:3" x14ac:dyDescent="0.55000000000000004">
      <c r="A12687" s="1" t="s">
        <v>22</v>
      </c>
      <c r="B12687" s="2">
        <v>41345</v>
      </c>
      <c r="C12687">
        <v>2.9622000000000002</v>
      </c>
    </row>
    <row r="12688" spans="1:3" x14ac:dyDescent="0.55000000000000004">
      <c r="A12688" s="1" t="s">
        <v>22</v>
      </c>
      <c r="B12688" s="2">
        <v>41346</v>
      </c>
      <c r="C12688">
        <v>2.9622000000000002</v>
      </c>
    </row>
    <row r="12689" spans="1:3" x14ac:dyDescent="0.55000000000000004">
      <c r="A12689" s="1" t="s">
        <v>22</v>
      </c>
      <c r="B12689" s="2">
        <v>41347</v>
      </c>
      <c r="C12689">
        <v>2.9645000000000001</v>
      </c>
    </row>
    <row r="12690" spans="1:3" x14ac:dyDescent="0.55000000000000004">
      <c r="A12690" s="1" t="s">
        <v>22</v>
      </c>
      <c r="B12690" s="2">
        <v>41348</v>
      </c>
      <c r="C12690">
        <v>2.9390000000000001</v>
      </c>
    </row>
    <row r="12691" spans="1:3" x14ac:dyDescent="0.55000000000000004">
      <c r="A12691" s="1" t="s">
        <v>22</v>
      </c>
      <c r="B12691" s="2">
        <v>41351</v>
      </c>
      <c r="C12691">
        <v>2.9180000000000001</v>
      </c>
    </row>
    <row r="12692" spans="1:3" x14ac:dyDescent="0.55000000000000004">
      <c r="A12692" s="1" t="s">
        <v>22</v>
      </c>
      <c r="B12692" s="2">
        <v>41352</v>
      </c>
      <c r="C12692">
        <v>2.8994</v>
      </c>
    </row>
    <row r="12693" spans="1:3" x14ac:dyDescent="0.55000000000000004">
      <c r="A12693" s="1" t="s">
        <v>22</v>
      </c>
      <c r="B12693" s="2">
        <v>41353</v>
      </c>
      <c r="C12693">
        <v>2.9342999999999999</v>
      </c>
    </row>
    <row r="12694" spans="1:3" x14ac:dyDescent="0.55000000000000004">
      <c r="A12694" s="1" t="s">
        <v>22</v>
      </c>
      <c r="B12694" s="2">
        <v>41354</v>
      </c>
      <c r="C12694">
        <v>2.8877999999999999</v>
      </c>
    </row>
    <row r="12695" spans="1:3" x14ac:dyDescent="0.55000000000000004">
      <c r="A12695" s="1" t="s">
        <v>22</v>
      </c>
      <c r="B12695" s="2">
        <v>41355</v>
      </c>
      <c r="C12695">
        <v>2.9018000000000002</v>
      </c>
    </row>
    <row r="12696" spans="1:3" x14ac:dyDescent="0.55000000000000004">
      <c r="A12696" s="1" t="s">
        <v>22</v>
      </c>
      <c r="B12696" s="2">
        <v>41358</v>
      </c>
      <c r="C12696">
        <v>2.8855</v>
      </c>
    </row>
    <row r="12697" spans="1:3" x14ac:dyDescent="0.55000000000000004">
      <c r="A12697" s="1" t="s">
        <v>22</v>
      </c>
      <c r="B12697" s="2">
        <v>41359</v>
      </c>
      <c r="C12697">
        <v>2.9064000000000001</v>
      </c>
    </row>
    <row r="12698" spans="1:3" x14ac:dyDescent="0.55000000000000004">
      <c r="A12698" s="1" t="s">
        <v>22</v>
      </c>
      <c r="B12698" s="2">
        <v>41360</v>
      </c>
      <c r="C12698">
        <v>2.9413</v>
      </c>
    </row>
    <row r="12699" spans="1:3" x14ac:dyDescent="0.55000000000000004">
      <c r="A12699" s="1" t="s">
        <v>22</v>
      </c>
      <c r="B12699" s="2">
        <v>41361</v>
      </c>
      <c r="C12699">
        <v>2.9830999999999999</v>
      </c>
    </row>
    <row r="12700" spans="1:3" x14ac:dyDescent="0.55000000000000004">
      <c r="A12700" s="1" t="s">
        <v>22</v>
      </c>
      <c r="B12700" s="2">
        <v>41365</v>
      </c>
      <c r="C12700">
        <v>2.8855</v>
      </c>
    </row>
    <row r="12701" spans="1:3" x14ac:dyDescent="0.55000000000000004">
      <c r="A12701" s="1" t="s">
        <v>22</v>
      </c>
      <c r="B12701" s="2">
        <v>41366</v>
      </c>
      <c r="C12701">
        <v>2.8553000000000002</v>
      </c>
    </row>
    <row r="12702" spans="1:3" x14ac:dyDescent="0.55000000000000004">
      <c r="A12702" s="1" t="s">
        <v>22</v>
      </c>
      <c r="B12702" s="2">
        <v>41367</v>
      </c>
      <c r="C12702">
        <v>2.8203999999999998</v>
      </c>
    </row>
    <row r="12703" spans="1:3" x14ac:dyDescent="0.55000000000000004">
      <c r="A12703" s="1" t="s">
        <v>22</v>
      </c>
      <c r="B12703" s="2">
        <v>41368</v>
      </c>
      <c r="C12703">
        <v>2.8483000000000001</v>
      </c>
    </row>
    <row r="12704" spans="1:3" x14ac:dyDescent="0.55000000000000004">
      <c r="A12704" s="1" t="s">
        <v>22</v>
      </c>
      <c r="B12704" s="2">
        <v>41369</v>
      </c>
      <c r="C12704">
        <v>2.8971</v>
      </c>
    </row>
    <row r="12705" spans="1:3" x14ac:dyDescent="0.55000000000000004">
      <c r="A12705" s="1" t="s">
        <v>22</v>
      </c>
      <c r="B12705" s="2">
        <v>41372</v>
      </c>
      <c r="C12705">
        <v>2.8900999999999999</v>
      </c>
    </row>
    <row r="12706" spans="1:3" x14ac:dyDescent="0.55000000000000004">
      <c r="A12706" s="1" t="s">
        <v>22</v>
      </c>
      <c r="B12706" s="2">
        <v>41373</v>
      </c>
      <c r="C12706">
        <v>2.9365999999999999</v>
      </c>
    </row>
    <row r="12707" spans="1:3" x14ac:dyDescent="0.55000000000000004">
      <c r="A12707" s="1" t="s">
        <v>22</v>
      </c>
      <c r="B12707" s="2">
        <v>41374</v>
      </c>
      <c r="C12707">
        <v>2.9830999999999999</v>
      </c>
    </row>
    <row r="12708" spans="1:3" x14ac:dyDescent="0.55000000000000004">
      <c r="A12708" s="1" t="s">
        <v>22</v>
      </c>
      <c r="B12708" s="2">
        <v>41375</v>
      </c>
      <c r="C12708">
        <v>2.9691999999999998</v>
      </c>
    </row>
    <row r="12709" spans="1:3" x14ac:dyDescent="0.55000000000000004">
      <c r="A12709" s="1" t="s">
        <v>22</v>
      </c>
      <c r="B12709" s="2">
        <v>41376</v>
      </c>
      <c r="C12709">
        <v>3.0436000000000001</v>
      </c>
    </row>
    <row r="12710" spans="1:3" x14ac:dyDescent="0.55000000000000004">
      <c r="A12710" s="1" t="s">
        <v>22</v>
      </c>
      <c r="B12710" s="2">
        <v>41379</v>
      </c>
      <c r="C12710">
        <v>2.9807999999999999</v>
      </c>
    </row>
    <row r="12711" spans="1:3" x14ac:dyDescent="0.55000000000000004">
      <c r="A12711" s="1" t="s">
        <v>22</v>
      </c>
      <c r="B12711" s="2">
        <v>41380</v>
      </c>
      <c r="C12711">
        <v>3.0133999999999999</v>
      </c>
    </row>
    <row r="12712" spans="1:3" x14ac:dyDescent="0.55000000000000004">
      <c r="A12712" s="1" t="s">
        <v>22</v>
      </c>
      <c r="B12712" s="2">
        <v>41381</v>
      </c>
      <c r="C12712">
        <v>2.9738000000000002</v>
      </c>
    </row>
    <row r="12713" spans="1:3" x14ac:dyDescent="0.55000000000000004">
      <c r="A12713" s="1" t="s">
        <v>22</v>
      </c>
      <c r="B12713" s="2">
        <v>41382</v>
      </c>
      <c r="C12713">
        <v>2.9157000000000002</v>
      </c>
    </row>
    <row r="12714" spans="1:3" x14ac:dyDescent="0.55000000000000004">
      <c r="A12714" s="1" t="s">
        <v>22</v>
      </c>
      <c r="B12714" s="2">
        <v>41383</v>
      </c>
      <c r="C12714">
        <v>2.9226999999999999</v>
      </c>
    </row>
    <row r="12715" spans="1:3" x14ac:dyDescent="0.55000000000000004">
      <c r="A12715" s="1" t="s">
        <v>22</v>
      </c>
      <c r="B12715" s="2">
        <v>41386</v>
      </c>
      <c r="C12715">
        <v>2.9272999999999998</v>
      </c>
    </row>
    <row r="12716" spans="1:3" x14ac:dyDescent="0.55000000000000004">
      <c r="A12716" s="1" t="s">
        <v>22</v>
      </c>
      <c r="B12716" s="2">
        <v>41387</v>
      </c>
      <c r="C12716">
        <v>3.0041000000000002</v>
      </c>
    </row>
    <row r="12717" spans="1:3" x14ac:dyDescent="0.55000000000000004">
      <c r="A12717" s="1" t="s">
        <v>22</v>
      </c>
      <c r="B12717" s="2">
        <v>41388</v>
      </c>
      <c r="C12717">
        <v>3.1063999999999998</v>
      </c>
    </row>
    <row r="12718" spans="1:3" x14ac:dyDescent="0.55000000000000004">
      <c r="A12718" s="1" t="s">
        <v>22</v>
      </c>
      <c r="B12718" s="2">
        <v>41389</v>
      </c>
      <c r="C12718">
        <v>3.1318999999999999</v>
      </c>
    </row>
    <row r="12719" spans="1:3" x14ac:dyDescent="0.55000000000000004">
      <c r="A12719" s="1" t="s">
        <v>22</v>
      </c>
      <c r="B12719" s="2">
        <v>41390</v>
      </c>
      <c r="C12719">
        <v>3.1179999999999999</v>
      </c>
    </row>
    <row r="12720" spans="1:3" x14ac:dyDescent="0.55000000000000004">
      <c r="A12720" s="1" t="s">
        <v>22</v>
      </c>
      <c r="B12720" s="2">
        <v>41393</v>
      </c>
      <c r="C12720">
        <v>3.1551999999999998</v>
      </c>
    </row>
    <row r="12721" spans="1:3" x14ac:dyDescent="0.55000000000000004">
      <c r="A12721" s="1" t="s">
        <v>22</v>
      </c>
      <c r="B12721" s="2">
        <v>41394</v>
      </c>
      <c r="C12721">
        <v>3.2017000000000002</v>
      </c>
    </row>
    <row r="12722" spans="1:3" x14ac:dyDescent="0.55000000000000004">
      <c r="A12722" s="1" t="s">
        <v>22</v>
      </c>
      <c r="B12722" s="2">
        <v>41395</v>
      </c>
      <c r="C12722">
        <v>3.1738</v>
      </c>
    </row>
    <row r="12723" spans="1:3" x14ac:dyDescent="0.55000000000000004">
      <c r="A12723" s="1" t="s">
        <v>22</v>
      </c>
      <c r="B12723" s="2">
        <v>41396</v>
      </c>
      <c r="C12723">
        <v>3.2109999999999999</v>
      </c>
    </row>
    <row r="12724" spans="1:3" x14ac:dyDescent="0.55000000000000004">
      <c r="A12724" s="1" t="s">
        <v>22</v>
      </c>
      <c r="B12724" s="2">
        <v>41397</v>
      </c>
      <c r="C12724">
        <v>3.2250000000000001</v>
      </c>
    </row>
    <row r="12725" spans="1:3" x14ac:dyDescent="0.55000000000000004">
      <c r="A12725" s="1" t="s">
        <v>22</v>
      </c>
      <c r="B12725" s="2">
        <v>41400</v>
      </c>
      <c r="C12725">
        <v>3.2155999999999998</v>
      </c>
    </row>
    <row r="12726" spans="1:3" x14ac:dyDescent="0.55000000000000004">
      <c r="A12726" s="1" t="s">
        <v>22</v>
      </c>
      <c r="B12726" s="2">
        <v>41401</v>
      </c>
      <c r="C12726">
        <v>3.1738</v>
      </c>
    </row>
    <row r="12727" spans="1:3" x14ac:dyDescent="0.55000000000000004">
      <c r="A12727" s="1" t="s">
        <v>22</v>
      </c>
      <c r="B12727" s="2">
        <v>41402</v>
      </c>
      <c r="C12727">
        <v>3.2319</v>
      </c>
    </row>
    <row r="12728" spans="1:3" x14ac:dyDescent="0.55000000000000004">
      <c r="A12728" s="1" t="s">
        <v>22</v>
      </c>
      <c r="B12728" s="2">
        <v>41403</v>
      </c>
      <c r="C12728">
        <v>3.2343000000000002</v>
      </c>
    </row>
    <row r="12729" spans="1:3" x14ac:dyDescent="0.55000000000000004">
      <c r="A12729" s="1" t="s">
        <v>22</v>
      </c>
      <c r="B12729" s="2">
        <v>41404</v>
      </c>
      <c r="C12729">
        <v>3.3807</v>
      </c>
    </row>
    <row r="12730" spans="1:3" x14ac:dyDescent="0.55000000000000004">
      <c r="A12730" s="1" t="s">
        <v>22</v>
      </c>
      <c r="B12730" s="2">
        <v>41407</v>
      </c>
      <c r="C12730">
        <v>3.3109999999999999</v>
      </c>
    </row>
    <row r="12731" spans="1:3" x14ac:dyDescent="0.55000000000000004">
      <c r="A12731" s="1" t="s">
        <v>22</v>
      </c>
      <c r="B12731" s="2">
        <v>41408</v>
      </c>
      <c r="C12731">
        <v>3.3597999999999999</v>
      </c>
    </row>
    <row r="12732" spans="1:3" x14ac:dyDescent="0.55000000000000004">
      <c r="A12732" s="1" t="s">
        <v>22</v>
      </c>
      <c r="B12732" s="2">
        <v>41409</v>
      </c>
      <c r="C12732">
        <v>3.4178999999999999</v>
      </c>
    </row>
    <row r="12733" spans="1:3" x14ac:dyDescent="0.55000000000000004">
      <c r="A12733" s="1" t="s">
        <v>22</v>
      </c>
      <c r="B12733" s="2">
        <v>41410</v>
      </c>
      <c r="C12733">
        <v>3.4016999999999999</v>
      </c>
    </row>
    <row r="12734" spans="1:3" x14ac:dyDescent="0.55000000000000004">
      <c r="A12734" s="1" t="s">
        <v>22</v>
      </c>
      <c r="B12734" s="2">
        <v>41411</v>
      </c>
      <c r="C12734">
        <v>3.4575</v>
      </c>
    </row>
    <row r="12735" spans="1:3" x14ac:dyDescent="0.55000000000000004">
      <c r="A12735" s="1" t="s">
        <v>22</v>
      </c>
      <c r="B12735" s="2">
        <v>41414</v>
      </c>
      <c r="C12735">
        <v>3.4504999999999999</v>
      </c>
    </row>
    <row r="12736" spans="1:3" x14ac:dyDescent="0.55000000000000004">
      <c r="A12736" s="1" t="s">
        <v>22</v>
      </c>
      <c r="B12736" s="2">
        <v>41415</v>
      </c>
      <c r="C12736">
        <v>3.4866999999999999</v>
      </c>
    </row>
    <row r="12737" spans="1:3" x14ac:dyDescent="0.55000000000000004">
      <c r="A12737" s="1" t="s">
        <v>22</v>
      </c>
      <c r="B12737" s="2">
        <v>41416</v>
      </c>
      <c r="C12737">
        <v>3.3652000000000002</v>
      </c>
    </row>
    <row r="12738" spans="1:3" x14ac:dyDescent="0.55000000000000004">
      <c r="A12738" s="1" t="s">
        <v>22</v>
      </c>
      <c r="B12738" s="2">
        <v>41417</v>
      </c>
      <c r="C12738">
        <v>3.4188999999999998</v>
      </c>
    </row>
    <row r="12739" spans="1:3" x14ac:dyDescent="0.55000000000000004">
      <c r="A12739" s="1" t="s">
        <v>22</v>
      </c>
      <c r="B12739" s="2">
        <v>41418</v>
      </c>
      <c r="C12739">
        <v>3.3978999999999999</v>
      </c>
    </row>
    <row r="12740" spans="1:3" x14ac:dyDescent="0.55000000000000004">
      <c r="A12740" s="1" t="s">
        <v>22</v>
      </c>
      <c r="B12740" s="2">
        <v>41422</v>
      </c>
      <c r="C12740">
        <v>3.3956</v>
      </c>
    </row>
    <row r="12741" spans="1:3" x14ac:dyDescent="0.55000000000000004">
      <c r="A12741" s="1" t="s">
        <v>22</v>
      </c>
      <c r="B12741" s="2">
        <v>41423</v>
      </c>
      <c r="C12741">
        <v>3.3744999999999998</v>
      </c>
    </row>
    <row r="12742" spans="1:3" x14ac:dyDescent="0.55000000000000004">
      <c r="A12742" s="1" t="s">
        <v>22</v>
      </c>
      <c r="B12742" s="2">
        <v>41424</v>
      </c>
      <c r="C12742">
        <v>3.4188999999999998</v>
      </c>
    </row>
    <row r="12743" spans="1:3" x14ac:dyDescent="0.55000000000000004">
      <c r="A12743" s="1" t="s">
        <v>22</v>
      </c>
      <c r="B12743" s="2">
        <v>41425</v>
      </c>
      <c r="C12743">
        <v>3.3815</v>
      </c>
    </row>
    <row r="12744" spans="1:3" x14ac:dyDescent="0.55000000000000004">
      <c r="A12744" s="1" t="s">
        <v>22</v>
      </c>
      <c r="B12744" s="2">
        <v>41428</v>
      </c>
      <c r="C12744">
        <v>3.3769</v>
      </c>
    </row>
    <row r="12745" spans="1:3" x14ac:dyDescent="0.55000000000000004">
      <c r="A12745" s="1" t="s">
        <v>22</v>
      </c>
      <c r="B12745" s="2">
        <v>41429</v>
      </c>
      <c r="C12745">
        <v>3.3815</v>
      </c>
    </row>
    <row r="12746" spans="1:3" x14ac:dyDescent="0.55000000000000004">
      <c r="A12746" s="1" t="s">
        <v>22</v>
      </c>
      <c r="B12746" s="2">
        <v>41430</v>
      </c>
      <c r="C12746">
        <v>3.3090999999999999</v>
      </c>
    </row>
    <row r="12747" spans="1:3" x14ac:dyDescent="0.55000000000000004">
      <c r="A12747" s="1" t="s">
        <v>22</v>
      </c>
      <c r="B12747" s="2">
        <v>41431</v>
      </c>
      <c r="C12747">
        <v>3.3300999999999998</v>
      </c>
    </row>
    <row r="12748" spans="1:3" x14ac:dyDescent="0.55000000000000004">
      <c r="A12748" s="1" t="s">
        <v>22</v>
      </c>
      <c r="B12748" s="2">
        <v>41432</v>
      </c>
      <c r="C12748">
        <v>3.3769</v>
      </c>
    </row>
    <row r="12749" spans="1:3" x14ac:dyDescent="0.55000000000000004">
      <c r="A12749" s="1" t="s">
        <v>22</v>
      </c>
      <c r="B12749" s="2">
        <v>41435</v>
      </c>
      <c r="C12749">
        <v>3.3744999999999998</v>
      </c>
    </row>
    <row r="12750" spans="1:3" x14ac:dyDescent="0.55000000000000004">
      <c r="A12750" s="1" t="s">
        <v>22</v>
      </c>
      <c r="B12750" s="2">
        <v>41436</v>
      </c>
      <c r="C12750">
        <v>3.3113999999999999</v>
      </c>
    </row>
    <row r="12751" spans="1:3" x14ac:dyDescent="0.55000000000000004">
      <c r="A12751" s="1" t="s">
        <v>22</v>
      </c>
      <c r="B12751" s="2">
        <v>41437</v>
      </c>
      <c r="C12751">
        <v>3.2833999999999999</v>
      </c>
    </row>
    <row r="12752" spans="1:3" x14ac:dyDescent="0.55000000000000004">
      <c r="A12752" s="1" t="s">
        <v>22</v>
      </c>
      <c r="B12752" s="2">
        <v>41438</v>
      </c>
      <c r="C12752">
        <v>3.3582000000000001</v>
      </c>
    </row>
    <row r="12753" spans="1:3" x14ac:dyDescent="0.55000000000000004">
      <c r="A12753" s="1" t="s">
        <v>22</v>
      </c>
      <c r="B12753" s="2">
        <v>41439</v>
      </c>
      <c r="C12753">
        <v>3.3534999999999999</v>
      </c>
    </row>
    <row r="12754" spans="1:3" x14ac:dyDescent="0.55000000000000004">
      <c r="A12754" s="1" t="s">
        <v>22</v>
      </c>
      <c r="B12754" s="2">
        <v>41442</v>
      </c>
      <c r="C12754">
        <v>3.3862000000000001</v>
      </c>
    </row>
    <row r="12755" spans="1:3" x14ac:dyDescent="0.55000000000000004">
      <c r="A12755" s="1" t="s">
        <v>22</v>
      </c>
      <c r="B12755" s="2">
        <v>41443</v>
      </c>
      <c r="C12755">
        <v>3.3652000000000002</v>
      </c>
    </row>
    <row r="12756" spans="1:3" x14ac:dyDescent="0.55000000000000004">
      <c r="A12756" s="1" t="s">
        <v>22</v>
      </c>
      <c r="B12756" s="2">
        <v>41444</v>
      </c>
      <c r="C12756">
        <v>3.468</v>
      </c>
    </row>
    <row r="12757" spans="1:3" x14ac:dyDescent="0.55000000000000004">
      <c r="A12757" s="1" t="s">
        <v>22</v>
      </c>
      <c r="B12757" s="2">
        <v>41445</v>
      </c>
      <c r="C12757">
        <v>3.3744999999999998</v>
      </c>
    </row>
    <row r="12758" spans="1:3" x14ac:dyDescent="0.55000000000000004">
      <c r="A12758" s="1" t="s">
        <v>22</v>
      </c>
      <c r="B12758" s="2">
        <v>41446</v>
      </c>
      <c r="C12758">
        <v>3.3698999999999999</v>
      </c>
    </row>
    <row r="12759" spans="1:3" x14ac:dyDescent="0.55000000000000004">
      <c r="A12759" s="1" t="s">
        <v>22</v>
      </c>
      <c r="B12759" s="2">
        <v>41449</v>
      </c>
      <c r="C12759">
        <v>3.2997999999999998</v>
      </c>
    </row>
    <row r="12760" spans="1:3" x14ac:dyDescent="0.55000000000000004">
      <c r="A12760" s="1" t="s">
        <v>22</v>
      </c>
      <c r="B12760" s="2">
        <v>41450</v>
      </c>
      <c r="C12760">
        <v>3.3231000000000002</v>
      </c>
    </row>
    <row r="12761" spans="1:3" x14ac:dyDescent="0.55000000000000004">
      <c r="A12761" s="1" t="s">
        <v>22</v>
      </c>
      <c r="B12761" s="2">
        <v>41451</v>
      </c>
      <c r="C12761">
        <v>3.3043999999999998</v>
      </c>
    </row>
    <row r="12762" spans="1:3" x14ac:dyDescent="0.55000000000000004">
      <c r="A12762" s="1" t="s">
        <v>22</v>
      </c>
      <c r="B12762" s="2">
        <v>41452</v>
      </c>
      <c r="C12762">
        <v>3.274</v>
      </c>
    </row>
    <row r="12763" spans="1:3" x14ac:dyDescent="0.55000000000000004">
      <c r="A12763" s="1" t="s">
        <v>22</v>
      </c>
      <c r="B12763" s="2">
        <v>41453</v>
      </c>
      <c r="C12763">
        <v>3.2810999999999999</v>
      </c>
    </row>
    <row r="12764" spans="1:3" x14ac:dyDescent="0.55000000000000004">
      <c r="A12764" s="1" t="s">
        <v>22</v>
      </c>
      <c r="B12764" s="2">
        <v>41456</v>
      </c>
      <c r="C12764">
        <v>3.2951000000000001</v>
      </c>
    </row>
    <row r="12765" spans="1:3" x14ac:dyDescent="0.55000000000000004">
      <c r="A12765" s="1" t="s">
        <v>22</v>
      </c>
      <c r="B12765" s="2">
        <v>41457</v>
      </c>
      <c r="C12765">
        <v>3.2927</v>
      </c>
    </row>
    <row r="12766" spans="1:3" x14ac:dyDescent="0.55000000000000004">
      <c r="A12766" s="1" t="s">
        <v>22</v>
      </c>
      <c r="B12766" s="2">
        <v>41458</v>
      </c>
      <c r="C12766">
        <v>3.3020999999999998</v>
      </c>
    </row>
    <row r="12767" spans="1:3" x14ac:dyDescent="0.55000000000000004">
      <c r="A12767" s="1" t="s">
        <v>22</v>
      </c>
      <c r="B12767" s="2">
        <v>41460</v>
      </c>
      <c r="C12767">
        <v>3.3277999999999999</v>
      </c>
    </row>
    <row r="12768" spans="1:3" x14ac:dyDescent="0.55000000000000004">
      <c r="A12768" s="1" t="s">
        <v>22</v>
      </c>
      <c r="B12768" s="2">
        <v>41463</v>
      </c>
      <c r="C12768">
        <v>3.3113999999999999</v>
      </c>
    </row>
    <row r="12769" spans="1:3" x14ac:dyDescent="0.55000000000000004">
      <c r="A12769" s="1" t="s">
        <v>22</v>
      </c>
      <c r="B12769" s="2">
        <v>41464</v>
      </c>
      <c r="C12769">
        <v>3.3277999999999999</v>
      </c>
    </row>
    <row r="12770" spans="1:3" x14ac:dyDescent="0.55000000000000004">
      <c r="A12770" s="1" t="s">
        <v>22</v>
      </c>
      <c r="B12770" s="2">
        <v>41465</v>
      </c>
      <c r="C12770">
        <v>3.3721999999999999</v>
      </c>
    </row>
    <row r="12771" spans="1:3" x14ac:dyDescent="0.55000000000000004">
      <c r="A12771" s="1" t="s">
        <v>22</v>
      </c>
      <c r="B12771" s="2">
        <v>41466</v>
      </c>
      <c r="C12771">
        <v>3.4188999999999998</v>
      </c>
    </row>
    <row r="12772" spans="1:3" x14ac:dyDescent="0.55000000000000004">
      <c r="A12772" s="1" t="s">
        <v>22</v>
      </c>
      <c r="B12772" s="2">
        <v>41467</v>
      </c>
      <c r="C12772">
        <v>3.4213</v>
      </c>
    </row>
    <row r="12773" spans="1:3" x14ac:dyDescent="0.55000000000000004">
      <c r="A12773" s="1" t="s">
        <v>22</v>
      </c>
      <c r="B12773" s="2">
        <v>41470</v>
      </c>
      <c r="C12773">
        <v>3.4142999999999999</v>
      </c>
    </row>
    <row r="12774" spans="1:3" x14ac:dyDescent="0.55000000000000004">
      <c r="A12774" s="1" t="s">
        <v>22</v>
      </c>
      <c r="B12774" s="2">
        <v>41471</v>
      </c>
      <c r="C12774">
        <v>3.4329999999999998</v>
      </c>
    </row>
    <row r="12775" spans="1:3" x14ac:dyDescent="0.55000000000000004">
      <c r="A12775" s="1" t="s">
        <v>22</v>
      </c>
      <c r="B12775" s="2">
        <v>41472</v>
      </c>
      <c r="C12775">
        <v>3.4142999999999999</v>
      </c>
    </row>
    <row r="12776" spans="1:3" x14ac:dyDescent="0.55000000000000004">
      <c r="A12776" s="1" t="s">
        <v>22</v>
      </c>
      <c r="B12776" s="2">
        <v>41473</v>
      </c>
      <c r="C12776">
        <v>3.4001999999999999</v>
      </c>
    </row>
    <row r="12777" spans="1:3" x14ac:dyDescent="0.55000000000000004">
      <c r="A12777" s="1" t="s">
        <v>22</v>
      </c>
      <c r="B12777" s="2">
        <v>41474</v>
      </c>
      <c r="C12777">
        <v>3.3277999999999999</v>
      </c>
    </row>
    <row r="12778" spans="1:3" x14ac:dyDescent="0.55000000000000004">
      <c r="A12778" s="1" t="s">
        <v>22</v>
      </c>
      <c r="B12778" s="2">
        <v>41477</v>
      </c>
      <c r="C12778">
        <v>3.3254999999999999</v>
      </c>
    </row>
    <row r="12779" spans="1:3" x14ac:dyDescent="0.55000000000000004">
      <c r="A12779" s="1" t="s">
        <v>22</v>
      </c>
      <c r="B12779" s="2">
        <v>41478</v>
      </c>
      <c r="C12779">
        <v>3.3208000000000002</v>
      </c>
    </row>
    <row r="12780" spans="1:3" x14ac:dyDescent="0.55000000000000004">
      <c r="A12780" s="1" t="s">
        <v>22</v>
      </c>
      <c r="B12780" s="2">
        <v>41479</v>
      </c>
      <c r="C12780">
        <v>3.3208000000000002</v>
      </c>
    </row>
    <row r="12781" spans="1:3" x14ac:dyDescent="0.55000000000000004">
      <c r="A12781" s="1" t="s">
        <v>22</v>
      </c>
      <c r="B12781" s="2">
        <v>41480</v>
      </c>
      <c r="C12781">
        <v>3.3325</v>
      </c>
    </row>
    <row r="12782" spans="1:3" x14ac:dyDescent="0.55000000000000004">
      <c r="A12782" s="1" t="s">
        <v>22</v>
      </c>
      <c r="B12782" s="2">
        <v>41481</v>
      </c>
      <c r="C12782">
        <v>3.3184999999999998</v>
      </c>
    </row>
    <row r="12783" spans="1:3" x14ac:dyDescent="0.55000000000000004">
      <c r="A12783" s="1" t="s">
        <v>22</v>
      </c>
      <c r="B12783" s="2">
        <v>41484</v>
      </c>
      <c r="C12783">
        <v>3.3113999999999999</v>
      </c>
    </row>
    <row r="12784" spans="1:3" x14ac:dyDescent="0.55000000000000004">
      <c r="A12784" s="1" t="s">
        <v>22</v>
      </c>
      <c r="B12784" s="2">
        <v>41485</v>
      </c>
      <c r="C12784">
        <v>3.3675000000000002</v>
      </c>
    </row>
    <row r="12785" spans="1:3" x14ac:dyDescent="0.55000000000000004">
      <c r="A12785" s="1" t="s">
        <v>22</v>
      </c>
      <c r="B12785" s="2">
        <v>41486</v>
      </c>
      <c r="C12785">
        <v>3.3744999999999998</v>
      </c>
    </row>
    <row r="12786" spans="1:3" x14ac:dyDescent="0.55000000000000004">
      <c r="A12786" s="1" t="s">
        <v>22</v>
      </c>
      <c r="B12786" s="2">
        <v>41487</v>
      </c>
      <c r="C12786">
        <v>3.4213</v>
      </c>
    </row>
    <row r="12787" spans="1:3" x14ac:dyDescent="0.55000000000000004">
      <c r="A12787" s="1" t="s">
        <v>22</v>
      </c>
      <c r="B12787" s="2">
        <v>41488</v>
      </c>
      <c r="C12787">
        <v>3.4493</v>
      </c>
    </row>
    <row r="12788" spans="1:3" x14ac:dyDescent="0.55000000000000004">
      <c r="A12788" s="1" t="s">
        <v>22</v>
      </c>
      <c r="B12788" s="2">
        <v>41491</v>
      </c>
      <c r="C12788">
        <v>3.4657</v>
      </c>
    </row>
    <row r="12789" spans="1:3" x14ac:dyDescent="0.55000000000000004">
      <c r="A12789" s="1" t="s">
        <v>22</v>
      </c>
      <c r="B12789" s="2">
        <v>41492</v>
      </c>
      <c r="C12789">
        <v>3.4142999999999999</v>
      </c>
    </row>
    <row r="12790" spans="1:3" x14ac:dyDescent="0.55000000000000004">
      <c r="A12790" s="1" t="s">
        <v>22</v>
      </c>
      <c r="B12790" s="2">
        <v>41493</v>
      </c>
      <c r="C12790">
        <v>3.4119000000000002</v>
      </c>
    </row>
    <row r="12791" spans="1:3" x14ac:dyDescent="0.55000000000000004">
      <c r="A12791" s="1" t="s">
        <v>22</v>
      </c>
      <c r="B12791" s="2">
        <v>41494</v>
      </c>
      <c r="C12791">
        <v>3.4352999999999998</v>
      </c>
    </row>
    <row r="12792" spans="1:3" x14ac:dyDescent="0.55000000000000004">
      <c r="A12792" s="1" t="s">
        <v>22</v>
      </c>
      <c r="B12792" s="2">
        <v>41495</v>
      </c>
      <c r="C12792">
        <v>3.3862000000000001</v>
      </c>
    </row>
    <row r="12793" spans="1:3" x14ac:dyDescent="0.55000000000000004">
      <c r="A12793" s="1" t="s">
        <v>22</v>
      </c>
      <c r="B12793" s="2">
        <v>41498</v>
      </c>
      <c r="C12793">
        <v>3.3582000000000001</v>
      </c>
    </row>
    <row r="12794" spans="1:3" x14ac:dyDescent="0.55000000000000004">
      <c r="A12794" s="1" t="s">
        <v>22</v>
      </c>
      <c r="B12794" s="2">
        <v>41499</v>
      </c>
      <c r="C12794">
        <v>3.3698999999999999</v>
      </c>
    </row>
    <row r="12795" spans="1:3" x14ac:dyDescent="0.55000000000000004">
      <c r="A12795" s="1" t="s">
        <v>22</v>
      </c>
      <c r="B12795" s="2">
        <v>41500</v>
      </c>
      <c r="C12795">
        <v>3.5124</v>
      </c>
    </row>
    <row r="12796" spans="1:3" x14ac:dyDescent="0.55000000000000004">
      <c r="A12796" s="1" t="s">
        <v>22</v>
      </c>
      <c r="B12796" s="2">
        <v>41501</v>
      </c>
      <c r="C12796">
        <v>3.5358000000000001</v>
      </c>
    </row>
    <row r="12797" spans="1:3" x14ac:dyDescent="0.55000000000000004">
      <c r="A12797" s="1" t="s">
        <v>22</v>
      </c>
      <c r="B12797" s="2">
        <v>41502</v>
      </c>
      <c r="C12797">
        <v>3.5497999999999998</v>
      </c>
    </row>
    <row r="12798" spans="1:3" x14ac:dyDescent="0.55000000000000004">
      <c r="A12798" s="1" t="s">
        <v>22</v>
      </c>
      <c r="B12798" s="2">
        <v>41505</v>
      </c>
      <c r="C12798">
        <v>3.4937</v>
      </c>
    </row>
    <row r="12799" spans="1:3" x14ac:dyDescent="0.55000000000000004">
      <c r="A12799" s="1" t="s">
        <v>22</v>
      </c>
      <c r="B12799" s="2">
        <v>41506</v>
      </c>
      <c r="C12799">
        <v>3.5112999999999999</v>
      </c>
    </row>
    <row r="12800" spans="1:3" x14ac:dyDescent="0.55000000000000004">
      <c r="A12800" s="1" t="s">
        <v>22</v>
      </c>
      <c r="B12800" s="2">
        <v>41507</v>
      </c>
      <c r="C12800">
        <v>3.4948999999999999</v>
      </c>
    </row>
    <row r="12801" spans="1:3" x14ac:dyDescent="0.55000000000000004">
      <c r="A12801" s="1" t="s">
        <v>22</v>
      </c>
      <c r="B12801" s="2">
        <v>41508</v>
      </c>
      <c r="C12801">
        <v>3.5137</v>
      </c>
    </row>
    <row r="12802" spans="1:3" x14ac:dyDescent="0.55000000000000004">
      <c r="A12802" s="1" t="s">
        <v>22</v>
      </c>
      <c r="B12802" s="2">
        <v>41509</v>
      </c>
      <c r="C12802">
        <v>3.5137</v>
      </c>
    </row>
    <row r="12803" spans="1:3" x14ac:dyDescent="0.55000000000000004">
      <c r="A12803" s="1" t="s">
        <v>22</v>
      </c>
      <c r="B12803" s="2">
        <v>41512</v>
      </c>
      <c r="C12803">
        <v>3.5207000000000002</v>
      </c>
    </row>
    <row r="12804" spans="1:3" x14ac:dyDescent="0.55000000000000004">
      <c r="A12804" s="1" t="s">
        <v>22</v>
      </c>
      <c r="B12804" s="2">
        <v>41513</v>
      </c>
      <c r="C12804">
        <v>3.4761000000000002</v>
      </c>
    </row>
    <row r="12805" spans="1:3" x14ac:dyDescent="0.55000000000000004">
      <c r="A12805" s="1" t="s">
        <v>22</v>
      </c>
      <c r="B12805" s="2">
        <v>41514</v>
      </c>
      <c r="C12805">
        <v>3.4761000000000002</v>
      </c>
    </row>
    <row r="12806" spans="1:3" x14ac:dyDescent="0.55000000000000004">
      <c r="A12806" s="1" t="s">
        <v>22</v>
      </c>
      <c r="B12806" s="2">
        <v>41515</v>
      </c>
      <c r="C12806">
        <v>3.4691000000000001</v>
      </c>
    </row>
    <row r="12807" spans="1:3" x14ac:dyDescent="0.55000000000000004">
      <c r="A12807" s="1" t="s">
        <v>22</v>
      </c>
      <c r="B12807" s="2">
        <v>41516</v>
      </c>
      <c r="C12807">
        <v>3.4643999999999999</v>
      </c>
    </row>
    <row r="12808" spans="1:3" x14ac:dyDescent="0.55000000000000004">
      <c r="A12808" s="1" t="s">
        <v>22</v>
      </c>
      <c r="B12808" s="2">
        <v>41520</v>
      </c>
      <c r="C12808">
        <v>3.4666999999999999</v>
      </c>
    </row>
    <row r="12809" spans="1:3" x14ac:dyDescent="0.55000000000000004">
      <c r="A12809" s="1" t="s">
        <v>22</v>
      </c>
      <c r="B12809" s="2">
        <v>41521</v>
      </c>
      <c r="C12809">
        <v>3.4996</v>
      </c>
    </row>
    <row r="12810" spans="1:3" x14ac:dyDescent="0.55000000000000004">
      <c r="A12810" s="1" t="s">
        <v>22</v>
      </c>
      <c r="B12810" s="2">
        <v>41522</v>
      </c>
      <c r="C12810">
        <v>3.5089999999999999</v>
      </c>
    </row>
    <row r="12811" spans="1:3" x14ac:dyDescent="0.55000000000000004">
      <c r="A12811" s="1" t="s">
        <v>22</v>
      </c>
      <c r="B12811" s="2">
        <v>41523</v>
      </c>
      <c r="C12811">
        <v>3.4948999999999999</v>
      </c>
    </row>
    <row r="12812" spans="1:3" x14ac:dyDescent="0.55000000000000004">
      <c r="A12812" s="1" t="s">
        <v>22</v>
      </c>
      <c r="B12812" s="2">
        <v>41526</v>
      </c>
      <c r="C12812">
        <v>3.5535999999999999</v>
      </c>
    </row>
    <row r="12813" spans="1:3" x14ac:dyDescent="0.55000000000000004">
      <c r="A12813" s="1" t="s">
        <v>22</v>
      </c>
      <c r="B12813" s="2">
        <v>41527</v>
      </c>
      <c r="C12813">
        <v>3.6288</v>
      </c>
    </row>
    <row r="12814" spans="1:3" x14ac:dyDescent="0.55000000000000004">
      <c r="A12814" s="1" t="s">
        <v>22</v>
      </c>
      <c r="B12814" s="2">
        <v>41528</v>
      </c>
      <c r="C12814">
        <v>3.6898</v>
      </c>
    </row>
    <row r="12815" spans="1:3" x14ac:dyDescent="0.55000000000000004">
      <c r="A12815" s="1" t="s">
        <v>22</v>
      </c>
      <c r="B12815" s="2">
        <v>41529</v>
      </c>
      <c r="C12815">
        <v>3.6875</v>
      </c>
    </row>
    <row r="12816" spans="1:3" x14ac:dyDescent="0.55000000000000004">
      <c r="A12816" s="1" t="s">
        <v>22</v>
      </c>
      <c r="B12816" s="2">
        <v>41530</v>
      </c>
      <c r="C12816">
        <v>3.7109999999999999</v>
      </c>
    </row>
    <row r="12817" spans="1:3" x14ac:dyDescent="0.55000000000000004">
      <c r="A12817" s="1" t="s">
        <v>22</v>
      </c>
      <c r="B12817" s="2">
        <v>41533</v>
      </c>
      <c r="C12817">
        <v>3.7132999999999998</v>
      </c>
    </row>
    <row r="12818" spans="1:3" x14ac:dyDescent="0.55000000000000004">
      <c r="A12818" s="1" t="s">
        <v>22</v>
      </c>
      <c r="B12818" s="2">
        <v>41534</v>
      </c>
      <c r="C12818">
        <v>3.7250999999999999</v>
      </c>
    </row>
    <row r="12819" spans="1:3" x14ac:dyDescent="0.55000000000000004">
      <c r="A12819" s="1" t="s">
        <v>22</v>
      </c>
      <c r="B12819" s="2">
        <v>41535</v>
      </c>
      <c r="C12819">
        <v>3.758</v>
      </c>
    </row>
    <row r="12820" spans="1:3" x14ac:dyDescent="0.55000000000000004">
      <c r="A12820" s="1" t="s">
        <v>22</v>
      </c>
      <c r="B12820" s="2">
        <v>41536</v>
      </c>
      <c r="C12820">
        <v>3.7414999999999998</v>
      </c>
    </row>
    <row r="12821" spans="1:3" x14ac:dyDescent="0.55000000000000004">
      <c r="A12821" s="1" t="s">
        <v>22</v>
      </c>
      <c r="B12821" s="2">
        <v>41537</v>
      </c>
      <c r="C12821">
        <v>3.7086000000000001</v>
      </c>
    </row>
    <row r="12822" spans="1:3" x14ac:dyDescent="0.55000000000000004">
      <c r="A12822" s="1" t="s">
        <v>22</v>
      </c>
      <c r="B12822" s="2">
        <v>41540</v>
      </c>
      <c r="C12822">
        <v>3.6734</v>
      </c>
    </row>
    <row r="12823" spans="1:3" x14ac:dyDescent="0.55000000000000004">
      <c r="A12823" s="1" t="s">
        <v>22</v>
      </c>
      <c r="B12823" s="2">
        <v>41541</v>
      </c>
      <c r="C12823">
        <v>3.6875</v>
      </c>
    </row>
    <row r="12824" spans="1:3" x14ac:dyDescent="0.55000000000000004">
      <c r="A12824" s="1" t="s">
        <v>22</v>
      </c>
      <c r="B12824" s="2">
        <v>41542</v>
      </c>
      <c r="C12824">
        <v>3.6922000000000001</v>
      </c>
    </row>
    <row r="12825" spans="1:3" x14ac:dyDescent="0.55000000000000004">
      <c r="A12825" s="1" t="s">
        <v>22</v>
      </c>
      <c r="B12825" s="2">
        <v>41543</v>
      </c>
      <c r="C12825">
        <v>3.6804000000000001</v>
      </c>
    </row>
    <row r="12826" spans="1:3" x14ac:dyDescent="0.55000000000000004">
      <c r="A12826" s="1" t="s">
        <v>22</v>
      </c>
      <c r="B12826" s="2">
        <v>41544</v>
      </c>
      <c r="C12826">
        <v>3.6593</v>
      </c>
    </row>
    <row r="12827" spans="1:3" x14ac:dyDescent="0.55000000000000004">
      <c r="A12827" s="1" t="s">
        <v>22</v>
      </c>
      <c r="B12827" s="2">
        <v>41547</v>
      </c>
      <c r="C12827">
        <v>3.6545999999999998</v>
      </c>
    </row>
    <row r="12828" spans="1:3" x14ac:dyDescent="0.55000000000000004">
      <c r="A12828" s="1" t="s">
        <v>22</v>
      </c>
      <c r="B12828" s="2">
        <v>41548</v>
      </c>
      <c r="C12828">
        <v>3.6522999999999999</v>
      </c>
    </row>
    <row r="12829" spans="1:3" x14ac:dyDescent="0.55000000000000004">
      <c r="A12829" s="1" t="s">
        <v>22</v>
      </c>
      <c r="B12829" s="2">
        <v>41549</v>
      </c>
      <c r="C12829">
        <v>3.6499000000000001</v>
      </c>
    </row>
    <row r="12830" spans="1:3" x14ac:dyDescent="0.55000000000000004">
      <c r="A12830" s="1" t="s">
        <v>22</v>
      </c>
      <c r="B12830" s="2">
        <v>41550</v>
      </c>
      <c r="C12830">
        <v>3.6122999999999998</v>
      </c>
    </row>
    <row r="12831" spans="1:3" x14ac:dyDescent="0.55000000000000004">
      <c r="A12831" s="1" t="s">
        <v>22</v>
      </c>
      <c r="B12831" s="2">
        <v>41551</v>
      </c>
      <c r="C12831">
        <v>3.6617000000000002</v>
      </c>
    </row>
    <row r="12832" spans="1:3" x14ac:dyDescent="0.55000000000000004">
      <c r="A12832" s="1" t="s">
        <v>22</v>
      </c>
      <c r="B12832" s="2">
        <v>41554</v>
      </c>
      <c r="C12832">
        <v>3.6617000000000002</v>
      </c>
    </row>
    <row r="12833" spans="1:3" x14ac:dyDescent="0.55000000000000004">
      <c r="A12833" s="1" t="s">
        <v>22</v>
      </c>
      <c r="B12833" s="2">
        <v>41555</v>
      </c>
      <c r="C12833">
        <v>3.6311</v>
      </c>
    </row>
    <row r="12834" spans="1:3" x14ac:dyDescent="0.55000000000000004">
      <c r="A12834" s="1" t="s">
        <v>22</v>
      </c>
      <c r="B12834" s="2">
        <v>41556</v>
      </c>
      <c r="C12834">
        <v>3.5748000000000002</v>
      </c>
    </row>
    <row r="12835" spans="1:3" x14ac:dyDescent="0.55000000000000004">
      <c r="A12835" s="1" t="s">
        <v>22</v>
      </c>
      <c r="B12835" s="2">
        <v>41557</v>
      </c>
      <c r="C12835">
        <v>3.6147</v>
      </c>
    </row>
    <row r="12836" spans="1:3" x14ac:dyDescent="0.55000000000000004">
      <c r="A12836" s="1" t="s">
        <v>22</v>
      </c>
      <c r="B12836" s="2">
        <v>41558</v>
      </c>
      <c r="C12836">
        <v>3.5840999999999998</v>
      </c>
    </row>
    <row r="12837" spans="1:3" x14ac:dyDescent="0.55000000000000004">
      <c r="A12837" s="1" t="s">
        <v>22</v>
      </c>
      <c r="B12837" s="2">
        <v>41561</v>
      </c>
      <c r="C12837">
        <v>3.6381999999999999</v>
      </c>
    </row>
    <row r="12838" spans="1:3" x14ac:dyDescent="0.55000000000000004">
      <c r="A12838" s="1" t="s">
        <v>22</v>
      </c>
      <c r="B12838" s="2">
        <v>41562</v>
      </c>
      <c r="C12838">
        <v>3.6194000000000002</v>
      </c>
    </row>
    <row r="12839" spans="1:3" x14ac:dyDescent="0.55000000000000004">
      <c r="A12839" s="1" t="s">
        <v>22</v>
      </c>
      <c r="B12839" s="2">
        <v>41563</v>
      </c>
      <c r="C12839">
        <v>3.6640000000000001</v>
      </c>
    </row>
    <row r="12840" spans="1:3" x14ac:dyDescent="0.55000000000000004">
      <c r="A12840" s="1" t="s">
        <v>22</v>
      </c>
      <c r="B12840" s="2">
        <v>41564</v>
      </c>
      <c r="C12840">
        <v>3.6709999999999998</v>
      </c>
    </row>
    <row r="12841" spans="1:3" x14ac:dyDescent="0.55000000000000004">
      <c r="A12841" s="1" t="s">
        <v>22</v>
      </c>
      <c r="B12841" s="2">
        <v>41565</v>
      </c>
      <c r="C12841">
        <v>3.7132999999999998</v>
      </c>
    </row>
    <row r="12842" spans="1:3" x14ac:dyDescent="0.55000000000000004">
      <c r="A12842" s="1" t="s">
        <v>22</v>
      </c>
      <c r="B12842" s="2">
        <v>41568</v>
      </c>
      <c r="C12842">
        <v>3.7227000000000001</v>
      </c>
    </row>
    <row r="12843" spans="1:3" x14ac:dyDescent="0.55000000000000004">
      <c r="A12843" s="1" t="s">
        <v>22</v>
      </c>
      <c r="B12843" s="2">
        <v>41569</v>
      </c>
      <c r="C12843">
        <v>3.7039</v>
      </c>
    </row>
    <row r="12844" spans="1:3" x14ac:dyDescent="0.55000000000000004">
      <c r="A12844" s="1" t="s">
        <v>22</v>
      </c>
      <c r="B12844" s="2">
        <v>41570</v>
      </c>
      <c r="C12844">
        <v>3.6404999999999998</v>
      </c>
    </row>
    <row r="12845" spans="1:3" x14ac:dyDescent="0.55000000000000004">
      <c r="A12845" s="1" t="s">
        <v>22</v>
      </c>
      <c r="B12845" s="2">
        <v>41571</v>
      </c>
      <c r="C12845">
        <v>3.6147</v>
      </c>
    </row>
    <row r="12846" spans="1:3" x14ac:dyDescent="0.55000000000000004">
      <c r="A12846" s="1" t="s">
        <v>22</v>
      </c>
      <c r="B12846" s="2">
        <v>41572</v>
      </c>
      <c r="C12846">
        <v>3.5794000000000001</v>
      </c>
    </row>
    <row r="12847" spans="1:3" x14ac:dyDescent="0.55000000000000004">
      <c r="A12847" s="1" t="s">
        <v>22</v>
      </c>
      <c r="B12847" s="2">
        <v>41575</v>
      </c>
      <c r="C12847">
        <v>3.5724</v>
      </c>
    </row>
    <row r="12848" spans="1:3" x14ac:dyDescent="0.55000000000000004">
      <c r="A12848" s="1" t="s">
        <v>22</v>
      </c>
      <c r="B12848" s="2">
        <v>41576</v>
      </c>
      <c r="C12848">
        <v>3.5771000000000002</v>
      </c>
    </row>
    <row r="12849" spans="1:3" x14ac:dyDescent="0.55000000000000004">
      <c r="A12849" s="1" t="s">
        <v>22</v>
      </c>
      <c r="B12849" s="2">
        <v>41577</v>
      </c>
      <c r="C12849">
        <v>3.5748000000000002</v>
      </c>
    </row>
    <row r="12850" spans="1:3" x14ac:dyDescent="0.55000000000000004">
      <c r="A12850" s="1" t="s">
        <v>22</v>
      </c>
      <c r="B12850" s="2">
        <v>41578</v>
      </c>
      <c r="C12850">
        <v>3.5676999999999999</v>
      </c>
    </row>
    <row r="12851" spans="1:3" x14ac:dyDescent="0.55000000000000004">
      <c r="A12851" s="1" t="s">
        <v>22</v>
      </c>
      <c r="B12851" s="2">
        <v>41579</v>
      </c>
      <c r="C12851">
        <v>3.5840999999999998</v>
      </c>
    </row>
    <row r="12852" spans="1:3" x14ac:dyDescent="0.55000000000000004">
      <c r="A12852" s="1" t="s">
        <v>22</v>
      </c>
      <c r="B12852" s="2">
        <v>41582</v>
      </c>
      <c r="C12852">
        <v>3.4807999999999999</v>
      </c>
    </row>
    <row r="12853" spans="1:3" x14ac:dyDescent="0.55000000000000004">
      <c r="A12853" s="1" t="s">
        <v>22</v>
      </c>
      <c r="B12853" s="2">
        <v>41583</v>
      </c>
      <c r="C12853">
        <v>3.4761000000000002</v>
      </c>
    </row>
    <row r="12854" spans="1:3" x14ac:dyDescent="0.55000000000000004">
      <c r="A12854" s="1" t="s">
        <v>22</v>
      </c>
      <c r="B12854" s="2">
        <v>41584</v>
      </c>
      <c r="C12854">
        <v>3.4996</v>
      </c>
    </row>
    <row r="12855" spans="1:3" x14ac:dyDescent="0.55000000000000004">
      <c r="A12855" s="1" t="s">
        <v>22</v>
      </c>
      <c r="B12855" s="2">
        <v>41585</v>
      </c>
      <c r="C12855">
        <v>3.4174000000000002</v>
      </c>
    </row>
    <row r="12856" spans="1:3" x14ac:dyDescent="0.55000000000000004">
      <c r="A12856" s="1" t="s">
        <v>22</v>
      </c>
      <c r="B12856" s="2">
        <v>41586</v>
      </c>
      <c r="C12856">
        <v>3.6545999999999998</v>
      </c>
    </row>
    <row r="12857" spans="1:3" x14ac:dyDescent="0.55000000000000004">
      <c r="A12857" s="1" t="s">
        <v>22</v>
      </c>
      <c r="B12857" s="2">
        <v>41589</v>
      </c>
      <c r="C12857">
        <v>3.6850999999999998</v>
      </c>
    </row>
    <row r="12858" spans="1:3" x14ac:dyDescent="0.55000000000000004">
      <c r="A12858" s="1" t="s">
        <v>22</v>
      </c>
      <c r="B12858" s="2">
        <v>41590</v>
      </c>
      <c r="C12858">
        <v>3.6922000000000001</v>
      </c>
    </row>
    <row r="12859" spans="1:3" x14ac:dyDescent="0.55000000000000004">
      <c r="A12859" s="1" t="s">
        <v>22</v>
      </c>
      <c r="B12859" s="2">
        <v>41591</v>
      </c>
      <c r="C12859">
        <v>3.7932000000000001</v>
      </c>
    </row>
    <row r="12860" spans="1:3" x14ac:dyDescent="0.55000000000000004">
      <c r="A12860" s="1" t="s">
        <v>22</v>
      </c>
      <c r="B12860" s="2">
        <v>41592</v>
      </c>
      <c r="C12860">
        <v>3.8096000000000001</v>
      </c>
    </row>
    <row r="12861" spans="1:3" x14ac:dyDescent="0.55000000000000004">
      <c r="A12861" s="1" t="s">
        <v>22</v>
      </c>
      <c r="B12861" s="2">
        <v>41593</v>
      </c>
      <c r="C12861">
        <v>3.7978999999999998</v>
      </c>
    </row>
    <row r="12862" spans="1:3" x14ac:dyDescent="0.55000000000000004">
      <c r="A12862" s="1" t="s">
        <v>22</v>
      </c>
      <c r="B12862" s="2">
        <v>41596</v>
      </c>
      <c r="C12862">
        <v>3.7063000000000001</v>
      </c>
    </row>
    <row r="12863" spans="1:3" x14ac:dyDescent="0.55000000000000004">
      <c r="A12863" s="1" t="s">
        <v>22</v>
      </c>
      <c r="B12863" s="2">
        <v>41597</v>
      </c>
      <c r="C12863">
        <v>3.6461000000000001</v>
      </c>
    </row>
    <row r="12864" spans="1:3" x14ac:dyDescent="0.55000000000000004">
      <c r="A12864" s="1" t="s">
        <v>22</v>
      </c>
      <c r="B12864" s="2">
        <v>41598</v>
      </c>
      <c r="C12864">
        <v>3.5918000000000001</v>
      </c>
    </row>
    <row r="12865" spans="1:3" x14ac:dyDescent="0.55000000000000004">
      <c r="A12865" s="1" t="s">
        <v>22</v>
      </c>
      <c r="B12865" s="2">
        <v>41599</v>
      </c>
      <c r="C12865">
        <v>3.6200999999999999</v>
      </c>
    </row>
    <row r="12866" spans="1:3" x14ac:dyDescent="0.55000000000000004">
      <c r="A12866" s="1" t="s">
        <v>22</v>
      </c>
      <c r="B12866" s="2">
        <v>41600</v>
      </c>
      <c r="C12866">
        <v>3.5847000000000002</v>
      </c>
    </row>
    <row r="12867" spans="1:3" x14ac:dyDescent="0.55000000000000004">
      <c r="A12867" s="1" t="s">
        <v>22</v>
      </c>
      <c r="B12867" s="2">
        <v>41603</v>
      </c>
      <c r="C12867">
        <v>3.6625999999999999</v>
      </c>
    </row>
    <row r="12868" spans="1:3" x14ac:dyDescent="0.55000000000000004">
      <c r="A12868" s="1" t="s">
        <v>22</v>
      </c>
      <c r="B12868" s="2">
        <v>41604</v>
      </c>
      <c r="C12868">
        <v>3.6932999999999998</v>
      </c>
    </row>
    <row r="12869" spans="1:3" x14ac:dyDescent="0.55000000000000004">
      <c r="A12869" s="1" t="s">
        <v>22</v>
      </c>
      <c r="B12869" s="2">
        <v>41605</v>
      </c>
      <c r="C12869">
        <v>3.7075</v>
      </c>
    </row>
    <row r="12870" spans="1:3" x14ac:dyDescent="0.55000000000000004">
      <c r="A12870" s="1" t="s">
        <v>22</v>
      </c>
      <c r="B12870" s="2">
        <v>41607</v>
      </c>
      <c r="C12870">
        <v>3.6838000000000002</v>
      </c>
    </row>
    <row r="12871" spans="1:3" x14ac:dyDescent="0.55000000000000004">
      <c r="A12871" s="1" t="s">
        <v>22</v>
      </c>
      <c r="B12871" s="2">
        <v>41610</v>
      </c>
      <c r="C12871">
        <v>3.7193000000000001</v>
      </c>
    </row>
    <row r="12872" spans="1:3" x14ac:dyDescent="0.55000000000000004">
      <c r="A12872" s="1" t="s">
        <v>22</v>
      </c>
      <c r="B12872" s="2">
        <v>41611</v>
      </c>
      <c r="C12872">
        <v>3.7168999999999999</v>
      </c>
    </row>
    <row r="12873" spans="1:3" x14ac:dyDescent="0.55000000000000004">
      <c r="A12873" s="1" t="s">
        <v>22</v>
      </c>
      <c r="B12873" s="2">
        <v>41612</v>
      </c>
      <c r="C12873">
        <v>3.7688999999999999</v>
      </c>
    </row>
    <row r="12874" spans="1:3" x14ac:dyDescent="0.55000000000000004">
      <c r="A12874" s="1" t="s">
        <v>22</v>
      </c>
      <c r="B12874" s="2">
        <v>41613</v>
      </c>
      <c r="C12874">
        <v>3.7075</v>
      </c>
    </row>
    <row r="12875" spans="1:3" x14ac:dyDescent="0.55000000000000004">
      <c r="A12875" s="1" t="s">
        <v>22</v>
      </c>
      <c r="B12875" s="2">
        <v>41614</v>
      </c>
      <c r="C12875">
        <v>3.6530999999999998</v>
      </c>
    </row>
    <row r="12876" spans="1:3" x14ac:dyDescent="0.55000000000000004">
      <c r="A12876" s="1" t="s">
        <v>22</v>
      </c>
      <c r="B12876" s="2">
        <v>41617</v>
      </c>
      <c r="C12876">
        <v>3.5918000000000001</v>
      </c>
    </row>
    <row r="12877" spans="1:3" x14ac:dyDescent="0.55000000000000004">
      <c r="A12877" s="1" t="s">
        <v>22</v>
      </c>
      <c r="B12877" s="2">
        <v>41618</v>
      </c>
      <c r="C12877">
        <v>3.6743999999999999</v>
      </c>
    </row>
    <row r="12878" spans="1:3" x14ac:dyDescent="0.55000000000000004">
      <c r="A12878" s="1" t="s">
        <v>22</v>
      </c>
      <c r="B12878" s="2">
        <v>41619</v>
      </c>
      <c r="C12878">
        <v>3.6389999999999998</v>
      </c>
    </row>
    <row r="12879" spans="1:3" x14ac:dyDescent="0.55000000000000004">
      <c r="A12879" s="1" t="s">
        <v>22</v>
      </c>
      <c r="B12879" s="2">
        <v>41620</v>
      </c>
      <c r="C12879">
        <v>3.5680999999999998</v>
      </c>
    </row>
    <row r="12880" spans="1:3" x14ac:dyDescent="0.55000000000000004">
      <c r="A12880" s="1" t="s">
        <v>22</v>
      </c>
      <c r="B12880" s="2">
        <v>41621</v>
      </c>
      <c r="C12880">
        <v>3.5468999999999999</v>
      </c>
    </row>
    <row r="12881" spans="1:3" x14ac:dyDescent="0.55000000000000004">
      <c r="A12881" s="1" t="s">
        <v>22</v>
      </c>
      <c r="B12881" s="2">
        <v>41624</v>
      </c>
      <c r="C12881">
        <v>3.5516000000000001</v>
      </c>
    </row>
    <row r="12882" spans="1:3" x14ac:dyDescent="0.55000000000000004">
      <c r="A12882" s="1" t="s">
        <v>22</v>
      </c>
      <c r="B12882" s="2">
        <v>41625</v>
      </c>
      <c r="C12882">
        <v>3.5680999999999998</v>
      </c>
    </row>
    <row r="12883" spans="1:3" x14ac:dyDescent="0.55000000000000004">
      <c r="A12883" s="1" t="s">
        <v>22</v>
      </c>
      <c r="B12883" s="2">
        <v>41626</v>
      </c>
      <c r="C12883">
        <v>3.6177000000000001</v>
      </c>
    </row>
    <row r="12884" spans="1:3" x14ac:dyDescent="0.55000000000000004">
      <c r="A12884" s="1" t="s">
        <v>22</v>
      </c>
      <c r="B12884" s="2">
        <v>41627</v>
      </c>
      <c r="C12884">
        <v>3.6318999999999999</v>
      </c>
    </row>
    <row r="12885" spans="1:3" x14ac:dyDescent="0.55000000000000004">
      <c r="A12885" s="1" t="s">
        <v>22</v>
      </c>
      <c r="B12885" s="2">
        <v>41628</v>
      </c>
      <c r="C12885">
        <v>3.7050999999999998</v>
      </c>
    </row>
    <row r="12886" spans="1:3" x14ac:dyDescent="0.55000000000000004">
      <c r="A12886" s="1" t="s">
        <v>22</v>
      </c>
      <c r="B12886" s="2">
        <v>41631</v>
      </c>
      <c r="C12886">
        <v>3.7263999999999999</v>
      </c>
    </row>
    <row r="12887" spans="1:3" x14ac:dyDescent="0.55000000000000004">
      <c r="A12887" s="1" t="s">
        <v>22</v>
      </c>
      <c r="B12887" s="2">
        <v>41632</v>
      </c>
      <c r="C12887">
        <v>3.7357999999999998</v>
      </c>
    </row>
    <row r="12888" spans="1:3" x14ac:dyDescent="0.55000000000000004">
      <c r="A12888" s="1" t="s">
        <v>22</v>
      </c>
      <c r="B12888" s="2">
        <v>41634</v>
      </c>
      <c r="C12888">
        <v>3.7004000000000001</v>
      </c>
    </row>
    <row r="12889" spans="1:3" x14ac:dyDescent="0.55000000000000004">
      <c r="A12889" s="1" t="s">
        <v>22</v>
      </c>
      <c r="B12889" s="2">
        <v>41635</v>
      </c>
      <c r="C12889">
        <v>3.7216</v>
      </c>
    </row>
    <row r="12890" spans="1:3" x14ac:dyDescent="0.55000000000000004">
      <c r="A12890" s="1" t="s">
        <v>22</v>
      </c>
      <c r="B12890" s="2">
        <v>41638</v>
      </c>
      <c r="C12890">
        <v>3.7711999999999999</v>
      </c>
    </row>
    <row r="12891" spans="1:3" x14ac:dyDescent="0.55000000000000004">
      <c r="A12891" s="1" t="s">
        <v>22</v>
      </c>
      <c r="B12891" s="2">
        <v>41639</v>
      </c>
      <c r="C12891">
        <v>3.7829999999999999</v>
      </c>
    </row>
    <row r="12892" spans="1:3" x14ac:dyDescent="0.55000000000000004">
      <c r="A12892" s="1" t="s">
        <v>22</v>
      </c>
      <c r="B12892" s="2">
        <v>41641</v>
      </c>
      <c r="C12892">
        <v>3.7452000000000001</v>
      </c>
    </row>
    <row r="12893" spans="1:3" x14ac:dyDescent="0.55000000000000004">
      <c r="A12893" s="1" t="s">
        <v>22</v>
      </c>
      <c r="B12893" s="2">
        <v>41642</v>
      </c>
      <c r="C12893">
        <v>3.7004000000000001</v>
      </c>
    </row>
    <row r="12894" spans="1:3" x14ac:dyDescent="0.55000000000000004">
      <c r="A12894" s="1" t="s">
        <v>22</v>
      </c>
      <c r="B12894" s="2">
        <v>41645</v>
      </c>
      <c r="C12894">
        <v>3.75</v>
      </c>
    </row>
    <row r="12895" spans="1:3" x14ac:dyDescent="0.55000000000000004">
      <c r="A12895" s="1" t="s">
        <v>22</v>
      </c>
      <c r="B12895" s="2">
        <v>41646</v>
      </c>
      <c r="C12895">
        <v>3.8113999999999999</v>
      </c>
    </row>
    <row r="12896" spans="1:3" x14ac:dyDescent="0.55000000000000004">
      <c r="A12896" s="1" t="s">
        <v>22</v>
      </c>
      <c r="B12896" s="2">
        <v>41647</v>
      </c>
      <c r="C12896">
        <v>3.8633000000000002</v>
      </c>
    </row>
    <row r="12897" spans="1:3" x14ac:dyDescent="0.55000000000000004">
      <c r="A12897" s="1" t="s">
        <v>22</v>
      </c>
      <c r="B12897" s="2">
        <v>41648</v>
      </c>
      <c r="C12897">
        <v>3.7193000000000001</v>
      </c>
    </row>
    <row r="12898" spans="1:3" x14ac:dyDescent="0.55000000000000004">
      <c r="A12898" s="1" t="s">
        <v>22</v>
      </c>
      <c r="B12898" s="2">
        <v>41649</v>
      </c>
      <c r="C12898">
        <v>3.7145000000000001</v>
      </c>
    </row>
    <row r="12899" spans="1:3" x14ac:dyDescent="0.55000000000000004">
      <c r="A12899" s="1" t="s">
        <v>22</v>
      </c>
      <c r="B12899" s="2">
        <v>41652</v>
      </c>
      <c r="C12899">
        <v>3.6272000000000002</v>
      </c>
    </row>
    <row r="12900" spans="1:3" x14ac:dyDescent="0.55000000000000004">
      <c r="A12900" s="1" t="s">
        <v>22</v>
      </c>
      <c r="B12900" s="2">
        <v>41653</v>
      </c>
      <c r="C12900">
        <v>3.7404999999999999</v>
      </c>
    </row>
    <row r="12901" spans="1:3" x14ac:dyDescent="0.55000000000000004">
      <c r="A12901" s="1" t="s">
        <v>22</v>
      </c>
      <c r="B12901" s="2">
        <v>41654</v>
      </c>
      <c r="C12901">
        <v>3.7806999999999999</v>
      </c>
    </row>
    <row r="12902" spans="1:3" x14ac:dyDescent="0.55000000000000004">
      <c r="A12902" s="1" t="s">
        <v>22</v>
      </c>
      <c r="B12902" s="2">
        <v>41655</v>
      </c>
      <c r="C12902">
        <v>3.7925</v>
      </c>
    </row>
    <row r="12903" spans="1:3" x14ac:dyDescent="0.55000000000000004">
      <c r="A12903" s="1" t="s">
        <v>22</v>
      </c>
      <c r="B12903" s="2">
        <v>41656</v>
      </c>
      <c r="C12903">
        <v>3.7759</v>
      </c>
    </row>
    <row r="12904" spans="1:3" x14ac:dyDescent="0.55000000000000004">
      <c r="A12904" s="1" t="s">
        <v>22</v>
      </c>
      <c r="B12904" s="2">
        <v>41660</v>
      </c>
      <c r="C12904">
        <v>3.7900999999999998</v>
      </c>
    </row>
    <row r="12905" spans="1:3" x14ac:dyDescent="0.55000000000000004">
      <c r="A12905" s="1" t="s">
        <v>22</v>
      </c>
      <c r="B12905" s="2">
        <v>41661</v>
      </c>
      <c r="C12905">
        <v>3.7854000000000001</v>
      </c>
    </row>
    <row r="12906" spans="1:3" x14ac:dyDescent="0.55000000000000004">
      <c r="A12906" s="1" t="s">
        <v>22</v>
      </c>
      <c r="B12906" s="2">
        <v>41662</v>
      </c>
      <c r="C12906">
        <v>3.7711999999999999</v>
      </c>
    </row>
    <row r="12907" spans="1:3" x14ac:dyDescent="0.55000000000000004">
      <c r="A12907" s="1" t="s">
        <v>22</v>
      </c>
      <c r="B12907" s="2">
        <v>41663</v>
      </c>
      <c r="C12907">
        <v>3.6743999999999999</v>
      </c>
    </row>
    <row r="12908" spans="1:3" x14ac:dyDescent="0.55000000000000004">
      <c r="A12908" s="1" t="s">
        <v>22</v>
      </c>
      <c r="B12908" s="2">
        <v>41666</v>
      </c>
      <c r="C12908">
        <v>3.6507999999999998</v>
      </c>
    </row>
    <row r="12909" spans="1:3" x14ac:dyDescent="0.55000000000000004">
      <c r="A12909" s="1" t="s">
        <v>22</v>
      </c>
      <c r="B12909" s="2">
        <v>41667</v>
      </c>
      <c r="C12909">
        <v>3.6861999999999999</v>
      </c>
    </row>
    <row r="12910" spans="1:3" x14ac:dyDescent="0.55000000000000004">
      <c r="A12910" s="1" t="s">
        <v>22</v>
      </c>
      <c r="B12910" s="2">
        <v>41668</v>
      </c>
      <c r="C12910">
        <v>3.6507999999999998</v>
      </c>
    </row>
    <row r="12911" spans="1:3" x14ac:dyDescent="0.55000000000000004">
      <c r="A12911" s="1" t="s">
        <v>22</v>
      </c>
      <c r="B12911" s="2">
        <v>41669</v>
      </c>
      <c r="C12911">
        <v>3.7122000000000002</v>
      </c>
    </row>
    <row r="12912" spans="1:3" x14ac:dyDescent="0.55000000000000004">
      <c r="A12912" s="1" t="s">
        <v>22</v>
      </c>
      <c r="B12912" s="2">
        <v>41670</v>
      </c>
      <c r="C12912">
        <v>3.7075</v>
      </c>
    </row>
    <row r="12913" spans="1:3" x14ac:dyDescent="0.55000000000000004">
      <c r="A12913" s="1" t="s">
        <v>22</v>
      </c>
      <c r="B12913" s="2">
        <v>41673</v>
      </c>
      <c r="C12913">
        <v>3.6579000000000002</v>
      </c>
    </row>
    <row r="12914" spans="1:3" x14ac:dyDescent="0.55000000000000004">
      <c r="A12914" s="1" t="s">
        <v>22</v>
      </c>
      <c r="B12914" s="2">
        <v>41674</v>
      </c>
      <c r="C12914">
        <v>3.6791</v>
      </c>
    </row>
    <row r="12915" spans="1:3" x14ac:dyDescent="0.55000000000000004">
      <c r="A12915" s="1" t="s">
        <v>22</v>
      </c>
      <c r="B12915" s="2">
        <v>41675</v>
      </c>
      <c r="C12915">
        <v>3.6461000000000001</v>
      </c>
    </row>
    <row r="12916" spans="1:3" x14ac:dyDescent="0.55000000000000004">
      <c r="A12916" s="1" t="s">
        <v>22</v>
      </c>
      <c r="B12916" s="2">
        <v>41676</v>
      </c>
      <c r="C12916">
        <v>3.6932999999999998</v>
      </c>
    </row>
    <row r="12917" spans="1:3" x14ac:dyDescent="0.55000000000000004">
      <c r="A12917" s="1" t="s">
        <v>22</v>
      </c>
      <c r="B12917" s="2">
        <v>41677</v>
      </c>
      <c r="C12917">
        <v>3.7475999999999998</v>
      </c>
    </row>
    <row r="12918" spans="1:3" x14ac:dyDescent="0.55000000000000004">
      <c r="A12918" s="1" t="s">
        <v>22</v>
      </c>
      <c r="B12918" s="2">
        <v>41680</v>
      </c>
      <c r="C12918">
        <v>3.7593999999999999</v>
      </c>
    </row>
    <row r="12919" spans="1:3" x14ac:dyDescent="0.55000000000000004">
      <c r="A12919" s="1" t="s">
        <v>22</v>
      </c>
      <c r="B12919" s="2">
        <v>41681</v>
      </c>
      <c r="C12919">
        <v>3.8372999999999999</v>
      </c>
    </row>
    <row r="12920" spans="1:3" x14ac:dyDescent="0.55000000000000004">
      <c r="A12920" s="1" t="s">
        <v>22</v>
      </c>
      <c r="B12920" s="2">
        <v>41682</v>
      </c>
      <c r="C12920">
        <v>3.9742999999999999</v>
      </c>
    </row>
    <row r="12921" spans="1:3" x14ac:dyDescent="0.55000000000000004">
      <c r="A12921" s="1" t="s">
        <v>22</v>
      </c>
      <c r="B12921" s="2">
        <v>41683</v>
      </c>
      <c r="C12921">
        <v>4.0994999999999999</v>
      </c>
    </row>
    <row r="12922" spans="1:3" x14ac:dyDescent="0.55000000000000004">
      <c r="A12922" s="1" t="s">
        <v>22</v>
      </c>
      <c r="B12922" s="2">
        <v>41684</v>
      </c>
      <c r="C12922">
        <v>4.2293000000000003</v>
      </c>
    </row>
    <row r="12923" spans="1:3" x14ac:dyDescent="0.55000000000000004">
      <c r="A12923" s="1" t="s">
        <v>22</v>
      </c>
      <c r="B12923" s="2">
        <v>41688</v>
      </c>
      <c r="C12923">
        <v>4.2270000000000003</v>
      </c>
    </row>
    <row r="12924" spans="1:3" x14ac:dyDescent="0.55000000000000004">
      <c r="A12924" s="1" t="s">
        <v>22</v>
      </c>
      <c r="B12924" s="2">
        <v>41689</v>
      </c>
      <c r="C12924">
        <v>4.2836999999999996</v>
      </c>
    </row>
    <row r="12925" spans="1:3" x14ac:dyDescent="0.55000000000000004">
      <c r="A12925" s="1" t="s">
        <v>22</v>
      </c>
      <c r="B12925" s="2">
        <v>41690</v>
      </c>
      <c r="C12925">
        <v>4.4348000000000001</v>
      </c>
    </row>
    <row r="12926" spans="1:3" x14ac:dyDescent="0.55000000000000004">
      <c r="A12926" s="1" t="s">
        <v>22</v>
      </c>
      <c r="B12926" s="2">
        <v>41691</v>
      </c>
      <c r="C12926">
        <v>4.4016999999999999</v>
      </c>
    </row>
    <row r="12927" spans="1:3" x14ac:dyDescent="0.55000000000000004">
      <c r="A12927" s="1" t="s">
        <v>22</v>
      </c>
      <c r="B12927" s="2">
        <v>41694</v>
      </c>
      <c r="C12927">
        <v>4.4654999999999996</v>
      </c>
    </row>
    <row r="12928" spans="1:3" x14ac:dyDescent="0.55000000000000004">
      <c r="A12928" s="1" t="s">
        <v>22</v>
      </c>
      <c r="B12928" s="2">
        <v>41695</v>
      </c>
      <c r="C12928">
        <v>4.4452999999999996</v>
      </c>
    </row>
    <row r="12929" spans="1:3" x14ac:dyDescent="0.55000000000000004">
      <c r="A12929" s="1" t="s">
        <v>22</v>
      </c>
      <c r="B12929" s="2">
        <v>41696</v>
      </c>
      <c r="C12929">
        <v>4.4382000000000001</v>
      </c>
    </row>
    <row r="12930" spans="1:3" x14ac:dyDescent="0.55000000000000004">
      <c r="A12930" s="1" t="s">
        <v>22</v>
      </c>
      <c r="B12930" s="2">
        <v>41697</v>
      </c>
      <c r="C12930">
        <v>4.3883999999999999</v>
      </c>
    </row>
    <row r="12931" spans="1:3" x14ac:dyDescent="0.55000000000000004">
      <c r="A12931" s="1" t="s">
        <v>22</v>
      </c>
      <c r="B12931" s="2">
        <v>41698</v>
      </c>
      <c r="C12931">
        <v>4.3598999999999997</v>
      </c>
    </row>
    <row r="12932" spans="1:3" x14ac:dyDescent="0.55000000000000004">
      <c r="A12932" s="1" t="s">
        <v>22</v>
      </c>
      <c r="B12932" s="2">
        <v>41701</v>
      </c>
      <c r="C12932">
        <v>4.3385999999999996</v>
      </c>
    </row>
    <row r="12933" spans="1:3" x14ac:dyDescent="0.55000000000000004">
      <c r="A12933" s="1" t="s">
        <v>22</v>
      </c>
      <c r="B12933" s="2">
        <v>41702</v>
      </c>
      <c r="C12933">
        <v>4.3836000000000004</v>
      </c>
    </row>
    <row r="12934" spans="1:3" x14ac:dyDescent="0.55000000000000004">
      <c r="A12934" s="1" t="s">
        <v>22</v>
      </c>
      <c r="B12934" s="2">
        <v>41703</v>
      </c>
      <c r="C12934">
        <v>4.4215999999999998</v>
      </c>
    </row>
    <row r="12935" spans="1:3" x14ac:dyDescent="0.55000000000000004">
      <c r="A12935" s="1" t="s">
        <v>22</v>
      </c>
      <c r="B12935" s="2">
        <v>41704</v>
      </c>
      <c r="C12935">
        <v>4.3598999999999997</v>
      </c>
    </row>
    <row r="12936" spans="1:3" x14ac:dyDescent="0.55000000000000004">
      <c r="A12936" s="1" t="s">
        <v>22</v>
      </c>
      <c r="B12936" s="2">
        <v>41705</v>
      </c>
      <c r="C12936">
        <v>4.3552</v>
      </c>
    </row>
    <row r="12937" spans="1:3" x14ac:dyDescent="0.55000000000000004">
      <c r="A12937" s="1" t="s">
        <v>22</v>
      </c>
      <c r="B12937" s="2">
        <v>41708</v>
      </c>
      <c r="C12937">
        <v>4.2911000000000001</v>
      </c>
    </row>
    <row r="12938" spans="1:3" x14ac:dyDescent="0.55000000000000004">
      <c r="A12938" s="1" t="s">
        <v>22</v>
      </c>
      <c r="B12938" s="2">
        <v>41709</v>
      </c>
      <c r="C12938">
        <v>4.3338000000000001</v>
      </c>
    </row>
    <row r="12939" spans="1:3" x14ac:dyDescent="0.55000000000000004">
      <c r="A12939" s="1" t="s">
        <v>22</v>
      </c>
      <c r="B12939" s="2">
        <v>41710</v>
      </c>
      <c r="C12939">
        <v>4.3456999999999999</v>
      </c>
    </row>
    <row r="12940" spans="1:3" x14ac:dyDescent="0.55000000000000004">
      <c r="A12940" s="1" t="s">
        <v>22</v>
      </c>
      <c r="B12940" s="2">
        <v>41711</v>
      </c>
      <c r="C12940">
        <v>4.2081</v>
      </c>
    </row>
    <row r="12941" spans="1:3" x14ac:dyDescent="0.55000000000000004">
      <c r="A12941" s="1" t="s">
        <v>22</v>
      </c>
      <c r="B12941" s="2">
        <v>41712</v>
      </c>
      <c r="C12941">
        <v>4.2271000000000001</v>
      </c>
    </row>
    <row r="12942" spans="1:3" x14ac:dyDescent="0.55000000000000004">
      <c r="A12942" s="1" t="s">
        <v>22</v>
      </c>
      <c r="B12942" s="2">
        <v>41715</v>
      </c>
      <c r="C12942">
        <v>4.2271000000000001</v>
      </c>
    </row>
    <row r="12943" spans="1:3" x14ac:dyDescent="0.55000000000000004">
      <c r="A12943" s="1" t="s">
        <v>22</v>
      </c>
      <c r="B12943" s="2">
        <v>41716</v>
      </c>
      <c r="C12943">
        <v>4.3266999999999998</v>
      </c>
    </row>
    <row r="12944" spans="1:3" x14ac:dyDescent="0.55000000000000004">
      <c r="A12944" s="1" t="s">
        <v>22</v>
      </c>
      <c r="B12944" s="2">
        <v>41717</v>
      </c>
      <c r="C12944">
        <v>4.4025999999999996</v>
      </c>
    </row>
    <row r="12945" spans="1:3" x14ac:dyDescent="0.55000000000000004">
      <c r="A12945" s="1" t="s">
        <v>22</v>
      </c>
      <c r="B12945" s="2">
        <v>41718</v>
      </c>
      <c r="C12945">
        <v>4.4050000000000002</v>
      </c>
    </row>
    <row r="12946" spans="1:3" x14ac:dyDescent="0.55000000000000004">
      <c r="A12946" s="1" t="s">
        <v>22</v>
      </c>
      <c r="B12946" s="2">
        <v>41719</v>
      </c>
      <c r="C12946">
        <v>4.3978999999999999</v>
      </c>
    </row>
    <row r="12947" spans="1:3" x14ac:dyDescent="0.55000000000000004">
      <c r="A12947" s="1" t="s">
        <v>22</v>
      </c>
      <c r="B12947" s="2">
        <v>41722</v>
      </c>
      <c r="C12947">
        <v>4.3765000000000001</v>
      </c>
    </row>
    <row r="12948" spans="1:3" x14ac:dyDescent="0.55000000000000004">
      <c r="A12948" s="1" t="s">
        <v>22</v>
      </c>
      <c r="B12948" s="2">
        <v>41723</v>
      </c>
      <c r="C12948">
        <v>4.3765000000000001</v>
      </c>
    </row>
    <row r="12949" spans="1:3" x14ac:dyDescent="0.55000000000000004">
      <c r="A12949" s="1" t="s">
        <v>22</v>
      </c>
      <c r="B12949" s="2">
        <v>41724</v>
      </c>
      <c r="C12949">
        <v>4.2769000000000004</v>
      </c>
    </row>
    <row r="12950" spans="1:3" x14ac:dyDescent="0.55000000000000004">
      <c r="A12950" s="1" t="s">
        <v>22</v>
      </c>
      <c r="B12950" s="2">
        <v>41725</v>
      </c>
      <c r="C12950">
        <v>4.22</v>
      </c>
    </row>
    <row r="12951" spans="1:3" x14ac:dyDescent="0.55000000000000004">
      <c r="A12951" s="1" t="s">
        <v>22</v>
      </c>
      <c r="B12951" s="2">
        <v>41726</v>
      </c>
      <c r="C12951">
        <v>4.2461000000000002</v>
      </c>
    </row>
    <row r="12952" spans="1:3" x14ac:dyDescent="0.55000000000000004">
      <c r="A12952" s="1" t="s">
        <v>22</v>
      </c>
      <c r="B12952" s="2">
        <v>41729</v>
      </c>
      <c r="C12952">
        <v>4.2484000000000002</v>
      </c>
    </row>
    <row r="12953" spans="1:3" x14ac:dyDescent="0.55000000000000004">
      <c r="A12953" s="1" t="s">
        <v>22</v>
      </c>
      <c r="B12953" s="2">
        <v>41730</v>
      </c>
      <c r="C12953">
        <v>4.4240000000000004</v>
      </c>
    </row>
    <row r="12954" spans="1:3" x14ac:dyDescent="0.55000000000000004">
      <c r="A12954" s="1" t="s">
        <v>22</v>
      </c>
      <c r="B12954" s="2">
        <v>41731</v>
      </c>
      <c r="C12954">
        <v>4.3955000000000002</v>
      </c>
    </row>
    <row r="12955" spans="1:3" x14ac:dyDescent="0.55000000000000004">
      <c r="A12955" s="1" t="s">
        <v>22</v>
      </c>
      <c r="B12955" s="2">
        <v>41732</v>
      </c>
      <c r="C12955">
        <v>4.4428999999999998</v>
      </c>
    </row>
    <row r="12956" spans="1:3" x14ac:dyDescent="0.55000000000000004">
      <c r="A12956" s="1" t="s">
        <v>22</v>
      </c>
      <c r="B12956" s="2">
        <v>41733</v>
      </c>
      <c r="C12956">
        <v>4.3053999999999997</v>
      </c>
    </row>
    <row r="12957" spans="1:3" x14ac:dyDescent="0.55000000000000004">
      <c r="A12957" s="1" t="s">
        <v>22</v>
      </c>
      <c r="B12957" s="2">
        <v>41736</v>
      </c>
      <c r="C12957">
        <v>4.3196000000000003</v>
      </c>
    </row>
    <row r="12958" spans="1:3" x14ac:dyDescent="0.55000000000000004">
      <c r="A12958" s="1" t="s">
        <v>22</v>
      </c>
      <c r="B12958" s="2">
        <v>41737</v>
      </c>
      <c r="C12958">
        <v>4.4737999999999998</v>
      </c>
    </row>
    <row r="12959" spans="1:3" x14ac:dyDescent="0.55000000000000004">
      <c r="A12959" s="1" t="s">
        <v>22</v>
      </c>
      <c r="B12959" s="2">
        <v>41738</v>
      </c>
      <c r="C12959">
        <v>4.4690000000000003</v>
      </c>
    </row>
    <row r="12960" spans="1:3" x14ac:dyDescent="0.55000000000000004">
      <c r="A12960" s="1" t="s">
        <v>22</v>
      </c>
      <c r="B12960" s="2">
        <v>41739</v>
      </c>
      <c r="C12960">
        <v>4.3598999999999997</v>
      </c>
    </row>
    <row r="12961" spans="1:3" x14ac:dyDescent="0.55000000000000004">
      <c r="A12961" s="1" t="s">
        <v>22</v>
      </c>
      <c r="B12961" s="2">
        <v>41740</v>
      </c>
      <c r="C12961">
        <v>4.2981999999999996</v>
      </c>
    </row>
    <row r="12962" spans="1:3" x14ac:dyDescent="0.55000000000000004">
      <c r="A12962" s="1" t="s">
        <v>22</v>
      </c>
      <c r="B12962" s="2">
        <v>41743</v>
      </c>
      <c r="C12962">
        <v>4.3456999999999999</v>
      </c>
    </row>
    <row r="12963" spans="1:3" x14ac:dyDescent="0.55000000000000004">
      <c r="A12963" s="1" t="s">
        <v>22</v>
      </c>
      <c r="B12963" s="2">
        <v>41744</v>
      </c>
      <c r="C12963">
        <v>4.3765000000000001</v>
      </c>
    </row>
    <row r="12964" spans="1:3" x14ac:dyDescent="0.55000000000000004">
      <c r="A12964" s="1" t="s">
        <v>22</v>
      </c>
      <c r="B12964" s="2">
        <v>41745</v>
      </c>
      <c r="C12964">
        <v>4.3860000000000001</v>
      </c>
    </row>
    <row r="12965" spans="1:3" x14ac:dyDescent="0.55000000000000004">
      <c r="A12965" s="1" t="s">
        <v>22</v>
      </c>
      <c r="B12965" s="2">
        <v>41746</v>
      </c>
      <c r="C12965">
        <v>4.4025999999999996</v>
      </c>
    </row>
    <row r="12966" spans="1:3" x14ac:dyDescent="0.55000000000000004">
      <c r="A12966" s="1" t="s">
        <v>22</v>
      </c>
      <c r="B12966" s="2">
        <v>41750</v>
      </c>
      <c r="C12966">
        <v>4.4382000000000001</v>
      </c>
    </row>
    <row r="12967" spans="1:3" x14ac:dyDescent="0.55000000000000004">
      <c r="A12967" s="1" t="s">
        <v>22</v>
      </c>
      <c r="B12967" s="2">
        <v>41751</v>
      </c>
      <c r="C12967">
        <v>4.4762000000000004</v>
      </c>
    </row>
    <row r="12968" spans="1:3" x14ac:dyDescent="0.55000000000000004">
      <c r="A12968" s="1" t="s">
        <v>22</v>
      </c>
      <c r="B12968" s="2">
        <v>41752</v>
      </c>
      <c r="C12968">
        <v>4.5282999999999998</v>
      </c>
    </row>
    <row r="12969" spans="1:3" x14ac:dyDescent="0.55000000000000004">
      <c r="A12969" s="1" t="s">
        <v>22</v>
      </c>
      <c r="B12969" s="2">
        <v>41753</v>
      </c>
      <c r="C12969">
        <v>4.5686999999999998</v>
      </c>
    </row>
    <row r="12970" spans="1:3" x14ac:dyDescent="0.55000000000000004">
      <c r="A12970" s="1" t="s">
        <v>22</v>
      </c>
      <c r="B12970" s="2">
        <v>41754</v>
      </c>
      <c r="C12970">
        <v>4.4428999999999998</v>
      </c>
    </row>
    <row r="12971" spans="1:3" x14ac:dyDescent="0.55000000000000004">
      <c r="A12971" s="1" t="s">
        <v>22</v>
      </c>
      <c r="B12971" s="2">
        <v>41757</v>
      </c>
      <c r="C12971">
        <v>4.4240000000000004</v>
      </c>
    </row>
    <row r="12972" spans="1:3" x14ac:dyDescent="0.55000000000000004">
      <c r="A12972" s="1" t="s">
        <v>22</v>
      </c>
      <c r="B12972" s="2">
        <v>41758</v>
      </c>
      <c r="C12972">
        <v>4.4335000000000004</v>
      </c>
    </row>
    <row r="12973" spans="1:3" x14ac:dyDescent="0.55000000000000004">
      <c r="A12973" s="1" t="s">
        <v>22</v>
      </c>
      <c r="B12973" s="2">
        <v>41759</v>
      </c>
      <c r="C12973">
        <v>4.3813000000000004</v>
      </c>
    </row>
    <row r="12974" spans="1:3" x14ac:dyDescent="0.55000000000000004">
      <c r="A12974" s="1" t="s">
        <v>22</v>
      </c>
      <c r="B12974" s="2">
        <v>41760</v>
      </c>
      <c r="C12974">
        <v>4.4050000000000002</v>
      </c>
    </row>
    <row r="12975" spans="1:3" x14ac:dyDescent="0.55000000000000004">
      <c r="A12975" s="1" t="s">
        <v>22</v>
      </c>
      <c r="B12975" s="2">
        <v>41761</v>
      </c>
      <c r="C12975">
        <v>4.3718000000000004</v>
      </c>
    </row>
    <row r="12976" spans="1:3" x14ac:dyDescent="0.55000000000000004">
      <c r="A12976" s="1" t="s">
        <v>22</v>
      </c>
      <c r="B12976" s="2">
        <v>41764</v>
      </c>
      <c r="C12976">
        <v>4.4192</v>
      </c>
    </row>
    <row r="12977" spans="1:3" x14ac:dyDescent="0.55000000000000004">
      <c r="A12977" s="1" t="s">
        <v>22</v>
      </c>
      <c r="B12977" s="2">
        <v>41765</v>
      </c>
      <c r="C12977">
        <v>4.3291000000000004</v>
      </c>
    </row>
    <row r="12978" spans="1:3" x14ac:dyDescent="0.55000000000000004">
      <c r="A12978" s="1" t="s">
        <v>22</v>
      </c>
      <c r="B12978" s="2">
        <v>41766</v>
      </c>
      <c r="C12978">
        <v>4.3338000000000001</v>
      </c>
    </row>
    <row r="12979" spans="1:3" x14ac:dyDescent="0.55000000000000004">
      <c r="A12979" s="1" t="s">
        <v>22</v>
      </c>
      <c r="B12979" s="2">
        <v>41767</v>
      </c>
      <c r="C12979">
        <v>4.3883999999999999</v>
      </c>
    </row>
    <row r="12980" spans="1:3" x14ac:dyDescent="0.55000000000000004">
      <c r="A12980" s="1" t="s">
        <v>22</v>
      </c>
      <c r="B12980" s="2">
        <v>41768</v>
      </c>
      <c r="C12980">
        <v>4.2816000000000001</v>
      </c>
    </row>
    <row r="12981" spans="1:3" x14ac:dyDescent="0.55000000000000004">
      <c r="A12981" s="1" t="s">
        <v>22</v>
      </c>
      <c r="B12981" s="2">
        <v>41771</v>
      </c>
      <c r="C12981">
        <v>4.4074</v>
      </c>
    </row>
    <row r="12982" spans="1:3" x14ac:dyDescent="0.55000000000000004">
      <c r="A12982" s="1" t="s">
        <v>22</v>
      </c>
      <c r="B12982" s="2">
        <v>41772</v>
      </c>
      <c r="C12982">
        <v>4.3361999999999998</v>
      </c>
    </row>
    <row r="12983" spans="1:3" x14ac:dyDescent="0.55000000000000004">
      <c r="A12983" s="1" t="s">
        <v>22</v>
      </c>
      <c r="B12983" s="2">
        <v>41773</v>
      </c>
      <c r="C12983">
        <v>4.2934999999999999</v>
      </c>
    </row>
    <row r="12984" spans="1:3" x14ac:dyDescent="0.55000000000000004">
      <c r="A12984" s="1" t="s">
        <v>22</v>
      </c>
      <c r="B12984" s="2">
        <v>41774</v>
      </c>
      <c r="C12984">
        <v>4.2698</v>
      </c>
    </row>
    <row r="12985" spans="1:3" x14ac:dyDescent="0.55000000000000004">
      <c r="A12985" s="1" t="s">
        <v>22</v>
      </c>
      <c r="B12985" s="2">
        <v>41775</v>
      </c>
      <c r="C12985">
        <v>4.2603</v>
      </c>
    </row>
    <row r="12986" spans="1:3" x14ac:dyDescent="0.55000000000000004">
      <c r="A12986" s="1" t="s">
        <v>22</v>
      </c>
      <c r="B12986" s="2">
        <v>41778</v>
      </c>
      <c r="C12986">
        <v>4.3978999999999999</v>
      </c>
    </row>
    <row r="12987" spans="1:3" x14ac:dyDescent="0.55000000000000004">
      <c r="A12987" s="1" t="s">
        <v>22</v>
      </c>
      <c r="B12987" s="2">
        <v>41779</v>
      </c>
      <c r="C12987">
        <v>4.3465999999999996</v>
      </c>
    </row>
    <row r="12988" spans="1:3" x14ac:dyDescent="0.55000000000000004">
      <c r="A12988" s="1" t="s">
        <v>22</v>
      </c>
      <c r="B12988" s="2">
        <v>41780</v>
      </c>
      <c r="C12988">
        <v>4.3465999999999996</v>
      </c>
    </row>
    <row r="12989" spans="1:3" x14ac:dyDescent="0.55000000000000004">
      <c r="A12989" s="1" t="s">
        <v>22</v>
      </c>
      <c r="B12989" s="2">
        <v>41781</v>
      </c>
      <c r="C12989">
        <v>4.3657000000000004</v>
      </c>
    </row>
    <row r="12990" spans="1:3" x14ac:dyDescent="0.55000000000000004">
      <c r="A12990" s="1" t="s">
        <v>22</v>
      </c>
      <c r="B12990" s="2">
        <v>41782</v>
      </c>
      <c r="C12990">
        <v>4.4062000000000001</v>
      </c>
    </row>
    <row r="12991" spans="1:3" x14ac:dyDescent="0.55000000000000004">
      <c r="A12991" s="1" t="s">
        <v>22</v>
      </c>
      <c r="B12991" s="2">
        <v>41786</v>
      </c>
      <c r="C12991">
        <v>4.4848999999999997</v>
      </c>
    </row>
    <row r="12992" spans="1:3" x14ac:dyDescent="0.55000000000000004">
      <c r="A12992" s="1" t="s">
        <v>22</v>
      </c>
      <c r="B12992" s="2">
        <v>41787</v>
      </c>
      <c r="C12992">
        <v>4.5229999999999997</v>
      </c>
    </row>
    <row r="12993" spans="1:3" x14ac:dyDescent="0.55000000000000004">
      <c r="A12993" s="1" t="s">
        <v>22</v>
      </c>
      <c r="B12993" s="2">
        <v>41788</v>
      </c>
      <c r="C12993">
        <v>4.5157999999999996</v>
      </c>
    </row>
    <row r="12994" spans="1:3" x14ac:dyDescent="0.55000000000000004">
      <c r="A12994" s="1" t="s">
        <v>22</v>
      </c>
      <c r="B12994" s="2">
        <v>41789</v>
      </c>
      <c r="C12994">
        <v>4.5278</v>
      </c>
    </row>
    <row r="12995" spans="1:3" x14ac:dyDescent="0.55000000000000004">
      <c r="A12995" s="1" t="s">
        <v>22</v>
      </c>
      <c r="B12995" s="2">
        <v>41792</v>
      </c>
      <c r="C12995">
        <v>4.5134999999999996</v>
      </c>
    </row>
    <row r="12996" spans="1:3" x14ac:dyDescent="0.55000000000000004">
      <c r="A12996" s="1" t="s">
        <v>22</v>
      </c>
      <c r="B12996" s="2">
        <v>41793</v>
      </c>
      <c r="C12996">
        <v>4.4943999999999997</v>
      </c>
    </row>
    <row r="12997" spans="1:3" x14ac:dyDescent="0.55000000000000004">
      <c r="A12997" s="1" t="s">
        <v>22</v>
      </c>
      <c r="B12997" s="2">
        <v>41794</v>
      </c>
      <c r="C12997">
        <v>4.4992000000000001</v>
      </c>
    </row>
    <row r="12998" spans="1:3" x14ac:dyDescent="0.55000000000000004">
      <c r="A12998" s="1" t="s">
        <v>22</v>
      </c>
      <c r="B12998" s="2">
        <v>41795</v>
      </c>
      <c r="C12998">
        <v>4.5182000000000002</v>
      </c>
    </row>
    <row r="12999" spans="1:3" x14ac:dyDescent="0.55000000000000004">
      <c r="A12999" s="1" t="s">
        <v>22</v>
      </c>
      <c r="B12999" s="2">
        <v>41796</v>
      </c>
      <c r="C12999">
        <v>4.5349000000000004</v>
      </c>
    </row>
    <row r="13000" spans="1:3" x14ac:dyDescent="0.55000000000000004">
      <c r="A13000" s="1" t="s">
        <v>22</v>
      </c>
      <c r="B13000" s="2">
        <v>41799</v>
      </c>
      <c r="C13000">
        <v>4.5396999999999998</v>
      </c>
    </row>
    <row r="13001" spans="1:3" x14ac:dyDescent="0.55000000000000004">
      <c r="A13001" s="1" t="s">
        <v>22</v>
      </c>
      <c r="B13001" s="2">
        <v>41800</v>
      </c>
      <c r="C13001">
        <v>4.5635000000000003</v>
      </c>
    </row>
    <row r="13002" spans="1:3" x14ac:dyDescent="0.55000000000000004">
      <c r="A13002" s="1" t="s">
        <v>22</v>
      </c>
      <c r="B13002" s="2">
        <v>41801</v>
      </c>
      <c r="C13002">
        <v>4.6231</v>
      </c>
    </row>
    <row r="13003" spans="1:3" x14ac:dyDescent="0.55000000000000004">
      <c r="A13003" s="1" t="s">
        <v>22</v>
      </c>
      <c r="B13003" s="2">
        <v>41802</v>
      </c>
      <c r="C13003">
        <v>4.6516999999999999</v>
      </c>
    </row>
    <row r="13004" spans="1:3" x14ac:dyDescent="0.55000000000000004">
      <c r="A13004" s="1" t="s">
        <v>22</v>
      </c>
      <c r="B13004" s="2">
        <v>41803</v>
      </c>
      <c r="C13004">
        <v>4.6563999999999997</v>
      </c>
    </row>
    <row r="13005" spans="1:3" x14ac:dyDescent="0.55000000000000004">
      <c r="A13005" s="1" t="s">
        <v>22</v>
      </c>
      <c r="B13005" s="2">
        <v>41806</v>
      </c>
      <c r="C13005">
        <v>4.6421000000000001</v>
      </c>
    </row>
    <row r="13006" spans="1:3" x14ac:dyDescent="0.55000000000000004">
      <c r="A13006" s="1" t="s">
        <v>22</v>
      </c>
      <c r="B13006" s="2">
        <v>41807</v>
      </c>
      <c r="C13006">
        <v>4.6730999999999998</v>
      </c>
    </row>
    <row r="13007" spans="1:3" x14ac:dyDescent="0.55000000000000004">
      <c r="A13007" s="1" t="s">
        <v>22</v>
      </c>
      <c r="B13007" s="2">
        <v>41808</v>
      </c>
      <c r="C13007">
        <v>4.6684000000000001</v>
      </c>
    </row>
    <row r="13008" spans="1:3" x14ac:dyDescent="0.55000000000000004">
      <c r="A13008" s="1" t="s">
        <v>22</v>
      </c>
      <c r="B13008" s="2">
        <v>41809</v>
      </c>
      <c r="C13008">
        <v>4.5610999999999997</v>
      </c>
    </row>
    <row r="13009" spans="1:3" x14ac:dyDescent="0.55000000000000004">
      <c r="A13009" s="1" t="s">
        <v>22</v>
      </c>
      <c r="B13009" s="2">
        <v>41810</v>
      </c>
      <c r="C13009">
        <v>4.5110999999999999</v>
      </c>
    </row>
    <row r="13010" spans="1:3" x14ac:dyDescent="0.55000000000000004">
      <c r="A13010" s="1" t="s">
        <v>22</v>
      </c>
      <c r="B13010" s="2">
        <v>41813</v>
      </c>
      <c r="C13010">
        <v>4.4585999999999997</v>
      </c>
    </row>
    <row r="13011" spans="1:3" x14ac:dyDescent="0.55000000000000004">
      <c r="A13011" s="1" t="s">
        <v>22</v>
      </c>
      <c r="B13011" s="2">
        <v>41814</v>
      </c>
      <c r="C13011">
        <v>4.3895</v>
      </c>
    </row>
    <row r="13012" spans="1:3" x14ac:dyDescent="0.55000000000000004">
      <c r="A13012" s="1" t="s">
        <v>22</v>
      </c>
      <c r="B13012" s="2">
        <v>41815</v>
      </c>
      <c r="C13012">
        <v>4.4348000000000001</v>
      </c>
    </row>
    <row r="13013" spans="1:3" x14ac:dyDescent="0.55000000000000004">
      <c r="A13013" s="1" t="s">
        <v>22</v>
      </c>
      <c r="B13013" s="2">
        <v>41816</v>
      </c>
      <c r="C13013">
        <v>4.3752000000000004</v>
      </c>
    </row>
    <row r="13014" spans="1:3" x14ac:dyDescent="0.55000000000000004">
      <c r="A13014" s="1" t="s">
        <v>22</v>
      </c>
      <c r="B13014" s="2">
        <v>41817</v>
      </c>
      <c r="C13014">
        <v>4.38</v>
      </c>
    </row>
    <row r="13015" spans="1:3" x14ac:dyDescent="0.55000000000000004">
      <c r="A13015" s="1" t="s">
        <v>22</v>
      </c>
      <c r="B13015" s="2">
        <v>41820</v>
      </c>
      <c r="C13015">
        <v>4.4180999999999999</v>
      </c>
    </row>
    <row r="13016" spans="1:3" x14ac:dyDescent="0.55000000000000004">
      <c r="A13016" s="1" t="s">
        <v>22</v>
      </c>
      <c r="B13016" s="2">
        <v>41821</v>
      </c>
      <c r="C13016">
        <v>4.4682000000000004</v>
      </c>
    </row>
    <row r="13017" spans="1:3" x14ac:dyDescent="0.55000000000000004">
      <c r="A13017" s="1" t="s">
        <v>22</v>
      </c>
      <c r="B13017" s="2">
        <v>41822</v>
      </c>
      <c r="C13017">
        <v>4.4515000000000002</v>
      </c>
    </row>
    <row r="13018" spans="1:3" x14ac:dyDescent="0.55000000000000004">
      <c r="A13018" s="1" t="s">
        <v>22</v>
      </c>
      <c r="B13018" s="2">
        <v>41823</v>
      </c>
      <c r="C13018">
        <v>4.492</v>
      </c>
    </row>
    <row r="13019" spans="1:3" x14ac:dyDescent="0.55000000000000004">
      <c r="A13019" s="1" t="s">
        <v>22</v>
      </c>
      <c r="B13019" s="2">
        <v>41827</v>
      </c>
      <c r="C13019">
        <v>4.4562999999999997</v>
      </c>
    </row>
    <row r="13020" spans="1:3" x14ac:dyDescent="0.55000000000000004">
      <c r="A13020" s="1" t="s">
        <v>22</v>
      </c>
      <c r="B13020" s="2">
        <v>41828</v>
      </c>
      <c r="C13020">
        <v>4.4204999999999997</v>
      </c>
    </row>
    <row r="13021" spans="1:3" x14ac:dyDescent="0.55000000000000004">
      <c r="A13021" s="1" t="s">
        <v>22</v>
      </c>
      <c r="B13021" s="2">
        <v>41829</v>
      </c>
      <c r="C13021">
        <v>4.5540000000000003</v>
      </c>
    </row>
    <row r="13022" spans="1:3" x14ac:dyDescent="0.55000000000000004">
      <c r="A13022" s="1" t="s">
        <v>22</v>
      </c>
      <c r="B13022" s="2">
        <v>41830</v>
      </c>
      <c r="C13022">
        <v>4.5301</v>
      </c>
    </row>
    <row r="13023" spans="1:3" x14ac:dyDescent="0.55000000000000004">
      <c r="A13023" s="1" t="s">
        <v>22</v>
      </c>
      <c r="B13023" s="2">
        <v>41831</v>
      </c>
      <c r="C13023">
        <v>4.5396999999999998</v>
      </c>
    </row>
    <row r="13024" spans="1:3" x14ac:dyDescent="0.55000000000000004">
      <c r="A13024" s="1" t="s">
        <v>22</v>
      </c>
      <c r="B13024" s="2">
        <v>41834</v>
      </c>
      <c r="C13024">
        <v>4.5968999999999998</v>
      </c>
    </row>
    <row r="13025" spans="1:3" x14ac:dyDescent="0.55000000000000004">
      <c r="A13025" s="1" t="s">
        <v>22</v>
      </c>
      <c r="B13025" s="2">
        <v>41835</v>
      </c>
      <c r="C13025">
        <v>4.6158999999999999</v>
      </c>
    </row>
    <row r="13026" spans="1:3" x14ac:dyDescent="0.55000000000000004">
      <c r="A13026" s="1" t="s">
        <v>22</v>
      </c>
      <c r="B13026" s="2">
        <v>41836</v>
      </c>
      <c r="C13026">
        <v>4.6112000000000002</v>
      </c>
    </row>
    <row r="13027" spans="1:3" x14ac:dyDescent="0.55000000000000004">
      <c r="A13027" s="1" t="s">
        <v>22</v>
      </c>
      <c r="B13027" s="2">
        <v>41837</v>
      </c>
      <c r="C13027">
        <v>4.5991999999999997</v>
      </c>
    </row>
    <row r="13028" spans="1:3" x14ac:dyDescent="0.55000000000000004">
      <c r="A13028" s="1" t="s">
        <v>22</v>
      </c>
      <c r="B13028" s="2">
        <v>41838</v>
      </c>
      <c r="C13028">
        <v>4.3943000000000003</v>
      </c>
    </row>
    <row r="13029" spans="1:3" x14ac:dyDescent="0.55000000000000004">
      <c r="A13029" s="1" t="s">
        <v>22</v>
      </c>
      <c r="B13029" s="2">
        <v>41841</v>
      </c>
      <c r="C13029">
        <v>4.4204999999999997</v>
      </c>
    </row>
    <row r="13030" spans="1:3" x14ac:dyDescent="0.55000000000000004">
      <c r="A13030" s="1" t="s">
        <v>22</v>
      </c>
      <c r="B13030" s="2">
        <v>41842</v>
      </c>
      <c r="C13030">
        <v>4.4015000000000004</v>
      </c>
    </row>
    <row r="13031" spans="1:3" x14ac:dyDescent="0.55000000000000004">
      <c r="A13031" s="1" t="s">
        <v>22</v>
      </c>
      <c r="B13031" s="2">
        <v>41843</v>
      </c>
      <c r="C13031">
        <v>4.3085000000000004</v>
      </c>
    </row>
    <row r="13032" spans="1:3" x14ac:dyDescent="0.55000000000000004">
      <c r="A13032" s="1" t="s">
        <v>22</v>
      </c>
      <c r="B13032" s="2">
        <v>41844</v>
      </c>
      <c r="C13032">
        <v>4.3156999999999996</v>
      </c>
    </row>
    <row r="13033" spans="1:3" x14ac:dyDescent="0.55000000000000004">
      <c r="A13033" s="1" t="s">
        <v>22</v>
      </c>
      <c r="B13033" s="2">
        <v>41845</v>
      </c>
      <c r="C13033">
        <v>4.2393999999999998</v>
      </c>
    </row>
    <row r="13034" spans="1:3" x14ac:dyDescent="0.55000000000000004">
      <c r="A13034" s="1" t="s">
        <v>22</v>
      </c>
      <c r="B13034" s="2">
        <v>41848</v>
      </c>
      <c r="C13034">
        <v>4.2226999999999997</v>
      </c>
    </row>
    <row r="13035" spans="1:3" x14ac:dyDescent="0.55000000000000004">
      <c r="A13035" s="1" t="s">
        <v>22</v>
      </c>
      <c r="B13035" s="2">
        <v>41849</v>
      </c>
      <c r="C13035">
        <v>4.2370000000000001</v>
      </c>
    </row>
    <row r="13036" spans="1:3" x14ac:dyDescent="0.55000000000000004">
      <c r="A13036" s="1" t="s">
        <v>22</v>
      </c>
      <c r="B13036" s="2">
        <v>41850</v>
      </c>
      <c r="C13036">
        <v>4.3085000000000004</v>
      </c>
    </row>
    <row r="13037" spans="1:3" x14ac:dyDescent="0.55000000000000004">
      <c r="A13037" s="1" t="s">
        <v>22</v>
      </c>
      <c r="B13037" s="2">
        <v>41851</v>
      </c>
      <c r="C13037">
        <v>4.1703000000000001</v>
      </c>
    </row>
    <row r="13038" spans="1:3" x14ac:dyDescent="0.55000000000000004">
      <c r="A13038" s="1" t="s">
        <v>22</v>
      </c>
      <c r="B13038" s="2">
        <v>41852</v>
      </c>
      <c r="C13038">
        <v>4.2156000000000002</v>
      </c>
    </row>
    <row r="13039" spans="1:3" x14ac:dyDescent="0.55000000000000004">
      <c r="A13039" s="1" t="s">
        <v>22</v>
      </c>
      <c r="B13039" s="2">
        <v>41855</v>
      </c>
      <c r="C13039">
        <v>4.2060000000000004</v>
      </c>
    </row>
    <row r="13040" spans="1:3" x14ac:dyDescent="0.55000000000000004">
      <c r="A13040" s="1" t="s">
        <v>22</v>
      </c>
      <c r="B13040" s="2">
        <v>41856</v>
      </c>
      <c r="C13040">
        <v>4.2084000000000001</v>
      </c>
    </row>
    <row r="13041" spans="1:3" x14ac:dyDescent="0.55000000000000004">
      <c r="A13041" s="1" t="s">
        <v>22</v>
      </c>
      <c r="B13041" s="2">
        <v>41857</v>
      </c>
      <c r="C13041">
        <v>4.2037000000000004</v>
      </c>
    </row>
    <row r="13042" spans="1:3" x14ac:dyDescent="0.55000000000000004">
      <c r="A13042" s="1" t="s">
        <v>22</v>
      </c>
      <c r="B13042" s="2">
        <v>41858</v>
      </c>
      <c r="C13042">
        <v>4.1608000000000001</v>
      </c>
    </row>
    <row r="13043" spans="1:3" x14ac:dyDescent="0.55000000000000004">
      <c r="A13043" s="1" t="s">
        <v>22</v>
      </c>
      <c r="B13043" s="2">
        <v>41859</v>
      </c>
      <c r="C13043">
        <v>4.5278</v>
      </c>
    </row>
    <row r="13044" spans="1:3" x14ac:dyDescent="0.55000000000000004">
      <c r="A13044" s="1" t="s">
        <v>22</v>
      </c>
      <c r="B13044" s="2">
        <v>41862</v>
      </c>
      <c r="C13044">
        <v>4.5038999999999998</v>
      </c>
    </row>
    <row r="13045" spans="1:3" x14ac:dyDescent="0.55000000000000004">
      <c r="A13045" s="1" t="s">
        <v>22</v>
      </c>
      <c r="B13045" s="2">
        <v>41863</v>
      </c>
      <c r="C13045">
        <v>4.5038999999999998</v>
      </c>
    </row>
    <row r="13046" spans="1:3" x14ac:dyDescent="0.55000000000000004">
      <c r="A13046" s="1" t="s">
        <v>22</v>
      </c>
      <c r="B13046" s="2">
        <v>41864</v>
      </c>
      <c r="C13046">
        <v>4.5301</v>
      </c>
    </row>
    <row r="13047" spans="1:3" x14ac:dyDescent="0.55000000000000004">
      <c r="A13047" s="1" t="s">
        <v>22</v>
      </c>
      <c r="B13047" s="2">
        <v>41865</v>
      </c>
      <c r="C13047">
        <v>4.4801000000000002</v>
      </c>
    </row>
    <row r="13048" spans="1:3" x14ac:dyDescent="0.55000000000000004">
      <c r="A13048" s="1" t="s">
        <v>22</v>
      </c>
      <c r="B13048" s="2">
        <v>41866</v>
      </c>
      <c r="C13048">
        <v>4.5373000000000001</v>
      </c>
    </row>
    <row r="13049" spans="1:3" x14ac:dyDescent="0.55000000000000004">
      <c r="A13049" s="1" t="s">
        <v>22</v>
      </c>
      <c r="B13049" s="2">
        <v>41869</v>
      </c>
      <c r="C13049">
        <v>4.5991999999999997</v>
      </c>
    </row>
    <row r="13050" spans="1:3" x14ac:dyDescent="0.55000000000000004">
      <c r="A13050" s="1" t="s">
        <v>22</v>
      </c>
      <c r="B13050" s="2">
        <v>41870</v>
      </c>
      <c r="C13050">
        <v>4.6363000000000003</v>
      </c>
    </row>
    <row r="13051" spans="1:3" x14ac:dyDescent="0.55000000000000004">
      <c r="A13051" s="1" t="s">
        <v>22</v>
      </c>
      <c r="B13051" s="2">
        <v>41871</v>
      </c>
      <c r="C13051">
        <v>4.6075999999999997</v>
      </c>
    </row>
    <row r="13052" spans="1:3" x14ac:dyDescent="0.55000000000000004">
      <c r="A13052" s="1" t="s">
        <v>22</v>
      </c>
      <c r="B13052" s="2">
        <v>41872</v>
      </c>
      <c r="C13052">
        <v>4.5644999999999998</v>
      </c>
    </row>
    <row r="13053" spans="1:3" x14ac:dyDescent="0.55000000000000004">
      <c r="A13053" s="1" t="s">
        <v>22</v>
      </c>
      <c r="B13053" s="2">
        <v>41873</v>
      </c>
      <c r="C13053">
        <v>4.5669000000000004</v>
      </c>
    </row>
    <row r="13054" spans="1:3" x14ac:dyDescent="0.55000000000000004">
      <c r="A13054" s="1" t="s">
        <v>22</v>
      </c>
      <c r="B13054" s="2">
        <v>41876</v>
      </c>
      <c r="C13054">
        <v>4.5740999999999996</v>
      </c>
    </row>
    <row r="13055" spans="1:3" x14ac:dyDescent="0.55000000000000004">
      <c r="A13055" s="1" t="s">
        <v>22</v>
      </c>
      <c r="B13055" s="2">
        <v>41877</v>
      </c>
      <c r="C13055">
        <v>4.6555</v>
      </c>
    </row>
    <row r="13056" spans="1:3" x14ac:dyDescent="0.55000000000000004">
      <c r="A13056" s="1" t="s">
        <v>22</v>
      </c>
      <c r="B13056" s="2">
        <v>41878</v>
      </c>
      <c r="C13056">
        <v>4.6028000000000002</v>
      </c>
    </row>
    <row r="13057" spans="1:3" x14ac:dyDescent="0.55000000000000004">
      <c r="A13057" s="1" t="s">
        <v>22</v>
      </c>
      <c r="B13057" s="2">
        <v>41879</v>
      </c>
      <c r="C13057">
        <v>4.6410999999999998</v>
      </c>
    </row>
    <row r="13058" spans="1:3" x14ac:dyDescent="0.55000000000000004">
      <c r="A13058" s="1" t="s">
        <v>22</v>
      </c>
      <c r="B13058" s="2">
        <v>41880</v>
      </c>
      <c r="C13058">
        <v>4.6555</v>
      </c>
    </row>
    <row r="13059" spans="1:3" x14ac:dyDescent="0.55000000000000004">
      <c r="A13059" s="1" t="s">
        <v>22</v>
      </c>
      <c r="B13059" s="2">
        <v>41884</v>
      </c>
      <c r="C13059">
        <v>4.6675000000000004</v>
      </c>
    </row>
    <row r="13060" spans="1:3" x14ac:dyDescent="0.55000000000000004">
      <c r="A13060" s="1" t="s">
        <v>22</v>
      </c>
      <c r="B13060" s="2">
        <v>41885</v>
      </c>
      <c r="C13060">
        <v>4.7104999999999997</v>
      </c>
    </row>
    <row r="13061" spans="1:3" x14ac:dyDescent="0.55000000000000004">
      <c r="A13061" s="1" t="s">
        <v>22</v>
      </c>
      <c r="B13061" s="2">
        <v>41886</v>
      </c>
      <c r="C13061">
        <v>4.7942999999999998</v>
      </c>
    </row>
    <row r="13062" spans="1:3" x14ac:dyDescent="0.55000000000000004">
      <c r="A13062" s="1" t="s">
        <v>22</v>
      </c>
      <c r="B13062" s="2">
        <v>41887</v>
      </c>
      <c r="C13062">
        <v>4.78</v>
      </c>
    </row>
    <row r="13063" spans="1:3" x14ac:dyDescent="0.55000000000000004">
      <c r="A13063" s="1" t="s">
        <v>22</v>
      </c>
      <c r="B13063" s="2">
        <v>41890</v>
      </c>
      <c r="C13063">
        <v>4.7369000000000003</v>
      </c>
    </row>
    <row r="13064" spans="1:3" x14ac:dyDescent="0.55000000000000004">
      <c r="A13064" s="1" t="s">
        <v>22</v>
      </c>
      <c r="B13064" s="2">
        <v>41891</v>
      </c>
      <c r="C13064">
        <v>4.6769999999999996</v>
      </c>
    </row>
    <row r="13065" spans="1:3" x14ac:dyDescent="0.55000000000000004">
      <c r="A13065" s="1" t="s">
        <v>22</v>
      </c>
      <c r="B13065" s="2">
        <v>41892</v>
      </c>
      <c r="C13065">
        <v>4.6938000000000004</v>
      </c>
    </row>
    <row r="13066" spans="1:3" x14ac:dyDescent="0.55000000000000004">
      <c r="A13066" s="1" t="s">
        <v>22</v>
      </c>
      <c r="B13066" s="2">
        <v>41893</v>
      </c>
      <c r="C13066">
        <v>4.6459000000000001</v>
      </c>
    </row>
    <row r="13067" spans="1:3" x14ac:dyDescent="0.55000000000000004">
      <c r="A13067" s="1" t="s">
        <v>22</v>
      </c>
      <c r="B13067" s="2">
        <v>41894</v>
      </c>
      <c r="C13067">
        <v>4.5765000000000002</v>
      </c>
    </row>
    <row r="13068" spans="1:3" x14ac:dyDescent="0.55000000000000004">
      <c r="A13068" s="1" t="s">
        <v>22</v>
      </c>
      <c r="B13068" s="2">
        <v>41897</v>
      </c>
      <c r="C13068">
        <v>4.5143000000000004</v>
      </c>
    </row>
    <row r="13069" spans="1:3" x14ac:dyDescent="0.55000000000000004">
      <c r="A13069" s="1" t="s">
        <v>22</v>
      </c>
      <c r="B13069" s="2">
        <v>41898</v>
      </c>
      <c r="C13069">
        <v>4.5812999999999997</v>
      </c>
    </row>
    <row r="13070" spans="1:3" x14ac:dyDescent="0.55000000000000004">
      <c r="A13070" s="1" t="s">
        <v>22</v>
      </c>
      <c r="B13070" s="2">
        <v>41899</v>
      </c>
      <c r="C13070">
        <v>4.5837000000000003</v>
      </c>
    </row>
    <row r="13071" spans="1:3" x14ac:dyDescent="0.55000000000000004">
      <c r="A13071" s="1" t="s">
        <v>22</v>
      </c>
      <c r="B13071" s="2">
        <v>41900</v>
      </c>
      <c r="C13071">
        <v>4.6531000000000002</v>
      </c>
    </row>
    <row r="13072" spans="1:3" x14ac:dyDescent="0.55000000000000004">
      <c r="A13072" s="1" t="s">
        <v>22</v>
      </c>
      <c r="B13072" s="2">
        <v>41901</v>
      </c>
      <c r="C13072">
        <v>4.5669000000000004</v>
      </c>
    </row>
    <row r="13073" spans="1:3" x14ac:dyDescent="0.55000000000000004">
      <c r="A13073" s="1" t="s">
        <v>22</v>
      </c>
      <c r="B13073" s="2">
        <v>41904</v>
      </c>
      <c r="C13073">
        <v>4.5214999999999996</v>
      </c>
    </row>
    <row r="13074" spans="1:3" x14ac:dyDescent="0.55000000000000004">
      <c r="A13074" s="1" t="s">
        <v>22</v>
      </c>
      <c r="B13074" s="2">
        <v>41905</v>
      </c>
      <c r="C13074">
        <v>4.5023</v>
      </c>
    </row>
    <row r="13075" spans="1:3" x14ac:dyDescent="0.55000000000000004">
      <c r="A13075" s="1" t="s">
        <v>22</v>
      </c>
      <c r="B13075" s="2">
        <v>41906</v>
      </c>
      <c r="C13075">
        <v>4.5286</v>
      </c>
    </row>
    <row r="13076" spans="1:3" x14ac:dyDescent="0.55000000000000004">
      <c r="A13076" s="1" t="s">
        <v>22</v>
      </c>
      <c r="B13076" s="2">
        <v>41907</v>
      </c>
      <c r="C13076">
        <v>4.4305000000000003</v>
      </c>
    </row>
    <row r="13077" spans="1:3" x14ac:dyDescent="0.55000000000000004">
      <c r="A13077" s="1" t="s">
        <v>22</v>
      </c>
      <c r="B13077" s="2">
        <v>41908</v>
      </c>
      <c r="C13077">
        <v>4.4401000000000002</v>
      </c>
    </row>
    <row r="13078" spans="1:3" x14ac:dyDescent="0.55000000000000004">
      <c r="A13078" s="1" t="s">
        <v>22</v>
      </c>
      <c r="B13078" s="2">
        <v>41911</v>
      </c>
      <c r="C13078">
        <v>4.4329000000000001</v>
      </c>
    </row>
    <row r="13079" spans="1:3" x14ac:dyDescent="0.55000000000000004">
      <c r="A13079" s="1" t="s">
        <v>22</v>
      </c>
      <c r="B13079" s="2">
        <v>41912</v>
      </c>
      <c r="C13079">
        <v>4.4161000000000001</v>
      </c>
    </row>
    <row r="13080" spans="1:3" x14ac:dyDescent="0.55000000000000004">
      <c r="A13080" s="1" t="s">
        <v>22</v>
      </c>
      <c r="B13080" s="2">
        <v>41913</v>
      </c>
      <c r="C13080">
        <v>4.3731</v>
      </c>
    </row>
    <row r="13081" spans="1:3" x14ac:dyDescent="0.55000000000000004">
      <c r="A13081" s="1" t="s">
        <v>22</v>
      </c>
      <c r="B13081" s="2">
        <v>41914</v>
      </c>
      <c r="C13081">
        <v>4.3539000000000003</v>
      </c>
    </row>
    <row r="13082" spans="1:3" x14ac:dyDescent="0.55000000000000004">
      <c r="A13082" s="1" t="s">
        <v>22</v>
      </c>
      <c r="B13082" s="2">
        <v>41915</v>
      </c>
      <c r="C13082">
        <v>4.3635000000000002</v>
      </c>
    </row>
    <row r="13083" spans="1:3" x14ac:dyDescent="0.55000000000000004">
      <c r="A13083" s="1" t="s">
        <v>22</v>
      </c>
      <c r="B13083" s="2">
        <v>41918</v>
      </c>
      <c r="C13083">
        <v>4.3371000000000004</v>
      </c>
    </row>
    <row r="13084" spans="1:3" x14ac:dyDescent="0.55000000000000004">
      <c r="A13084" s="1" t="s">
        <v>22</v>
      </c>
      <c r="B13084" s="2">
        <v>41919</v>
      </c>
      <c r="C13084">
        <v>4.2916999999999996</v>
      </c>
    </row>
    <row r="13085" spans="1:3" x14ac:dyDescent="0.55000000000000004">
      <c r="A13085" s="1" t="s">
        <v>22</v>
      </c>
      <c r="B13085" s="2">
        <v>41920</v>
      </c>
      <c r="C13085">
        <v>4.3707000000000003</v>
      </c>
    </row>
    <row r="13086" spans="1:3" x14ac:dyDescent="0.55000000000000004">
      <c r="A13086" s="1" t="s">
        <v>22</v>
      </c>
      <c r="B13086" s="2">
        <v>41921</v>
      </c>
      <c r="C13086">
        <v>4.2869000000000002</v>
      </c>
    </row>
    <row r="13087" spans="1:3" x14ac:dyDescent="0.55000000000000004">
      <c r="A13087" s="1" t="s">
        <v>22</v>
      </c>
      <c r="B13087" s="2">
        <v>41922</v>
      </c>
      <c r="C13087">
        <v>4.0331999999999999</v>
      </c>
    </row>
    <row r="13088" spans="1:3" x14ac:dyDescent="0.55000000000000004">
      <c r="A13088" s="1" t="s">
        <v>22</v>
      </c>
      <c r="B13088" s="2">
        <v>41925</v>
      </c>
      <c r="C13088">
        <v>4.0187999999999997</v>
      </c>
    </row>
    <row r="13089" spans="1:3" x14ac:dyDescent="0.55000000000000004">
      <c r="A13089" s="1" t="s">
        <v>22</v>
      </c>
      <c r="B13089" s="2">
        <v>41926</v>
      </c>
      <c r="C13089">
        <v>4.1121999999999996</v>
      </c>
    </row>
    <row r="13090" spans="1:3" x14ac:dyDescent="0.55000000000000004">
      <c r="A13090" s="1" t="s">
        <v>22</v>
      </c>
      <c r="B13090" s="2">
        <v>41927</v>
      </c>
      <c r="C13090">
        <v>4.1744000000000003</v>
      </c>
    </row>
    <row r="13091" spans="1:3" x14ac:dyDescent="0.55000000000000004">
      <c r="A13091" s="1" t="s">
        <v>22</v>
      </c>
      <c r="B13091" s="2">
        <v>41928</v>
      </c>
      <c r="C13091">
        <v>4.1768000000000001</v>
      </c>
    </row>
    <row r="13092" spans="1:3" x14ac:dyDescent="0.55000000000000004">
      <c r="A13092" s="1" t="s">
        <v>22</v>
      </c>
      <c r="B13092" s="2">
        <v>41929</v>
      </c>
      <c r="C13092">
        <v>4.1696</v>
      </c>
    </row>
    <row r="13093" spans="1:3" x14ac:dyDescent="0.55000000000000004">
      <c r="A13093" s="1" t="s">
        <v>22</v>
      </c>
      <c r="B13093" s="2">
        <v>41932</v>
      </c>
      <c r="C13093">
        <v>4.2054999999999998</v>
      </c>
    </row>
    <row r="13094" spans="1:3" x14ac:dyDescent="0.55000000000000004">
      <c r="A13094" s="1" t="s">
        <v>22</v>
      </c>
      <c r="B13094" s="2">
        <v>41933</v>
      </c>
      <c r="C13094">
        <v>4.3849999999999998</v>
      </c>
    </row>
    <row r="13095" spans="1:3" x14ac:dyDescent="0.55000000000000004">
      <c r="A13095" s="1" t="s">
        <v>22</v>
      </c>
      <c r="B13095" s="2">
        <v>41934</v>
      </c>
      <c r="C13095">
        <v>4.2820999999999998</v>
      </c>
    </row>
    <row r="13096" spans="1:3" x14ac:dyDescent="0.55000000000000004">
      <c r="A13096" s="1" t="s">
        <v>22</v>
      </c>
      <c r="B13096" s="2">
        <v>41935</v>
      </c>
      <c r="C13096">
        <v>4.3777999999999997</v>
      </c>
    </row>
    <row r="13097" spans="1:3" x14ac:dyDescent="0.55000000000000004">
      <c r="A13097" s="1" t="s">
        <v>22</v>
      </c>
      <c r="B13097" s="2">
        <v>41936</v>
      </c>
      <c r="C13097">
        <v>4.4233000000000002</v>
      </c>
    </row>
    <row r="13098" spans="1:3" x14ac:dyDescent="0.55000000000000004">
      <c r="A13098" s="1" t="s">
        <v>22</v>
      </c>
      <c r="B13098" s="2">
        <v>41939</v>
      </c>
      <c r="C13098">
        <v>4.4257</v>
      </c>
    </row>
    <row r="13099" spans="1:3" x14ac:dyDescent="0.55000000000000004">
      <c r="A13099" s="1" t="s">
        <v>22</v>
      </c>
      <c r="B13099" s="2">
        <v>41940</v>
      </c>
      <c r="C13099">
        <v>4.5309999999999997</v>
      </c>
    </row>
    <row r="13100" spans="1:3" x14ac:dyDescent="0.55000000000000004">
      <c r="A13100" s="1" t="s">
        <v>22</v>
      </c>
      <c r="B13100" s="2">
        <v>41941</v>
      </c>
      <c r="C13100">
        <v>4.5023</v>
      </c>
    </row>
    <row r="13101" spans="1:3" x14ac:dyDescent="0.55000000000000004">
      <c r="A13101" s="1" t="s">
        <v>22</v>
      </c>
      <c r="B13101" s="2">
        <v>41942</v>
      </c>
      <c r="C13101">
        <v>4.4736000000000002</v>
      </c>
    </row>
    <row r="13102" spans="1:3" x14ac:dyDescent="0.55000000000000004">
      <c r="A13102" s="1" t="s">
        <v>22</v>
      </c>
      <c r="B13102" s="2">
        <v>41943</v>
      </c>
      <c r="C13102">
        <v>4.6769999999999996</v>
      </c>
    </row>
    <row r="13103" spans="1:3" x14ac:dyDescent="0.55000000000000004">
      <c r="A13103" s="1" t="s">
        <v>22</v>
      </c>
      <c r="B13103" s="2">
        <v>41946</v>
      </c>
      <c r="C13103">
        <v>4.7560000000000002</v>
      </c>
    </row>
    <row r="13104" spans="1:3" x14ac:dyDescent="0.55000000000000004">
      <c r="A13104" s="1" t="s">
        <v>22</v>
      </c>
      <c r="B13104" s="2">
        <v>41947</v>
      </c>
      <c r="C13104">
        <v>4.8182999999999998</v>
      </c>
    </row>
    <row r="13105" spans="1:3" x14ac:dyDescent="0.55000000000000004">
      <c r="A13105" s="1" t="s">
        <v>22</v>
      </c>
      <c r="B13105" s="2">
        <v>41948</v>
      </c>
      <c r="C13105">
        <v>4.8182999999999998</v>
      </c>
    </row>
    <row r="13106" spans="1:3" x14ac:dyDescent="0.55000000000000004">
      <c r="A13106" s="1" t="s">
        <v>22</v>
      </c>
      <c r="B13106" s="2">
        <v>41949</v>
      </c>
      <c r="C13106">
        <v>4.8398000000000003</v>
      </c>
    </row>
    <row r="13107" spans="1:3" x14ac:dyDescent="0.55000000000000004">
      <c r="A13107" s="1" t="s">
        <v>22</v>
      </c>
      <c r="B13107" s="2">
        <v>41950</v>
      </c>
      <c r="C13107">
        <v>4.7369000000000003</v>
      </c>
    </row>
    <row r="13108" spans="1:3" x14ac:dyDescent="0.55000000000000004">
      <c r="A13108" s="1" t="s">
        <v>22</v>
      </c>
      <c r="B13108" s="2">
        <v>41953</v>
      </c>
      <c r="C13108">
        <v>4.7919</v>
      </c>
    </row>
    <row r="13109" spans="1:3" x14ac:dyDescent="0.55000000000000004">
      <c r="A13109" s="1" t="s">
        <v>22</v>
      </c>
      <c r="B13109" s="2">
        <v>41954</v>
      </c>
      <c r="C13109">
        <v>4.7344999999999997</v>
      </c>
    </row>
    <row r="13110" spans="1:3" x14ac:dyDescent="0.55000000000000004">
      <c r="A13110" s="1" t="s">
        <v>22</v>
      </c>
      <c r="B13110" s="2">
        <v>41955</v>
      </c>
      <c r="C13110">
        <v>4.7034000000000002</v>
      </c>
    </row>
    <row r="13111" spans="1:3" x14ac:dyDescent="0.55000000000000004">
      <c r="A13111" s="1" t="s">
        <v>22</v>
      </c>
      <c r="B13111" s="2">
        <v>41956</v>
      </c>
      <c r="C13111">
        <v>4.6794000000000002</v>
      </c>
    </row>
    <row r="13112" spans="1:3" x14ac:dyDescent="0.55000000000000004">
      <c r="A13112" s="1" t="s">
        <v>22</v>
      </c>
      <c r="B13112" s="2">
        <v>41957</v>
      </c>
      <c r="C13112">
        <v>4.7369000000000003</v>
      </c>
    </row>
    <row r="13113" spans="1:3" x14ac:dyDescent="0.55000000000000004">
      <c r="A13113" s="1" t="s">
        <v>22</v>
      </c>
      <c r="B13113" s="2">
        <v>41960</v>
      </c>
      <c r="C13113">
        <v>4.7153</v>
      </c>
    </row>
    <row r="13114" spans="1:3" x14ac:dyDescent="0.55000000000000004">
      <c r="A13114" s="1" t="s">
        <v>22</v>
      </c>
      <c r="B13114" s="2">
        <v>41961</v>
      </c>
      <c r="C13114">
        <v>4.8277999999999999</v>
      </c>
    </row>
    <row r="13115" spans="1:3" x14ac:dyDescent="0.55000000000000004">
      <c r="A13115" s="1" t="s">
        <v>22</v>
      </c>
      <c r="B13115" s="2">
        <v>41962</v>
      </c>
      <c r="C13115">
        <v>4.8098000000000001</v>
      </c>
    </row>
    <row r="13116" spans="1:3" x14ac:dyDescent="0.55000000000000004">
      <c r="A13116" s="1" t="s">
        <v>22</v>
      </c>
      <c r="B13116" s="2">
        <v>41963</v>
      </c>
      <c r="C13116">
        <v>4.8891</v>
      </c>
    </row>
    <row r="13117" spans="1:3" x14ac:dyDescent="0.55000000000000004">
      <c r="A13117" s="1" t="s">
        <v>22</v>
      </c>
      <c r="B13117" s="2">
        <v>41964</v>
      </c>
      <c r="C13117">
        <v>4.9156000000000004</v>
      </c>
    </row>
    <row r="13118" spans="1:3" x14ac:dyDescent="0.55000000000000004">
      <c r="A13118" s="1" t="s">
        <v>22</v>
      </c>
      <c r="B13118" s="2">
        <v>41967</v>
      </c>
      <c r="C13118">
        <v>4.9467999999999996</v>
      </c>
    </row>
    <row r="13119" spans="1:3" x14ac:dyDescent="0.55000000000000004">
      <c r="A13119" s="1" t="s">
        <v>22</v>
      </c>
      <c r="B13119" s="2">
        <v>41968</v>
      </c>
      <c r="C13119">
        <v>4.9443999999999999</v>
      </c>
    </row>
    <row r="13120" spans="1:3" x14ac:dyDescent="0.55000000000000004">
      <c r="A13120" s="1" t="s">
        <v>22</v>
      </c>
      <c r="B13120" s="2">
        <v>41969</v>
      </c>
      <c r="C13120">
        <v>5.0285000000000002</v>
      </c>
    </row>
    <row r="13121" spans="1:3" x14ac:dyDescent="0.55000000000000004">
      <c r="A13121" s="1" t="s">
        <v>22</v>
      </c>
      <c r="B13121" s="2">
        <v>41971</v>
      </c>
      <c r="C13121">
        <v>5.0406000000000004</v>
      </c>
    </row>
    <row r="13122" spans="1:3" x14ac:dyDescent="0.55000000000000004">
      <c r="A13122" s="1" t="s">
        <v>22</v>
      </c>
      <c r="B13122" s="2">
        <v>41974</v>
      </c>
      <c r="C13122">
        <v>4.9467999999999996</v>
      </c>
    </row>
    <row r="13123" spans="1:3" x14ac:dyDescent="0.55000000000000004">
      <c r="A13123" s="1" t="s">
        <v>22</v>
      </c>
      <c r="B13123" s="2">
        <v>41975</v>
      </c>
      <c r="C13123">
        <v>4.9539999999999997</v>
      </c>
    </row>
    <row r="13124" spans="1:3" x14ac:dyDescent="0.55000000000000004">
      <c r="A13124" s="1" t="s">
        <v>22</v>
      </c>
      <c r="B13124" s="2">
        <v>41976</v>
      </c>
      <c r="C13124">
        <v>5.0814000000000004</v>
      </c>
    </row>
    <row r="13125" spans="1:3" x14ac:dyDescent="0.55000000000000004">
      <c r="A13125" s="1" t="s">
        <v>22</v>
      </c>
      <c r="B13125" s="2">
        <v>41977</v>
      </c>
      <c r="C13125">
        <v>5.0357000000000003</v>
      </c>
    </row>
    <row r="13126" spans="1:3" x14ac:dyDescent="0.55000000000000004">
      <c r="A13126" s="1" t="s">
        <v>22</v>
      </c>
      <c r="B13126" s="2">
        <v>41978</v>
      </c>
      <c r="C13126">
        <v>5.0646000000000004</v>
      </c>
    </row>
    <row r="13127" spans="1:3" x14ac:dyDescent="0.55000000000000004">
      <c r="A13127" s="1" t="s">
        <v>22</v>
      </c>
      <c r="B13127" s="2">
        <v>41981</v>
      </c>
      <c r="C13127">
        <v>4.9996999999999998</v>
      </c>
    </row>
    <row r="13128" spans="1:3" x14ac:dyDescent="0.55000000000000004">
      <c r="A13128" s="1" t="s">
        <v>22</v>
      </c>
      <c r="B13128" s="2">
        <v>41982</v>
      </c>
      <c r="C13128">
        <v>4.9828999999999999</v>
      </c>
    </row>
    <row r="13129" spans="1:3" x14ac:dyDescent="0.55000000000000004">
      <c r="A13129" s="1" t="s">
        <v>22</v>
      </c>
      <c r="B13129" s="2">
        <v>41983</v>
      </c>
      <c r="C13129">
        <v>4.8723000000000001</v>
      </c>
    </row>
    <row r="13130" spans="1:3" x14ac:dyDescent="0.55000000000000004">
      <c r="A13130" s="1" t="s">
        <v>22</v>
      </c>
      <c r="B13130" s="2">
        <v>41984</v>
      </c>
      <c r="C13130">
        <v>4.8699000000000003</v>
      </c>
    </row>
    <row r="13131" spans="1:3" x14ac:dyDescent="0.55000000000000004">
      <c r="A13131" s="1" t="s">
        <v>22</v>
      </c>
      <c r="B13131" s="2">
        <v>41985</v>
      </c>
      <c r="C13131">
        <v>4.7184999999999997</v>
      </c>
    </row>
    <row r="13132" spans="1:3" x14ac:dyDescent="0.55000000000000004">
      <c r="A13132" s="1" t="s">
        <v>22</v>
      </c>
      <c r="B13132" s="2">
        <v>41988</v>
      </c>
      <c r="C13132">
        <v>4.7039999999999997</v>
      </c>
    </row>
    <row r="13133" spans="1:3" x14ac:dyDescent="0.55000000000000004">
      <c r="A13133" s="1" t="s">
        <v>22</v>
      </c>
      <c r="B13133" s="2">
        <v>41989</v>
      </c>
      <c r="C13133">
        <v>4.6512000000000002</v>
      </c>
    </row>
    <row r="13134" spans="1:3" x14ac:dyDescent="0.55000000000000004">
      <c r="A13134" s="1" t="s">
        <v>22</v>
      </c>
      <c r="B13134" s="2">
        <v>41990</v>
      </c>
      <c r="C13134">
        <v>4.8410000000000002</v>
      </c>
    </row>
    <row r="13135" spans="1:3" x14ac:dyDescent="0.55000000000000004">
      <c r="A13135" s="1" t="s">
        <v>22</v>
      </c>
      <c r="B13135" s="2">
        <v>41991</v>
      </c>
      <c r="C13135">
        <v>4.8602999999999996</v>
      </c>
    </row>
    <row r="13136" spans="1:3" x14ac:dyDescent="0.55000000000000004">
      <c r="A13136" s="1" t="s">
        <v>22</v>
      </c>
      <c r="B13136" s="2">
        <v>41992</v>
      </c>
      <c r="C13136">
        <v>4.9084000000000003</v>
      </c>
    </row>
    <row r="13137" spans="1:3" x14ac:dyDescent="0.55000000000000004">
      <c r="A13137" s="1" t="s">
        <v>22</v>
      </c>
      <c r="B13137" s="2">
        <v>41995</v>
      </c>
      <c r="C13137">
        <v>4.9949000000000003</v>
      </c>
    </row>
    <row r="13138" spans="1:3" x14ac:dyDescent="0.55000000000000004">
      <c r="A13138" s="1" t="s">
        <v>22</v>
      </c>
      <c r="B13138" s="2">
        <v>41996</v>
      </c>
      <c r="C13138">
        <v>4.9635999999999996</v>
      </c>
    </row>
    <row r="13139" spans="1:3" x14ac:dyDescent="0.55000000000000004">
      <c r="A13139" s="1" t="s">
        <v>22</v>
      </c>
      <c r="B13139" s="2">
        <v>41997</v>
      </c>
      <c r="C13139">
        <v>4.9443999999999999</v>
      </c>
    </row>
    <row r="13140" spans="1:3" x14ac:dyDescent="0.55000000000000004">
      <c r="A13140" s="1" t="s">
        <v>22</v>
      </c>
      <c r="B13140" s="2">
        <v>41999</v>
      </c>
      <c r="C13140">
        <v>4.9492000000000003</v>
      </c>
    </row>
    <row r="13141" spans="1:3" x14ac:dyDescent="0.55000000000000004">
      <c r="A13141" s="1" t="s">
        <v>22</v>
      </c>
      <c r="B13141" s="2">
        <v>42002</v>
      </c>
      <c r="C13141">
        <v>4.9420000000000002</v>
      </c>
    </row>
    <row r="13142" spans="1:3" x14ac:dyDescent="0.55000000000000004">
      <c r="A13142" s="1" t="s">
        <v>22</v>
      </c>
      <c r="B13142" s="2">
        <v>42003</v>
      </c>
      <c r="C13142">
        <v>4.8963000000000001</v>
      </c>
    </row>
    <row r="13143" spans="1:3" x14ac:dyDescent="0.55000000000000004">
      <c r="A13143" s="1" t="s">
        <v>22</v>
      </c>
      <c r="B13143" s="2">
        <v>42004</v>
      </c>
      <c r="C13143">
        <v>4.8193999999999999</v>
      </c>
    </row>
    <row r="13144" spans="1:3" x14ac:dyDescent="0.55000000000000004">
      <c r="A13144" s="1" t="s">
        <v>22</v>
      </c>
      <c r="B13144" s="2">
        <v>42006</v>
      </c>
      <c r="C13144">
        <v>4.8385999999999996</v>
      </c>
    </row>
    <row r="13145" spans="1:3" x14ac:dyDescent="0.55000000000000004">
      <c r="A13145" s="1" t="s">
        <v>22</v>
      </c>
      <c r="B13145" s="2">
        <v>42009</v>
      </c>
      <c r="C13145">
        <v>4.7568999999999999</v>
      </c>
    </row>
    <row r="13146" spans="1:3" x14ac:dyDescent="0.55000000000000004">
      <c r="A13146" s="1" t="s">
        <v>22</v>
      </c>
      <c r="B13146" s="2">
        <v>42010</v>
      </c>
      <c r="C13146">
        <v>4.6127000000000002</v>
      </c>
    </row>
    <row r="13147" spans="1:3" x14ac:dyDescent="0.55000000000000004">
      <c r="A13147" s="1" t="s">
        <v>22</v>
      </c>
      <c r="B13147" s="2">
        <v>42011</v>
      </c>
      <c r="C13147">
        <v>4.6006999999999998</v>
      </c>
    </row>
    <row r="13148" spans="1:3" x14ac:dyDescent="0.55000000000000004">
      <c r="A13148" s="1" t="s">
        <v>22</v>
      </c>
      <c r="B13148" s="2">
        <v>42012</v>
      </c>
      <c r="C13148">
        <v>4.7736999999999998</v>
      </c>
    </row>
    <row r="13149" spans="1:3" x14ac:dyDescent="0.55000000000000004">
      <c r="A13149" s="1" t="s">
        <v>22</v>
      </c>
      <c r="B13149" s="2">
        <v>42013</v>
      </c>
      <c r="C13149">
        <v>4.7930000000000001</v>
      </c>
    </row>
    <row r="13150" spans="1:3" x14ac:dyDescent="0.55000000000000004">
      <c r="A13150" s="1" t="s">
        <v>22</v>
      </c>
      <c r="B13150" s="2">
        <v>42016</v>
      </c>
      <c r="C13150">
        <v>4.7328999999999999</v>
      </c>
    </row>
    <row r="13151" spans="1:3" x14ac:dyDescent="0.55000000000000004">
      <c r="A13151" s="1" t="s">
        <v>22</v>
      </c>
      <c r="B13151" s="2">
        <v>42017</v>
      </c>
      <c r="C13151">
        <v>4.7256999999999998</v>
      </c>
    </row>
    <row r="13152" spans="1:3" x14ac:dyDescent="0.55000000000000004">
      <c r="A13152" s="1" t="s">
        <v>22</v>
      </c>
      <c r="B13152" s="2">
        <v>42018</v>
      </c>
      <c r="C13152">
        <v>4.7449000000000003</v>
      </c>
    </row>
    <row r="13153" spans="1:3" x14ac:dyDescent="0.55000000000000004">
      <c r="A13153" s="1" t="s">
        <v>22</v>
      </c>
      <c r="B13153" s="2">
        <v>42019</v>
      </c>
      <c r="C13153">
        <v>4.7112999999999996</v>
      </c>
    </row>
    <row r="13154" spans="1:3" x14ac:dyDescent="0.55000000000000004">
      <c r="A13154" s="1" t="s">
        <v>22</v>
      </c>
      <c r="B13154" s="2">
        <v>42020</v>
      </c>
      <c r="C13154">
        <v>4.7977999999999996</v>
      </c>
    </row>
    <row r="13155" spans="1:3" x14ac:dyDescent="0.55000000000000004">
      <c r="A13155" s="1" t="s">
        <v>22</v>
      </c>
      <c r="B13155" s="2">
        <v>42024</v>
      </c>
      <c r="C13155">
        <v>4.8121999999999998</v>
      </c>
    </row>
    <row r="13156" spans="1:3" x14ac:dyDescent="0.55000000000000004">
      <c r="A13156" s="1" t="s">
        <v>22</v>
      </c>
      <c r="B13156" s="2">
        <v>42025</v>
      </c>
      <c r="C13156">
        <v>4.8795000000000002</v>
      </c>
    </row>
    <row r="13157" spans="1:3" x14ac:dyDescent="0.55000000000000004">
      <c r="A13157" s="1" t="s">
        <v>22</v>
      </c>
      <c r="B13157" s="2">
        <v>42026</v>
      </c>
      <c r="C13157">
        <v>4.9635999999999996</v>
      </c>
    </row>
    <row r="13158" spans="1:3" x14ac:dyDescent="0.55000000000000004">
      <c r="A13158" s="1" t="s">
        <v>22</v>
      </c>
      <c r="B13158" s="2">
        <v>42027</v>
      </c>
      <c r="C13158">
        <v>4.9781000000000004</v>
      </c>
    </row>
    <row r="13159" spans="1:3" x14ac:dyDescent="0.55000000000000004">
      <c r="A13159" s="1" t="s">
        <v>22</v>
      </c>
      <c r="B13159" s="2">
        <v>42030</v>
      </c>
      <c r="C13159">
        <v>4.9564000000000004</v>
      </c>
    </row>
    <row r="13160" spans="1:3" x14ac:dyDescent="0.55000000000000004">
      <c r="A13160" s="1" t="s">
        <v>22</v>
      </c>
      <c r="B13160" s="2">
        <v>42031</v>
      </c>
      <c r="C13160">
        <v>4.7184999999999997</v>
      </c>
    </row>
    <row r="13161" spans="1:3" x14ac:dyDescent="0.55000000000000004">
      <c r="A13161" s="1" t="s">
        <v>22</v>
      </c>
      <c r="B13161" s="2">
        <v>42032</v>
      </c>
      <c r="C13161">
        <v>4.6414999999999997</v>
      </c>
    </row>
    <row r="13162" spans="1:3" x14ac:dyDescent="0.55000000000000004">
      <c r="A13162" s="1" t="s">
        <v>22</v>
      </c>
      <c r="B13162" s="2">
        <v>42033</v>
      </c>
      <c r="C13162">
        <v>4.7545000000000002</v>
      </c>
    </row>
    <row r="13163" spans="1:3" x14ac:dyDescent="0.55000000000000004">
      <c r="A13163" s="1" t="s">
        <v>22</v>
      </c>
      <c r="B13163" s="2">
        <v>42034</v>
      </c>
      <c r="C13163">
        <v>4.6151</v>
      </c>
    </row>
    <row r="13164" spans="1:3" x14ac:dyDescent="0.55000000000000004">
      <c r="A13164" s="1" t="s">
        <v>22</v>
      </c>
      <c r="B13164" s="2">
        <v>42037</v>
      </c>
      <c r="C13164">
        <v>4.7161</v>
      </c>
    </row>
    <row r="13165" spans="1:3" x14ac:dyDescent="0.55000000000000004">
      <c r="A13165" s="1" t="s">
        <v>22</v>
      </c>
      <c r="B13165" s="2">
        <v>42038</v>
      </c>
      <c r="C13165">
        <v>4.8338000000000001</v>
      </c>
    </row>
    <row r="13166" spans="1:3" x14ac:dyDescent="0.55000000000000004">
      <c r="A13166" s="1" t="s">
        <v>22</v>
      </c>
      <c r="B13166" s="2">
        <v>42039</v>
      </c>
      <c r="C13166">
        <v>4.8459000000000003</v>
      </c>
    </row>
    <row r="13167" spans="1:3" x14ac:dyDescent="0.55000000000000004">
      <c r="A13167" s="1" t="s">
        <v>22</v>
      </c>
      <c r="B13167" s="2">
        <v>42040</v>
      </c>
      <c r="C13167">
        <v>4.9252000000000002</v>
      </c>
    </row>
    <row r="13168" spans="1:3" x14ac:dyDescent="0.55000000000000004">
      <c r="A13168" s="1" t="s">
        <v>22</v>
      </c>
      <c r="B13168" s="2">
        <v>42041</v>
      </c>
      <c r="C13168">
        <v>4.9035000000000002</v>
      </c>
    </row>
    <row r="13169" spans="1:3" x14ac:dyDescent="0.55000000000000004">
      <c r="A13169" s="1" t="s">
        <v>22</v>
      </c>
      <c r="B13169" s="2">
        <v>42044</v>
      </c>
      <c r="C13169">
        <v>4.8986999999999998</v>
      </c>
    </row>
    <row r="13170" spans="1:3" x14ac:dyDescent="0.55000000000000004">
      <c r="A13170" s="1" t="s">
        <v>22</v>
      </c>
      <c r="B13170" s="2">
        <v>42045</v>
      </c>
      <c r="C13170">
        <v>5.0357000000000003</v>
      </c>
    </row>
    <row r="13171" spans="1:3" x14ac:dyDescent="0.55000000000000004">
      <c r="A13171" s="1" t="s">
        <v>22</v>
      </c>
      <c r="B13171" s="2">
        <v>42046</v>
      </c>
      <c r="C13171">
        <v>5.0021000000000004</v>
      </c>
    </row>
    <row r="13172" spans="1:3" x14ac:dyDescent="0.55000000000000004">
      <c r="A13172" s="1" t="s">
        <v>22</v>
      </c>
      <c r="B13172" s="2">
        <v>42047</v>
      </c>
      <c r="C13172">
        <v>5.3601999999999999</v>
      </c>
    </row>
    <row r="13173" spans="1:3" x14ac:dyDescent="0.55000000000000004">
      <c r="A13173" s="1" t="s">
        <v>22</v>
      </c>
      <c r="B13173" s="2">
        <v>42048</v>
      </c>
      <c r="C13173">
        <v>5.3627000000000002</v>
      </c>
    </row>
    <row r="13174" spans="1:3" x14ac:dyDescent="0.55000000000000004">
      <c r="A13174" s="1" t="s">
        <v>22</v>
      </c>
      <c r="B13174" s="2">
        <v>42052</v>
      </c>
      <c r="C13174">
        <v>5.3795000000000002</v>
      </c>
    </row>
    <row r="13175" spans="1:3" x14ac:dyDescent="0.55000000000000004">
      <c r="A13175" s="1" t="s">
        <v>22</v>
      </c>
      <c r="B13175" s="2">
        <v>42053</v>
      </c>
      <c r="C13175">
        <v>5.3170000000000002</v>
      </c>
    </row>
    <row r="13176" spans="1:3" x14ac:dyDescent="0.55000000000000004">
      <c r="A13176" s="1" t="s">
        <v>22</v>
      </c>
      <c r="B13176" s="2">
        <v>42054</v>
      </c>
      <c r="C13176">
        <v>5.3314000000000004</v>
      </c>
    </row>
    <row r="13177" spans="1:3" x14ac:dyDescent="0.55000000000000004">
      <c r="A13177" s="1" t="s">
        <v>22</v>
      </c>
      <c r="B13177" s="2">
        <v>42055</v>
      </c>
      <c r="C13177">
        <v>5.3699000000000003</v>
      </c>
    </row>
    <row r="13178" spans="1:3" x14ac:dyDescent="0.55000000000000004">
      <c r="A13178" s="1" t="s">
        <v>22</v>
      </c>
      <c r="B13178" s="2">
        <v>42058</v>
      </c>
      <c r="C13178">
        <v>5.3266</v>
      </c>
    </row>
    <row r="13179" spans="1:3" x14ac:dyDescent="0.55000000000000004">
      <c r="A13179" s="1" t="s">
        <v>22</v>
      </c>
      <c r="B13179" s="2">
        <v>42059</v>
      </c>
      <c r="C13179">
        <v>5.3833000000000002</v>
      </c>
    </row>
    <row r="13180" spans="1:3" x14ac:dyDescent="0.55000000000000004">
      <c r="A13180" s="1" t="s">
        <v>22</v>
      </c>
      <c r="B13180" s="2">
        <v>42060</v>
      </c>
      <c r="C13180">
        <v>5.3422999999999998</v>
      </c>
    </row>
    <row r="13181" spans="1:3" x14ac:dyDescent="0.55000000000000004">
      <c r="A13181" s="1" t="s">
        <v>22</v>
      </c>
      <c r="B13181" s="2">
        <v>42061</v>
      </c>
      <c r="C13181">
        <v>5.3567999999999998</v>
      </c>
    </row>
    <row r="13182" spans="1:3" x14ac:dyDescent="0.55000000000000004">
      <c r="A13182" s="1" t="s">
        <v>22</v>
      </c>
      <c r="B13182" s="2">
        <v>42062</v>
      </c>
      <c r="C13182">
        <v>5.3230000000000004</v>
      </c>
    </row>
    <row r="13183" spans="1:3" x14ac:dyDescent="0.55000000000000004">
      <c r="A13183" s="1" t="s">
        <v>22</v>
      </c>
      <c r="B13183" s="2">
        <v>42065</v>
      </c>
      <c r="C13183">
        <v>5.4532999999999996</v>
      </c>
    </row>
    <row r="13184" spans="1:3" x14ac:dyDescent="0.55000000000000004">
      <c r="A13184" s="1" t="s">
        <v>22</v>
      </c>
      <c r="B13184" s="2">
        <v>42066</v>
      </c>
      <c r="C13184">
        <v>5.3518999999999997</v>
      </c>
    </row>
    <row r="13185" spans="1:3" x14ac:dyDescent="0.55000000000000004">
      <c r="A13185" s="1" t="s">
        <v>22</v>
      </c>
      <c r="B13185" s="2">
        <v>42067</v>
      </c>
      <c r="C13185">
        <v>5.4123000000000001</v>
      </c>
    </row>
    <row r="13186" spans="1:3" x14ac:dyDescent="0.55000000000000004">
      <c r="A13186" s="1" t="s">
        <v>22</v>
      </c>
      <c r="B13186" s="2">
        <v>42068</v>
      </c>
      <c r="C13186">
        <v>5.516</v>
      </c>
    </row>
    <row r="13187" spans="1:3" x14ac:dyDescent="0.55000000000000004">
      <c r="A13187" s="1" t="s">
        <v>22</v>
      </c>
      <c r="B13187" s="2">
        <v>42069</v>
      </c>
      <c r="C13187">
        <v>5.4412000000000003</v>
      </c>
    </row>
    <row r="13188" spans="1:3" x14ac:dyDescent="0.55000000000000004">
      <c r="A13188" s="1" t="s">
        <v>22</v>
      </c>
      <c r="B13188" s="2">
        <v>42072</v>
      </c>
      <c r="C13188">
        <v>5.4557000000000002</v>
      </c>
    </row>
    <row r="13189" spans="1:3" x14ac:dyDescent="0.55000000000000004">
      <c r="A13189" s="1" t="s">
        <v>22</v>
      </c>
      <c r="B13189" s="2">
        <v>42073</v>
      </c>
      <c r="C13189">
        <v>5.5498000000000003</v>
      </c>
    </row>
    <row r="13190" spans="1:3" x14ac:dyDescent="0.55000000000000004">
      <c r="A13190" s="1" t="s">
        <v>22</v>
      </c>
      <c r="B13190" s="2">
        <v>42074</v>
      </c>
      <c r="C13190">
        <v>5.5208000000000004</v>
      </c>
    </row>
    <row r="13191" spans="1:3" x14ac:dyDescent="0.55000000000000004">
      <c r="A13191" s="1" t="s">
        <v>22</v>
      </c>
      <c r="B13191" s="2">
        <v>42075</v>
      </c>
      <c r="C13191">
        <v>5.4702000000000002</v>
      </c>
    </row>
    <row r="13192" spans="1:3" x14ac:dyDescent="0.55000000000000004">
      <c r="A13192" s="1" t="s">
        <v>22</v>
      </c>
      <c r="B13192" s="2">
        <v>42076</v>
      </c>
      <c r="C13192">
        <v>5.4774000000000003</v>
      </c>
    </row>
    <row r="13193" spans="1:3" x14ac:dyDescent="0.55000000000000004">
      <c r="A13193" s="1" t="s">
        <v>22</v>
      </c>
      <c r="B13193" s="2">
        <v>42079</v>
      </c>
      <c r="C13193">
        <v>5.5426000000000002</v>
      </c>
    </row>
    <row r="13194" spans="1:3" x14ac:dyDescent="0.55000000000000004">
      <c r="A13194" s="1" t="s">
        <v>22</v>
      </c>
      <c r="B13194" s="2">
        <v>42080</v>
      </c>
      <c r="C13194">
        <v>5.6101000000000001</v>
      </c>
    </row>
    <row r="13195" spans="1:3" x14ac:dyDescent="0.55000000000000004">
      <c r="A13195" s="1" t="s">
        <v>22</v>
      </c>
      <c r="B13195" s="2">
        <v>42081</v>
      </c>
      <c r="C13195">
        <v>5.5183999999999997</v>
      </c>
    </row>
    <row r="13196" spans="1:3" x14ac:dyDescent="0.55000000000000004">
      <c r="A13196" s="1" t="s">
        <v>22</v>
      </c>
      <c r="B13196" s="2">
        <v>42082</v>
      </c>
      <c r="C13196">
        <v>5.6029</v>
      </c>
    </row>
    <row r="13197" spans="1:3" x14ac:dyDescent="0.55000000000000004">
      <c r="A13197" s="1" t="s">
        <v>22</v>
      </c>
      <c r="B13197" s="2">
        <v>42083</v>
      </c>
      <c r="C13197">
        <v>5.6631999999999998</v>
      </c>
    </row>
    <row r="13198" spans="1:3" x14ac:dyDescent="0.55000000000000004">
      <c r="A13198" s="1" t="s">
        <v>22</v>
      </c>
      <c r="B13198" s="2">
        <v>42086</v>
      </c>
      <c r="C13198">
        <v>5.4798</v>
      </c>
    </row>
    <row r="13199" spans="1:3" x14ac:dyDescent="0.55000000000000004">
      <c r="A13199" s="1" t="s">
        <v>22</v>
      </c>
      <c r="B13199" s="2">
        <v>42087</v>
      </c>
      <c r="C13199">
        <v>5.4050000000000002</v>
      </c>
    </row>
    <row r="13200" spans="1:3" x14ac:dyDescent="0.55000000000000004">
      <c r="A13200" s="1" t="s">
        <v>22</v>
      </c>
      <c r="B13200" s="2">
        <v>42088</v>
      </c>
      <c r="C13200">
        <v>5.0769000000000002</v>
      </c>
    </row>
    <row r="13201" spans="1:3" x14ac:dyDescent="0.55000000000000004">
      <c r="A13201" s="1" t="s">
        <v>22</v>
      </c>
      <c r="B13201" s="2">
        <v>42089</v>
      </c>
      <c r="C13201">
        <v>5.0599999999999996</v>
      </c>
    </row>
    <row r="13202" spans="1:3" x14ac:dyDescent="0.55000000000000004">
      <c r="A13202" s="1" t="s">
        <v>22</v>
      </c>
      <c r="B13202" s="2">
        <v>42090</v>
      </c>
      <c r="C13202">
        <v>5.1589</v>
      </c>
    </row>
    <row r="13203" spans="1:3" x14ac:dyDescent="0.55000000000000004">
      <c r="A13203" s="1" t="s">
        <v>22</v>
      </c>
      <c r="B13203" s="2">
        <v>42093</v>
      </c>
      <c r="C13203">
        <v>5.1806000000000001</v>
      </c>
    </row>
    <row r="13204" spans="1:3" x14ac:dyDescent="0.55000000000000004">
      <c r="A13204" s="1" t="s">
        <v>22</v>
      </c>
      <c r="B13204" s="2">
        <v>42094</v>
      </c>
      <c r="C13204">
        <v>5.0503</v>
      </c>
    </row>
    <row r="13205" spans="1:3" x14ac:dyDescent="0.55000000000000004">
      <c r="A13205" s="1" t="s">
        <v>22</v>
      </c>
      <c r="B13205" s="2">
        <v>42095</v>
      </c>
      <c r="C13205">
        <v>5.0696000000000003</v>
      </c>
    </row>
    <row r="13206" spans="1:3" x14ac:dyDescent="0.55000000000000004">
      <c r="A13206" s="1" t="s">
        <v>22</v>
      </c>
      <c r="B13206" s="2">
        <v>42096</v>
      </c>
      <c r="C13206">
        <v>5.0816999999999997</v>
      </c>
    </row>
    <row r="13207" spans="1:3" x14ac:dyDescent="0.55000000000000004">
      <c r="A13207" s="1" t="s">
        <v>22</v>
      </c>
      <c r="B13207" s="2">
        <v>42100</v>
      </c>
      <c r="C13207">
        <v>5.2289000000000003</v>
      </c>
    </row>
    <row r="13208" spans="1:3" x14ac:dyDescent="0.55000000000000004">
      <c r="A13208" s="1" t="s">
        <v>22</v>
      </c>
      <c r="B13208" s="2">
        <v>42101</v>
      </c>
      <c r="C13208">
        <v>5.2747000000000002</v>
      </c>
    </row>
    <row r="13209" spans="1:3" x14ac:dyDescent="0.55000000000000004">
      <c r="A13209" s="1" t="s">
        <v>22</v>
      </c>
      <c r="B13209" s="2">
        <v>42102</v>
      </c>
      <c r="C13209">
        <v>5.3132999999999999</v>
      </c>
    </row>
    <row r="13210" spans="1:3" x14ac:dyDescent="0.55000000000000004">
      <c r="A13210" s="1" t="s">
        <v>22</v>
      </c>
      <c r="B13210" s="2">
        <v>42103</v>
      </c>
      <c r="C13210">
        <v>5.4363999999999999</v>
      </c>
    </row>
    <row r="13211" spans="1:3" x14ac:dyDescent="0.55000000000000004">
      <c r="A13211" s="1" t="s">
        <v>22</v>
      </c>
      <c r="B13211" s="2">
        <v>42104</v>
      </c>
      <c r="C13211">
        <v>5.4919000000000002</v>
      </c>
    </row>
    <row r="13212" spans="1:3" x14ac:dyDescent="0.55000000000000004">
      <c r="A13212" s="1" t="s">
        <v>22</v>
      </c>
      <c r="B13212" s="2">
        <v>42107</v>
      </c>
      <c r="C13212">
        <v>5.4412000000000003</v>
      </c>
    </row>
    <row r="13213" spans="1:3" x14ac:dyDescent="0.55000000000000004">
      <c r="A13213" s="1" t="s">
        <v>22</v>
      </c>
      <c r="B13213" s="2">
        <v>42108</v>
      </c>
      <c r="C13213">
        <v>5.3954000000000004</v>
      </c>
    </row>
    <row r="13214" spans="1:3" x14ac:dyDescent="0.55000000000000004">
      <c r="A13214" s="1" t="s">
        <v>22</v>
      </c>
      <c r="B13214" s="2">
        <v>42109</v>
      </c>
      <c r="C13214">
        <v>5.4604999999999997</v>
      </c>
    </row>
    <row r="13215" spans="1:3" x14ac:dyDescent="0.55000000000000004">
      <c r="A13215" s="1" t="s">
        <v>22</v>
      </c>
      <c r="B13215" s="2">
        <v>42110</v>
      </c>
      <c r="C13215">
        <v>5.4267000000000003</v>
      </c>
    </row>
    <row r="13216" spans="1:3" x14ac:dyDescent="0.55000000000000004">
      <c r="A13216" s="1" t="s">
        <v>22</v>
      </c>
      <c r="B13216" s="2">
        <v>42111</v>
      </c>
      <c r="C13216">
        <v>5.3567999999999998</v>
      </c>
    </row>
    <row r="13217" spans="1:3" x14ac:dyDescent="0.55000000000000004">
      <c r="A13217" s="1" t="s">
        <v>22</v>
      </c>
      <c r="B13217" s="2">
        <v>42114</v>
      </c>
      <c r="C13217">
        <v>5.3301999999999996</v>
      </c>
    </row>
    <row r="13218" spans="1:3" x14ac:dyDescent="0.55000000000000004">
      <c r="A13218" s="1" t="s">
        <v>22</v>
      </c>
      <c r="B13218" s="2">
        <v>42115</v>
      </c>
      <c r="C13218">
        <v>5.3230000000000004</v>
      </c>
    </row>
    <row r="13219" spans="1:3" x14ac:dyDescent="0.55000000000000004">
      <c r="A13219" s="1" t="s">
        <v>22</v>
      </c>
      <c r="B13219" s="2">
        <v>42116</v>
      </c>
      <c r="C13219">
        <v>5.3833000000000002</v>
      </c>
    </row>
    <row r="13220" spans="1:3" x14ac:dyDescent="0.55000000000000004">
      <c r="A13220" s="1" t="s">
        <v>22</v>
      </c>
      <c r="B13220" s="2">
        <v>42117</v>
      </c>
      <c r="C13220">
        <v>5.3616000000000001</v>
      </c>
    </row>
    <row r="13221" spans="1:3" x14ac:dyDescent="0.55000000000000004">
      <c r="A13221" s="1" t="s">
        <v>22</v>
      </c>
      <c r="B13221" s="2">
        <v>42118</v>
      </c>
      <c r="C13221">
        <v>5.3156999999999996</v>
      </c>
    </row>
    <row r="13222" spans="1:3" x14ac:dyDescent="0.55000000000000004">
      <c r="A13222" s="1" t="s">
        <v>22</v>
      </c>
      <c r="B13222" s="2">
        <v>42121</v>
      </c>
      <c r="C13222">
        <v>5.3567999999999998</v>
      </c>
    </row>
    <row r="13223" spans="1:3" x14ac:dyDescent="0.55000000000000004">
      <c r="A13223" s="1" t="s">
        <v>22</v>
      </c>
      <c r="B13223" s="2">
        <v>42122</v>
      </c>
      <c r="C13223">
        <v>5.3833000000000002</v>
      </c>
    </row>
    <row r="13224" spans="1:3" x14ac:dyDescent="0.55000000000000004">
      <c r="A13224" s="1" t="s">
        <v>22</v>
      </c>
      <c r="B13224" s="2">
        <v>42123</v>
      </c>
      <c r="C13224">
        <v>5.3422999999999998</v>
      </c>
    </row>
    <row r="13225" spans="1:3" x14ac:dyDescent="0.55000000000000004">
      <c r="A13225" s="1" t="s">
        <v>22</v>
      </c>
      <c r="B13225" s="2">
        <v>42124</v>
      </c>
      <c r="C13225">
        <v>5.3567999999999998</v>
      </c>
    </row>
    <row r="13226" spans="1:3" x14ac:dyDescent="0.55000000000000004">
      <c r="A13226" s="1" t="s">
        <v>22</v>
      </c>
      <c r="B13226" s="2">
        <v>42125</v>
      </c>
      <c r="C13226">
        <v>5.4894999999999996</v>
      </c>
    </row>
    <row r="13227" spans="1:3" x14ac:dyDescent="0.55000000000000004">
      <c r="A13227" s="1" t="s">
        <v>22</v>
      </c>
      <c r="B13227" s="2">
        <v>42128</v>
      </c>
      <c r="C13227">
        <v>5.4557000000000002</v>
      </c>
    </row>
    <row r="13228" spans="1:3" x14ac:dyDescent="0.55000000000000004">
      <c r="A13228" s="1" t="s">
        <v>22</v>
      </c>
      <c r="B13228" s="2">
        <v>42129</v>
      </c>
      <c r="C13228">
        <v>5.3156999999999996</v>
      </c>
    </row>
    <row r="13229" spans="1:3" x14ac:dyDescent="0.55000000000000004">
      <c r="A13229" s="1" t="s">
        <v>22</v>
      </c>
      <c r="B13229" s="2">
        <v>42130</v>
      </c>
      <c r="C13229">
        <v>5.3326000000000002</v>
      </c>
    </row>
    <row r="13230" spans="1:3" x14ac:dyDescent="0.55000000000000004">
      <c r="A13230" s="1" t="s">
        <v>22</v>
      </c>
      <c r="B13230" s="2">
        <v>42131</v>
      </c>
      <c r="C13230">
        <v>5.4267000000000003</v>
      </c>
    </row>
    <row r="13231" spans="1:3" x14ac:dyDescent="0.55000000000000004">
      <c r="A13231" s="1" t="s">
        <v>22</v>
      </c>
      <c r="B13231" s="2">
        <v>42132</v>
      </c>
      <c r="C13231">
        <v>5.0262000000000002</v>
      </c>
    </row>
    <row r="13232" spans="1:3" x14ac:dyDescent="0.55000000000000004">
      <c r="A13232" s="1" t="s">
        <v>22</v>
      </c>
      <c r="B13232" s="2">
        <v>42135</v>
      </c>
      <c r="C13232">
        <v>4.9779</v>
      </c>
    </row>
    <row r="13233" spans="1:3" x14ac:dyDescent="0.55000000000000004">
      <c r="A13233" s="1" t="s">
        <v>22</v>
      </c>
      <c r="B13233" s="2">
        <v>42136</v>
      </c>
      <c r="C13233">
        <v>5.0262000000000002</v>
      </c>
    </row>
    <row r="13234" spans="1:3" x14ac:dyDescent="0.55000000000000004">
      <c r="A13234" s="1" t="s">
        <v>22</v>
      </c>
      <c r="B13234" s="2">
        <v>42137</v>
      </c>
      <c r="C13234">
        <v>5.0551000000000004</v>
      </c>
    </row>
    <row r="13235" spans="1:3" x14ac:dyDescent="0.55000000000000004">
      <c r="A13235" s="1" t="s">
        <v>22</v>
      </c>
      <c r="B13235" s="2">
        <v>42138</v>
      </c>
      <c r="C13235">
        <v>5.1372</v>
      </c>
    </row>
    <row r="13236" spans="1:3" x14ac:dyDescent="0.55000000000000004">
      <c r="A13236" s="1" t="s">
        <v>22</v>
      </c>
      <c r="B13236" s="2">
        <v>42139</v>
      </c>
      <c r="C13236">
        <v>5.1395999999999997</v>
      </c>
    </row>
    <row r="13237" spans="1:3" x14ac:dyDescent="0.55000000000000004">
      <c r="A13237" s="1" t="s">
        <v>22</v>
      </c>
      <c r="B13237" s="2">
        <v>42142</v>
      </c>
      <c r="C13237">
        <v>5.1323999999999996</v>
      </c>
    </row>
    <row r="13238" spans="1:3" x14ac:dyDescent="0.55000000000000004">
      <c r="A13238" s="1" t="s">
        <v>22</v>
      </c>
      <c r="B13238" s="2">
        <v>42143</v>
      </c>
      <c r="C13238">
        <v>5.1003999999999996</v>
      </c>
    </row>
    <row r="13239" spans="1:3" x14ac:dyDescent="0.55000000000000004">
      <c r="A13239" s="1" t="s">
        <v>22</v>
      </c>
      <c r="B13239" s="2">
        <v>42144</v>
      </c>
      <c r="C13239">
        <v>5.1003999999999996</v>
      </c>
    </row>
    <row r="13240" spans="1:3" x14ac:dyDescent="0.55000000000000004">
      <c r="A13240" s="1" t="s">
        <v>22</v>
      </c>
      <c r="B13240" s="2">
        <v>42145</v>
      </c>
      <c r="C13240">
        <v>5.0640000000000001</v>
      </c>
    </row>
    <row r="13241" spans="1:3" x14ac:dyDescent="0.55000000000000004">
      <c r="A13241" s="1" t="s">
        <v>22</v>
      </c>
      <c r="B13241" s="2">
        <v>42146</v>
      </c>
      <c r="C13241">
        <v>5.0567000000000002</v>
      </c>
    </row>
    <row r="13242" spans="1:3" x14ac:dyDescent="0.55000000000000004">
      <c r="A13242" s="1" t="s">
        <v>22</v>
      </c>
      <c r="B13242" s="2">
        <v>42150</v>
      </c>
      <c r="C13242">
        <v>5.0251999999999999</v>
      </c>
    </row>
    <row r="13243" spans="1:3" x14ac:dyDescent="0.55000000000000004">
      <c r="A13243" s="1" t="s">
        <v>22</v>
      </c>
      <c r="B13243" s="2">
        <v>42151</v>
      </c>
      <c r="C13243">
        <v>5.2942999999999998</v>
      </c>
    </row>
    <row r="13244" spans="1:3" x14ac:dyDescent="0.55000000000000004">
      <c r="A13244" s="1" t="s">
        <v>22</v>
      </c>
      <c r="B13244" s="2">
        <v>42152</v>
      </c>
      <c r="C13244">
        <v>5.367</v>
      </c>
    </row>
    <row r="13245" spans="1:3" x14ac:dyDescent="0.55000000000000004">
      <c r="A13245" s="1" t="s">
        <v>22</v>
      </c>
      <c r="B13245" s="2">
        <v>42153</v>
      </c>
      <c r="C13245">
        <v>5.3646000000000003</v>
      </c>
    </row>
    <row r="13246" spans="1:3" x14ac:dyDescent="0.55000000000000004">
      <c r="A13246" s="1" t="s">
        <v>22</v>
      </c>
      <c r="B13246" s="2">
        <v>42156</v>
      </c>
      <c r="C13246">
        <v>5.4252000000000002</v>
      </c>
    </row>
    <row r="13247" spans="1:3" x14ac:dyDescent="0.55000000000000004">
      <c r="A13247" s="1" t="s">
        <v>22</v>
      </c>
      <c r="B13247" s="2">
        <v>42157</v>
      </c>
      <c r="C13247">
        <v>5.3185000000000002</v>
      </c>
    </row>
    <row r="13248" spans="1:3" x14ac:dyDescent="0.55000000000000004">
      <c r="A13248" s="1" t="s">
        <v>22</v>
      </c>
      <c r="B13248" s="2">
        <v>42158</v>
      </c>
      <c r="C13248">
        <v>5.2603</v>
      </c>
    </row>
    <row r="13249" spans="1:3" x14ac:dyDescent="0.55000000000000004">
      <c r="A13249" s="1" t="s">
        <v>22</v>
      </c>
      <c r="B13249" s="2">
        <v>42159</v>
      </c>
      <c r="C13249">
        <v>5.3548999999999998</v>
      </c>
    </row>
    <row r="13250" spans="1:3" x14ac:dyDescent="0.55000000000000004">
      <c r="A13250" s="1" t="s">
        <v>22</v>
      </c>
      <c r="B13250" s="2">
        <v>42160</v>
      </c>
      <c r="C13250">
        <v>5.3960999999999997</v>
      </c>
    </row>
    <row r="13251" spans="1:3" x14ac:dyDescent="0.55000000000000004">
      <c r="A13251" s="1" t="s">
        <v>22</v>
      </c>
      <c r="B13251" s="2">
        <v>42163</v>
      </c>
      <c r="C13251">
        <v>5.2725</v>
      </c>
    </row>
    <row r="13252" spans="1:3" x14ac:dyDescent="0.55000000000000004">
      <c r="A13252" s="1" t="s">
        <v>22</v>
      </c>
      <c r="B13252" s="2">
        <v>42164</v>
      </c>
      <c r="C13252">
        <v>5.2991000000000001</v>
      </c>
    </row>
    <row r="13253" spans="1:3" x14ac:dyDescent="0.55000000000000004">
      <c r="A13253" s="1" t="s">
        <v>22</v>
      </c>
      <c r="B13253" s="2">
        <v>42165</v>
      </c>
      <c r="C13253">
        <v>5.2046000000000001</v>
      </c>
    </row>
    <row r="13254" spans="1:3" x14ac:dyDescent="0.55000000000000004">
      <c r="A13254" s="1" t="s">
        <v>22</v>
      </c>
      <c r="B13254" s="2">
        <v>42166</v>
      </c>
      <c r="C13254">
        <v>5.2603</v>
      </c>
    </row>
    <row r="13255" spans="1:3" x14ac:dyDescent="0.55000000000000004">
      <c r="A13255" s="1" t="s">
        <v>22</v>
      </c>
      <c r="B13255" s="2">
        <v>42167</v>
      </c>
      <c r="C13255">
        <v>5.1173000000000002</v>
      </c>
    </row>
    <row r="13256" spans="1:3" x14ac:dyDescent="0.55000000000000004">
      <c r="A13256" s="1" t="s">
        <v>22</v>
      </c>
      <c r="B13256" s="2">
        <v>42170</v>
      </c>
      <c r="C13256">
        <v>5.1075999999999997</v>
      </c>
    </row>
    <row r="13257" spans="1:3" x14ac:dyDescent="0.55000000000000004">
      <c r="A13257" s="1" t="s">
        <v>22</v>
      </c>
      <c r="B13257" s="2">
        <v>42171</v>
      </c>
      <c r="C13257">
        <v>5.1707000000000001</v>
      </c>
    </row>
    <row r="13258" spans="1:3" x14ac:dyDescent="0.55000000000000004">
      <c r="A13258" s="1" t="s">
        <v>22</v>
      </c>
      <c r="B13258" s="2">
        <v>42172</v>
      </c>
      <c r="C13258">
        <v>5.2313000000000001</v>
      </c>
    </row>
    <row r="13259" spans="1:3" x14ac:dyDescent="0.55000000000000004">
      <c r="A13259" s="1" t="s">
        <v>22</v>
      </c>
      <c r="B13259" s="2">
        <v>42173</v>
      </c>
      <c r="C13259">
        <v>5.3185000000000002</v>
      </c>
    </row>
    <row r="13260" spans="1:3" x14ac:dyDescent="0.55000000000000004">
      <c r="A13260" s="1" t="s">
        <v>22</v>
      </c>
      <c r="B13260" s="2">
        <v>42174</v>
      </c>
      <c r="C13260">
        <v>5.3015999999999996</v>
      </c>
    </row>
    <row r="13261" spans="1:3" x14ac:dyDescent="0.55000000000000004">
      <c r="A13261" s="1" t="s">
        <v>22</v>
      </c>
      <c r="B13261" s="2">
        <v>42177</v>
      </c>
      <c r="C13261">
        <v>5.2797000000000001</v>
      </c>
    </row>
    <row r="13262" spans="1:3" x14ac:dyDescent="0.55000000000000004">
      <c r="A13262" s="1" t="s">
        <v>22</v>
      </c>
      <c r="B13262" s="2">
        <v>42178</v>
      </c>
      <c r="C13262">
        <v>5.1440000000000001</v>
      </c>
    </row>
    <row r="13263" spans="1:3" x14ac:dyDescent="0.55000000000000004">
      <c r="A13263" s="1" t="s">
        <v>22</v>
      </c>
      <c r="B13263" s="2">
        <v>42179</v>
      </c>
      <c r="C13263">
        <v>5.0930999999999997</v>
      </c>
    </row>
    <row r="13264" spans="1:3" x14ac:dyDescent="0.55000000000000004">
      <c r="A13264" s="1" t="s">
        <v>22</v>
      </c>
      <c r="B13264" s="2">
        <v>42180</v>
      </c>
      <c r="C13264">
        <v>5.1318999999999999</v>
      </c>
    </row>
    <row r="13265" spans="1:3" x14ac:dyDescent="0.55000000000000004">
      <c r="A13265" s="1" t="s">
        <v>22</v>
      </c>
      <c r="B13265" s="2">
        <v>42181</v>
      </c>
      <c r="C13265">
        <v>5.0275999999999996</v>
      </c>
    </row>
    <row r="13266" spans="1:3" x14ac:dyDescent="0.55000000000000004">
      <c r="A13266" s="1" t="s">
        <v>22</v>
      </c>
      <c r="B13266" s="2">
        <v>42184</v>
      </c>
      <c r="C13266">
        <v>4.8773</v>
      </c>
    </row>
    <row r="13267" spans="1:3" x14ac:dyDescent="0.55000000000000004">
      <c r="A13267" s="1" t="s">
        <v>22</v>
      </c>
      <c r="B13267" s="2">
        <v>42185</v>
      </c>
      <c r="C13267">
        <v>4.8749000000000002</v>
      </c>
    </row>
    <row r="13268" spans="1:3" x14ac:dyDescent="0.55000000000000004">
      <c r="A13268" s="1" t="s">
        <v>22</v>
      </c>
      <c r="B13268" s="2">
        <v>42186</v>
      </c>
      <c r="C13268">
        <v>4.9451999999999998</v>
      </c>
    </row>
    <row r="13269" spans="1:3" x14ac:dyDescent="0.55000000000000004">
      <c r="A13269" s="1" t="s">
        <v>22</v>
      </c>
      <c r="B13269" s="2">
        <v>42187</v>
      </c>
      <c r="C13269">
        <v>4.9500999999999999</v>
      </c>
    </row>
    <row r="13270" spans="1:3" x14ac:dyDescent="0.55000000000000004">
      <c r="A13270" s="1" t="s">
        <v>22</v>
      </c>
      <c r="B13270" s="2">
        <v>42191</v>
      </c>
      <c r="C13270">
        <v>4.8895</v>
      </c>
    </row>
    <row r="13271" spans="1:3" x14ac:dyDescent="0.55000000000000004">
      <c r="A13271" s="1" t="s">
        <v>22</v>
      </c>
      <c r="B13271" s="2">
        <v>42192</v>
      </c>
      <c r="C13271">
        <v>4.7972999999999999</v>
      </c>
    </row>
    <row r="13272" spans="1:3" x14ac:dyDescent="0.55000000000000004">
      <c r="A13272" s="1" t="s">
        <v>22</v>
      </c>
      <c r="B13272" s="2">
        <v>42193</v>
      </c>
      <c r="C13272">
        <v>4.7633999999999999</v>
      </c>
    </row>
    <row r="13273" spans="1:3" x14ac:dyDescent="0.55000000000000004">
      <c r="A13273" s="1" t="s">
        <v>22</v>
      </c>
      <c r="B13273" s="2">
        <v>42194</v>
      </c>
      <c r="C13273">
        <v>4.7051999999999996</v>
      </c>
    </row>
    <row r="13274" spans="1:3" x14ac:dyDescent="0.55000000000000004">
      <c r="A13274" s="1" t="s">
        <v>22</v>
      </c>
      <c r="B13274" s="2">
        <v>42195</v>
      </c>
      <c r="C13274">
        <v>4.7876000000000003</v>
      </c>
    </row>
    <row r="13275" spans="1:3" x14ac:dyDescent="0.55000000000000004">
      <c r="A13275" s="1" t="s">
        <v>22</v>
      </c>
      <c r="B13275" s="2">
        <v>42198</v>
      </c>
      <c r="C13275">
        <v>4.8192000000000004</v>
      </c>
    </row>
    <row r="13276" spans="1:3" x14ac:dyDescent="0.55000000000000004">
      <c r="A13276" s="1" t="s">
        <v>22</v>
      </c>
      <c r="B13276" s="2">
        <v>42199</v>
      </c>
      <c r="C13276">
        <v>4.8216000000000001</v>
      </c>
    </row>
    <row r="13277" spans="1:3" x14ac:dyDescent="0.55000000000000004">
      <c r="A13277" s="1" t="s">
        <v>22</v>
      </c>
      <c r="B13277" s="2">
        <v>42200</v>
      </c>
      <c r="C13277">
        <v>4.7876000000000003</v>
      </c>
    </row>
    <row r="13278" spans="1:3" x14ac:dyDescent="0.55000000000000004">
      <c r="A13278" s="1" t="s">
        <v>22</v>
      </c>
      <c r="B13278" s="2">
        <v>42201</v>
      </c>
      <c r="C13278">
        <v>4.8943000000000003</v>
      </c>
    </row>
    <row r="13279" spans="1:3" x14ac:dyDescent="0.55000000000000004">
      <c r="A13279" s="1" t="s">
        <v>22</v>
      </c>
      <c r="B13279" s="2">
        <v>42202</v>
      </c>
      <c r="C13279">
        <v>4.8651999999999997</v>
      </c>
    </row>
    <row r="13280" spans="1:3" x14ac:dyDescent="0.55000000000000004">
      <c r="A13280" s="1" t="s">
        <v>22</v>
      </c>
      <c r="B13280" s="2">
        <v>42205</v>
      </c>
      <c r="C13280">
        <v>4.7755000000000001</v>
      </c>
    </row>
    <row r="13281" spans="1:3" x14ac:dyDescent="0.55000000000000004">
      <c r="A13281" s="1" t="s">
        <v>22</v>
      </c>
      <c r="B13281" s="2">
        <v>42206</v>
      </c>
      <c r="C13281">
        <v>4.7972999999999999</v>
      </c>
    </row>
    <row r="13282" spans="1:3" x14ac:dyDescent="0.55000000000000004">
      <c r="A13282" s="1" t="s">
        <v>22</v>
      </c>
      <c r="B13282" s="2">
        <v>42207</v>
      </c>
      <c r="C13282">
        <v>4.7051999999999996</v>
      </c>
    </row>
    <row r="13283" spans="1:3" x14ac:dyDescent="0.55000000000000004">
      <c r="A13283" s="1" t="s">
        <v>22</v>
      </c>
      <c r="B13283" s="2">
        <v>42208</v>
      </c>
      <c r="C13283">
        <v>4.7633999999999999</v>
      </c>
    </row>
    <row r="13284" spans="1:3" x14ac:dyDescent="0.55000000000000004">
      <c r="A13284" s="1" t="s">
        <v>22</v>
      </c>
      <c r="B13284" s="2">
        <v>42209</v>
      </c>
      <c r="C13284">
        <v>4.7076000000000002</v>
      </c>
    </row>
    <row r="13285" spans="1:3" x14ac:dyDescent="0.55000000000000004">
      <c r="A13285" s="1" t="s">
        <v>22</v>
      </c>
      <c r="B13285" s="2">
        <v>42212</v>
      </c>
      <c r="C13285">
        <v>4.681</v>
      </c>
    </row>
    <row r="13286" spans="1:3" x14ac:dyDescent="0.55000000000000004">
      <c r="A13286" s="1" t="s">
        <v>22</v>
      </c>
      <c r="B13286" s="2">
        <v>42213</v>
      </c>
      <c r="C13286">
        <v>4.7827999999999999</v>
      </c>
    </row>
    <row r="13287" spans="1:3" x14ac:dyDescent="0.55000000000000004">
      <c r="A13287" s="1" t="s">
        <v>22</v>
      </c>
      <c r="B13287" s="2">
        <v>42214</v>
      </c>
      <c r="C13287">
        <v>4.8410000000000002</v>
      </c>
    </row>
    <row r="13288" spans="1:3" x14ac:dyDescent="0.55000000000000004">
      <c r="A13288" s="1" t="s">
        <v>22</v>
      </c>
      <c r="B13288" s="2">
        <v>42215</v>
      </c>
      <c r="C13288">
        <v>4.8531000000000004</v>
      </c>
    </row>
    <row r="13289" spans="1:3" x14ac:dyDescent="0.55000000000000004">
      <c r="A13289" s="1" t="s">
        <v>22</v>
      </c>
      <c r="B13289" s="2">
        <v>42216</v>
      </c>
      <c r="C13289">
        <v>4.8361000000000001</v>
      </c>
    </row>
    <row r="13290" spans="1:3" x14ac:dyDescent="0.55000000000000004">
      <c r="A13290" s="1" t="s">
        <v>22</v>
      </c>
      <c r="B13290" s="2">
        <v>42219</v>
      </c>
      <c r="C13290">
        <v>4.9184999999999999</v>
      </c>
    </row>
    <row r="13291" spans="1:3" x14ac:dyDescent="0.55000000000000004">
      <c r="A13291" s="1" t="s">
        <v>22</v>
      </c>
      <c r="B13291" s="2">
        <v>42220</v>
      </c>
      <c r="C13291">
        <v>4.9379</v>
      </c>
    </row>
    <row r="13292" spans="1:3" x14ac:dyDescent="0.55000000000000004">
      <c r="A13292" s="1" t="s">
        <v>22</v>
      </c>
      <c r="B13292" s="2">
        <v>42221</v>
      </c>
      <c r="C13292">
        <v>4.9888000000000003</v>
      </c>
    </row>
    <row r="13293" spans="1:3" x14ac:dyDescent="0.55000000000000004">
      <c r="A13293" s="1" t="s">
        <v>22</v>
      </c>
      <c r="B13293" s="2">
        <v>42222</v>
      </c>
      <c r="C13293">
        <v>4.9573</v>
      </c>
    </row>
    <row r="13294" spans="1:3" x14ac:dyDescent="0.55000000000000004">
      <c r="A13294" s="1" t="s">
        <v>22</v>
      </c>
      <c r="B13294" s="2">
        <v>42223</v>
      </c>
      <c r="C13294">
        <v>5.5705999999999998</v>
      </c>
    </row>
    <row r="13295" spans="1:3" x14ac:dyDescent="0.55000000000000004">
      <c r="A13295" s="1" t="s">
        <v>22</v>
      </c>
      <c r="B13295" s="2">
        <v>42226</v>
      </c>
      <c r="C13295">
        <v>5.7645999999999997</v>
      </c>
    </row>
    <row r="13296" spans="1:3" x14ac:dyDescent="0.55000000000000004">
      <c r="A13296" s="1" t="s">
        <v>22</v>
      </c>
      <c r="B13296" s="2">
        <v>42227</v>
      </c>
      <c r="C13296">
        <v>5.7355</v>
      </c>
    </row>
    <row r="13297" spans="1:3" x14ac:dyDescent="0.55000000000000004">
      <c r="A13297" s="1" t="s">
        <v>22</v>
      </c>
      <c r="B13297" s="2">
        <v>42228</v>
      </c>
      <c r="C13297">
        <v>5.75</v>
      </c>
    </row>
    <row r="13298" spans="1:3" x14ac:dyDescent="0.55000000000000004">
      <c r="A13298" s="1" t="s">
        <v>22</v>
      </c>
      <c r="B13298" s="2">
        <v>42229</v>
      </c>
      <c r="C13298">
        <v>5.7015000000000002</v>
      </c>
    </row>
    <row r="13299" spans="1:3" x14ac:dyDescent="0.55000000000000004">
      <c r="A13299" s="1" t="s">
        <v>22</v>
      </c>
      <c r="B13299" s="2">
        <v>42230</v>
      </c>
      <c r="C13299">
        <v>5.7064000000000004</v>
      </c>
    </row>
    <row r="13300" spans="1:3" x14ac:dyDescent="0.55000000000000004">
      <c r="A13300" s="1" t="s">
        <v>22</v>
      </c>
      <c r="B13300" s="2">
        <v>42233</v>
      </c>
      <c r="C13300">
        <v>5.67</v>
      </c>
    </row>
    <row r="13301" spans="1:3" x14ac:dyDescent="0.55000000000000004">
      <c r="A13301" s="1" t="s">
        <v>22</v>
      </c>
      <c r="B13301" s="2">
        <v>42234</v>
      </c>
      <c r="C13301">
        <v>5.6184000000000003</v>
      </c>
    </row>
    <row r="13302" spans="1:3" x14ac:dyDescent="0.55000000000000004">
      <c r="A13302" s="1" t="s">
        <v>22</v>
      </c>
      <c r="B13302" s="2">
        <v>42235</v>
      </c>
      <c r="C13302">
        <v>5.5964999999999998</v>
      </c>
    </row>
    <row r="13303" spans="1:3" x14ac:dyDescent="0.55000000000000004">
      <c r="A13303" s="1" t="s">
        <v>22</v>
      </c>
      <c r="B13303" s="2">
        <v>42236</v>
      </c>
      <c r="C13303">
        <v>5.3944999999999999</v>
      </c>
    </row>
    <row r="13304" spans="1:3" x14ac:dyDescent="0.55000000000000004">
      <c r="A13304" s="1" t="s">
        <v>22</v>
      </c>
      <c r="B13304" s="2">
        <v>42237</v>
      </c>
      <c r="C13304">
        <v>5.2264999999999997</v>
      </c>
    </row>
    <row r="13305" spans="1:3" x14ac:dyDescent="0.55000000000000004">
      <c r="A13305" s="1" t="s">
        <v>22</v>
      </c>
      <c r="B13305" s="2">
        <v>42240</v>
      </c>
      <c r="C13305">
        <v>5.0415000000000001</v>
      </c>
    </row>
    <row r="13306" spans="1:3" x14ac:dyDescent="0.55000000000000004">
      <c r="A13306" s="1" t="s">
        <v>22</v>
      </c>
      <c r="B13306" s="2">
        <v>42241</v>
      </c>
      <c r="C13306">
        <v>4.9367999999999999</v>
      </c>
    </row>
    <row r="13307" spans="1:3" x14ac:dyDescent="0.55000000000000004">
      <c r="A13307" s="1" t="s">
        <v>22</v>
      </c>
      <c r="B13307" s="2">
        <v>42242</v>
      </c>
      <c r="C13307">
        <v>5.3093000000000004</v>
      </c>
    </row>
    <row r="13308" spans="1:3" x14ac:dyDescent="0.55000000000000004">
      <c r="A13308" s="1" t="s">
        <v>22</v>
      </c>
      <c r="B13308" s="2">
        <v>42243</v>
      </c>
      <c r="C13308">
        <v>5.5088999999999997</v>
      </c>
    </row>
    <row r="13309" spans="1:3" x14ac:dyDescent="0.55000000000000004">
      <c r="A13309" s="1" t="s">
        <v>22</v>
      </c>
      <c r="B13309" s="2">
        <v>42244</v>
      </c>
      <c r="C13309">
        <v>5.5331999999999999</v>
      </c>
    </row>
    <row r="13310" spans="1:3" x14ac:dyDescent="0.55000000000000004">
      <c r="A13310" s="1" t="s">
        <v>22</v>
      </c>
      <c r="B13310" s="2">
        <v>42247</v>
      </c>
      <c r="C13310">
        <v>5.4724000000000004</v>
      </c>
    </row>
    <row r="13311" spans="1:3" x14ac:dyDescent="0.55000000000000004">
      <c r="A13311" s="1" t="s">
        <v>22</v>
      </c>
      <c r="B13311" s="2">
        <v>42248</v>
      </c>
      <c r="C13311">
        <v>5.2484000000000002</v>
      </c>
    </row>
    <row r="13312" spans="1:3" x14ac:dyDescent="0.55000000000000004">
      <c r="A13312" s="1" t="s">
        <v>22</v>
      </c>
      <c r="B13312" s="2">
        <v>42249</v>
      </c>
      <c r="C13312">
        <v>5.4066000000000001</v>
      </c>
    </row>
    <row r="13313" spans="1:3" x14ac:dyDescent="0.55000000000000004">
      <c r="A13313" s="1" t="s">
        <v>22</v>
      </c>
      <c r="B13313" s="2">
        <v>42250</v>
      </c>
      <c r="C13313">
        <v>5.4211999999999998</v>
      </c>
    </row>
    <row r="13314" spans="1:3" x14ac:dyDescent="0.55000000000000004">
      <c r="A13314" s="1" t="s">
        <v>22</v>
      </c>
      <c r="B13314" s="2">
        <v>42251</v>
      </c>
      <c r="C13314">
        <v>5.2946999999999997</v>
      </c>
    </row>
    <row r="13315" spans="1:3" x14ac:dyDescent="0.55000000000000004">
      <c r="A13315" s="1" t="s">
        <v>22</v>
      </c>
      <c r="B13315" s="2">
        <v>42255</v>
      </c>
      <c r="C13315">
        <v>5.5209999999999999</v>
      </c>
    </row>
    <row r="13316" spans="1:3" x14ac:dyDescent="0.55000000000000004">
      <c r="A13316" s="1" t="s">
        <v>22</v>
      </c>
      <c r="B13316" s="2">
        <v>42256</v>
      </c>
      <c r="C13316">
        <v>5.4115000000000002</v>
      </c>
    </row>
    <row r="13317" spans="1:3" x14ac:dyDescent="0.55000000000000004">
      <c r="A13317" s="1" t="s">
        <v>22</v>
      </c>
      <c r="B13317" s="2">
        <v>42257</v>
      </c>
      <c r="C13317">
        <v>5.4966999999999997</v>
      </c>
    </row>
    <row r="13318" spans="1:3" x14ac:dyDescent="0.55000000000000004">
      <c r="A13318" s="1" t="s">
        <v>22</v>
      </c>
      <c r="B13318" s="2">
        <v>42258</v>
      </c>
      <c r="C13318">
        <v>5.5137</v>
      </c>
    </row>
    <row r="13319" spans="1:3" x14ac:dyDescent="0.55000000000000004">
      <c r="A13319" s="1" t="s">
        <v>22</v>
      </c>
      <c r="B13319" s="2">
        <v>42261</v>
      </c>
      <c r="C13319">
        <v>5.5235000000000003</v>
      </c>
    </row>
    <row r="13320" spans="1:3" x14ac:dyDescent="0.55000000000000004">
      <c r="A13320" s="1" t="s">
        <v>22</v>
      </c>
      <c r="B13320" s="2">
        <v>42262</v>
      </c>
      <c r="C13320">
        <v>5.5842999999999998</v>
      </c>
    </row>
    <row r="13321" spans="1:3" x14ac:dyDescent="0.55000000000000004">
      <c r="A13321" s="1" t="s">
        <v>22</v>
      </c>
      <c r="B13321" s="2">
        <v>42263</v>
      </c>
      <c r="C13321">
        <v>5.6233000000000004</v>
      </c>
    </row>
    <row r="13322" spans="1:3" x14ac:dyDescent="0.55000000000000004">
      <c r="A13322" s="1" t="s">
        <v>22</v>
      </c>
      <c r="B13322" s="2">
        <v>42264</v>
      </c>
      <c r="C13322">
        <v>5.6744000000000003</v>
      </c>
    </row>
    <row r="13323" spans="1:3" x14ac:dyDescent="0.55000000000000004">
      <c r="A13323" s="1" t="s">
        <v>22</v>
      </c>
      <c r="B13323" s="2">
        <v>42265</v>
      </c>
      <c r="C13323">
        <v>5.6695000000000002</v>
      </c>
    </row>
    <row r="13324" spans="1:3" x14ac:dyDescent="0.55000000000000004">
      <c r="A13324" s="1" t="s">
        <v>22</v>
      </c>
      <c r="B13324" s="2">
        <v>42268</v>
      </c>
      <c r="C13324">
        <v>5.7279999999999998</v>
      </c>
    </row>
    <row r="13325" spans="1:3" x14ac:dyDescent="0.55000000000000004">
      <c r="A13325" s="1" t="s">
        <v>22</v>
      </c>
      <c r="B13325" s="2">
        <v>42269</v>
      </c>
      <c r="C13325">
        <v>5.5721999999999996</v>
      </c>
    </row>
    <row r="13326" spans="1:3" x14ac:dyDescent="0.55000000000000004">
      <c r="A13326" s="1" t="s">
        <v>22</v>
      </c>
      <c r="B13326" s="2">
        <v>42270</v>
      </c>
      <c r="C13326">
        <v>5.5989000000000004</v>
      </c>
    </row>
    <row r="13327" spans="1:3" x14ac:dyDescent="0.55000000000000004">
      <c r="A13327" s="1" t="s">
        <v>22</v>
      </c>
      <c r="B13327" s="2">
        <v>42271</v>
      </c>
      <c r="C13327">
        <v>5.7061000000000002</v>
      </c>
    </row>
    <row r="13328" spans="1:3" x14ac:dyDescent="0.55000000000000004">
      <c r="A13328" s="1" t="s">
        <v>22</v>
      </c>
      <c r="B13328" s="2">
        <v>42272</v>
      </c>
      <c r="C13328">
        <v>5.7473999999999998</v>
      </c>
    </row>
    <row r="13329" spans="1:3" x14ac:dyDescent="0.55000000000000004">
      <c r="A13329" s="1" t="s">
        <v>22</v>
      </c>
      <c r="B13329" s="2">
        <v>42275</v>
      </c>
      <c r="C13329">
        <v>5.6719999999999997</v>
      </c>
    </row>
    <row r="13330" spans="1:3" x14ac:dyDescent="0.55000000000000004">
      <c r="A13330" s="1" t="s">
        <v>22</v>
      </c>
      <c r="B13330" s="2">
        <v>42276</v>
      </c>
      <c r="C13330">
        <v>5.7717999999999998</v>
      </c>
    </row>
    <row r="13331" spans="1:3" x14ac:dyDescent="0.55000000000000004">
      <c r="A13331" s="1" t="s">
        <v>22</v>
      </c>
      <c r="B13331" s="2">
        <v>42277</v>
      </c>
      <c r="C13331">
        <v>6.0006000000000004</v>
      </c>
    </row>
    <row r="13332" spans="1:3" x14ac:dyDescent="0.55000000000000004">
      <c r="A13332" s="1" t="s">
        <v>22</v>
      </c>
      <c r="B13332" s="2">
        <v>42278</v>
      </c>
      <c r="C13332">
        <v>5.8837999999999999</v>
      </c>
    </row>
    <row r="13333" spans="1:3" x14ac:dyDescent="0.55000000000000004">
      <c r="A13333" s="1" t="s">
        <v>22</v>
      </c>
      <c r="B13333" s="2">
        <v>42279</v>
      </c>
      <c r="C13333">
        <v>6.0370999999999997</v>
      </c>
    </row>
    <row r="13334" spans="1:3" x14ac:dyDescent="0.55000000000000004">
      <c r="A13334" s="1" t="s">
        <v>22</v>
      </c>
      <c r="B13334" s="2">
        <v>42282</v>
      </c>
      <c r="C13334">
        <v>6.1879999999999997</v>
      </c>
    </row>
    <row r="13335" spans="1:3" x14ac:dyDescent="0.55000000000000004">
      <c r="A13335" s="1" t="s">
        <v>22</v>
      </c>
      <c r="B13335" s="2">
        <v>42283</v>
      </c>
      <c r="C13335">
        <v>6.2683999999999997</v>
      </c>
    </row>
    <row r="13336" spans="1:3" x14ac:dyDescent="0.55000000000000004">
      <c r="A13336" s="1" t="s">
        <v>22</v>
      </c>
      <c r="B13336" s="2">
        <v>42284</v>
      </c>
      <c r="C13336">
        <v>6.3341000000000003</v>
      </c>
    </row>
    <row r="13337" spans="1:3" x14ac:dyDescent="0.55000000000000004">
      <c r="A13337" s="1" t="s">
        <v>22</v>
      </c>
      <c r="B13337" s="2">
        <v>42285</v>
      </c>
      <c r="C13337">
        <v>6.3705999999999996</v>
      </c>
    </row>
    <row r="13338" spans="1:3" x14ac:dyDescent="0.55000000000000004">
      <c r="A13338" s="1" t="s">
        <v>22</v>
      </c>
      <c r="B13338" s="2">
        <v>42286</v>
      </c>
      <c r="C13338">
        <v>6.3463000000000003</v>
      </c>
    </row>
    <row r="13339" spans="1:3" x14ac:dyDescent="0.55000000000000004">
      <c r="A13339" s="1" t="s">
        <v>22</v>
      </c>
      <c r="B13339" s="2">
        <v>42289</v>
      </c>
      <c r="C13339">
        <v>6.4143999999999997</v>
      </c>
    </row>
    <row r="13340" spans="1:3" x14ac:dyDescent="0.55000000000000004">
      <c r="A13340" s="1" t="s">
        <v>22</v>
      </c>
      <c r="B13340" s="2">
        <v>42290</v>
      </c>
      <c r="C13340">
        <v>6.4265999999999996</v>
      </c>
    </row>
    <row r="13341" spans="1:3" x14ac:dyDescent="0.55000000000000004">
      <c r="A13341" s="1" t="s">
        <v>22</v>
      </c>
      <c r="B13341" s="2">
        <v>42291</v>
      </c>
      <c r="C13341">
        <v>6.6603000000000003</v>
      </c>
    </row>
    <row r="13342" spans="1:3" x14ac:dyDescent="0.55000000000000004">
      <c r="A13342" s="1" t="s">
        <v>22</v>
      </c>
      <c r="B13342" s="2">
        <v>42292</v>
      </c>
      <c r="C13342">
        <v>6.6772999999999998</v>
      </c>
    </row>
    <row r="13343" spans="1:3" x14ac:dyDescent="0.55000000000000004">
      <c r="A13343" s="1" t="s">
        <v>22</v>
      </c>
      <c r="B13343" s="2">
        <v>42293</v>
      </c>
      <c r="C13343">
        <v>6.782</v>
      </c>
    </row>
    <row r="13344" spans="1:3" x14ac:dyDescent="0.55000000000000004">
      <c r="A13344" s="1" t="s">
        <v>22</v>
      </c>
      <c r="B13344" s="2">
        <v>42296</v>
      </c>
      <c r="C13344">
        <v>6.7698999999999998</v>
      </c>
    </row>
    <row r="13345" spans="1:3" x14ac:dyDescent="0.55000000000000004">
      <c r="A13345" s="1" t="s">
        <v>22</v>
      </c>
      <c r="B13345" s="2">
        <v>42297</v>
      </c>
      <c r="C13345">
        <v>6.7601000000000004</v>
      </c>
    </row>
    <row r="13346" spans="1:3" x14ac:dyDescent="0.55000000000000004">
      <c r="A13346" s="1" t="s">
        <v>22</v>
      </c>
      <c r="B13346" s="2">
        <v>42298</v>
      </c>
      <c r="C13346">
        <v>6.6725000000000003</v>
      </c>
    </row>
    <row r="13347" spans="1:3" x14ac:dyDescent="0.55000000000000004">
      <c r="A13347" s="1" t="s">
        <v>22</v>
      </c>
      <c r="B13347" s="2">
        <v>42299</v>
      </c>
      <c r="C13347">
        <v>6.9135</v>
      </c>
    </row>
    <row r="13348" spans="1:3" x14ac:dyDescent="0.55000000000000004">
      <c r="A13348" s="1" t="s">
        <v>22</v>
      </c>
      <c r="B13348" s="2">
        <v>42300</v>
      </c>
      <c r="C13348">
        <v>6.9596999999999998</v>
      </c>
    </row>
    <row r="13349" spans="1:3" x14ac:dyDescent="0.55000000000000004">
      <c r="A13349" s="1" t="s">
        <v>22</v>
      </c>
      <c r="B13349" s="2">
        <v>42303</v>
      </c>
      <c r="C13349">
        <v>6.9280999999999997</v>
      </c>
    </row>
    <row r="13350" spans="1:3" x14ac:dyDescent="0.55000000000000004">
      <c r="A13350" s="1" t="s">
        <v>22</v>
      </c>
      <c r="B13350" s="2">
        <v>42304</v>
      </c>
      <c r="C13350">
        <v>6.9231999999999996</v>
      </c>
    </row>
    <row r="13351" spans="1:3" x14ac:dyDescent="0.55000000000000004">
      <c r="A13351" s="1" t="s">
        <v>22</v>
      </c>
      <c r="B13351" s="2">
        <v>42305</v>
      </c>
      <c r="C13351">
        <v>6.9791999999999996</v>
      </c>
    </row>
    <row r="13352" spans="1:3" x14ac:dyDescent="0.55000000000000004">
      <c r="A13352" s="1" t="s">
        <v>22</v>
      </c>
      <c r="B13352" s="2">
        <v>42306</v>
      </c>
      <c r="C13352">
        <v>6.7382</v>
      </c>
    </row>
    <row r="13353" spans="1:3" x14ac:dyDescent="0.55000000000000004">
      <c r="A13353" s="1" t="s">
        <v>22</v>
      </c>
      <c r="B13353" s="2">
        <v>42307</v>
      </c>
      <c r="C13353">
        <v>6.9062000000000001</v>
      </c>
    </row>
    <row r="13354" spans="1:3" x14ac:dyDescent="0.55000000000000004">
      <c r="A13354" s="1" t="s">
        <v>22</v>
      </c>
      <c r="B13354" s="2">
        <v>42310</v>
      </c>
      <c r="C13354">
        <v>6.9865000000000004</v>
      </c>
    </row>
    <row r="13355" spans="1:3" x14ac:dyDescent="0.55000000000000004">
      <c r="A13355" s="1" t="s">
        <v>22</v>
      </c>
      <c r="B13355" s="2">
        <v>42311</v>
      </c>
      <c r="C13355">
        <v>6.9378000000000002</v>
      </c>
    </row>
    <row r="13356" spans="1:3" x14ac:dyDescent="0.55000000000000004">
      <c r="A13356" s="1" t="s">
        <v>22</v>
      </c>
      <c r="B13356" s="2">
        <v>42312</v>
      </c>
      <c r="C13356">
        <v>6.8234000000000004</v>
      </c>
    </row>
    <row r="13357" spans="1:3" x14ac:dyDescent="0.55000000000000004">
      <c r="A13357" s="1" t="s">
        <v>22</v>
      </c>
      <c r="B13357" s="2">
        <v>42313</v>
      </c>
      <c r="C13357">
        <v>6.7454999999999998</v>
      </c>
    </row>
    <row r="13358" spans="1:3" x14ac:dyDescent="0.55000000000000004">
      <c r="A13358" s="1" t="s">
        <v>22</v>
      </c>
      <c r="B13358" s="2">
        <v>42314</v>
      </c>
      <c r="C13358">
        <v>7.6802999999999999</v>
      </c>
    </row>
    <row r="13359" spans="1:3" x14ac:dyDescent="0.55000000000000004">
      <c r="A13359" s="1" t="s">
        <v>22</v>
      </c>
      <c r="B13359" s="2">
        <v>42317</v>
      </c>
      <c r="C13359">
        <v>7.6462000000000003</v>
      </c>
    </row>
    <row r="13360" spans="1:3" x14ac:dyDescent="0.55000000000000004">
      <c r="A13360" s="1" t="s">
        <v>22</v>
      </c>
      <c r="B13360" s="2">
        <v>42318</v>
      </c>
      <c r="C13360">
        <v>7.5000999999999998</v>
      </c>
    </row>
    <row r="13361" spans="1:3" x14ac:dyDescent="0.55000000000000004">
      <c r="A13361" s="1" t="s">
        <v>22</v>
      </c>
      <c r="B13361" s="2">
        <v>42319</v>
      </c>
      <c r="C13361">
        <v>7.4271000000000003</v>
      </c>
    </row>
    <row r="13362" spans="1:3" x14ac:dyDescent="0.55000000000000004">
      <c r="A13362" s="1" t="s">
        <v>22</v>
      </c>
      <c r="B13362" s="2">
        <v>42320</v>
      </c>
      <c r="C13362">
        <v>7.4002999999999997</v>
      </c>
    </row>
    <row r="13363" spans="1:3" x14ac:dyDescent="0.55000000000000004">
      <c r="A13363" s="1" t="s">
        <v>22</v>
      </c>
      <c r="B13363" s="2">
        <v>42321</v>
      </c>
      <c r="C13363">
        <v>7.2542999999999997</v>
      </c>
    </row>
    <row r="13364" spans="1:3" x14ac:dyDescent="0.55000000000000004">
      <c r="A13364" s="1" t="s">
        <v>22</v>
      </c>
      <c r="B13364" s="2">
        <v>42324</v>
      </c>
      <c r="C13364">
        <v>7.4002999999999997</v>
      </c>
    </row>
    <row r="13365" spans="1:3" x14ac:dyDescent="0.55000000000000004">
      <c r="A13365" s="1" t="s">
        <v>22</v>
      </c>
      <c r="B13365" s="2">
        <v>42325</v>
      </c>
      <c r="C13365">
        <v>7.4002999999999997</v>
      </c>
    </row>
    <row r="13366" spans="1:3" x14ac:dyDescent="0.55000000000000004">
      <c r="A13366" s="1" t="s">
        <v>22</v>
      </c>
      <c r="B13366" s="2">
        <v>42326</v>
      </c>
      <c r="C13366">
        <v>7.5823999999999998</v>
      </c>
    </row>
    <row r="13367" spans="1:3" x14ac:dyDescent="0.55000000000000004">
      <c r="A13367" s="1" t="s">
        <v>22</v>
      </c>
      <c r="B13367" s="2">
        <v>42327</v>
      </c>
      <c r="C13367">
        <v>7.6044</v>
      </c>
    </row>
    <row r="13368" spans="1:3" x14ac:dyDescent="0.55000000000000004">
      <c r="A13368" s="1" t="s">
        <v>22</v>
      </c>
      <c r="B13368" s="2">
        <v>42328</v>
      </c>
      <c r="C13368">
        <v>7.6703999999999999</v>
      </c>
    </row>
    <row r="13369" spans="1:3" x14ac:dyDescent="0.55000000000000004">
      <c r="A13369" s="1" t="s">
        <v>22</v>
      </c>
      <c r="B13369" s="2">
        <v>42331</v>
      </c>
      <c r="C13369">
        <v>7.5555000000000003</v>
      </c>
    </row>
    <row r="13370" spans="1:3" x14ac:dyDescent="0.55000000000000004">
      <c r="A13370" s="1" t="s">
        <v>22</v>
      </c>
      <c r="B13370" s="2">
        <v>42332</v>
      </c>
      <c r="C13370">
        <v>7.6166</v>
      </c>
    </row>
    <row r="13371" spans="1:3" x14ac:dyDescent="0.55000000000000004">
      <c r="A13371" s="1" t="s">
        <v>22</v>
      </c>
      <c r="B13371" s="2">
        <v>42333</v>
      </c>
      <c r="C13371">
        <v>7.6067999999999998</v>
      </c>
    </row>
    <row r="13372" spans="1:3" x14ac:dyDescent="0.55000000000000004">
      <c r="A13372" s="1" t="s">
        <v>22</v>
      </c>
      <c r="B13372" s="2">
        <v>42335</v>
      </c>
      <c r="C13372">
        <v>7.6703999999999999</v>
      </c>
    </row>
    <row r="13373" spans="1:3" x14ac:dyDescent="0.55000000000000004">
      <c r="A13373" s="1" t="s">
        <v>22</v>
      </c>
      <c r="B13373" s="2">
        <v>42338</v>
      </c>
      <c r="C13373">
        <v>7.7510000000000003</v>
      </c>
    </row>
    <row r="13374" spans="1:3" x14ac:dyDescent="0.55000000000000004">
      <c r="A13374" s="1" t="s">
        <v>22</v>
      </c>
      <c r="B13374" s="2">
        <v>42339</v>
      </c>
      <c r="C13374">
        <v>8.0027000000000008</v>
      </c>
    </row>
    <row r="13375" spans="1:3" x14ac:dyDescent="0.55000000000000004">
      <c r="A13375" s="1" t="s">
        <v>22</v>
      </c>
      <c r="B13375" s="2">
        <v>42340</v>
      </c>
      <c r="C13375">
        <v>7.9416000000000002</v>
      </c>
    </row>
    <row r="13376" spans="1:3" x14ac:dyDescent="0.55000000000000004">
      <c r="A13376" s="1" t="s">
        <v>22</v>
      </c>
      <c r="B13376" s="2">
        <v>42341</v>
      </c>
      <c r="C13376">
        <v>7.9245000000000001</v>
      </c>
    </row>
    <row r="13377" spans="1:3" x14ac:dyDescent="0.55000000000000004">
      <c r="A13377" s="1" t="s">
        <v>22</v>
      </c>
      <c r="B13377" s="2">
        <v>42342</v>
      </c>
      <c r="C13377">
        <v>8.2469999999999999</v>
      </c>
    </row>
    <row r="13378" spans="1:3" x14ac:dyDescent="0.55000000000000004">
      <c r="A13378" s="1" t="s">
        <v>22</v>
      </c>
      <c r="B13378" s="2">
        <v>42345</v>
      </c>
      <c r="C13378">
        <v>8.0907</v>
      </c>
    </row>
    <row r="13379" spans="1:3" x14ac:dyDescent="0.55000000000000004">
      <c r="A13379" s="1" t="s">
        <v>22</v>
      </c>
      <c r="B13379" s="2">
        <v>42346</v>
      </c>
      <c r="C13379">
        <v>8.2005999999999997</v>
      </c>
    </row>
    <row r="13380" spans="1:3" x14ac:dyDescent="0.55000000000000004">
      <c r="A13380" s="1" t="s">
        <v>22</v>
      </c>
      <c r="B13380" s="2">
        <v>42347</v>
      </c>
      <c r="C13380">
        <v>7.9928999999999997</v>
      </c>
    </row>
    <row r="13381" spans="1:3" x14ac:dyDescent="0.55000000000000004">
      <c r="A13381" s="1" t="s">
        <v>22</v>
      </c>
      <c r="B13381" s="2">
        <v>42348</v>
      </c>
      <c r="C13381">
        <v>8.0588999999999995</v>
      </c>
    </row>
    <row r="13382" spans="1:3" x14ac:dyDescent="0.55000000000000004">
      <c r="A13382" s="1" t="s">
        <v>22</v>
      </c>
      <c r="B13382" s="2">
        <v>42349</v>
      </c>
      <c r="C13382">
        <v>7.9390999999999998</v>
      </c>
    </row>
    <row r="13383" spans="1:3" x14ac:dyDescent="0.55000000000000004">
      <c r="A13383" s="1" t="s">
        <v>22</v>
      </c>
      <c r="B13383" s="2">
        <v>42352</v>
      </c>
      <c r="C13383">
        <v>7.9587000000000003</v>
      </c>
    </row>
    <row r="13384" spans="1:3" x14ac:dyDescent="0.55000000000000004">
      <c r="A13384" s="1" t="s">
        <v>22</v>
      </c>
      <c r="B13384" s="2">
        <v>42353</v>
      </c>
      <c r="C13384">
        <v>8.0564</v>
      </c>
    </row>
    <row r="13385" spans="1:3" x14ac:dyDescent="0.55000000000000004">
      <c r="A13385" s="1" t="s">
        <v>22</v>
      </c>
      <c r="B13385" s="2">
        <v>42354</v>
      </c>
      <c r="C13385">
        <v>8.1052999999999997</v>
      </c>
    </row>
    <row r="13386" spans="1:3" x14ac:dyDescent="0.55000000000000004">
      <c r="A13386" s="1" t="s">
        <v>22</v>
      </c>
      <c r="B13386" s="2">
        <v>42355</v>
      </c>
      <c r="C13386">
        <v>7.9831000000000003</v>
      </c>
    </row>
    <row r="13387" spans="1:3" x14ac:dyDescent="0.55000000000000004">
      <c r="A13387" s="1" t="s">
        <v>22</v>
      </c>
      <c r="B13387" s="2">
        <v>42356</v>
      </c>
      <c r="C13387">
        <v>7.8536000000000001</v>
      </c>
    </row>
    <row r="13388" spans="1:3" x14ac:dyDescent="0.55000000000000004">
      <c r="A13388" s="1" t="s">
        <v>22</v>
      </c>
      <c r="B13388" s="2">
        <v>42359</v>
      </c>
      <c r="C13388">
        <v>8.0393000000000008</v>
      </c>
    </row>
    <row r="13389" spans="1:3" x14ac:dyDescent="0.55000000000000004">
      <c r="A13389" s="1" t="s">
        <v>22</v>
      </c>
      <c r="B13389" s="2">
        <v>42360</v>
      </c>
      <c r="C13389">
        <v>8.0466999999999995</v>
      </c>
    </row>
    <row r="13390" spans="1:3" x14ac:dyDescent="0.55000000000000004">
      <c r="A13390" s="1" t="s">
        <v>22</v>
      </c>
      <c r="B13390" s="2">
        <v>42361</v>
      </c>
      <c r="C13390">
        <v>8.0784000000000002</v>
      </c>
    </row>
    <row r="13391" spans="1:3" x14ac:dyDescent="0.55000000000000004">
      <c r="A13391" s="1" t="s">
        <v>22</v>
      </c>
      <c r="B13391" s="2">
        <v>42362</v>
      </c>
      <c r="C13391">
        <v>8.1052999999999997</v>
      </c>
    </row>
    <row r="13392" spans="1:3" x14ac:dyDescent="0.55000000000000004">
      <c r="A13392" s="1" t="s">
        <v>22</v>
      </c>
      <c r="B13392" s="2">
        <v>42366</v>
      </c>
      <c r="C13392">
        <v>8.0980000000000008</v>
      </c>
    </row>
    <row r="13393" spans="1:3" x14ac:dyDescent="0.55000000000000004">
      <c r="A13393" s="1" t="s">
        <v>22</v>
      </c>
      <c r="B13393" s="2">
        <v>42367</v>
      </c>
      <c r="C13393">
        <v>8.2299000000000007</v>
      </c>
    </row>
    <row r="13394" spans="1:3" x14ac:dyDescent="0.55000000000000004">
      <c r="A13394" s="1" t="s">
        <v>22</v>
      </c>
      <c r="B13394" s="2">
        <v>42368</v>
      </c>
      <c r="C13394">
        <v>8.1591000000000005</v>
      </c>
    </row>
    <row r="13395" spans="1:3" x14ac:dyDescent="0.55000000000000004">
      <c r="A13395" s="1" t="s">
        <v>22</v>
      </c>
      <c r="B13395" s="2">
        <v>42369</v>
      </c>
      <c r="C13395">
        <v>8.0540000000000003</v>
      </c>
    </row>
    <row r="13396" spans="1:3" x14ac:dyDescent="0.55000000000000004">
      <c r="A13396" s="1" t="s">
        <v>22</v>
      </c>
      <c r="B13396" s="2">
        <v>42373</v>
      </c>
      <c r="C13396">
        <v>7.9097999999999997</v>
      </c>
    </row>
    <row r="13397" spans="1:3" x14ac:dyDescent="0.55000000000000004">
      <c r="A13397" s="1" t="s">
        <v>22</v>
      </c>
      <c r="B13397" s="2">
        <v>42374</v>
      </c>
      <c r="C13397">
        <v>8.0368999999999993</v>
      </c>
    </row>
    <row r="13398" spans="1:3" x14ac:dyDescent="0.55000000000000004">
      <c r="A13398" s="1" t="s">
        <v>22</v>
      </c>
      <c r="B13398" s="2">
        <v>42375</v>
      </c>
      <c r="C13398">
        <v>7.7046000000000001</v>
      </c>
    </row>
    <row r="13399" spans="1:3" x14ac:dyDescent="0.55000000000000004">
      <c r="A13399" s="1" t="s">
        <v>22</v>
      </c>
      <c r="B13399" s="2">
        <v>42376</v>
      </c>
      <c r="C13399">
        <v>7.3990999999999998</v>
      </c>
    </row>
    <row r="13400" spans="1:3" x14ac:dyDescent="0.55000000000000004">
      <c r="A13400" s="1" t="s">
        <v>22</v>
      </c>
      <c r="B13400" s="2">
        <v>42377</v>
      </c>
      <c r="C13400">
        <v>7.2403000000000004</v>
      </c>
    </row>
    <row r="13401" spans="1:3" x14ac:dyDescent="0.55000000000000004">
      <c r="A13401" s="1" t="s">
        <v>22</v>
      </c>
      <c r="B13401" s="2">
        <v>42380</v>
      </c>
      <c r="C13401">
        <v>7.2525000000000004</v>
      </c>
    </row>
    <row r="13402" spans="1:3" x14ac:dyDescent="0.55000000000000004">
      <c r="A13402" s="1" t="s">
        <v>22</v>
      </c>
      <c r="B13402" s="2">
        <v>42381</v>
      </c>
      <c r="C13402">
        <v>7.3746999999999998</v>
      </c>
    </row>
    <row r="13403" spans="1:3" x14ac:dyDescent="0.55000000000000004">
      <c r="A13403" s="1" t="s">
        <v>22</v>
      </c>
      <c r="B13403" s="2">
        <v>42382</v>
      </c>
      <c r="C13403">
        <v>7.1498999999999997</v>
      </c>
    </row>
    <row r="13404" spans="1:3" x14ac:dyDescent="0.55000000000000004">
      <c r="A13404" s="1" t="s">
        <v>22</v>
      </c>
      <c r="B13404" s="2">
        <v>42383</v>
      </c>
      <c r="C13404">
        <v>7.0057</v>
      </c>
    </row>
    <row r="13405" spans="1:3" x14ac:dyDescent="0.55000000000000004">
      <c r="A13405" s="1" t="s">
        <v>22</v>
      </c>
      <c r="B13405" s="2">
        <v>42384</v>
      </c>
      <c r="C13405">
        <v>6.6245000000000003</v>
      </c>
    </row>
    <row r="13406" spans="1:3" x14ac:dyDescent="0.55000000000000004">
      <c r="A13406" s="1" t="s">
        <v>22</v>
      </c>
      <c r="B13406" s="2">
        <v>42388</v>
      </c>
      <c r="C13406">
        <v>6.6783000000000001</v>
      </c>
    </row>
    <row r="13407" spans="1:3" x14ac:dyDescent="0.55000000000000004">
      <c r="A13407" s="1" t="s">
        <v>22</v>
      </c>
      <c r="B13407" s="2">
        <v>42389</v>
      </c>
      <c r="C13407">
        <v>6.7149000000000001</v>
      </c>
    </row>
    <row r="13408" spans="1:3" x14ac:dyDescent="0.55000000000000004">
      <c r="A13408" s="1" t="s">
        <v>22</v>
      </c>
      <c r="B13408" s="2">
        <v>42390</v>
      </c>
      <c r="C13408">
        <v>6.7930999999999999</v>
      </c>
    </row>
    <row r="13409" spans="1:3" x14ac:dyDescent="0.55000000000000004">
      <c r="A13409" s="1" t="s">
        <v>22</v>
      </c>
      <c r="B13409" s="2">
        <v>42391</v>
      </c>
      <c r="C13409">
        <v>6.9519000000000002</v>
      </c>
    </row>
    <row r="13410" spans="1:3" x14ac:dyDescent="0.55000000000000004">
      <c r="A13410" s="1" t="s">
        <v>22</v>
      </c>
      <c r="B13410" s="2">
        <v>42394</v>
      </c>
      <c r="C13410">
        <v>6.9446000000000003</v>
      </c>
    </row>
    <row r="13411" spans="1:3" x14ac:dyDescent="0.55000000000000004">
      <c r="A13411" s="1" t="s">
        <v>22</v>
      </c>
      <c r="B13411" s="2">
        <v>42395</v>
      </c>
      <c r="C13411">
        <v>7.0129999999999999</v>
      </c>
    </row>
    <row r="13412" spans="1:3" x14ac:dyDescent="0.55000000000000004">
      <c r="A13412" s="1" t="s">
        <v>22</v>
      </c>
      <c r="B13412" s="2">
        <v>42396</v>
      </c>
      <c r="C13412">
        <v>6.93</v>
      </c>
    </row>
    <row r="13413" spans="1:3" x14ac:dyDescent="0.55000000000000004">
      <c r="A13413" s="1" t="s">
        <v>22</v>
      </c>
      <c r="B13413" s="2">
        <v>42397</v>
      </c>
      <c r="C13413">
        <v>6.8541999999999996</v>
      </c>
    </row>
    <row r="13414" spans="1:3" x14ac:dyDescent="0.55000000000000004">
      <c r="A13414" s="1" t="s">
        <v>22</v>
      </c>
      <c r="B13414" s="2">
        <v>42398</v>
      </c>
      <c r="C13414">
        <v>7.1571999999999996</v>
      </c>
    </row>
    <row r="13415" spans="1:3" x14ac:dyDescent="0.55000000000000004">
      <c r="A13415" s="1" t="s">
        <v>22</v>
      </c>
      <c r="B13415" s="2">
        <v>42401</v>
      </c>
      <c r="C13415">
        <v>7.1596000000000002</v>
      </c>
    </row>
    <row r="13416" spans="1:3" x14ac:dyDescent="0.55000000000000004">
      <c r="A13416" s="1" t="s">
        <v>22</v>
      </c>
      <c r="B13416" s="2">
        <v>42402</v>
      </c>
      <c r="C13416">
        <v>6.8566000000000003</v>
      </c>
    </row>
    <row r="13417" spans="1:3" x14ac:dyDescent="0.55000000000000004">
      <c r="A13417" s="1" t="s">
        <v>22</v>
      </c>
      <c r="B13417" s="2">
        <v>42403</v>
      </c>
      <c r="C13417">
        <v>6.8909000000000002</v>
      </c>
    </row>
    <row r="13418" spans="1:3" x14ac:dyDescent="0.55000000000000004">
      <c r="A13418" s="1" t="s">
        <v>22</v>
      </c>
      <c r="B13418" s="2">
        <v>42404</v>
      </c>
      <c r="C13418">
        <v>6.8933</v>
      </c>
    </row>
    <row r="13419" spans="1:3" x14ac:dyDescent="0.55000000000000004">
      <c r="A13419" s="1" t="s">
        <v>22</v>
      </c>
      <c r="B13419" s="2">
        <v>42405</v>
      </c>
      <c r="C13419">
        <v>6.4583000000000004</v>
      </c>
    </row>
    <row r="13420" spans="1:3" x14ac:dyDescent="0.55000000000000004">
      <c r="A13420" s="1" t="s">
        <v>22</v>
      </c>
      <c r="B13420" s="2">
        <v>42408</v>
      </c>
      <c r="C13420">
        <v>6.1627000000000001</v>
      </c>
    </row>
    <row r="13421" spans="1:3" x14ac:dyDescent="0.55000000000000004">
      <c r="A13421" s="1" t="s">
        <v>22</v>
      </c>
      <c r="B13421" s="2">
        <v>42409</v>
      </c>
      <c r="C13421">
        <v>6.2286999999999999</v>
      </c>
    </row>
    <row r="13422" spans="1:3" x14ac:dyDescent="0.55000000000000004">
      <c r="A13422" s="1" t="s">
        <v>22</v>
      </c>
      <c r="B13422" s="2">
        <v>42410</v>
      </c>
      <c r="C13422">
        <v>6.2140000000000004</v>
      </c>
    </row>
    <row r="13423" spans="1:3" x14ac:dyDescent="0.55000000000000004">
      <c r="A13423" s="1" t="s">
        <v>22</v>
      </c>
      <c r="B13423" s="2">
        <v>42411</v>
      </c>
      <c r="C13423">
        <v>6.1821999999999999</v>
      </c>
    </row>
    <row r="13424" spans="1:3" x14ac:dyDescent="0.55000000000000004">
      <c r="A13424" s="1" t="s">
        <v>22</v>
      </c>
      <c r="B13424" s="2">
        <v>42412</v>
      </c>
      <c r="C13424">
        <v>6.2873000000000001</v>
      </c>
    </row>
    <row r="13425" spans="1:3" x14ac:dyDescent="0.55000000000000004">
      <c r="A13425" s="1" t="s">
        <v>22</v>
      </c>
      <c r="B13425" s="2">
        <v>42416</v>
      </c>
      <c r="C13425">
        <v>6.5952000000000002</v>
      </c>
    </row>
    <row r="13426" spans="1:3" x14ac:dyDescent="0.55000000000000004">
      <c r="A13426" s="1" t="s">
        <v>22</v>
      </c>
      <c r="B13426" s="2">
        <v>42417</v>
      </c>
      <c r="C13426">
        <v>6.7588999999999997</v>
      </c>
    </row>
    <row r="13427" spans="1:3" x14ac:dyDescent="0.55000000000000004">
      <c r="A13427" s="1" t="s">
        <v>22</v>
      </c>
      <c r="B13427" s="2">
        <v>42418</v>
      </c>
      <c r="C13427">
        <v>7.3404999999999996</v>
      </c>
    </row>
    <row r="13428" spans="1:3" x14ac:dyDescent="0.55000000000000004">
      <c r="A13428" s="1" t="s">
        <v>22</v>
      </c>
      <c r="B13428" s="2">
        <v>42419</v>
      </c>
      <c r="C13428">
        <v>7.4382000000000001</v>
      </c>
    </row>
    <row r="13429" spans="1:3" x14ac:dyDescent="0.55000000000000004">
      <c r="A13429" s="1" t="s">
        <v>22</v>
      </c>
      <c r="B13429" s="2">
        <v>42422</v>
      </c>
      <c r="C13429">
        <v>7.7020999999999997</v>
      </c>
    </row>
    <row r="13430" spans="1:3" x14ac:dyDescent="0.55000000000000004">
      <c r="A13430" s="1" t="s">
        <v>22</v>
      </c>
      <c r="B13430" s="2">
        <v>42423</v>
      </c>
      <c r="C13430">
        <v>7.7217000000000002</v>
      </c>
    </row>
    <row r="13431" spans="1:3" x14ac:dyDescent="0.55000000000000004">
      <c r="A13431" s="1" t="s">
        <v>22</v>
      </c>
      <c r="B13431" s="2">
        <v>42424</v>
      </c>
      <c r="C13431">
        <v>7.7754000000000003</v>
      </c>
    </row>
    <row r="13432" spans="1:3" x14ac:dyDescent="0.55000000000000004">
      <c r="A13432" s="1" t="s">
        <v>22</v>
      </c>
      <c r="B13432" s="2">
        <v>42425</v>
      </c>
      <c r="C13432">
        <v>7.7925000000000004</v>
      </c>
    </row>
    <row r="13433" spans="1:3" x14ac:dyDescent="0.55000000000000004">
      <c r="A13433" s="1" t="s">
        <v>22</v>
      </c>
      <c r="B13433" s="2">
        <v>42426</v>
      </c>
      <c r="C13433">
        <v>7.7412000000000001</v>
      </c>
    </row>
    <row r="13434" spans="1:3" x14ac:dyDescent="0.55000000000000004">
      <c r="A13434" s="1" t="s">
        <v>22</v>
      </c>
      <c r="B13434" s="2">
        <v>42429</v>
      </c>
      <c r="C13434">
        <v>7.6909000000000001</v>
      </c>
    </row>
    <row r="13435" spans="1:3" x14ac:dyDescent="0.55000000000000004">
      <c r="A13435" s="1" t="s">
        <v>22</v>
      </c>
      <c r="B13435" s="2">
        <v>42430</v>
      </c>
      <c r="C13435">
        <v>8.0318000000000005</v>
      </c>
    </row>
    <row r="13436" spans="1:3" x14ac:dyDescent="0.55000000000000004">
      <c r="A13436" s="1" t="s">
        <v>22</v>
      </c>
      <c r="B13436" s="2">
        <v>42431</v>
      </c>
      <c r="C13436">
        <v>8.0784000000000002</v>
      </c>
    </row>
    <row r="13437" spans="1:3" x14ac:dyDescent="0.55000000000000004">
      <c r="A13437" s="1" t="s">
        <v>22</v>
      </c>
      <c r="B13437" s="2">
        <v>42432</v>
      </c>
      <c r="C13437">
        <v>8.0073000000000008</v>
      </c>
    </row>
    <row r="13438" spans="1:3" x14ac:dyDescent="0.55000000000000004">
      <c r="A13438" s="1" t="s">
        <v>22</v>
      </c>
      <c r="B13438" s="2">
        <v>42433</v>
      </c>
      <c r="C13438">
        <v>7.9828000000000001</v>
      </c>
    </row>
    <row r="13439" spans="1:3" x14ac:dyDescent="0.55000000000000004">
      <c r="A13439" s="1" t="s">
        <v>22</v>
      </c>
      <c r="B13439" s="2">
        <v>42436</v>
      </c>
      <c r="C13439">
        <v>7.9313000000000002</v>
      </c>
    </row>
    <row r="13440" spans="1:3" x14ac:dyDescent="0.55000000000000004">
      <c r="A13440" s="1" t="s">
        <v>22</v>
      </c>
      <c r="B13440" s="2">
        <v>42437</v>
      </c>
      <c r="C13440">
        <v>7.7866</v>
      </c>
    </row>
    <row r="13441" spans="1:3" x14ac:dyDescent="0.55000000000000004">
      <c r="A13441" s="1" t="s">
        <v>22</v>
      </c>
      <c r="B13441" s="2">
        <v>42438</v>
      </c>
      <c r="C13441">
        <v>7.7816999999999998</v>
      </c>
    </row>
    <row r="13442" spans="1:3" x14ac:dyDescent="0.55000000000000004">
      <c r="A13442" s="1" t="s">
        <v>22</v>
      </c>
      <c r="B13442" s="2">
        <v>42439</v>
      </c>
      <c r="C13442">
        <v>7.7694000000000001</v>
      </c>
    </row>
    <row r="13443" spans="1:3" x14ac:dyDescent="0.55000000000000004">
      <c r="A13443" s="1" t="s">
        <v>22</v>
      </c>
      <c r="B13443" s="2">
        <v>42440</v>
      </c>
      <c r="C13443">
        <v>7.9019000000000004</v>
      </c>
    </row>
    <row r="13444" spans="1:3" x14ac:dyDescent="0.55000000000000004">
      <c r="A13444" s="1" t="s">
        <v>22</v>
      </c>
      <c r="B13444" s="2">
        <v>42443</v>
      </c>
      <c r="C13444">
        <v>7.9215</v>
      </c>
    </row>
    <row r="13445" spans="1:3" x14ac:dyDescent="0.55000000000000004">
      <c r="A13445" s="1" t="s">
        <v>22</v>
      </c>
      <c r="B13445" s="2">
        <v>42444</v>
      </c>
      <c r="C13445">
        <v>7.8822000000000001</v>
      </c>
    </row>
    <row r="13446" spans="1:3" x14ac:dyDescent="0.55000000000000004">
      <c r="A13446" s="1" t="s">
        <v>22</v>
      </c>
      <c r="B13446" s="2">
        <v>42445</v>
      </c>
      <c r="C13446">
        <v>8.1176999999999992</v>
      </c>
    </row>
    <row r="13447" spans="1:3" x14ac:dyDescent="0.55000000000000004">
      <c r="A13447" s="1" t="s">
        <v>22</v>
      </c>
      <c r="B13447" s="2">
        <v>42446</v>
      </c>
      <c r="C13447">
        <v>8.0489999999999995</v>
      </c>
    </row>
    <row r="13448" spans="1:3" x14ac:dyDescent="0.55000000000000004">
      <c r="A13448" s="1" t="s">
        <v>22</v>
      </c>
      <c r="B13448" s="2">
        <v>42447</v>
      </c>
      <c r="C13448">
        <v>8.2918000000000003</v>
      </c>
    </row>
    <row r="13449" spans="1:3" x14ac:dyDescent="0.55000000000000004">
      <c r="A13449" s="1" t="s">
        <v>22</v>
      </c>
      <c r="B13449" s="2">
        <v>42450</v>
      </c>
      <c r="C13449">
        <v>8.3163</v>
      </c>
    </row>
    <row r="13450" spans="1:3" x14ac:dyDescent="0.55000000000000004">
      <c r="A13450" s="1" t="s">
        <v>22</v>
      </c>
      <c r="B13450" s="2">
        <v>42451</v>
      </c>
      <c r="C13450">
        <v>8.3016000000000005</v>
      </c>
    </row>
    <row r="13451" spans="1:3" x14ac:dyDescent="0.55000000000000004">
      <c r="A13451" s="1" t="s">
        <v>22</v>
      </c>
      <c r="B13451" s="2">
        <v>42452</v>
      </c>
      <c r="C13451">
        <v>8.4438999999999993</v>
      </c>
    </row>
    <row r="13452" spans="1:3" x14ac:dyDescent="0.55000000000000004">
      <c r="A13452" s="1" t="s">
        <v>22</v>
      </c>
      <c r="B13452" s="2">
        <v>42453</v>
      </c>
      <c r="C13452">
        <v>8.4560999999999993</v>
      </c>
    </row>
    <row r="13453" spans="1:3" x14ac:dyDescent="0.55000000000000004">
      <c r="A13453" s="1" t="s">
        <v>22</v>
      </c>
      <c r="B13453" s="2">
        <v>42457</v>
      </c>
      <c r="C13453">
        <v>8.5419999999999998</v>
      </c>
    </row>
    <row r="13454" spans="1:3" x14ac:dyDescent="0.55000000000000004">
      <c r="A13454" s="1" t="s">
        <v>22</v>
      </c>
      <c r="B13454" s="2">
        <v>42458</v>
      </c>
      <c r="C13454">
        <v>8.6792999999999996</v>
      </c>
    </row>
    <row r="13455" spans="1:3" x14ac:dyDescent="0.55000000000000004">
      <c r="A13455" s="1" t="s">
        <v>22</v>
      </c>
      <c r="B13455" s="2">
        <v>42459</v>
      </c>
      <c r="C13455">
        <v>8.77</v>
      </c>
    </row>
    <row r="13456" spans="1:3" x14ac:dyDescent="0.55000000000000004">
      <c r="A13456" s="1" t="s">
        <v>22</v>
      </c>
      <c r="B13456" s="2">
        <v>42460</v>
      </c>
      <c r="C13456">
        <v>8.7380999999999993</v>
      </c>
    </row>
    <row r="13457" spans="1:3" x14ac:dyDescent="0.55000000000000004">
      <c r="A13457" s="1" t="s">
        <v>22</v>
      </c>
      <c r="B13457" s="2">
        <v>42461</v>
      </c>
      <c r="C13457">
        <v>8.8657000000000004</v>
      </c>
    </row>
    <row r="13458" spans="1:3" x14ac:dyDescent="0.55000000000000004">
      <c r="A13458" s="1" t="s">
        <v>22</v>
      </c>
      <c r="B13458" s="2">
        <v>42464</v>
      </c>
      <c r="C13458">
        <v>8.7797999999999998</v>
      </c>
    </row>
    <row r="13459" spans="1:3" x14ac:dyDescent="0.55000000000000004">
      <c r="A13459" s="1" t="s">
        <v>22</v>
      </c>
      <c r="B13459" s="2">
        <v>42465</v>
      </c>
      <c r="C13459">
        <v>8.7675999999999998</v>
      </c>
    </row>
    <row r="13460" spans="1:3" x14ac:dyDescent="0.55000000000000004">
      <c r="A13460" s="1" t="s">
        <v>22</v>
      </c>
      <c r="B13460" s="2">
        <v>42466</v>
      </c>
      <c r="C13460">
        <v>8.7797999999999998</v>
      </c>
    </row>
    <row r="13461" spans="1:3" x14ac:dyDescent="0.55000000000000004">
      <c r="A13461" s="1" t="s">
        <v>22</v>
      </c>
      <c r="B13461" s="2">
        <v>42467</v>
      </c>
      <c r="C13461">
        <v>8.6890999999999998</v>
      </c>
    </row>
    <row r="13462" spans="1:3" x14ac:dyDescent="0.55000000000000004">
      <c r="A13462" s="1" t="s">
        <v>22</v>
      </c>
      <c r="B13462" s="2">
        <v>42468</v>
      </c>
      <c r="C13462">
        <v>8.7454999999999998</v>
      </c>
    </row>
    <row r="13463" spans="1:3" x14ac:dyDescent="0.55000000000000004">
      <c r="A13463" s="1" t="s">
        <v>22</v>
      </c>
      <c r="B13463" s="2">
        <v>42471</v>
      </c>
      <c r="C13463">
        <v>8.7995000000000001</v>
      </c>
    </row>
    <row r="13464" spans="1:3" x14ac:dyDescent="0.55000000000000004">
      <c r="A13464" s="1" t="s">
        <v>22</v>
      </c>
      <c r="B13464" s="2">
        <v>42472</v>
      </c>
      <c r="C13464">
        <v>8.7896000000000001</v>
      </c>
    </row>
    <row r="13465" spans="1:3" x14ac:dyDescent="0.55000000000000004">
      <c r="A13465" s="1" t="s">
        <v>22</v>
      </c>
      <c r="B13465" s="2">
        <v>42473</v>
      </c>
      <c r="C13465">
        <v>9.0104000000000006</v>
      </c>
    </row>
    <row r="13466" spans="1:3" x14ac:dyDescent="0.55000000000000004">
      <c r="A13466" s="1" t="s">
        <v>22</v>
      </c>
      <c r="B13466" s="2">
        <v>42474</v>
      </c>
      <c r="C13466">
        <v>9.0349000000000004</v>
      </c>
    </row>
    <row r="13467" spans="1:3" x14ac:dyDescent="0.55000000000000004">
      <c r="A13467" s="1" t="s">
        <v>22</v>
      </c>
      <c r="B13467" s="2">
        <v>42475</v>
      </c>
      <c r="C13467">
        <v>9.1059999999999999</v>
      </c>
    </row>
    <row r="13468" spans="1:3" x14ac:dyDescent="0.55000000000000004">
      <c r="A13468" s="1" t="s">
        <v>22</v>
      </c>
      <c r="B13468" s="2">
        <v>42478</v>
      </c>
      <c r="C13468">
        <v>9.0668000000000006</v>
      </c>
    </row>
    <row r="13469" spans="1:3" x14ac:dyDescent="0.55000000000000004">
      <c r="A13469" s="1" t="s">
        <v>22</v>
      </c>
      <c r="B13469" s="2">
        <v>42479</v>
      </c>
      <c r="C13469">
        <v>8.9048999999999996</v>
      </c>
    </row>
    <row r="13470" spans="1:3" x14ac:dyDescent="0.55000000000000004">
      <c r="A13470" s="1" t="s">
        <v>22</v>
      </c>
      <c r="B13470" s="2">
        <v>42480</v>
      </c>
      <c r="C13470">
        <v>8.9392999999999994</v>
      </c>
    </row>
    <row r="13471" spans="1:3" x14ac:dyDescent="0.55000000000000004">
      <c r="A13471" s="1" t="s">
        <v>22</v>
      </c>
      <c r="B13471" s="2">
        <v>42481</v>
      </c>
      <c r="C13471">
        <v>8.9293999999999993</v>
      </c>
    </row>
    <row r="13472" spans="1:3" x14ac:dyDescent="0.55000000000000004">
      <c r="A13472" s="1" t="s">
        <v>22</v>
      </c>
      <c r="B13472" s="2">
        <v>42482</v>
      </c>
      <c r="C13472">
        <v>8.8950999999999993</v>
      </c>
    </row>
    <row r="13473" spans="1:3" x14ac:dyDescent="0.55000000000000004">
      <c r="A13473" s="1" t="s">
        <v>22</v>
      </c>
      <c r="B13473" s="2">
        <v>42485</v>
      </c>
      <c r="C13473">
        <v>8.9392999999999994</v>
      </c>
    </row>
    <row r="13474" spans="1:3" x14ac:dyDescent="0.55000000000000004">
      <c r="A13474" s="1" t="s">
        <v>22</v>
      </c>
      <c r="B13474" s="2">
        <v>42486</v>
      </c>
      <c r="C13474">
        <v>8.9466000000000001</v>
      </c>
    </row>
    <row r="13475" spans="1:3" x14ac:dyDescent="0.55000000000000004">
      <c r="A13475" s="1" t="s">
        <v>22</v>
      </c>
      <c r="B13475" s="2">
        <v>42487</v>
      </c>
      <c r="C13475">
        <v>9.1501999999999999</v>
      </c>
    </row>
    <row r="13476" spans="1:3" x14ac:dyDescent="0.55000000000000004">
      <c r="A13476" s="1" t="s">
        <v>22</v>
      </c>
      <c r="B13476" s="2">
        <v>42488</v>
      </c>
      <c r="C13476">
        <v>8.8779000000000003</v>
      </c>
    </row>
    <row r="13477" spans="1:3" x14ac:dyDescent="0.55000000000000004">
      <c r="A13477" s="1" t="s">
        <v>22</v>
      </c>
      <c r="B13477" s="2">
        <v>42489</v>
      </c>
      <c r="C13477">
        <v>8.7135999999999996</v>
      </c>
    </row>
    <row r="13478" spans="1:3" x14ac:dyDescent="0.55000000000000004">
      <c r="A13478" s="1" t="s">
        <v>22</v>
      </c>
      <c r="B13478" s="2">
        <v>42492</v>
      </c>
      <c r="C13478">
        <v>8.8289000000000009</v>
      </c>
    </row>
    <row r="13479" spans="1:3" x14ac:dyDescent="0.55000000000000004">
      <c r="A13479" s="1" t="s">
        <v>22</v>
      </c>
      <c r="B13479" s="2">
        <v>42493</v>
      </c>
      <c r="C13479">
        <v>8.7233999999999998</v>
      </c>
    </row>
    <row r="13480" spans="1:3" x14ac:dyDescent="0.55000000000000004">
      <c r="A13480" s="1" t="s">
        <v>22</v>
      </c>
      <c r="B13480" s="2">
        <v>42494</v>
      </c>
      <c r="C13480">
        <v>8.5248000000000008</v>
      </c>
    </row>
    <row r="13481" spans="1:3" x14ac:dyDescent="0.55000000000000004">
      <c r="A13481" s="1" t="s">
        <v>22</v>
      </c>
      <c r="B13481" s="2">
        <v>42495</v>
      </c>
      <c r="C13481">
        <v>8.5762999999999998</v>
      </c>
    </row>
    <row r="13482" spans="1:3" x14ac:dyDescent="0.55000000000000004">
      <c r="A13482" s="1" t="s">
        <v>22</v>
      </c>
      <c r="B13482" s="2">
        <v>42496</v>
      </c>
      <c r="C13482">
        <v>8.6646000000000001</v>
      </c>
    </row>
    <row r="13483" spans="1:3" x14ac:dyDescent="0.55000000000000004">
      <c r="A13483" s="1" t="s">
        <v>22</v>
      </c>
      <c r="B13483" s="2">
        <v>42499</v>
      </c>
      <c r="C13483">
        <v>8.6523000000000003</v>
      </c>
    </row>
    <row r="13484" spans="1:3" x14ac:dyDescent="0.55000000000000004">
      <c r="A13484" s="1" t="s">
        <v>22</v>
      </c>
      <c r="B13484" s="2">
        <v>42500</v>
      </c>
      <c r="C13484">
        <v>8.8191000000000006</v>
      </c>
    </row>
    <row r="13485" spans="1:3" x14ac:dyDescent="0.55000000000000004">
      <c r="A13485" s="1" t="s">
        <v>22</v>
      </c>
      <c r="B13485" s="2">
        <v>42501</v>
      </c>
      <c r="C13485">
        <v>8.8436000000000003</v>
      </c>
    </row>
    <row r="13486" spans="1:3" x14ac:dyDescent="0.55000000000000004">
      <c r="A13486" s="1" t="s">
        <v>22</v>
      </c>
      <c r="B13486" s="2">
        <v>42502</v>
      </c>
      <c r="C13486">
        <v>8.7233999999999998</v>
      </c>
    </row>
    <row r="13487" spans="1:3" x14ac:dyDescent="0.55000000000000004">
      <c r="A13487" s="1" t="s">
        <v>22</v>
      </c>
      <c r="B13487" s="2">
        <v>42503</v>
      </c>
      <c r="C13487">
        <v>10.0502</v>
      </c>
    </row>
    <row r="13488" spans="1:3" x14ac:dyDescent="0.55000000000000004">
      <c r="A13488" s="1" t="s">
        <v>22</v>
      </c>
      <c r="B13488" s="2">
        <v>42506</v>
      </c>
      <c r="C13488">
        <v>10.347</v>
      </c>
    </row>
    <row r="13489" spans="1:3" x14ac:dyDescent="0.55000000000000004">
      <c r="A13489" s="1" t="s">
        <v>22</v>
      </c>
      <c r="B13489" s="2">
        <v>42507</v>
      </c>
      <c r="C13489">
        <v>10.369</v>
      </c>
    </row>
    <row r="13490" spans="1:3" x14ac:dyDescent="0.55000000000000004">
      <c r="A13490" s="1" t="s">
        <v>22</v>
      </c>
      <c r="B13490" s="2">
        <v>42508</v>
      </c>
      <c r="C13490">
        <v>10.633900000000001</v>
      </c>
    </row>
    <row r="13491" spans="1:3" x14ac:dyDescent="0.55000000000000004">
      <c r="A13491" s="1" t="s">
        <v>22</v>
      </c>
      <c r="B13491" s="2">
        <v>42509</v>
      </c>
      <c r="C13491">
        <v>10.6805</v>
      </c>
    </row>
    <row r="13492" spans="1:3" x14ac:dyDescent="0.55000000000000004">
      <c r="A13492" s="1" t="s">
        <v>22</v>
      </c>
      <c r="B13492" s="2">
        <v>42510</v>
      </c>
      <c r="C13492">
        <v>10.8718</v>
      </c>
    </row>
    <row r="13493" spans="1:3" x14ac:dyDescent="0.55000000000000004">
      <c r="A13493" s="1" t="s">
        <v>22</v>
      </c>
      <c r="B13493" s="2">
        <v>42513</v>
      </c>
      <c r="C13493">
        <v>10.888999999999999</v>
      </c>
    </row>
    <row r="13494" spans="1:3" x14ac:dyDescent="0.55000000000000004">
      <c r="A13494" s="1" t="s">
        <v>22</v>
      </c>
      <c r="B13494" s="2">
        <v>42514</v>
      </c>
      <c r="C13494">
        <v>11.1533</v>
      </c>
    </row>
    <row r="13495" spans="1:3" x14ac:dyDescent="0.55000000000000004">
      <c r="A13495" s="1" t="s">
        <v>22</v>
      </c>
      <c r="B13495" s="2">
        <v>42515</v>
      </c>
      <c r="C13495">
        <v>11.1066</v>
      </c>
    </row>
    <row r="13496" spans="1:3" x14ac:dyDescent="0.55000000000000004">
      <c r="A13496" s="1" t="s">
        <v>22</v>
      </c>
      <c r="B13496" s="2">
        <v>42516</v>
      </c>
      <c r="C13496">
        <v>11.224600000000001</v>
      </c>
    </row>
    <row r="13497" spans="1:3" x14ac:dyDescent="0.55000000000000004">
      <c r="A13497" s="1" t="s">
        <v>22</v>
      </c>
      <c r="B13497" s="2">
        <v>42517</v>
      </c>
      <c r="C13497">
        <v>11.286099999999999</v>
      </c>
    </row>
    <row r="13498" spans="1:3" x14ac:dyDescent="0.55000000000000004">
      <c r="A13498" s="1" t="s">
        <v>22</v>
      </c>
      <c r="B13498" s="2">
        <v>42521</v>
      </c>
      <c r="C13498">
        <v>11.4877</v>
      </c>
    </row>
    <row r="13499" spans="1:3" x14ac:dyDescent="0.55000000000000004">
      <c r="A13499" s="1" t="s">
        <v>22</v>
      </c>
      <c r="B13499" s="2">
        <v>42522</v>
      </c>
      <c r="C13499">
        <v>11.5098</v>
      </c>
    </row>
    <row r="13500" spans="1:3" x14ac:dyDescent="0.55000000000000004">
      <c r="A13500" s="1" t="s">
        <v>22</v>
      </c>
      <c r="B13500" s="2">
        <v>42523</v>
      </c>
      <c r="C13500">
        <v>11.590999999999999</v>
      </c>
    </row>
    <row r="13501" spans="1:3" x14ac:dyDescent="0.55000000000000004">
      <c r="A13501" s="1" t="s">
        <v>22</v>
      </c>
      <c r="B13501" s="2">
        <v>42524</v>
      </c>
      <c r="C13501">
        <v>11.428699999999999</v>
      </c>
    </row>
    <row r="13502" spans="1:3" x14ac:dyDescent="0.55000000000000004">
      <c r="A13502" s="1" t="s">
        <v>22</v>
      </c>
      <c r="B13502" s="2">
        <v>42527</v>
      </c>
      <c r="C13502">
        <v>11.3697</v>
      </c>
    </row>
    <row r="13503" spans="1:3" x14ac:dyDescent="0.55000000000000004">
      <c r="A13503" s="1" t="s">
        <v>22</v>
      </c>
      <c r="B13503" s="2">
        <v>42528</v>
      </c>
      <c r="C13503">
        <v>11.3918</v>
      </c>
    </row>
    <row r="13504" spans="1:3" x14ac:dyDescent="0.55000000000000004">
      <c r="A13504" s="1" t="s">
        <v>22</v>
      </c>
      <c r="B13504" s="2">
        <v>42529</v>
      </c>
      <c r="C13504">
        <v>11.354900000000001</v>
      </c>
    </row>
    <row r="13505" spans="1:3" x14ac:dyDescent="0.55000000000000004">
      <c r="A13505" s="1" t="s">
        <v>22</v>
      </c>
      <c r="B13505" s="2">
        <v>42530</v>
      </c>
      <c r="C13505">
        <v>11.65</v>
      </c>
    </row>
    <row r="13506" spans="1:3" x14ac:dyDescent="0.55000000000000004">
      <c r="A13506" s="1" t="s">
        <v>22</v>
      </c>
      <c r="B13506" s="2">
        <v>42531</v>
      </c>
      <c r="C13506">
        <v>11.3598</v>
      </c>
    </row>
    <row r="13507" spans="1:3" x14ac:dyDescent="0.55000000000000004">
      <c r="A13507" s="1" t="s">
        <v>22</v>
      </c>
      <c r="B13507" s="2">
        <v>42534</v>
      </c>
      <c r="C13507">
        <v>11.504899999999999</v>
      </c>
    </row>
    <row r="13508" spans="1:3" x14ac:dyDescent="0.55000000000000004">
      <c r="A13508" s="1" t="s">
        <v>22</v>
      </c>
      <c r="B13508" s="2">
        <v>42535</v>
      </c>
      <c r="C13508">
        <v>11.526999999999999</v>
      </c>
    </row>
    <row r="13509" spans="1:3" x14ac:dyDescent="0.55000000000000004">
      <c r="A13509" s="1" t="s">
        <v>22</v>
      </c>
      <c r="B13509" s="2">
        <v>42536</v>
      </c>
      <c r="C13509">
        <v>11.645099999999999</v>
      </c>
    </row>
    <row r="13510" spans="1:3" x14ac:dyDescent="0.55000000000000004">
      <c r="A13510" s="1" t="s">
        <v>22</v>
      </c>
      <c r="B13510" s="2">
        <v>42537</v>
      </c>
      <c r="C13510">
        <v>11.691800000000001</v>
      </c>
    </row>
    <row r="13511" spans="1:3" x14ac:dyDescent="0.55000000000000004">
      <c r="A13511" s="1" t="s">
        <v>22</v>
      </c>
      <c r="B13511" s="2">
        <v>42538</v>
      </c>
      <c r="C13511">
        <v>11.4877</v>
      </c>
    </row>
    <row r="13512" spans="1:3" x14ac:dyDescent="0.55000000000000004">
      <c r="A13512" s="1" t="s">
        <v>22</v>
      </c>
      <c r="B13512" s="2">
        <v>42541</v>
      </c>
      <c r="C13512">
        <v>11.6942</v>
      </c>
    </row>
    <row r="13513" spans="1:3" x14ac:dyDescent="0.55000000000000004">
      <c r="A13513" s="1" t="s">
        <v>22</v>
      </c>
      <c r="B13513" s="2">
        <v>42542</v>
      </c>
      <c r="C13513">
        <v>11.6229</v>
      </c>
    </row>
    <row r="13514" spans="1:3" x14ac:dyDescent="0.55000000000000004">
      <c r="A13514" s="1" t="s">
        <v>22</v>
      </c>
      <c r="B13514" s="2">
        <v>42543</v>
      </c>
      <c r="C13514">
        <v>11.613099999999999</v>
      </c>
    </row>
    <row r="13515" spans="1:3" x14ac:dyDescent="0.55000000000000004">
      <c r="A13515" s="1" t="s">
        <v>22</v>
      </c>
      <c r="B13515" s="2">
        <v>42544</v>
      </c>
      <c r="C13515">
        <v>11.9229</v>
      </c>
    </row>
    <row r="13516" spans="1:3" x14ac:dyDescent="0.55000000000000004">
      <c r="A13516" s="1" t="s">
        <v>22</v>
      </c>
      <c r="B13516" s="2">
        <v>42545</v>
      </c>
      <c r="C13516">
        <v>11.244300000000001</v>
      </c>
    </row>
    <row r="13517" spans="1:3" x14ac:dyDescent="0.55000000000000004">
      <c r="A13517" s="1" t="s">
        <v>22</v>
      </c>
      <c r="B13517" s="2">
        <v>42548</v>
      </c>
      <c r="C13517">
        <v>11.123799999999999</v>
      </c>
    </row>
    <row r="13518" spans="1:3" x14ac:dyDescent="0.55000000000000004">
      <c r="A13518" s="1" t="s">
        <v>22</v>
      </c>
      <c r="B13518" s="2">
        <v>42549</v>
      </c>
      <c r="C13518">
        <v>11.286099999999999</v>
      </c>
    </row>
    <row r="13519" spans="1:3" x14ac:dyDescent="0.55000000000000004">
      <c r="A13519" s="1" t="s">
        <v>22</v>
      </c>
      <c r="B13519" s="2">
        <v>42550</v>
      </c>
      <c r="C13519">
        <v>11.470499999999999</v>
      </c>
    </row>
    <row r="13520" spans="1:3" x14ac:dyDescent="0.55000000000000004">
      <c r="A13520" s="1" t="s">
        <v>22</v>
      </c>
      <c r="B13520" s="2">
        <v>42551</v>
      </c>
      <c r="C13520">
        <v>11.558999999999999</v>
      </c>
    </row>
    <row r="13521" spans="1:3" x14ac:dyDescent="0.55000000000000004">
      <c r="A13521" s="1" t="s">
        <v>22</v>
      </c>
      <c r="B13521" s="2">
        <v>42552</v>
      </c>
      <c r="C13521">
        <v>11.472899999999999</v>
      </c>
    </row>
    <row r="13522" spans="1:3" x14ac:dyDescent="0.55000000000000004">
      <c r="A13522" s="1" t="s">
        <v>22</v>
      </c>
      <c r="B13522" s="2">
        <v>42556</v>
      </c>
      <c r="C13522">
        <v>11.6426</v>
      </c>
    </row>
    <row r="13523" spans="1:3" x14ac:dyDescent="0.55000000000000004">
      <c r="A13523" s="1" t="s">
        <v>22</v>
      </c>
      <c r="B13523" s="2">
        <v>42557</v>
      </c>
      <c r="C13523">
        <v>11.7164</v>
      </c>
    </row>
    <row r="13524" spans="1:3" x14ac:dyDescent="0.55000000000000004">
      <c r="A13524" s="1" t="s">
        <v>22</v>
      </c>
      <c r="B13524" s="2">
        <v>42558</v>
      </c>
      <c r="C13524">
        <v>12.0213</v>
      </c>
    </row>
    <row r="13525" spans="1:3" x14ac:dyDescent="0.55000000000000004">
      <c r="A13525" s="1" t="s">
        <v>22</v>
      </c>
      <c r="B13525" s="2">
        <v>42559</v>
      </c>
      <c r="C13525">
        <v>12.5032</v>
      </c>
    </row>
    <row r="13526" spans="1:3" x14ac:dyDescent="0.55000000000000004">
      <c r="A13526" s="1" t="s">
        <v>22</v>
      </c>
      <c r="B13526" s="2">
        <v>42562</v>
      </c>
      <c r="C13526">
        <v>12.790900000000001</v>
      </c>
    </row>
    <row r="13527" spans="1:3" x14ac:dyDescent="0.55000000000000004">
      <c r="A13527" s="1" t="s">
        <v>22</v>
      </c>
      <c r="B13527" s="2">
        <v>42563</v>
      </c>
      <c r="C13527">
        <v>12.982699999999999</v>
      </c>
    </row>
    <row r="13528" spans="1:3" x14ac:dyDescent="0.55000000000000004">
      <c r="A13528" s="1" t="s">
        <v>22</v>
      </c>
      <c r="B13528" s="2">
        <v>42564</v>
      </c>
      <c r="C13528">
        <v>12.9777</v>
      </c>
    </row>
    <row r="13529" spans="1:3" x14ac:dyDescent="0.55000000000000004">
      <c r="A13529" s="1" t="s">
        <v>22</v>
      </c>
      <c r="B13529" s="2">
        <v>42565</v>
      </c>
      <c r="C13529">
        <v>13.1105</v>
      </c>
    </row>
    <row r="13530" spans="1:3" x14ac:dyDescent="0.55000000000000004">
      <c r="A13530" s="1" t="s">
        <v>22</v>
      </c>
      <c r="B13530" s="2">
        <v>42566</v>
      </c>
      <c r="C13530">
        <v>12.9581</v>
      </c>
    </row>
    <row r="13531" spans="1:3" x14ac:dyDescent="0.55000000000000004">
      <c r="A13531" s="1" t="s">
        <v>22</v>
      </c>
      <c r="B13531" s="2">
        <v>42569</v>
      </c>
      <c r="C13531">
        <v>13.0245</v>
      </c>
    </row>
    <row r="13532" spans="1:3" x14ac:dyDescent="0.55000000000000004">
      <c r="A13532" s="1" t="s">
        <v>22</v>
      </c>
      <c r="B13532" s="2">
        <v>42570</v>
      </c>
      <c r="C13532">
        <v>13.159700000000001</v>
      </c>
    </row>
    <row r="13533" spans="1:3" x14ac:dyDescent="0.55000000000000004">
      <c r="A13533" s="1" t="s">
        <v>22</v>
      </c>
      <c r="B13533" s="2">
        <v>42571</v>
      </c>
      <c r="C13533">
        <v>13.331799999999999</v>
      </c>
    </row>
    <row r="13534" spans="1:3" x14ac:dyDescent="0.55000000000000004">
      <c r="A13534" s="1" t="s">
        <v>22</v>
      </c>
      <c r="B13534" s="2">
        <v>42572</v>
      </c>
      <c r="C13534">
        <v>13.085900000000001</v>
      </c>
    </row>
    <row r="13535" spans="1:3" x14ac:dyDescent="0.55000000000000004">
      <c r="A13535" s="1" t="s">
        <v>22</v>
      </c>
      <c r="B13535" s="2">
        <v>42573</v>
      </c>
      <c r="C13535">
        <v>13.442500000000001</v>
      </c>
    </row>
    <row r="13536" spans="1:3" x14ac:dyDescent="0.55000000000000004">
      <c r="A13536" s="1" t="s">
        <v>22</v>
      </c>
      <c r="B13536" s="2">
        <v>42576</v>
      </c>
      <c r="C13536">
        <v>13.690799999999999</v>
      </c>
    </row>
    <row r="13537" spans="1:3" x14ac:dyDescent="0.55000000000000004">
      <c r="A13537" s="1" t="s">
        <v>22</v>
      </c>
      <c r="B13537" s="2">
        <v>42577</v>
      </c>
      <c r="C13537">
        <v>13.9244</v>
      </c>
    </row>
    <row r="13538" spans="1:3" x14ac:dyDescent="0.55000000000000004">
      <c r="A13538" s="1" t="s">
        <v>22</v>
      </c>
      <c r="B13538" s="2">
        <v>42578</v>
      </c>
      <c r="C13538">
        <v>13.7842</v>
      </c>
    </row>
    <row r="13539" spans="1:3" x14ac:dyDescent="0.55000000000000004">
      <c r="A13539" s="1" t="s">
        <v>22</v>
      </c>
      <c r="B13539" s="2">
        <v>42579</v>
      </c>
      <c r="C13539">
        <v>13.813800000000001</v>
      </c>
    </row>
    <row r="13540" spans="1:3" x14ac:dyDescent="0.55000000000000004">
      <c r="A13540" s="1" t="s">
        <v>22</v>
      </c>
      <c r="B13540" s="2">
        <v>42580</v>
      </c>
      <c r="C13540">
        <v>14.04</v>
      </c>
    </row>
    <row r="13541" spans="1:3" x14ac:dyDescent="0.55000000000000004">
      <c r="A13541" s="1" t="s">
        <v>22</v>
      </c>
      <c r="B13541" s="2">
        <v>42583</v>
      </c>
      <c r="C13541">
        <v>13.949</v>
      </c>
    </row>
    <row r="13542" spans="1:3" x14ac:dyDescent="0.55000000000000004">
      <c r="A13542" s="1" t="s">
        <v>22</v>
      </c>
      <c r="B13542" s="2">
        <v>42584</v>
      </c>
      <c r="C13542">
        <v>13.779299999999999</v>
      </c>
    </row>
    <row r="13543" spans="1:3" x14ac:dyDescent="0.55000000000000004">
      <c r="A13543" s="1" t="s">
        <v>22</v>
      </c>
      <c r="B13543" s="2">
        <v>42585</v>
      </c>
      <c r="C13543">
        <v>13.8162</v>
      </c>
    </row>
    <row r="13544" spans="1:3" x14ac:dyDescent="0.55000000000000004">
      <c r="A13544" s="1" t="s">
        <v>22</v>
      </c>
      <c r="B13544" s="2">
        <v>42586</v>
      </c>
      <c r="C13544">
        <v>14.071899999999999</v>
      </c>
    </row>
    <row r="13545" spans="1:3" x14ac:dyDescent="0.55000000000000004">
      <c r="A13545" s="1" t="s">
        <v>22</v>
      </c>
      <c r="B13545" s="2">
        <v>42587</v>
      </c>
      <c r="C13545">
        <v>14.3104</v>
      </c>
    </row>
    <row r="13546" spans="1:3" x14ac:dyDescent="0.55000000000000004">
      <c r="A13546" s="1" t="s">
        <v>22</v>
      </c>
      <c r="B13546" s="2">
        <v>42590</v>
      </c>
      <c r="C13546">
        <v>14.443199999999999</v>
      </c>
    </row>
    <row r="13547" spans="1:3" x14ac:dyDescent="0.55000000000000004">
      <c r="A13547" s="1" t="s">
        <v>22</v>
      </c>
      <c r="B13547" s="2">
        <v>42591</v>
      </c>
      <c r="C13547">
        <v>14.4801</v>
      </c>
    </row>
    <row r="13548" spans="1:3" x14ac:dyDescent="0.55000000000000004">
      <c r="A13548" s="1" t="s">
        <v>22</v>
      </c>
      <c r="B13548" s="2">
        <v>42592</v>
      </c>
      <c r="C13548">
        <v>14.386699999999999</v>
      </c>
    </row>
    <row r="13549" spans="1:3" x14ac:dyDescent="0.55000000000000004">
      <c r="A13549" s="1" t="s">
        <v>22</v>
      </c>
      <c r="B13549" s="2">
        <v>42593</v>
      </c>
      <c r="C13549">
        <v>14.6793</v>
      </c>
    </row>
    <row r="13550" spans="1:3" x14ac:dyDescent="0.55000000000000004">
      <c r="A13550" s="1" t="s">
        <v>22</v>
      </c>
      <c r="B13550" s="2">
        <v>42594</v>
      </c>
      <c r="C13550">
        <v>15.500500000000001</v>
      </c>
    </row>
    <row r="13551" spans="1:3" x14ac:dyDescent="0.55000000000000004">
      <c r="A13551" s="1" t="s">
        <v>22</v>
      </c>
      <c r="B13551" s="2">
        <v>42597</v>
      </c>
      <c r="C13551">
        <v>15.485799999999999</v>
      </c>
    </row>
    <row r="13552" spans="1:3" x14ac:dyDescent="0.55000000000000004">
      <c r="A13552" s="1" t="s">
        <v>22</v>
      </c>
      <c r="B13552" s="2">
        <v>42598</v>
      </c>
      <c r="C13552">
        <v>15.392300000000001</v>
      </c>
    </row>
    <row r="13553" spans="1:3" x14ac:dyDescent="0.55000000000000004">
      <c r="A13553" s="1" t="s">
        <v>22</v>
      </c>
      <c r="B13553" s="2">
        <v>42599</v>
      </c>
      <c r="C13553">
        <v>15.0358</v>
      </c>
    </row>
    <row r="13554" spans="1:3" x14ac:dyDescent="0.55000000000000004">
      <c r="A13554" s="1" t="s">
        <v>22</v>
      </c>
      <c r="B13554" s="2">
        <v>42600</v>
      </c>
      <c r="C13554">
        <v>15.269399999999999</v>
      </c>
    </row>
    <row r="13555" spans="1:3" x14ac:dyDescent="0.55000000000000004">
      <c r="A13555" s="1" t="s">
        <v>22</v>
      </c>
      <c r="B13555" s="2">
        <v>42601</v>
      </c>
      <c r="C13555">
        <v>15.3087</v>
      </c>
    </row>
    <row r="13556" spans="1:3" x14ac:dyDescent="0.55000000000000004">
      <c r="A13556" s="1" t="s">
        <v>22</v>
      </c>
      <c r="B13556" s="2">
        <v>42604</v>
      </c>
      <c r="C13556">
        <v>15.3727</v>
      </c>
    </row>
    <row r="13557" spans="1:3" x14ac:dyDescent="0.55000000000000004">
      <c r="A13557" s="1" t="s">
        <v>22</v>
      </c>
      <c r="B13557" s="2">
        <v>42605</v>
      </c>
      <c r="C13557">
        <v>15.4971</v>
      </c>
    </row>
    <row r="13558" spans="1:3" x14ac:dyDescent="0.55000000000000004">
      <c r="A13558" s="1" t="s">
        <v>22</v>
      </c>
      <c r="B13558" s="2">
        <v>42606</v>
      </c>
      <c r="C13558">
        <v>15.258100000000001</v>
      </c>
    </row>
    <row r="13559" spans="1:3" x14ac:dyDescent="0.55000000000000004">
      <c r="A13559" s="1" t="s">
        <v>22</v>
      </c>
      <c r="B13559" s="2">
        <v>42607</v>
      </c>
      <c r="C13559">
        <v>15.1571</v>
      </c>
    </row>
    <row r="13560" spans="1:3" x14ac:dyDescent="0.55000000000000004">
      <c r="A13560" s="1" t="s">
        <v>22</v>
      </c>
      <c r="B13560" s="2">
        <v>42608</v>
      </c>
      <c r="C13560">
        <v>15.2803</v>
      </c>
    </row>
    <row r="13561" spans="1:3" x14ac:dyDescent="0.55000000000000004">
      <c r="A13561" s="1" t="s">
        <v>22</v>
      </c>
      <c r="B13561" s="2">
        <v>42611</v>
      </c>
      <c r="C13561">
        <v>15.2704</v>
      </c>
    </row>
    <row r="13562" spans="1:3" x14ac:dyDescent="0.55000000000000004">
      <c r="A13562" s="1" t="s">
        <v>22</v>
      </c>
      <c r="B13562" s="2">
        <v>42612</v>
      </c>
      <c r="C13562">
        <v>15.181699999999999</v>
      </c>
    </row>
    <row r="13563" spans="1:3" x14ac:dyDescent="0.55000000000000004">
      <c r="A13563" s="1" t="s">
        <v>22</v>
      </c>
      <c r="B13563" s="2">
        <v>42613</v>
      </c>
      <c r="C13563">
        <v>15.110300000000001</v>
      </c>
    </row>
    <row r="13564" spans="1:3" x14ac:dyDescent="0.55000000000000004">
      <c r="A13564" s="1" t="s">
        <v>22</v>
      </c>
      <c r="B13564" s="2">
        <v>42614</v>
      </c>
      <c r="C13564">
        <v>15.5562</v>
      </c>
    </row>
    <row r="13565" spans="1:3" x14ac:dyDescent="0.55000000000000004">
      <c r="A13565" s="1" t="s">
        <v>22</v>
      </c>
      <c r="B13565" s="2">
        <v>42615</v>
      </c>
      <c r="C13565">
        <v>15.4034</v>
      </c>
    </row>
    <row r="13566" spans="1:3" x14ac:dyDescent="0.55000000000000004">
      <c r="A13566" s="1" t="s">
        <v>22</v>
      </c>
      <c r="B13566" s="2">
        <v>42619</v>
      </c>
      <c r="C13566">
        <v>15.5488</v>
      </c>
    </row>
    <row r="13567" spans="1:3" x14ac:dyDescent="0.55000000000000004">
      <c r="A13567" s="1" t="s">
        <v>22</v>
      </c>
      <c r="B13567" s="2">
        <v>42620</v>
      </c>
      <c r="C13567">
        <v>15.319699999999999</v>
      </c>
    </row>
    <row r="13568" spans="1:3" x14ac:dyDescent="0.55000000000000004">
      <c r="A13568" s="1" t="s">
        <v>22</v>
      </c>
      <c r="B13568" s="2">
        <v>42621</v>
      </c>
      <c r="C13568">
        <v>15.4305</v>
      </c>
    </row>
    <row r="13569" spans="1:3" x14ac:dyDescent="0.55000000000000004">
      <c r="A13569" s="1" t="s">
        <v>22</v>
      </c>
      <c r="B13569" s="2">
        <v>42622</v>
      </c>
      <c r="C13569">
        <v>14.662000000000001</v>
      </c>
    </row>
    <row r="13570" spans="1:3" x14ac:dyDescent="0.55000000000000004">
      <c r="A13570" s="1" t="s">
        <v>22</v>
      </c>
      <c r="B13570" s="2">
        <v>42625</v>
      </c>
      <c r="C13570">
        <v>14.965</v>
      </c>
    </row>
    <row r="13571" spans="1:3" x14ac:dyDescent="0.55000000000000004">
      <c r="A13571" s="1" t="s">
        <v>22</v>
      </c>
      <c r="B13571" s="2">
        <v>42626</v>
      </c>
      <c r="C13571">
        <v>14.748200000000001</v>
      </c>
    </row>
    <row r="13572" spans="1:3" x14ac:dyDescent="0.55000000000000004">
      <c r="A13572" s="1" t="s">
        <v>22</v>
      </c>
      <c r="B13572" s="2">
        <v>42627</v>
      </c>
      <c r="C13572">
        <v>14.8787</v>
      </c>
    </row>
    <row r="13573" spans="1:3" x14ac:dyDescent="0.55000000000000004">
      <c r="A13573" s="1" t="s">
        <v>22</v>
      </c>
      <c r="B13573" s="2">
        <v>42628</v>
      </c>
      <c r="C13573">
        <v>15.4429</v>
      </c>
    </row>
    <row r="13574" spans="1:3" x14ac:dyDescent="0.55000000000000004">
      <c r="A13574" s="1" t="s">
        <v>22</v>
      </c>
      <c r="B13574" s="2">
        <v>42629</v>
      </c>
      <c r="C13574">
        <v>15.479799999999999</v>
      </c>
    </row>
    <row r="13575" spans="1:3" x14ac:dyDescent="0.55000000000000004">
      <c r="A13575" s="1" t="s">
        <v>22</v>
      </c>
      <c r="B13575" s="2">
        <v>42632</v>
      </c>
      <c r="C13575">
        <v>15.6843</v>
      </c>
    </row>
    <row r="13576" spans="1:3" x14ac:dyDescent="0.55000000000000004">
      <c r="A13576" s="1" t="s">
        <v>22</v>
      </c>
      <c r="B13576" s="2">
        <v>42633</v>
      </c>
      <c r="C13576">
        <v>15.541399999999999</v>
      </c>
    </row>
    <row r="13577" spans="1:3" x14ac:dyDescent="0.55000000000000004">
      <c r="A13577" s="1" t="s">
        <v>22</v>
      </c>
      <c r="B13577" s="2">
        <v>42634</v>
      </c>
      <c r="C13577">
        <v>15.977399999999999</v>
      </c>
    </row>
    <row r="13578" spans="1:3" x14ac:dyDescent="0.55000000000000004">
      <c r="A13578" s="1" t="s">
        <v>22</v>
      </c>
      <c r="B13578" s="2">
        <v>42635</v>
      </c>
      <c r="C13578">
        <v>16.0168</v>
      </c>
    </row>
    <row r="13579" spans="1:3" x14ac:dyDescent="0.55000000000000004">
      <c r="A13579" s="1" t="s">
        <v>22</v>
      </c>
      <c r="B13579" s="2">
        <v>42636</v>
      </c>
      <c r="C13579">
        <v>15.999599999999999</v>
      </c>
    </row>
    <row r="13580" spans="1:3" x14ac:dyDescent="0.55000000000000004">
      <c r="A13580" s="1" t="s">
        <v>22</v>
      </c>
      <c r="B13580" s="2">
        <v>42639</v>
      </c>
      <c r="C13580">
        <v>15.849299999999999</v>
      </c>
    </row>
    <row r="13581" spans="1:3" x14ac:dyDescent="0.55000000000000004">
      <c r="A13581" s="1" t="s">
        <v>22</v>
      </c>
      <c r="B13581" s="2">
        <v>42640</v>
      </c>
      <c r="C13581">
        <v>16.391300000000001</v>
      </c>
    </row>
    <row r="13582" spans="1:3" x14ac:dyDescent="0.55000000000000004">
      <c r="A13582" s="1" t="s">
        <v>22</v>
      </c>
      <c r="B13582" s="2">
        <v>42641</v>
      </c>
      <c r="C13582">
        <v>16.450399999999998</v>
      </c>
    </row>
    <row r="13583" spans="1:3" x14ac:dyDescent="0.55000000000000004">
      <c r="A13583" s="1" t="s">
        <v>22</v>
      </c>
      <c r="B13583" s="2">
        <v>42642</v>
      </c>
      <c r="C13583">
        <v>16.603100000000001</v>
      </c>
    </row>
    <row r="13584" spans="1:3" x14ac:dyDescent="0.55000000000000004">
      <c r="A13584" s="1" t="s">
        <v>22</v>
      </c>
      <c r="B13584" s="2">
        <v>42643</v>
      </c>
      <c r="C13584">
        <v>16.879000000000001</v>
      </c>
    </row>
    <row r="13585" spans="1:3" x14ac:dyDescent="0.55000000000000004">
      <c r="A13585" s="1" t="s">
        <v>22</v>
      </c>
      <c r="B13585" s="2">
        <v>42646</v>
      </c>
      <c r="C13585">
        <v>16.861799999999999</v>
      </c>
    </row>
    <row r="13586" spans="1:3" x14ac:dyDescent="0.55000000000000004">
      <c r="A13586" s="1" t="s">
        <v>22</v>
      </c>
      <c r="B13586" s="2">
        <v>42647</v>
      </c>
      <c r="C13586">
        <v>16.8248</v>
      </c>
    </row>
    <row r="13587" spans="1:3" x14ac:dyDescent="0.55000000000000004">
      <c r="A13587" s="1" t="s">
        <v>22</v>
      </c>
      <c r="B13587" s="2">
        <v>42648</v>
      </c>
      <c r="C13587">
        <v>16.807600000000001</v>
      </c>
    </row>
    <row r="13588" spans="1:3" x14ac:dyDescent="0.55000000000000004">
      <c r="A13588" s="1" t="s">
        <v>22</v>
      </c>
      <c r="B13588" s="2">
        <v>42649</v>
      </c>
      <c r="C13588">
        <v>16.5883</v>
      </c>
    </row>
    <row r="13589" spans="1:3" x14ac:dyDescent="0.55000000000000004">
      <c r="A13589" s="1" t="s">
        <v>22</v>
      </c>
      <c r="B13589" s="2">
        <v>42650</v>
      </c>
      <c r="C13589">
        <v>16.467600000000001</v>
      </c>
    </row>
    <row r="13590" spans="1:3" x14ac:dyDescent="0.55000000000000004">
      <c r="A13590" s="1" t="s">
        <v>22</v>
      </c>
      <c r="B13590" s="2">
        <v>42653</v>
      </c>
      <c r="C13590">
        <v>16.529199999999999</v>
      </c>
    </row>
    <row r="13591" spans="1:3" x14ac:dyDescent="0.55000000000000004">
      <c r="A13591" s="1" t="s">
        <v>22</v>
      </c>
      <c r="B13591" s="2">
        <v>42654</v>
      </c>
      <c r="C13591">
        <v>16.290299999999998</v>
      </c>
    </row>
    <row r="13592" spans="1:3" x14ac:dyDescent="0.55000000000000004">
      <c r="A13592" s="1" t="s">
        <v>22</v>
      </c>
      <c r="B13592" s="2">
        <v>42655</v>
      </c>
      <c r="C13592">
        <v>16.3642</v>
      </c>
    </row>
    <row r="13593" spans="1:3" x14ac:dyDescent="0.55000000000000004">
      <c r="A13593" s="1" t="s">
        <v>22</v>
      </c>
      <c r="B13593" s="2">
        <v>42656</v>
      </c>
      <c r="C13593">
        <v>16.098099999999999</v>
      </c>
    </row>
    <row r="13594" spans="1:3" x14ac:dyDescent="0.55000000000000004">
      <c r="A13594" s="1" t="s">
        <v>22</v>
      </c>
      <c r="B13594" s="2">
        <v>42657</v>
      </c>
      <c r="C13594">
        <v>16.255800000000001</v>
      </c>
    </row>
    <row r="13595" spans="1:3" x14ac:dyDescent="0.55000000000000004">
      <c r="A13595" s="1" t="s">
        <v>22</v>
      </c>
      <c r="B13595" s="2">
        <v>42660</v>
      </c>
      <c r="C13595">
        <v>16.162199999999999</v>
      </c>
    </row>
    <row r="13596" spans="1:3" x14ac:dyDescent="0.55000000000000004">
      <c r="A13596" s="1" t="s">
        <v>22</v>
      </c>
      <c r="B13596" s="2">
        <v>42661</v>
      </c>
      <c r="C13596">
        <v>16.4085</v>
      </c>
    </row>
    <row r="13597" spans="1:3" x14ac:dyDescent="0.55000000000000004">
      <c r="A13597" s="1" t="s">
        <v>22</v>
      </c>
      <c r="B13597" s="2">
        <v>42662</v>
      </c>
      <c r="C13597">
        <v>16.373999999999999</v>
      </c>
    </row>
    <row r="13598" spans="1:3" x14ac:dyDescent="0.55000000000000004">
      <c r="A13598" s="1" t="s">
        <v>22</v>
      </c>
      <c r="B13598" s="2">
        <v>42663</v>
      </c>
      <c r="C13598">
        <v>16.6844</v>
      </c>
    </row>
    <row r="13599" spans="1:3" x14ac:dyDescent="0.55000000000000004">
      <c r="A13599" s="1" t="s">
        <v>22</v>
      </c>
      <c r="B13599" s="2">
        <v>42664</v>
      </c>
      <c r="C13599">
        <v>16.637599999999999</v>
      </c>
    </row>
    <row r="13600" spans="1:3" x14ac:dyDescent="0.55000000000000004">
      <c r="A13600" s="1" t="s">
        <v>22</v>
      </c>
      <c r="B13600" s="2">
        <v>42667</v>
      </c>
      <c r="C13600">
        <v>17.418500000000002</v>
      </c>
    </row>
    <row r="13601" spans="1:3" x14ac:dyDescent="0.55000000000000004">
      <c r="A13601" s="1" t="s">
        <v>22</v>
      </c>
      <c r="B13601" s="2">
        <v>42668</v>
      </c>
      <c r="C13601">
        <v>17.7042</v>
      </c>
    </row>
    <row r="13602" spans="1:3" x14ac:dyDescent="0.55000000000000004">
      <c r="A13602" s="1" t="s">
        <v>22</v>
      </c>
      <c r="B13602" s="2">
        <v>42669</v>
      </c>
      <c r="C13602">
        <v>17.775700000000001</v>
      </c>
    </row>
    <row r="13603" spans="1:3" x14ac:dyDescent="0.55000000000000004">
      <c r="A13603" s="1" t="s">
        <v>22</v>
      </c>
      <c r="B13603" s="2">
        <v>42670</v>
      </c>
      <c r="C13603">
        <v>17.411100000000001</v>
      </c>
    </row>
    <row r="13604" spans="1:3" x14ac:dyDescent="0.55000000000000004">
      <c r="A13604" s="1" t="s">
        <v>22</v>
      </c>
      <c r="B13604" s="2">
        <v>42671</v>
      </c>
      <c r="C13604">
        <v>17.381499999999999</v>
      </c>
    </row>
    <row r="13605" spans="1:3" x14ac:dyDescent="0.55000000000000004">
      <c r="A13605" s="1" t="s">
        <v>22</v>
      </c>
      <c r="B13605" s="2">
        <v>42674</v>
      </c>
      <c r="C13605">
        <v>17.529299999999999</v>
      </c>
    </row>
    <row r="13606" spans="1:3" x14ac:dyDescent="0.55000000000000004">
      <c r="A13606" s="1" t="s">
        <v>22</v>
      </c>
      <c r="B13606" s="2">
        <v>42675</v>
      </c>
      <c r="C13606">
        <v>17.009599999999999</v>
      </c>
    </row>
    <row r="13607" spans="1:3" x14ac:dyDescent="0.55000000000000004">
      <c r="A13607" s="1" t="s">
        <v>22</v>
      </c>
      <c r="B13607" s="2">
        <v>42676</v>
      </c>
      <c r="C13607">
        <v>16.938099999999999</v>
      </c>
    </row>
    <row r="13608" spans="1:3" x14ac:dyDescent="0.55000000000000004">
      <c r="A13608" s="1" t="s">
        <v>22</v>
      </c>
      <c r="B13608" s="2">
        <v>42677</v>
      </c>
      <c r="C13608">
        <v>16.741099999999999</v>
      </c>
    </row>
    <row r="13609" spans="1:3" x14ac:dyDescent="0.55000000000000004">
      <c r="A13609" s="1" t="s">
        <v>22</v>
      </c>
      <c r="B13609" s="2">
        <v>42678</v>
      </c>
      <c r="C13609">
        <v>16.645</v>
      </c>
    </row>
    <row r="13610" spans="1:3" x14ac:dyDescent="0.55000000000000004">
      <c r="A13610" s="1" t="s">
        <v>22</v>
      </c>
      <c r="B13610" s="2">
        <v>42681</v>
      </c>
      <c r="C13610">
        <v>17.5564</v>
      </c>
    </row>
    <row r="13611" spans="1:3" x14ac:dyDescent="0.55000000000000004">
      <c r="A13611" s="1" t="s">
        <v>22</v>
      </c>
      <c r="B13611" s="2">
        <v>42682</v>
      </c>
      <c r="C13611">
        <v>17.529299999999999</v>
      </c>
    </row>
    <row r="13612" spans="1:3" x14ac:dyDescent="0.55000000000000004">
      <c r="A13612" s="1" t="s">
        <v>22</v>
      </c>
      <c r="B13612" s="2">
        <v>42683</v>
      </c>
      <c r="C13612">
        <v>17.233699999999999</v>
      </c>
    </row>
    <row r="13613" spans="1:3" x14ac:dyDescent="0.55000000000000004">
      <c r="A13613" s="1" t="s">
        <v>22</v>
      </c>
      <c r="B13613" s="2">
        <v>42684</v>
      </c>
      <c r="C13613">
        <v>16.694299999999998</v>
      </c>
    </row>
    <row r="13614" spans="1:3" x14ac:dyDescent="0.55000000000000004">
      <c r="A13614" s="1" t="s">
        <v>22</v>
      </c>
      <c r="B13614" s="2">
        <v>42685</v>
      </c>
      <c r="C13614">
        <v>21.670300000000001</v>
      </c>
    </row>
    <row r="13615" spans="1:3" x14ac:dyDescent="0.55000000000000004">
      <c r="A13615" s="1" t="s">
        <v>22</v>
      </c>
      <c r="B13615" s="2">
        <v>42688</v>
      </c>
      <c r="C13615">
        <v>20.6036</v>
      </c>
    </row>
    <row r="13616" spans="1:3" x14ac:dyDescent="0.55000000000000004">
      <c r="A13616" s="1" t="s">
        <v>22</v>
      </c>
      <c r="B13616" s="2">
        <v>42689</v>
      </c>
      <c r="C13616">
        <v>21.2318</v>
      </c>
    </row>
    <row r="13617" spans="1:3" x14ac:dyDescent="0.55000000000000004">
      <c r="A13617" s="1" t="s">
        <v>22</v>
      </c>
      <c r="B13617" s="2">
        <v>42690</v>
      </c>
      <c r="C13617">
        <v>22.5718</v>
      </c>
    </row>
    <row r="13618" spans="1:3" x14ac:dyDescent="0.55000000000000004">
      <c r="A13618" s="1" t="s">
        <v>22</v>
      </c>
      <c r="B13618" s="2">
        <v>42691</v>
      </c>
      <c r="C13618">
        <v>22.7591</v>
      </c>
    </row>
    <row r="13619" spans="1:3" x14ac:dyDescent="0.55000000000000004">
      <c r="A13619" s="1" t="s">
        <v>22</v>
      </c>
      <c r="B13619" s="2">
        <v>42692</v>
      </c>
      <c r="C13619">
        <v>22.998000000000001</v>
      </c>
    </row>
    <row r="13620" spans="1:3" x14ac:dyDescent="0.55000000000000004">
      <c r="A13620" s="1" t="s">
        <v>22</v>
      </c>
      <c r="B13620" s="2">
        <v>42695</v>
      </c>
      <c r="C13620">
        <v>22.904399999999999</v>
      </c>
    </row>
    <row r="13621" spans="1:3" x14ac:dyDescent="0.55000000000000004">
      <c r="A13621" s="1" t="s">
        <v>22</v>
      </c>
      <c r="B13621" s="2">
        <v>42696</v>
      </c>
      <c r="C13621">
        <v>23.069400000000002</v>
      </c>
    </row>
    <row r="13622" spans="1:3" x14ac:dyDescent="0.55000000000000004">
      <c r="A13622" s="1" t="s">
        <v>22</v>
      </c>
      <c r="B13622" s="2">
        <v>42697</v>
      </c>
      <c r="C13622">
        <v>23.1829</v>
      </c>
    </row>
    <row r="13623" spans="1:3" x14ac:dyDescent="0.55000000000000004">
      <c r="A13623" s="1" t="s">
        <v>22</v>
      </c>
      <c r="B13623" s="2">
        <v>42699</v>
      </c>
      <c r="C13623">
        <v>23.229800000000001</v>
      </c>
    </row>
    <row r="13624" spans="1:3" x14ac:dyDescent="0.55000000000000004">
      <c r="A13624" s="1" t="s">
        <v>22</v>
      </c>
      <c r="B13624" s="2">
        <v>42702</v>
      </c>
      <c r="C13624">
        <v>23.217500000000001</v>
      </c>
    </row>
    <row r="13625" spans="1:3" x14ac:dyDescent="0.55000000000000004">
      <c r="A13625" s="1" t="s">
        <v>22</v>
      </c>
      <c r="B13625" s="2">
        <v>42703</v>
      </c>
      <c r="C13625">
        <v>23.005299999999998</v>
      </c>
    </row>
    <row r="13626" spans="1:3" x14ac:dyDescent="0.55000000000000004">
      <c r="A13626" s="1" t="s">
        <v>22</v>
      </c>
      <c r="B13626" s="2">
        <v>42704</v>
      </c>
      <c r="C13626">
        <v>22.746300000000002</v>
      </c>
    </row>
    <row r="13627" spans="1:3" x14ac:dyDescent="0.55000000000000004">
      <c r="A13627" s="1" t="s">
        <v>22</v>
      </c>
      <c r="B13627" s="2">
        <v>42705</v>
      </c>
      <c r="C13627">
        <v>21.621300000000002</v>
      </c>
    </row>
    <row r="13628" spans="1:3" x14ac:dyDescent="0.55000000000000004">
      <c r="A13628" s="1" t="s">
        <v>22</v>
      </c>
      <c r="B13628" s="2">
        <v>42706</v>
      </c>
      <c r="C13628">
        <v>21.821100000000001</v>
      </c>
    </row>
    <row r="13629" spans="1:3" x14ac:dyDescent="0.55000000000000004">
      <c r="A13629" s="1" t="s">
        <v>22</v>
      </c>
      <c r="B13629" s="2">
        <v>42709</v>
      </c>
      <c r="C13629">
        <v>22.667300000000001</v>
      </c>
    </row>
    <row r="13630" spans="1:3" x14ac:dyDescent="0.55000000000000004">
      <c r="A13630" s="1" t="s">
        <v>22</v>
      </c>
      <c r="B13630" s="2">
        <v>42710</v>
      </c>
      <c r="C13630">
        <v>23.0398</v>
      </c>
    </row>
    <row r="13631" spans="1:3" x14ac:dyDescent="0.55000000000000004">
      <c r="A13631" s="1" t="s">
        <v>22</v>
      </c>
      <c r="B13631" s="2">
        <v>42711</v>
      </c>
      <c r="C13631">
        <v>23.4543</v>
      </c>
    </row>
    <row r="13632" spans="1:3" x14ac:dyDescent="0.55000000000000004">
      <c r="A13632" s="1" t="s">
        <v>22</v>
      </c>
      <c r="B13632" s="2">
        <v>42712</v>
      </c>
      <c r="C13632">
        <v>23.062000000000001</v>
      </c>
    </row>
    <row r="13633" spans="1:3" x14ac:dyDescent="0.55000000000000004">
      <c r="A13633" s="1" t="s">
        <v>22</v>
      </c>
      <c r="B13633" s="2">
        <v>42713</v>
      </c>
      <c r="C13633">
        <v>22.6525</v>
      </c>
    </row>
    <row r="13634" spans="1:3" x14ac:dyDescent="0.55000000000000004">
      <c r="A13634" s="1" t="s">
        <v>22</v>
      </c>
      <c r="B13634" s="2">
        <v>42716</v>
      </c>
      <c r="C13634">
        <v>22.102399999999999</v>
      </c>
    </row>
    <row r="13635" spans="1:3" x14ac:dyDescent="0.55000000000000004">
      <c r="A13635" s="1" t="s">
        <v>22</v>
      </c>
      <c r="B13635" s="2">
        <v>42717</v>
      </c>
      <c r="C13635">
        <v>22.4922</v>
      </c>
    </row>
    <row r="13636" spans="1:3" x14ac:dyDescent="0.55000000000000004">
      <c r="A13636" s="1" t="s">
        <v>22</v>
      </c>
      <c r="B13636" s="2">
        <v>42718</v>
      </c>
      <c r="C13636">
        <v>23.794799999999999</v>
      </c>
    </row>
    <row r="13637" spans="1:3" x14ac:dyDescent="0.55000000000000004">
      <c r="A13637" s="1" t="s">
        <v>22</v>
      </c>
      <c r="B13637" s="2">
        <v>42719</v>
      </c>
      <c r="C13637">
        <v>24.3523</v>
      </c>
    </row>
    <row r="13638" spans="1:3" x14ac:dyDescent="0.55000000000000004">
      <c r="A13638" s="1" t="s">
        <v>22</v>
      </c>
      <c r="B13638" s="2">
        <v>42720</v>
      </c>
      <c r="C13638">
        <v>24.771699999999999</v>
      </c>
    </row>
    <row r="13639" spans="1:3" x14ac:dyDescent="0.55000000000000004">
      <c r="A13639" s="1" t="s">
        <v>22</v>
      </c>
      <c r="B13639" s="2">
        <v>42723</v>
      </c>
      <c r="C13639">
        <v>25.072700000000001</v>
      </c>
    </row>
    <row r="13640" spans="1:3" x14ac:dyDescent="0.55000000000000004">
      <c r="A13640" s="1" t="s">
        <v>22</v>
      </c>
      <c r="B13640" s="2">
        <v>42724</v>
      </c>
      <c r="C13640">
        <v>25.946000000000002</v>
      </c>
    </row>
    <row r="13641" spans="1:3" x14ac:dyDescent="0.55000000000000004">
      <c r="A13641" s="1" t="s">
        <v>22</v>
      </c>
      <c r="B13641" s="2">
        <v>42725</v>
      </c>
      <c r="C13641">
        <v>26.108899999999998</v>
      </c>
    </row>
    <row r="13642" spans="1:3" x14ac:dyDescent="0.55000000000000004">
      <c r="A13642" s="1" t="s">
        <v>22</v>
      </c>
      <c r="B13642" s="2">
        <v>42726</v>
      </c>
      <c r="C13642">
        <v>26.424600000000002</v>
      </c>
    </row>
    <row r="13643" spans="1:3" x14ac:dyDescent="0.55000000000000004">
      <c r="A13643" s="1" t="s">
        <v>22</v>
      </c>
      <c r="B13643" s="2">
        <v>42727</v>
      </c>
      <c r="C13643">
        <v>27.083300000000001</v>
      </c>
    </row>
    <row r="13644" spans="1:3" x14ac:dyDescent="0.55000000000000004">
      <c r="A13644" s="1" t="s">
        <v>22</v>
      </c>
      <c r="B13644" s="2">
        <v>42731</v>
      </c>
      <c r="C13644">
        <v>28.9435</v>
      </c>
    </row>
    <row r="13645" spans="1:3" x14ac:dyDescent="0.55000000000000004">
      <c r="A13645" s="1" t="s">
        <v>22</v>
      </c>
      <c r="B13645" s="2">
        <v>42732</v>
      </c>
      <c r="C13645">
        <v>26.9526</v>
      </c>
    </row>
    <row r="13646" spans="1:3" x14ac:dyDescent="0.55000000000000004">
      <c r="A13646" s="1" t="s">
        <v>22</v>
      </c>
      <c r="B13646" s="2">
        <v>42733</v>
      </c>
      <c r="C13646">
        <v>27.490400000000001</v>
      </c>
    </row>
    <row r="13647" spans="1:3" x14ac:dyDescent="0.55000000000000004">
      <c r="A13647" s="1" t="s">
        <v>22</v>
      </c>
      <c r="B13647" s="2">
        <v>42734</v>
      </c>
      <c r="C13647">
        <v>26.333400000000001</v>
      </c>
    </row>
    <row r="13648" spans="1:3" x14ac:dyDescent="0.55000000000000004">
      <c r="A13648" s="1" t="s">
        <v>22</v>
      </c>
      <c r="B13648" s="2">
        <v>42738</v>
      </c>
      <c r="C13648">
        <v>25.166499999999999</v>
      </c>
    </row>
    <row r="13649" spans="1:3" x14ac:dyDescent="0.55000000000000004">
      <c r="A13649" s="1" t="s">
        <v>22</v>
      </c>
      <c r="B13649" s="2">
        <v>42739</v>
      </c>
      <c r="C13649">
        <v>25.753599999999999</v>
      </c>
    </row>
    <row r="13650" spans="1:3" x14ac:dyDescent="0.55000000000000004">
      <c r="A13650" s="1" t="s">
        <v>22</v>
      </c>
      <c r="B13650" s="2">
        <v>42740</v>
      </c>
      <c r="C13650">
        <v>25.099799999999998</v>
      </c>
    </row>
    <row r="13651" spans="1:3" x14ac:dyDescent="0.55000000000000004">
      <c r="A13651" s="1" t="s">
        <v>22</v>
      </c>
      <c r="B13651" s="2">
        <v>42741</v>
      </c>
      <c r="C13651">
        <v>25.435400000000001</v>
      </c>
    </row>
    <row r="13652" spans="1:3" x14ac:dyDescent="0.55000000000000004">
      <c r="A13652" s="1" t="s">
        <v>22</v>
      </c>
      <c r="B13652" s="2">
        <v>42744</v>
      </c>
      <c r="C13652">
        <v>26.4666</v>
      </c>
    </row>
    <row r="13653" spans="1:3" x14ac:dyDescent="0.55000000000000004">
      <c r="A13653" s="1" t="s">
        <v>22</v>
      </c>
      <c r="B13653" s="2">
        <v>42745</v>
      </c>
      <c r="C13653">
        <v>26.2668</v>
      </c>
    </row>
    <row r="13654" spans="1:3" x14ac:dyDescent="0.55000000000000004">
      <c r="A13654" s="1" t="s">
        <v>22</v>
      </c>
      <c r="B13654" s="2">
        <v>42746</v>
      </c>
      <c r="C13654">
        <v>25.9436</v>
      </c>
    </row>
    <row r="13655" spans="1:3" x14ac:dyDescent="0.55000000000000004">
      <c r="A13655" s="1" t="s">
        <v>22</v>
      </c>
      <c r="B13655" s="2">
        <v>42747</v>
      </c>
      <c r="C13655">
        <v>25.519200000000001</v>
      </c>
    </row>
    <row r="13656" spans="1:3" x14ac:dyDescent="0.55000000000000004">
      <c r="A13656" s="1" t="s">
        <v>22</v>
      </c>
      <c r="B13656" s="2">
        <v>42748</v>
      </c>
      <c r="C13656">
        <v>25.5168</v>
      </c>
    </row>
    <row r="13657" spans="1:3" x14ac:dyDescent="0.55000000000000004">
      <c r="A13657" s="1" t="s">
        <v>22</v>
      </c>
      <c r="B13657" s="2">
        <v>42752</v>
      </c>
      <c r="C13657">
        <v>24.944400000000002</v>
      </c>
    </row>
    <row r="13658" spans="1:3" x14ac:dyDescent="0.55000000000000004">
      <c r="A13658" s="1" t="s">
        <v>22</v>
      </c>
      <c r="B13658" s="2">
        <v>42753</v>
      </c>
      <c r="C13658">
        <v>25.398399999999999</v>
      </c>
    </row>
    <row r="13659" spans="1:3" x14ac:dyDescent="0.55000000000000004">
      <c r="A13659" s="1" t="s">
        <v>22</v>
      </c>
      <c r="B13659" s="2">
        <v>42754</v>
      </c>
      <c r="C13659">
        <v>25.9436</v>
      </c>
    </row>
    <row r="13660" spans="1:3" x14ac:dyDescent="0.55000000000000004">
      <c r="A13660" s="1" t="s">
        <v>22</v>
      </c>
      <c r="B13660" s="2">
        <v>42755</v>
      </c>
      <c r="C13660">
        <v>25.6599</v>
      </c>
    </row>
    <row r="13661" spans="1:3" x14ac:dyDescent="0.55000000000000004">
      <c r="A13661" s="1" t="s">
        <v>22</v>
      </c>
      <c r="B13661" s="2">
        <v>42758</v>
      </c>
      <c r="C13661">
        <v>25.926300000000001</v>
      </c>
    </row>
    <row r="13662" spans="1:3" x14ac:dyDescent="0.55000000000000004">
      <c r="A13662" s="1" t="s">
        <v>22</v>
      </c>
      <c r="B13662" s="2">
        <v>42759</v>
      </c>
      <c r="C13662">
        <v>26.478899999999999</v>
      </c>
    </row>
    <row r="13663" spans="1:3" x14ac:dyDescent="0.55000000000000004">
      <c r="A13663" s="1" t="s">
        <v>22</v>
      </c>
      <c r="B13663" s="2">
        <v>42760</v>
      </c>
      <c r="C13663">
        <v>26.592400000000001</v>
      </c>
    </row>
    <row r="13664" spans="1:3" x14ac:dyDescent="0.55000000000000004">
      <c r="A13664" s="1" t="s">
        <v>22</v>
      </c>
      <c r="B13664" s="2">
        <v>42761</v>
      </c>
      <c r="C13664">
        <v>27.051300000000001</v>
      </c>
    </row>
    <row r="13665" spans="1:3" x14ac:dyDescent="0.55000000000000004">
      <c r="A13665" s="1" t="s">
        <v>22</v>
      </c>
      <c r="B13665" s="2">
        <v>42762</v>
      </c>
      <c r="C13665">
        <v>27.574300000000001</v>
      </c>
    </row>
    <row r="13666" spans="1:3" x14ac:dyDescent="0.55000000000000004">
      <c r="A13666" s="1" t="s">
        <v>22</v>
      </c>
      <c r="B13666" s="2">
        <v>42765</v>
      </c>
      <c r="C13666">
        <v>27.142600000000002</v>
      </c>
    </row>
    <row r="13667" spans="1:3" x14ac:dyDescent="0.55000000000000004">
      <c r="A13667" s="1" t="s">
        <v>22</v>
      </c>
      <c r="B13667" s="2">
        <v>42766</v>
      </c>
      <c r="C13667">
        <v>26.935300000000002</v>
      </c>
    </row>
    <row r="13668" spans="1:3" x14ac:dyDescent="0.55000000000000004">
      <c r="A13668" s="1" t="s">
        <v>22</v>
      </c>
      <c r="B13668" s="2">
        <v>42767</v>
      </c>
      <c r="C13668">
        <v>28.112100000000002</v>
      </c>
    </row>
    <row r="13669" spans="1:3" x14ac:dyDescent="0.55000000000000004">
      <c r="A13669" s="1" t="s">
        <v>22</v>
      </c>
      <c r="B13669" s="2">
        <v>42768</v>
      </c>
      <c r="C13669">
        <v>28.467400000000001</v>
      </c>
    </row>
    <row r="13670" spans="1:3" x14ac:dyDescent="0.55000000000000004">
      <c r="A13670" s="1" t="s">
        <v>22</v>
      </c>
      <c r="B13670" s="2">
        <v>42769</v>
      </c>
      <c r="C13670">
        <v>28.2182</v>
      </c>
    </row>
    <row r="13671" spans="1:3" x14ac:dyDescent="0.55000000000000004">
      <c r="A13671" s="1" t="s">
        <v>22</v>
      </c>
      <c r="B13671" s="2">
        <v>42772</v>
      </c>
      <c r="C13671">
        <v>28.940999999999999</v>
      </c>
    </row>
    <row r="13672" spans="1:3" x14ac:dyDescent="0.55000000000000004">
      <c r="A13672" s="1" t="s">
        <v>22</v>
      </c>
      <c r="B13672" s="2">
        <v>42773</v>
      </c>
      <c r="C13672">
        <v>29.3901</v>
      </c>
    </row>
    <row r="13673" spans="1:3" x14ac:dyDescent="0.55000000000000004">
      <c r="A13673" s="1" t="s">
        <v>22</v>
      </c>
      <c r="B13673" s="2">
        <v>42774</v>
      </c>
      <c r="C13673">
        <v>29.261800000000001</v>
      </c>
    </row>
    <row r="13674" spans="1:3" x14ac:dyDescent="0.55000000000000004">
      <c r="A13674" s="1" t="s">
        <v>22</v>
      </c>
      <c r="B13674" s="2">
        <v>42775</v>
      </c>
      <c r="C13674">
        <v>28.711600000000001</v>
      </c>
    </row>
    <row r="13675" spans="1:3" x14ac:dyDescent="0.55000000000000004">
      <c r="A13675" s="1" t="s">
        <v>22</v>
      </c>
      <c r="B13675" s="2">
        <v>42776</v>
      </c>
      <c r="C13675">
        <v>28.0307</v>
      </c>
    </row>
    <row r="13676" spans="1:3" x14ac:dyDescent="0.55000000000000004">
      <c r="A13676" s="1" t="s">
        <v>22</v>
      </c>
      <c r="B13676" s="2">
        <v>42779</v>
      </c>
      <c r="C13676">
        <v>26.738</v>
      </c>
    </row>
    <row r="13677" spans="1:3" x14ac:dyDescent="0.55000000000000004">
      <c r="A13677" s="1" t="s">
        <v>22</v>
      </c>
      <c r="B13677" s="2">
        <v>42780</v>
      </c>
      <c r="C13677">
        <v>26.836600000000001</v>
      </c>
    </row>
    <row r="13678" spans="1:3" x14ac:dyDescent="0.55000000000000004">
      <c r="A13678" s="1" t="s">
        <v>22</v>
      </c>
      <c r="B13678" s="2">
        <v>42781</v>
      </c>
      <c r="C13678">
        <v>26.890899999999998</v>
      </c>
    </row>
    <row r="13679" spans="1:3" x14ac:dyDescent="0.55000000000000004">
      <c r="A13679" s="1" t="s">
        <v>22</v>
      </c>
      <c r="B13679" s="2">
        <v>42782</v>
      </c>
      <c r="C13679">
        <v>26.459199999999999</v>
      </c>
    </row>
    <row r="13680" spans="1:3" x14ac:dyDescent="0.55000000000000004">
      <c r="A13680" s="1" t="s">
        <v>22</v>
      </c>
      <c r="B13680" s="2">
        <v>42783</v>
      </c>
      <c r="C13680">
        <v>26.4543</v>
      </c>
    </row>
    <row r="13681" spans="1:3" x14ac:dyDescent="0.55000000000000004">
      <c r="A13681" s="1" t="s">
        <v>22</v>
      </c>
      <c r="B13681" s="2">
        <v>42787</v>
      </c>
      <c r="C13681">
        <v>27.401599999999998</v>
      </c>
    </row>
    <row r="13682" spans="1:3" x14ac:dyDescent="0.55000000000000004">
      <c r="A13682" s="1" t="s">
        <v>22</v>
      </c>
      <c r="B13682" s="2">
        <v>42788</v>
      </c>
      <c r="C13682">
        <v>27.3596</v>
      </c>
    </row>
    <row r="13683" spans="1:3" x14ac:dyDescent="0.55000000000000004">
      <c r="A13683" s="1" t="s">
        <v>22</v>
      </c>
      <c r="B13683" s="2">
        <v>42789</v>
      </c>
      <c r="C13683">
        <v>24.822700000000001</v>
      </c>
    </row>
    <row r="13684" spans="1:3" x14ac:dyDescent="0.55000000000000004">
      <c r="A13684" s="1" t="s">
        <v>22</v>
      </c>
      <c r="B13684" s="2">
        <v>42790</v>
      </c>
      <c r="C13684">
        <v>25.0623</v>
      </c>
    </row>
    <row r="13685" spans="1:3" x14ac:dyDescent="0.55000000000000004">
      <c r="A13685" s="1" t="s">
        <v>22</v>
      </c>
      <c r="B13685" s="2">
        <v>42793</v>
      </c>
      <c r="C13685">
        <v>25.791</v>
      </c>
    </row>
    <row r="13686" spans="1:3" x14ac:dyDescent="0.55000000000000004">
      <c r="A13686" s="1" t="s">
        <v>22</v>
      </c>
      <c r="B13686" s="2">
        <v>42794</v>
      </c>
      <c r="C13686">
        <v>25.067299999999999</v>
      </c>
    </row>
    <row r="13687" spans="1:3" x14ac:dyDescent="0.55000000000000004">
      <c r="A13687" s="1" t="s">
        <v>22</v>
      </c>
      <c r="B13687" s="2">
        <v>42795</v>
      </c>
      <c r="C13687">
        <v>25.390899999999998</v>
      </c>
    </row>
    <row r="13688" spans="1:3" x14ac:dyDescent="0.55000000000000004">
      <c r="A13688" s="1" t="s">
        <v>22</v>
      </c>
      <c r="B13688" s="2">
        <v>42796</v>
      </c>
      <c r="C13688">
        <v>24.454699999999999</v>
      </c>
    </row>
    <row r="13689" spans="1:3" x14ac:dyDescent="0.55000000000000004">
      <c r="A13689" s="1" t="s">
        <v>22</v>
      </c>
      <c r="B13689" s="2">
        <v>42797</v>
      </c>
      <c r="C13689">
        <v>24.3139</v>
      </c>
    </row>
    <row r="13690" spans="1:3" x14ac:dyDescent="0.55000000000000004">
      <c r="A13690" s="1" t="s">
        <v>22</v>
      </c>
      <c r="B13690" s="2">
        <v>42800</v>
      </c>
      <c r="C13690">
        <v>24.126200000000001</v>
      </c>
    </row>
    <row r="13691" spans="1:3" x14ac:dyDescent="0.55000000000000004">
      <c r="A13691" s="1" t="s">
        <v>22</v>
      </c>
      <c r="B13691" s="2">
        <v>42801</v>
      </c>
      <c r="C13691">
        <v>24.390499999999999</v>
      </c>
    </row>
    <row r="13692" spans="1:3" x14ac:dyDescent="0.55000000000000004">
      <c r="A13692" s="1" t="s">
        <v>22</v>
      </c>
      <c r="B13692" s="2">
        <v>42802</v>
      </c>
      <c r="C13692">
        <v>24.346</v>
      </c>
    </row>
    <row r="13693" spans="1:3" x14ac:dyDescent="0.55000000000000004">
      <c r="A13693" s="1" t="s">
        <v>22</v>
      </c>
      <c r="B13693" s="2">
        <v>42803</v>
      </c>
      <c r="C13693">
        <v>24.341100000000001</v>
      </c>
    </row>
    <row r="13694" spans="1:3" x14ac:dyDescent="0.55000000000000004">
      <c r="A13694" s="1" t="s">
        <v>22</v>
      </c>
      <c r="B13694" s="2">
        <v>42804</v>
      </c>
      <c r="C13694">
        <v>24.484300000000001</v>
      </c>
    </row>
    <row r="13695" spans="1:3" x14ac:dyDescent="0.55000000000000004">
      <c r="A13695" s="1" t="s">
        <v>22</v>
      </c>
      <c r="B13695" s="2">
        <v>42807</v>
      </c>
      <c r="C13695">
        <v>25.1587</v>
      </c>
    </row>
    <row r="13696" spans="1:3" x14ac:dyDescent="0.55000000000000004">
      <c r="A13696" s="1" t="s">
        <v>22</v>
      </c>
      <c r="B13696" s="2">
        <v>42808</v>
      </c>
      <c r="C13696">
        <v>25.141400000000001</v>
      </c>
    </row>
    <row r="13697" spans="1:3" x14ac:dyDescent="0.55000000000000004">
      <c r="A13697" s="1" t="s">
        <v>22</v>
      </c>
      <c r="B13697" s="2">
        <v>42809</v>
      </c>
      <c r="C13697">
        <v>25.331600000000002</v>
      </c>
    </row>
    <row r="13698" spans="1:3" x14ac:dyDescent="0.55000000000000004">
      <c r="A13698" s="1" t="s">
        <v>22</v>
      </c>
      <c r="B13698" s="2">
        <v>42810</v>
      </c>
      <c r="C13698">
        <v>25.642800000000001</v>
      </c>
    </row>
    <row r="13699" spans="1:3" x14ac:dyDescent="0.55000000000000004">
      <c r="A13699" s="1" t="s">
        <v>22</v>
      </c>
      <c r="B13699" s="2">
        <v>42811</v>
      </c>
      <c r="C13699">
        <v>26.2011</v>
      </c>
    </row>
    <row r="13700" spans="1:3" x14ac:dyDescent="0.55000000000000004">
      <c r="A13700" s="1" t="s">
        <v>22</v>
      </c>
      <c r="B13700" s="2">
        <v>42814</v>
      </c>
      <c r="C13700">
        <v>27.036000000000001</v>
      </c>
    </row>
    <row r="13701" spans="1:3" x14ac:dyDescent="0.55000000000000004">
      <c r="A13701" s="1" t="s">
        <v>22</v>
      </c>
      <c r="B13701" s="2">
        <v>42815</v>
      </c>
      <c r="C13701">
        <v>26.1616</v>
      </c>
    </row>
    <row r="13702" spans="1:3" x14ac:dyDescent="0.55000000000000004">
      <c r="A13702" s="1" t="s">
        <v>22</v>
      </c>
      <c r="B13702" s="2">
        <v>42816</v>
      </c>
      <c r="C13702">
        <v>26.6951</v>
      </c>
    </row>
    <row r="13703" spans="1:3" x14ac:dyDescent="0.55000000000000004">
      <c r="A13703" s="1" t="s">
        <v>22</v>
      </c>
      <c r="B13703" s="2">
        <v>42817</v>
      </c>
      <c r="C13703">
        <v>26.453099999999999</v>
      </c>
    </row>
    <row r="13704" spans="1:3" x14ac:dyDescent="0.55000000000000004">
      <c r="A13704" s="1" t="s">
        <v>22</v>
      </c>
      <c r="B13704" s="2">
        <v>42818</v>
      </c>
      <c r="C13704">
        <v>26.546900000000001</v>
      </c>
    </row>
    <row r="13705" spans="1:3" x14ac:dyDescent="0.55000000000000004">
      <c r="A13705" s="1" t="s">
        <v>22</v>
      </c>
      <c r="B13705" s="2">
        <v>42821</v>
      </c>
      <c r="C13705">
        <v>26.739599999999999</v>
      </c>
    </row>
    <row r="13706" spans="1:3" x14ac:dyDescent="0.55000000000000004">
      <c r="A13706" s="1" t="s">
        <v>22</v>
      </c>
      <c r="B13706" s="2">
        <v>42822</v>
      </c>
      <c r="C13706">
        <v>26.601299999999998</v>
      </c>
    </row>
    <row r="13707" spans="1:3" x14ac:dyDescent="0.55000000000000004">
      <c r="A13707" s="1" t="s">
        <v>22</v>
      </c>
      <c r="B13707" s="2">
        <v>42823</v>
      </c>
      <c r="C13707">
        <v>26.514800000000001</v>
      </c>
    </row>
    <row r="13708" spans="1:3" x14ac:dyDescent="0.55000000000000004">
      <c r="A13708" s="1" t="s">
        <v>22</v>
      </c>
      <c r="B13708" s="2">
        <v>42824</v>
      </c>
      <c r="C13708">
        <v>27.023700000000002</v>
      </c>
    </row>
    <row r="13709" spans="1:3" x14ac:dyDescent="0.55000000000000004">
      <c r="A13709" s="1" t="s">
        <v>22</v>
      </c>
      <c r="B13709" s="2">
        <v>42825</v>
      </c>
      <c r="C13709">
        <v>26.907599999999999</v>
      </c>
    </row>
    <row r="13710" spans="1:3" x14ac:dyDescent="0.55000000000000004">
      <c r="A13710" s="1" t="s">
        <v>22</v>
      </c>
      <c r="B13710" s="2">
        <v>42828</v>
      </c>
      <c r="C13710">
        <v>26.771699999999999</v>
      </c>
    </row>
    <row r="13711" spans="1:3" x14ac:dyDescent="0.55000000000000004">
      <c r="A13711" s="1" t="s">
        <v>22</v>
      </c>
      <c r="B13711" s="2">
        <v>42829</v>
      </c>
      <c r="C13711">
        <v>24.894400000000001</v>
      </c>
    </row>
    <row r="13712" spans="1:3" x14ac:dyDescent="0.55000000000000004">
      <c r="A13712" s="1" t="s">
        <v>22</v>
      </c>
      <c r="B13712" s="2">
        <v>42830</v>
      </c>
      <c r="C13712">
        <v>24.709099999999999</v>
      </c>
    </row>
    <row r="13713" spans="1:3" x14ac:dyDescent="0.55000000000000004">
      <c r="A13713" s="1" t="s">
        <v>22</v>
      </c>
      <c r="B13713" s="2">
        <v>42831</v>
      </c>
      <c r="C13713">
        <v>24.889399999999998</v>
      </c>
    </row>
    <row r="13714" spans="1:3" x14ac:dyDescent="0.55000000000000004">
      <c r="A13714" s="1" t="s">
        <v>22</v>
      </c>
      <c r="B13714" s="2">
        <v>42832</v>
      </c>
      <c r="C13714">
        <v>24.783200000000001</v>
      </c>
    </row>
    <row r="13715" spans="1:3" x14ac:dyDescent="0.55000000000000004">
      <c r="A13715" s="1" t="s">
        <v>22</v>
      </c>
      <c r="B13715" s="2">
        <v>42835</v>
      </c>
      <c r="C13715">
        <v>24.1509</v>
      </c>
    </row>
    <row r="13716" spans="1:3" x14ac:dyDescent="0.55000000000000004">
      <c r="A13716" s="1" t="s">
        <v>22</v>
      </c>
      <c r="B13716" s="2">
        <v>42836</v>
      </c>
      <c r="C13716">
        <v>24.237300000000001</v>
      </c>
    </row>
    <row r="13717" spans="1:3" x14ac:dyDescent="0.55000000000000004">
      <c r="A13717" s="1" t="s">
        <v>22</v>
      </c>
      <c r="B13717" s="2">
        <v>42837</v>
      </c>
      <c r="C13717">
        <v>24.037199999999999</v>
      </c>
    </row>
    <row r="13718" spans="1:3" x14ac:dyDescent="0.55000000000000004">
      <c r="A13718" s="1" t="s">
        <v>22</v>
      </c>
      <c r="B13718" s="2">
        <v>42838</v>
      </c>
      <c r="C13718">
        <v>23.587700000000002</v>
      </c>
    </row>
    <row r="13719" spans="1:3" x14ac:dyDescent="0.55000000000000004">
      <c r="A13719" s="1" t="s">
        <v>22</v>
      </c>
      <c r="B13719" s="2">
        <v>42842</v>
      </c>
      <c r="C13719">
        <v>24.511500000000002</v>
      </c>
    </row>
    <row r="13720" spans="1:3" x14ac:dyDescent="0.55000000000000004">
      <c r="A13720" s="1" t="s">
        <v>22</v>
      </c>
      <c r="B13720" s="2">
        <v>42843</v>
      </c>
      <c r="C13720">
        <v>24.526299999999999</v>
      </c>
    </row>
    <row r="13721" spans="1:3" x14ac:dyDescent="0.55000000000000004">
      <c r="A13721" s="1" t="s">
        <v>22</v>
      </c>
      <c r="B13721" s="2">
        <v>42844</v>
      </c>
      <c r="C13721">
        <v>24.622699999999998</v>
      </c>
    </row>
    <row r="13722" spans="1:3" x14ac:dyDescent="0.55000000000000004">
      <c r="A13722" s="1" t="s">
        <v>22</v>
      </c>
      <c r="B13722" s="2">
        <v>42845</v>
      </c>
      <c r="C13722">
        <v>25.012899999999998</v>
      </c>
    </row>
    <row r="13723" spans="1:3" x14ac:dyDescent="0.55000000000000004">
      <c r="A13723" s="1" t="s">
        <v>22</v>
      </c>
      <c r="B13723" s="2">
        <v>42846</v>
      </c>
      <c r="C13723">
        <v>25.116700000000002</v>
      </c>
    </row>
    <row r="13724" spans="1:3" x14ac:dyDescent="0.55000000000000004">
      <c r="A13724" s="1" t="s">
        <v>22</v>
      </c>
      <c r="B13724" s="2">
        <v>42849</v>
      </c>
      <c r="C13724">
        <v>25.430399999999999</v>
      </c>
    </row>
    <row r="13725" spans="1:3" x14ac:dyDescent="0.55000000000000004">
      <c r="A13725" s="1" t="s">
        <v>22</v>
      </c>
      <c r="B13725" s="2">
        <v>42850</v>
      </c>
      <c r="C13725">
        <v>25.872599999999998</v>
      </c>
    </row>
    <row r="13726" spans="1:3" x14ac:dyDescent="0.55000000000000004">
      <c r="A13726" s="1" t="s">
        <v>22</v>
      </c>
      <c r="B13726" s="2">
        <v>42851</v>
      </c>
      <c r="C13726">
        <v>25.694700000000001</v>
      </c>
    </row>
    <row r="13727" spans="1:3" x14ac:dyDescent="0.55000000000000004">
      <c r="A13727" s="1" t="s">
        <v>22</v>
      </c>
      <c r="B13727" s="2">
        <v>42852</v>
      </c>
      <c r="C13727">
        <v>26.094899999999999</v>
      </c>
    </row>
    <row r="13728" spans="1:3" x14ac:dyDescent="0.55000000000000004">
      <c r="A13728" s="1" t="s">
        <v>22</v>
      </c>
      <c r="B13728" s="2">
        <v>42853</v>
      </c>
      <c r="C13728">
        <v>25.7639</v>
      </c>
    </row>
    <row r="13729" spans="1:3" x14ac:dyDescent="0.55000000000000004">
      <c r="A13729" s="1" t="s">
        <v>22</v>
      </c>
      <c r="B13729" s="2">
        <v>42856</v>
      </c>
      <c r="C13729">
        <v>26.341899999999999</v>
      </c>
    </row>
    <row r="13730" spans="1:3" x14ac:dyDescent="0.55000000000000004">
      <c r="A13730" s="1" t="s">
        <v>22</v>
      </c>
      <c r="B13730" s="2">
        <v>42857</v>
      </c>
      <c r="C13730">
        <v>25.561299999999999</v>
      </c>
    </row>
    <row r="13731" spans="1:3" x14ac:dyDescent="0.55000000000000004">
      <c r="A13731" s="1" t="s">
        <v>22</v>
      </c>
      <c r="B13731" s="2">
        <v>42858</v>
      </c>
      <c r="C13731">
        <v>25.7515</v>
      </c>
    </row>
    <row r="13732" spans="1:3" x14ac:dyDescent="0.55000000000000004">
      <c r="A13732" s="1" t="s">
        <v>22</v>
      </c>
      <c r="B13732" s="2">
        <v>42859</v>
      </c>
      <c r="C13732">
        <v>25.652699999999999</v>
      </c>
    </row>
    <row r="13733" spans="1:3" x14ac:dyDescent="0.55000000000000004">
      <c r="A13733" s="1" t="s">
        <v>22</v>
      </c>
      <c r="B13733" s="2">
        <v>42860</v>
      </c>
      <c r="C13733">
        <v>25.655200000000001</v>
      </c>
    </row>
    <row r="13734" spans="1:3" x14ac:dyDescent="0.55000000000000004">
      <c r="A13734" s="1" t="s">
        <v>22</v>
      </c>
      <c r="B13734" s="2">
        <v>42863</v>
      </c>
      <c r="C13734">
        <v>25.385899999999999</v>
      </c>
    </row>
    <row r="13735" spans="1:3" x14ac:dyDescent="0.55000000000000004">
      <c r="A13735" s="1" t="s">
        <v>22</v>
      </c>
      <c r="B13735" s="2">
        <v>42864</v>
      </c>
      <c r="C13735">
        <v>25.427900000000001</v>
      </c>
    </row>
    <row r="13736" spans="1:3" x14ac:dyDescent="0.55000000000000004">
      <c r="A13736" s="1" t="s">
        <v>22</v>
      </c>
      <c r="B13736" s="2">
        <v>42865</v>
      </c>
      <c r="C13736">
        <v>29.960699999999999</v>
      </c>
    </row>
    <row r="13737" spans="1:3" x14ac:dyDescent="0.55000000000000004">
      <c r="A13737" s="1" t="s">
        <v>22</v>
      </c>
      <c r="B13737" s="2">
        <v>42866</v>
      </c>
      <c r="C13737">
        <v>31.247699999999998</v>
      </c>
    </row>
    <row r="13738" spans="1:3" x14ac:dyDescent="0.55000000000000004">
      <c r="A13738" s="1" t="s">
        <v>22</v>
      </c>
      <c r="B13738" s="2">
        <v>42867</v>
      </c>
      <c r="C13738">
        <v>31.591000000000001</v>
      </c>
    </row>
    <row r="13739" spans="1:3" x14ac:dyDescent="0.55000000000000004">
      <c r="A13739" s="1" t="s">
        <v>22</v>
      </c>
      <c r="B13739" s="2">
        <v>42870</v>
      </c>
      <c r="C13739">
        <v>33.176900000000003</v>
      </c>
    </row>
    <row r="13740" spans="1:3" x14ac:dyDescent="0.55000000000000004">
      <c r="A13740" s="1" t="s">
        <v>22</v>
      </c>
      <c r="B13740" s="2">
        <v>42871</v>
      </c>
      <c r="C13740">
        <v>33.794400000000003</v>
      </c>
    </row>
    <row r="13741" spans="1:3" x14ac:dyDescent="0.55000000000000004">
      <c r="A13741" s="1" t="s">
        <v>22</v>
      </c>
      <c r="B13741" s="2">
        <v>42872</v>
      </c>
      <c r="C13741">
        <v>31.548999999999999</v>
      </c>
    </row>
    <row r="13742" spans="1:3" x14ac:dyDescent="0.55000000000000004">
      <c r="A13742" s="1" t="s">
        <v>22</v>
      </c>
      <c r="B13742" s="2">
        <v>42873</v>
      </c>
      <c r="C13742">
        <v>32.870600000000003</v>
      </c>
    </row>
    <row r="13743" spans="1:3" x14ac:dyDescent="0.55000000000000004">
      <c r="A13743" s="1" t="s">
        <v>22</v>
      </c>
      <c r="B13743" s="2">
        <v>42874</v>
      </c>
      <c r="C13743">
        <v>33.6297</v>
      </c>
    </row>
    <row r="13744" spans="1:3" x14ac:dyDescent="0.55000000000000004">
      <c r="A13744" s="1" t="s">
        <v>22</v>
      </c>
      <c r="B13744" s="2">
        <v>42877</v>
      </c>
      <c r="C13744">
        <v>34.346800000000002</v>
      </c>
    </row>
    <row r="13745" spans="1:3" x14ac:dyDescent="0.55000000000000004">
      <c r="A13745" s="1" t="s">
        <v>22</v>
      </c>
      <c r="B13745" s="2">
        <v>42878</v>
      </c>
      <c r="C13745">
        <v>33.884399999999999</v>
      </c>
    </row>
    <row r="13746" spans="1:3" x14ac:dyDescent="0.55000000000000004">
      <c r="A13746" s="1" t="s">
        <v>22</v>
      </c>
      <c r="B13746" s="2">
        <v>42879</v>
      </c>
      <c r="C13746">
        <v>34.2652</v>
      </c>
    </row>
    <row r="13747" spans="1:3" x14ac:dyDescent="0.55000000000000004">
      <c r="A13747" s="1" t="s">
        <v>22</v>
      </c>
      <c r="B13747" s="2">
        <v>42880</v>
      </c>
      <c r="C13747">
        <v>34.188600000000001</v>
      </c>
    </row>
    <row r="13748" spans="1:3" x14ac:dyDescent="0.55000000000000004">
      <c r="A13748" s="1" t="s">
        <v>22</v>
      </c>
      <c r="B13748" s="2">
        <v>42881</v>
      </c>
      <c r="C13748">
        <v>35.073799999999999</v>
      </c>
    </row>
    <row r="13749" spans="1:3" x14ac:dyDescent="0.55000000000000004">
      <c r="A13749" s="1" t="s">
        <v>22</v>
      </c>
      <c r="B13749" s="2">
        <v>42885</v>
      </c>
      <c r="C13749">
        <v>35.823</v>
      </c>
    </row>
    <row r="13750" spans="1:3" x14ac:dyDescent="0.55000000000000004">
      <c r="A13750" s="1" t="s">
        <v>22</v>
      </c>
      <c r="B13750" s="2">
        <v>42886</v>
      </c>
      <c r="C13750">
        <v>35.694499999999998</v>
      </c>
    </row>
    <row r="13751" spans="1:3" x14ac:dyDescent="0.55000000000000004">
      <c r="A13751" s="1" t="s">
        <v>22</v>
      </c>
      <c r="B13751" s="2">
        <v>42887</v>
      </c>
      <c r="C13751">
        <v>35.696899999999999</v>
      </c>
    </row>
    <row r="13752" spans="1:3" x14ac:dyDescent="0.55000000000000004">
      <c r="A13752" s="1" t="s">
        <v>22</v>
      </c>
      <c r="B13752" s="2">
        <v>42888</v>
      </c>
      <c r="C13752">
        <v>35.518900000000002</v>
      </c>
    </row>
    <row r="13753" spans="1:3" x14ac:dyDescent="0.55000000000000004">
      <c r="A13753" s="1" t="s">
        <v>22</v>
      </c>
      <c r="B13753" s="2">
        <v>42891</v>
      </c>
      <c r="C13753">
        <v>36.599499999999999</v>
      </c>
    </row>
    <row r="13754" spans="1:3" x14ac:dyDescent="0.55000000000000004">
      <c r="A13754" s="1" t="s">
        <v>22</v>
      </c>
      <c r="B13754" s="2">
        <v>42892</v>
      </c>
      <c r="C13754">
        <v>36.433799999999998</v>
      </c>
    </row>
    <row r="13755" spans="1:3" x14ac:dyDescent="0.55000000000000004">
      <c r="A13755" s="1" t="s">
        <v>22</v>
      </c>
      <c r="B13755" s="2">
        <v>42893</v>
      </c>
      <c r="C13755">
        <v>36.874000000000002</v>
      </c>
    </row>
    <row r="13756" spans="1:3" x14ac:dyDescent="0.55000000000000004">
      <c r="A13756" s="1" t="s">
        <v>22</v>
      </c>
      <c r="B13756" s="2">
        <v>42894</v>
      </c>
      <c r="C13756">
        <v>39.549500000000002</v>
      </c>
    </row>
    <row r="13757" spans="1:3" x14ac:dyDescent="0.55000000000000004">
      <c r="A13757" s="1" t="s">
        <v>22</v>
      </c>
      <c r="B13757" s="2">
        <v>42895</v>
      </c>
      <c r="C13757">
        <v>36.992699999999999</v>
      </c>
    </row>
    <row r="13758" spans="1:3" x14ac:dyDescent="0.55000000000000004">
      <c r="A13758" s="1" t="s">
        <v>22</v>
      </c>
      <c r="B13758" s="2">
        <v>42898</v>
      </c>
      <c r="C13758">
        <v>37.084200000000003</v>
      </c>
    </row>
    <row r="13759" spans="1:3" x14ac:dyDescent="0.55000000000000004">
      <c r="A13759" s="1" t="s">
        <v>22</v>
      </c>
      <c r="B13759" s="2">
        <v>42899</v>
      </c>
      <c r="C13759">
        <v>37.437800000000003</v>
      </c>
    </row>
    <row r="13760" spans="1:3" x14ac:dyDescent="0.55000000000000004">
      <c r="A13760" s="1" t="s">
        <v>22</v>
      </c>
      <c r="B13760" s="2">
        <v>42900</v>
      </c>
      <c r="C13760">
        <v>37.5169</v>
      </c>
    </row>
    <row r="13761" spans="1:3" x14ac:dyDescent="0.55000000000000004">
      <c r="A13761" s="1" t="s">
        <v>22</v>
      </c>
      <c r="B13761" s="2">
        <v>42901</v>
      </c>
      <c r="C13761">
        <v>37.677599999999998</v>
      </c>
    </row>
    <row r="13762" spans="1:3" x14ac:dyDescent="0.55000000000000004">
      <c r="A13762" s="1" t="s">
        <v>22</v>
      </c>
      <c r="B13762" s="2">
        <v>42902</v>
      </c>
      <c r="C13762">
        <v>37.492199999999997</v>
      </c>
    </row>
    <row r="13763" spans="1:3" x14ac:dyDescent="0.55000000000000004">
      <c r="A13763" s="1" t="s">
        <v>22</v>
      </c>
      <c r="B13763" s="2">
        <v>42905</v>
      </c>
      <c r="C13763">
        <v>38.901600000000002</v>
      </c>
    </row>
    <row r="13764" spans="1:3" x14ac:dyDescent="0.55000000000000004">
      <c r="A13764" s="1" t="s">
        <v>22</v>
      </c>
      <c r="B13764" s="2">
        <v>42906</v>
      </c>
      <c r="C13764">
        <v>38.844799999999999</v>
      </c>
    </row>
    <row r="13765" spans="1:3" x14ac:dyDescent="0.55000000000000004">
      <c r="A13765" s="1" t="s">
        <v>22</v>
      </c>
      <c r="B13765" s="2">
        <v>42907</v>
      </c>
      <c r="C13765">
        <v>39.433300000000003</v>
      </c>
    </row>
    <row r="13766" spans="1:3" x14ac:dyDescent="0.55000000000000004">
      <c r="A13766" s="1" t="s">
        <v>22</v>
      </c>
      <c r="B13766" s="2">
        <v>42908</v>
      </c>
      <c r="C13766">
        <v>39.161299999999997</v>
      </c>
    </row>
    <row r="13767" spans="1:3" x14ac:dyDescent="0.55000000000000004">
      <c r="A13767" s="1" t="s">
        <v>22</v>
      </c>
      <c r="B13767" s="2">
        <v>42909</v>
      </c>
      <c r="C13767">
        <v>38.038699999999999</v>
      </c>
    </row>
    <row r="13768" spans="1:3" x14ac:dyDescent="0.55000000000000004">
      <c r="A13768" s="1" t="s">
        <v>22</v>
      </c>
      <c r="B13768" s="2">
        <v>42912</v>
      </c>
      <c r="C13768">
        <v>37.623199999999997</v>
      </c>
    </row>
    <row r="13769" spans="1:3" x14ac:dyDescent="0.55000000000000004">
      <c r="A13769" s="1" t="s">
        <v>22</v>
      </c>
      <c r="B13769" s="2">
        <v>42913</v>
      </c>
      <c r="C13769">
        <v>36.245899999999999</v>
      </c>
    </row>
    <row r="13770" spans="1:3" x14ac:dyDescent="0.55000000000000004">
      <c r="A13770" s="1" t="s">
        <v>22</v>
      </c>
      <c r="B13770" s="2">
        <v>42914</v>
      </c>
      <c r="C13770">
        <v>37.524299999999997</v>
      </c>
    </row>
    <row r="13771" spans="1:3" x14ac:dyDescent="0.55000000000000004">
      <c r="A13771" s="1" t="s">
        <v>22</v>
      </c>
      <c r="B13771" s="2">
        <v>42915</v>
      </c>
      <c r="C13771">
        <v>36.270600000000002</v>
      </c>
    </row>
    <row r="13772" spans="1:3" x14ac:dyDescent="0.55000000000000004">
      <c r="A13772" s="1" t="s">
        <v>22</v>
      </c>
      <c r="B13772" s="2">
        <v>42916</v>
      </c>
      <c r="C13772">
        <v>35.746400000000001</v>
      </c>
    </row>
    <row r="13773" spans="1:3" x14ac:dyDescent="0.55000000000000004">
      <c r="A13773" s="1" t="s">
        <v>22</v>
      </c>
      <c r="B13773" s="2">
        <v>42919</v>
      </c>
      <c r="C13773">
        <v>34.453099999999999</v>
      </c>
    </row>
    <row r="13774" spans="1:3" x14ac:dyDescent="0.55000000000000004">
      <c r="A13774" s="1" t="s">
        <v>22</v>
      </c>
      <c r="B13774" s="2">
        <v>42921</v>
      </c>
      <c r="C13774">
        <v>35.372999999999998</v>
      </c>
    </row>
    <row r="13775" spans="1:3" x14ac:dyDescent="0.55000000000000004">
      <c r="A13775" s="1" t="s">
        <v>22</v>
      </c>
      <c r="B13775" s="2">
        <v>42922</v>
      </c>
      <c r="C13775">
        <v>35.479300000000002</v>
      </c>
    </row>
    <row r="13776" spans="1:3" x14ac:dyDescent="0.55000000000000004">
      <c r="A13776" s="1" t="s">
        <v>22</v>
      </c>
      <c r="B13776" s="2">
        <v>42923</v>
      </c>
      <c r="C13776">
        <v>36.290399999999998</v>
      </c>
    </row>
    <row r="13777" spans="1:3" x14ac:dyDescent="0.55000000000000004">
      <c r="A13777" s="1" t="s">
        <v>22</v>
      </c>
      <c r="B13777" s="2">
        <v>42926</v>
      </c>
      <c r="C13777">
        <v>38.006500000000003</v>
      </c>
    </row>
    <row r="13778" spans="1:3" x14ac:dyDescent="0.55000000000000004">
      <c r="A13778" s="1" t="s">
        <v>22</v>
      </c>
      <c r="B13778" s="2">
        <v>42927</v>
      </c>
      <c r="C13778">
        <v>38.5456</v>
      </c>
    </row>
    <row r="13779" spans="1:3" x14ac:dyDescent="0.55000000000000004">
      <c r="A13779" s="1" t="s">
        <v>22</v>
      </c>
      <c r="B13779" s="2">
        <v>42928</v>
      </c>
      <c r="C13779">
        <v>40.185000000000002</v>
      </c>
    </row>
    <row r="13780" spans="1:3" x14ac:dyDescent="0.55000000000000004">
      <c r="A13780" s="1" t="s">
        <v>22</v>
      </c>
      <c r="B13780" s="2">
        <v>42929</v>
      </c>
      <c r="C13780">
        <v>39.720100000000002</v>
      </c>
    </row>
    <row r="13781" spans="1:3" x14ac:dyDescent="0.55000000000000004">
      <c r="A13781" s="1" t="s">
        <v>22</v>
      </c>
      <c r="B13781" s="2">
        <v>42930</v>
      </c>
      <c r="C13781">
        <v>40.788400000000003</v>
      </c>
    </row>
    <row r="13782" spans="1:3" x14ac:dyDescent="0.55000000000000004">
      <c r="A13782" s="1" t="s">
        <v>22</v>
      </c>
      <c r="B13782" s="2">
        <v>42933</v>
      </c>
      <c r="C13782">
        <v>40.615299999999998</v>
      </c>
    </row>
    <row r="13783" spans="1:3" x14ac:dyDescent="0.55000000000000004">
      <c r="A13783" s="1" t="s">
        <v>22</v>
      </c>
      <c r="B13783" s="2">
        <v>42934</v>
      </c>
      <c r="C13783">
        <v>41.0381</v>
      </c>
    </row>
    <row r="13784" spans="1:3" x14ac:dyDescent="0.55000000000000004">
      <c r="A13784" s="1" t="s">
        <v>22</v>
      </c>
      <c r="B13784" s="2">
        <v>42935</v>
      </c>
      <c r="C13784">
        <v>40.825499999999998</v>
      </c>
    </row>
    <row r="13785" spans="1:3" x14ac:dyDescent="0.55000000000000004">
      <c r="A13785" s="1" t="s">
        <v>22</v>
      </c>
      <c r="B13785" s="2">
        <v>42936</v>
      </c>
      <c r="C13785">
        <v>41.418900000000001</v>
      </c>
    </row>
    <row r="13786" spans="1:3" x14ac:dyDescent="0.55000000000000004">
      <c r="A13786" s="1" t="s">
        <v>22</v>
      </c>
      <c r="B13786" s="2">
        <v>42937</v>
      </c>
      <c r="C13786">
        <v>41.567300000000003</v>
      </c>
    </row>
    <row r="13787" spans="1:3" x14ac:dyDescent="0.55000000000000004">
      <c r="A13787" s="1" t="s">
        <v>22</v>
      </c>
      <c r="B13787" s="2">
        <v>42940</v>
      </c>
      <c r="C13787">
        <v>41.085099999999997</v>
      </c>
    </row>
    <row r="13788" spans="1:3" x14ac:dyDescent="0.55000000000000004">
      <c r="A13788" s="1" t="s">
        <v>22</v>
      </c>
      <c r="B13788" s="2">
        <v>42941</v>
      </c>
      <c r="C13788">
        <v>40.887300000000003</v>
      </c>
    </row>
    <row r="13789" spans="1:3" x14ac:dyDescent="0.55000000000000004">
      <c r="A13789" s="1" t="s">
        <v>22</v>
      </c>
      <c r="B13789" s="2">
        <v>42942</v>
      </c>
      <c r="C13789">
        <v>41.3596</v>
      </c>
    </row>
    <row r="13790" spans="1:3" x14ac:dyDescent="0.55000000000000004">
      <c r="A13790" s="1" t="s">
        <v>22</v>
      </c>
      <c r="B13790" s="2">
        <v>42943</v>
      </c>
      <c r="C13790">
        <v>39.994599999999998</v>
      </c>
    </row>
    <row r="13791" spans="1:3" x14ac:dyDescent="0.55000000000000004">
      <c r="A13791" s="1" t="s">
        <v>22</v>
      </c>
      <c r="B13791" s="2">
        <v>42944</v>
      </c>
      <c r="C13791">
        <v>40.649900000000002</v>
      </c>
    </row>
    <row r="13792" spans="1:3" x14ac:dyDescent="0.55000000000000004">
      <c r="A13792" s="1" t="s">
        <v>22</v>
      </c>
      <c r="B13792" s="2">
        <v>42947</v>
      </c>
      <c r="C13792">
        <v>40.185000000000002</v>
      </c>
    </row>
    <row r="13793" spans="1:3" x14ac:dyDescent="0.55000000000000004">
      <c r="A13793" s="1" t="s">
        <v>22</v>
      </c>
      <c r="B13793" s="2">
        <v>42948</v>
      </c>
      <c r="C13793">
        <v>40.674599999999998</v>
      </c>
    </row>
    <row r="13794" spans="1:3" x14ac:dyDescent="0.55000000000000004">
      <c r="A13794" s="1" t="s">
        <v>22</v>
      </c>
      <c r="B13794" s="2">
        <v>42949</v>
      </c>
      <c r="C13794">
        <v>40.649900000000002</v>
      </c>
    </row>
    <row r="13795" spans="1:3" x14ac:dyDescent="0.55000000000000004">
      <c r="A13795" s="1" t="s">
        <v>22</v>
      </c>
      <c r="B13795" s="2">
        <v>42950</v>
      </c>
      <c r="C13795">
        <v>41.166699999999999</v>
      </c>
    </row>
    <row r="13796" spans="1:3" x14ac:dyDescent="0.55000000000000004">
      <c r="A13796" s="1" t="s">
        <v>22</v>
      </c>
      <c r="B13796" s="2">
        <v>42951</v>
      </c>
      <c r="C13796">
        <v>41.347200000000001</v>
      </c>
    </row>
    <row r="13797" spans="1:3" x14ac:dyDescent="0.55000000000000004">
      <c r="A13797" s="1" t="s">
        <v>22</v>
      </c>
      <c r="B13797" s="2">
        <v>42954</v>
      </c>
      <c r="C13797">
        <v>42.618200000000002</v>
      </c>
    </row>
    <row r="13798" spans="1:3" x14ac:dyDescent="0.55000000000000004">
      <c r="A13798" s="1" t="s">
        <v>22</v>
      </c>
      <c r="B13798" s="2">
        <v>42955</v>
      </c>
      <c r="C13798">
        <v>42.1113</v>
      </c>
    </row>
    <row r="13799" spans="1:3" x14ac:dyDescent="0.55000000000000004">
      <c r="A13799" s="1" t="s">
        <v>22</v>
      </c>
      <c r="B13799" s="2">
        <v>42956</v>
      </c>
      <c r="C13799">
        <v>42.558900000000001</v>
      </c>
    </row>
    <row r="13800" spans="1:3" x14ac:dyDescent="0.55000000000000004">
      <c r="A13800" s="1" t="s">
        <v>22</v>
      </c>
      <c r="B13800" s="2">
        <v>42957</v>
      </c>
      <c r="C13800">
        <v>40.736499999999999</v>
      </c>
    </row>
    <row r="13801" spans="1:3" x14ac:dyDescent="0.55000000000000004">
      <c r="A13801" s="1" t="s">
        <v>22</v>
      </c>
      <c r="B13801" s="2">
        <v>42958</v>
      </c>
      <c r="C13801">
        <v>38.565399999999997</v>
      </c>
    </row>
    <row r="13802" spans="1:3" x14ac:dyDescent="0.55000000000000004">
      <c r="A13802" s="1" t="s">
        <v>22</v>
      </c>
      <c r="B13802" s="2">
        <v>42961</v>
      </c>
      <c r="C13802">
        <v>41.641500000000001</v>
      </c>
    </row>
    <row r="13803" spans="1:3" x14ac:dyDescent="0.55000000000000004">
      <c r="A13803" s="1" t="s">
        <v>22</v>
      </c>
      <c r="B13803" s="2">
        <v>42962</v>
      </c>
      <c r="C13803">
        <v>41.290300000000002</v>
      </c>
    </row>
    <row r="13804" spans="1:3" x14ac:dyDescent="0.55000000000000004">
      <c r="A13804" s="1" t="s">
        <v>22</v>
      </c>
      <c r="B13804" s="2">
        <v>42963</v>
      </c>
      <c r="C13804">
        <v>40.837800000000001</v>
      </c>
    </row>
    <row r="13805" spans="1:3" x14ac:dyDescent="0.55000000000000004">
      <c r="A13805" s="1" t="s">
        <v>22</v>
      </c>
      <c r="B13805" s="2">
        <v>42964</v>
      </c>
      <c r="C13805">
        <v>39.927900000000001</v>
      </c>
    </row>
    <row r="13806" spans="1:3" x14ac:dyDescent="0.55000000000000004">
      <c r="A13806" s="1" t="s">
        <v>22</v>
      </c>
      <c r="B13806" s="2">
        <v>42965</v>
      </c>
      <c r="C13806">
        <v>39.935299999999998</v>
      </c>
    </row>
    <row r="13807" spans="1:3" x14ac:dyDescent="0.55000000000000004">
      <c r="A13807" s="1" t="s">
        <v>22</v>
      </c>
      <c r="B13807" s="2">
        <v>42968</v>
      </c>
      <c r="C13807">
        <v>39.354199999999999</v>
      </c>
    </row>
    <row r="13808" spans="1:3" x14ac:dyDescent="0.55000000000000004">
      <c r="A13808" s="1" t="s">
        <v>22</v>
      </c>
      <c r="B13808" s="2">
        <v>42969</v>
      </c>
      <c r="C13808">
        <v>40.2303</v>
      </c>
    </row>
    <row r="13809" spans="1:3" x14ac:dyDescent="0.55000000000000004">
      <c r="A13809" s="1" t="s">
        <v>22</v>
      </c>
      <c r="B13809" s="2">
        <v>42970</v>
      </c>
      <c r="C13809">
        <v>41.034700000000001</v>
      </c>
    </row>
    <row r="13810" spans="1:3" x14ac:dyDescent="0.55000000000000004">
      <c r="A13810" s="1" t="s">
        <v>22</v>
      </c>
      <c r="B13810" s="2">
        <v>42971</v>
      </c>
      <c r="C13810">
        <v>40.883699999999997</v>
      </c>
    </row>
    <row r="13811" spans="1:3" x14ac:dyDescent="0.55000000000000004">
      <c r="A13811" s="1" t="s">
        <v>22</v>
      </c>
      <c r="B13811" s="2">
        <v>42972</v>
      </c>
      <c r="C13811">
        <v>40.542099999999998</v>
      </c>
    </row>
    <row r="13812" spans="1:3" x14ac:dyDescent="0.55000000000000004">
      <c r="A13812" s="1" t="s">
        <v>22</v>
      </c>
      <c r="B13812" s="2">
        <v>42975</v>
      </c>
      <c r="C13812">
        <v>40.8292</v>
      </c>
    </row>
    <row r="13813" spans="1:3" x14ac:dyDescent="0.55000000000000004">
      <c r="A13813" s="1" t="s">
        <v>22</v>
      </c>
      <c r="B13813" s="2">
        <v>42976</v>
      </c>
      <c r="C13813">
        <v>40.7624</v>
      </c>
    </row>
    <row r="13814" spans="1:3" x14ac:dyDescent="0.55000000000000004">
      <c r="A13814" s="1" t="s">
        <v>22</v>
      </c>
      <c r="B13814" s="2">
        <v>42977</v>
      </c>
      <c r="C13814">
        <v>41.005000000000003</v>
      </c>
    </row>
    <row r="13815" spans="1:3" x14ac:dyDescent="0.55000000000000004">
      <c r="A13815" s="1" t="s">
        <v>22</v>
      </c>
      <c r="B13815" s="2">
        <v>42978</v>
      </c>
      <c r="C13815">
        <v>41.935499999999998</v>
      </c>
    </row>
    <row r="13816" spans="1:3" x14ac:dyDescent="0.55000000000000004">
      <c r="A13816" s="1" t="s">
        <v>22</v>
      </c>
      <c r="B13816" s="2">
        <v>42979</v>
      </c>
      <c r="C13816">
        <v>42.188000000000002</v>
      </c>
    </row>
    <row r="13817" spans="1:3" x14ac:dyDescent="0.55000000000000004">
      <c r="A13817" s="1" t="s">
        <v>22</v>
      </c>
      <c r="B13817" s="2">
        <v>42983</v>
      </c>
      <c r="C13817">
        <v>41.061900000000001</v>
      </c>
    </row>
    <row r="13818" spans="1:3" x14ac:dyDescent="0.55000000000000004">
      <c r="A13818" s="1" t="s">
        <v>22</v>
      </c>
      <c r="B13818" s="2">
        <v>42984</v>
      </c>
      <c r="C13818">
        <v>41.037100000000002</v>
      </c>
    </row>
    <row r="13819" spans="1:3" x14ac:dyDescent="0.55000000000000004">
      <c r="A13819" s="1" t="s">
        <v>22</v>
      </c>
      <c r="B13819" s="2">
        <v>42985</v>
      </c>
      <c r="C13819">
        <v>41.227699999999999</v>
      </c>
    </row>
    <row r="13820" spans="1:3" x14ac:dyDescent="0.55000000000000004">
      <c r="A13820" s="1" t="s">
        <v>22</v>
      </c>
      <c r="B13820" s="2">
        <v>42986</v>
      </c>
      <c r="C13820">
        <v>40.5124</v>
      </c>
    </row>
    <row r="13821" spans="1:3" x14ac:dyDescent="0.55000000000000004">
      <c r="A13821" s="1" t="s">
        <v>22</v>
      </c>
      <c r="B13821" s="2">
        <v>42989</v>
      </c>
      <c r="C13821">
        <v>41.826599999999999</v>
      </c>
    </row>
    <row r="13822" spans="1:3" x14ac:dyDescent="0.55000000000000004">
      <c r="A13822" s="1" t="s">
        <v>22</v>
      </c>
      <c r="B13822" s="2">
        <v>42990</v>
      </c>
      <c r="C13822">
        <v>41.977600000000002</v>
      </c>
    </row>
    <row r="13823" spans="1:3" x14ac:dyDescent="0.55000000000000004">
      <c r="A13823" s="1" t="s">
        <v>22</v>
      </c>
      <c r="B13823" s="2">
        <v>42991</v>
      </c>
      <c r="C13823">
        <v>42.165700000000001</v>
      </c>
    </row>
    <row r="13824" spans="1:3" x14ac:dyDescent="0.55000000000000004">
      <c r="A13824" s="1" t="s">
        <v>22</v>
      </c>
      <c r="B13824" s="2">
        <v>42992</v>
      </c>
      <c r="C13824">
        <v>41.925600000000003</v>
      </c>
    </row>
    <row r="13825" spans="1:3" x14ac:dyDescent="0.55000000000000004">
      <c r="A13825" s="1" t="s">
        <v>22</v>
      </c>
      <c r="B13825" s="2">
        <v>42993</v>
      </c>
      <c r="C13825">
        <v>44.576300000000003</v>
      </c>
    </row>
    <row r="13826" spans="1:3" x14ac:dyDescent="0.55000000000000004">
      <c r="A13826" s="1" t="s">
        <v>22</v>
      </c>
      <c r="B13826" s="2">
        <v>42996</v>
      </c>
      <c r="C13826">
        <v>46.417700000000004</v>
      </c>
    </row>
    <row r="13827" spans="1:3" x14ac:dyDescent="0.55000000000000004">
      <c r="A13827" s="1" t="s">
        <v>22</v>
      </c>
      <c r="B13827" s="2">
        <v>42997</v>
      </c>
      <c r="C13827">
        <v>46.368200000000002</v>
      </c>
    </row>
    <row r="13828" spans="1:3" x14ac:dyDescent="0.55000000000000004">
      <c r="A13828" s="1" t="s">
        <v>22</v>
      </c>
      <c r="B13828" s="2">
        <v>42998</v>
      </c>
      <c r="C13828">
        <v>45.994399999999999</v>
      </c>
    </row>
    <row r="13829" spans="1:3" x14ac:dyDescent="0.55000000000000004">
      <c r="A13829" s="1" t="s">
        <v>22</v>
      </c>
      <c r="B13829" s="2">
        <v>42999</v>
      </c>
      <c r="C13829">
        <v>44.737200000000001</v>
      </c>
    </row>
    <row r="13830" spans="1:3" x14ac:dyDescent="0.55000000000000004">
      <c r="A13830" s="1" t="s">
        <v>22</v>
      </c>
      <c r="B13830" s="2">
        <v>43000</v>
      </c>
      <c r="C13830">
        <v>44.301600000000001</v>
      </c>
    </row>
    <row r="13831" spans="1:3" x14ac:dyDescent="0.55000000000000004">
      <c r="A13831" s="1" t="s">
        <v>22</v>
      </c>
      <c r="B13831" s="2">
        <v>43003</v>
      </c>
      <c r="C13831">
        <v>42.321599999999997</v>
      </c>
    </row>
    <row r="13832" spans="1:3" x14ac:dyDescent="0.55000000000000004">
      <c r="A13832" s="1" t="s">
        <v>22</v>
      </c>
      <c r="B13832" s="2">
        <v>43004</v>
      </c>
      <c r="C13832">
        <v>42.559199999999997</v>
      </c>
    </row>
    <row r="13833" spans="1:3" x14ac:dyDescent="0.55000000000000004">
      <c r="A13833" s="1" t="s">
        <v>22</v>
      </c>
      <c r="B13833" s="2">
        <v>43005</v>
      </c>
      <c r="C13833">
        <v>43.4923</v>
      </c>
    </row>
    <row r="13834" spans="1:3" x14ac:dyDescent="0.55000000000000004">
      <c r="A13834" s="1" t="s">
        <v>22</v>
      </c>
      <c r="B13834" s="2">
        <v>43006</v>
      </c>
      <c r="C13834">
        <v>43.479900000000001</v>
      </c>
    </row>
    <row r="13835" spans="1:3" x14ac:dyDescent="0.55000000000000004">
      <c r="A13835" s="1" t="s">
        <v>22</v>
      </c>
      <c r="B13835" s="2">
        <v>43007</v>
      </c>
      <c r="C13835">
        <v>44.244700000000002</v>
      </c>
    </row>
    <row r="13836" spans="1:3" x14ac:dyDescent="0.55000000000000004">
      <c r="A13836" s="1" t="s">
        <v>22</v>
      </c>
      <c r="B13836" s="2">
        <v>43010</v>
      </c>
      <c r="C13836">
        <v>44.301600000000001</v>
      </c>
    </row>
    <row r="13837" spans="1:3" x14ac:dyDescent="0.55000000000000004">
      <c r="A13837" s="1" t="s">
        <v>22</v>
      </c>
      <c r="B13837" s="2">
        <v>43011</v>
      </c>
      <c r="C13837">
        <v>44.3932</v>
      </c>
    </row>
    <row r="13838" spans="1:3" x14ac:dyDescent="0.55000000000000004">
      <c r="A13838" s="1" t="s">
        <v>22</v>
      </c>
      <c r="B13838" s="2">
        <v>43012</v>
      </c>
      <c r="C13838">
        <v>44.764400000000002</v>
      </c>
    </row>
    <row r="13839" spans="1:3" x14ac:dyDescent="0.55000000000000004">
      <c r="A13839" s="1" t="s">
        <v>22</v>
      </c>
      <c r="B13839" s="2">
        <v>43013</v>
      </c>
      <c r="C13839">
        <v>44.739699999999999</v>
      </c>
    </row>
    <row r="13840" spans="1:3" x14ac:dyDescent="0.55000000000000004">
      <c r="A13840" s="1" t="s">
        <v>22</v>
      </c>
      <c r="B13840" s="2">
        <v>43014</v>
      </c>
      <c r="C13840">
        <v>44.870800000000003</v>
      </c>
    </row>
    <row r="13841" spans="1:3" x14ac:dyDescent="0.55000000000000004">
      <c r="A13841" s="1" t="s">
        <v>22</v>
      </c>
      <c r="B13841" s="2">
        <v>43017</v>
      </c>
      <c r="C13841">
        <v>45.883099999999999</v>
      </c>
    </row>
    <row r="13842" spans="1:3" x14ac:dyDescent="0.55000000000000004">
      <c r="A13842" s="1" t="s">
        <v>22</v>
      </c>
      <c r="B13842" s="2">
        <v>43018</v>
      </c>
      <c r="C13842">
        <v>46.7592</v>
      </c>
    </row>
    <row r="13843" spans="1:3" x14ac:dyDescent="0.55000000000000004">
      <c r="A13843" s="1" t="s">
        <v>22</v>
      </c>
      <c r="B13843" s="2">
        <v>43019</v>
      </c>
      <c r="C13843">
        <v>47.256700000000002</v>
      </c>
    </row>
    <row r="13844" spans="1:3" x14ac:dyDescent="0.55000000000000004">
      <c r="A13844" s="1" t="s">
        <v>22</v>
      </c>
      <c r="B13844" s="2">
        <v>43020</v>
      </c>
      <c r="C13844">
        <v>47.279000000000003</v>
      </c>
    </row>
    <row r="13845" spans="1:3" x14ac:dyDescent="0.55000000000000004">
      <c r="A13845" s="1" t="s">
        <v>22</v>
      </c>
      <c r="B13845" s="2">
        <v>43021</v>
      </c>
      <c r="C13845">
        <v>48.16</v>
      </c>
    </row>
    <row r="13846" spans="1:3" x14ac:dyDescent="0.55000000000000004">
      <c r="A13846" s="1" t="s">
        <v>22</v>
      </c>
      <c r="B13846" s="2">
        <v>43024</v>
      </c>
      <c r="C13846">
        <v>48.986699999999999</v>
      </c>
    </row>
    <row r="13847" spans="1:3" x14ac:dyDescent="0.55000000000000004">
      <c r="A13847" s="1" t="s">
        <v>22</v>
      </c>
      <c r="B13847" s="2">
        <v>43025</v>
      </c>
      <c r="C13847">
        <v>48.942100000000003</v>
      </c>
    </row>
    <row r="13848" spans="1:3" x14ac:dyDescent="0.55000000000000004">
      <c r="A13848" s="1" t="s">
        <v>22</v>
      </c>
      <c r="B13848" s="2">
        <v>43026</v>
      </c>
      <c r="C13848">
        <v>48.9</v>
      </c>
    </row>
    <row r="13849" spans="1:3" x14ac:dyDescent="0.55000000000000004">
      <c r="A13849" s="1" t="s">
        <v>22</v>
      </c>
      <c r="B13849" s="2">
        <v>43027</v>
      </c>
      <c r="C13849">
        <v>48.954500000000003</v>
      </c>
    </row>
    <row r="13850" spans="1:3" x14ac:dyDescent="0.55000000000000004">
      <c r="A13850" s="1" t="s">
        <v>22</v>
      </c>
      <c r="B13850" s="2">
        <v>43028</v>
      </c>
      <c r="C13850">
        <v>48.731699999999996</v>
      </c>
    </row>
    <row r="13851" spans="1:3" x14ac:dyDescent="0.55000000000000004">
      <c r="A13851" s="1" t="s">
        <v>22</v>
      </c>
      <c r="B13851" s="2">
        <v>43031</v>
      </c>
      <c r="C13851">
        <v>48.662399999999998</v>
      </c>
    </row>
    <row r="13852" spans="1:3" x14ac:dyDescent="0.55000000000000004">
      <c r="A13852" s="1" t="s">
        <v>22</v>
      </c>
      <c r="B13852" s="2">
        <v>43032</v>
      </c>
      <c r="C13852">
        <v>49.1723</v>
      </c>
    </row>
    <row r="13853" spans="1:3" x14ac:dyDescent="0.55000000000000004">
      <c r="A13853" s="1" t="s">
        <v>22</v>
      </c>
      <c r="B13853" s="2">
        <v>43033</v>
      </c>
      <c r="C13853">
        <v>47.929900000000004</v>
      </c>
    </row>
    <row r="13854" spans="1:3" x14ac:dyDescent="0.55000000000000004">
      <c r="A13854" s="1" t="s">
        <v>22</v>
      </c>
      <c r="B13854" s="2">
        <v>43034</v>
      </c>
      <c r="C13854">
        <v>48.432299999999998</v>
      </c>
    </row>
    <row r="13855" spans="1:3" x14ac:dyDescent="0.55000000000000004">
      <c r="A13855" s="1" t="s">
        <v>22</v>
      </c>
      <c r="B13855" s="2">
        <v>43035</v>
      </c>
      <c r="C13855">
        <v>49.959299999999999</v>
      </c>
    </row>
    <row r="13856" spans="1:3" x14ac:dyDescent="0.55000000000000004">
      <c r="A13856" s="1" t="s">
        <v>22</v>
      </c>
      <c r="B13856" s="2">
        <v>43038</v>
      </c>
      <c r="C13856">
        <v>50.449399999999997</v>
      </c>
    </row>
    <row r="13857" spans="1:3" x14ac:dyDescent="0.55000000000000004">
      <c r="A13857" s="1" t="s">
        <v>22</v>
      </c>
      <c r="B13857" s="2">
        <v>43039</v>
      </c>
      <c r="C13857">
        <v>51.184399999999997</v>
      </c>
    </row>
    <row r="13858" spans="1:3" x14ac:dyDescent="0.55000000000000004">
      <c r="A13858" s="1" t="s">
        <v>22</v>
      </c>
      <c r="B13858" s="2">
        <v>43040</v>
      </c>
      <c r="C13858">
        <v>51.280999999999999</v>
      </c>
    </row>
    <row r="13859" spans="1:3" x14ac:dyDescent="0.55000000000000004">
      <c r="A13859" s="1" t="s">
        <v>22</v>
      </c>
      <c r="B13859" s="2">
        <v>43041</v>
      </c>
      <c r="C13859">
        <v>50.969099999999997</v>
      </c>
    </row>
    <row r="13860" spans="1:3" x14ac:dyDescent="0.55000000000000004">
      <c r="A13860" s="1" t="s">
        <v>22</v>
      </c>
      <c r="B13860" s="2">
        <v>43042</v>
      </c>
      <c r="C13860">
        <v>51.649700000000003</v>
      </c>
    </row>
    <row r="13861" spans="1:3" x14ac:dyDescent="0.55000000000000004">
      <c r="A13861" s="1" t="s">
        <v>22</v>
      </c>
      <c r="B13861" s="2">
        <v>43045</v>
      </c>
      <c r="C13861">
        <v>51.882399999999997</v>
      </c>
    </row>
    <row r="13862" spans="1:3" x14ac:dyDescent="0.55000000000000004">
      <c r="A13862" s="1" t="s">
        <v>22</v>
      </c>
      <c r="B13862" s="2">
        <v>43046</v>
      </c>
      <c r="C13862">
        <v>52.476300000000002</v>
      </c>
    </row>
    <row r="13863" spans="1:3" x14ac:dyDescent="0.55000000000000004">
      <c r="A13863" s="1" t="s">
        <v>22</v>
      </c>
      <c r="B13863" s="2">
        <v>43047</v>
      </c>
      <c r="C13863">
        <v>51.765999999999998</v>
      </c>
    </row>
    <row r="13864" spans="1:3" x14ac:dyDescent="0.55000000000000004">
      <c r="A13864" s="1" t="s">
        <v>22</v>
      </c>
      <c r="B13864" s="2">
        <v>43048</v>
      </c>
      <c r="C13864">
        <v>50.8157</v>
      </c>
    </row>
    <row r="13865" spans="1:3" x14ac:dyDescent="0.55000000000000004">
      <c r="A13865" s="1" t="s">
        <v>22</v>
      </c>
      <c r="B13865" s="2">
        <v>43049</v>
      </c>
      <c r="C13865">
        <v>53.493600000000001</v>
      </c>
    </row>
    <row r="13866" spans="1:3" x14ac:dyDescent="0.55000000000000004">
      <c r="A13866" s="1" t="s">
        <v>22</v>
      </c>
      <c r="B13866" s="2">
        <v>43052</v>
      </c>
      <c r="C13866">
        <v>52.6248</v>
      </c>
    </row>
    <row r="13867" spans="1:3" x14ac:dyDescent="0.55000000000000004">
      <c r="A13867" s="1" t="s">
        <v>22</v>
      </c>
      <c r="B13867" s="2">
        <v>43053</v>
      </c>
      <c r="C13867">
        <v>53.008499999999998</v>
      </c>
    </row>
    <row r="13868" spans="1:3" x14ac:dyDescent="0.55000000000000004">
      <c r="A13868" s="1" t="s">
        <v>22</v>
      </c>
      <c r="B13868" s="2">
        <v>43054</v>
      </c>
      <c r="C13868">
        <v>51.969000000000001</v>
      </c>
    </row>
    <row r="13869" spans="1:3" x14ac:dyDescent="0.55000000000000004">
      <c r="A13869" s="1" t="s">
        <v>22</v>
      </c>
      <c r="B13869" s="2">
        <v>43055</v>
      </c>
      <c r="C13869">
        <v>52.372399999999999</v>
      </c>
    </row>
    <row r="13870" spans="1:3" x14ac:dyDescent="0.55000000000000004">
      <c r="A13870" s="1" t="s">
        <v>22</v>
      </c>
      <c r="B13870" s="2">
        <v>43056</v>
      </c>
      <c r="C13870">
        <v>52.310499999999998</v>
      </c>
    </row>
    <row r="13871" spans="1:3" x14ac:dyDescent="0.55000000000000004">
      <c r="A13871" s="1" t="s">
        <v>22</v>
      </c>
      <c r="B13871" s="2">
        <v>43059</v>
      </c>
      <c r="C13871">
        <v>52.983699999999999</v>
      </c>
    </row>
    <row r="13872" spans="1:3" x14ac:dyDescent="0.55000000000000004">
      <c r="A13872" s="1" t="s">
        <v>22</v>
      </c>
      <c r="B13872" s="2">
        <v>43060</v>
      </c>
      <c r="C13872">
        <v>53.471299999999999</v>
      </c>
    </row>
    <row r="13873" spans="1:3" x14ac:dyDescent="0.55000000000000004">
      <c r="A13873" s="1" t="s">
        <v>22</v>
      </c>
      <c r="B13873" s="2">
        <v>43061</v>
      </c>
      <c r="C13873">
        <v>53.231000000000002</v>
      </c>
    </row>
    <row r="13874" spans="1:3" x14ac:dyDescent="0.55000000000000004">
      <c r="A13874" s="1" t="s">
        <v>22</v>
      </c>
      <c r="B13874" s="2">
        <v>43063</v>
      </c>
      <c r="C13874">
        <v>53.733800000000002</v>
      </c>
    </row>
    <row r="13875" spans="1:3" x14ac:dyDescent="0.55000000000000004">
      <c r="A13875" s="1" t="s">
        <v>22</v>
      </c>
      <c r="B13875" s="2">
        <v>43066</v>
      </c>
      <c r="C13875">
        <v>53.035400000000003</v>
      </c>
    </row>
    <row r="13876" spans="1:3" x14ac:dyDescent="0.55000000000000004">
      <c r="A13876" s="1" t="s">
        <v>22</v>
      </c>
      <c r="B13876" s="2">
        <v>43067</v>
      </c>
      <c r="C13876">
        <v>52.185899999999997</v>
      </c>
    </row>
    <row r="13877" spans="1:3" x14ac:dyDescent="0.55000000000000004">
      <c r="A13877" s="1" t="s">
        <v>22</v>
      </c>
      <c r="B13877" s="2">
        <v>43068</v>
      </c>
      <c r="C13877">
        <v>48.646700000000003</v>
      </c>
    </row>
    <row r="13878" spans="1:3" x14ac:dyDescent="0.55000000000000004">
      <c r="A13878" s="1" t="s">
        <v>22</v>
      </c>
      <c r="B13878" s="2">
        <v>43069</v>
      </c>
      <c r="C13878">
        <v>49.709200000000003</v>
      </c>
    </row>
    <row r="13879" spans="1:3" x14ac:dyDescent="0.55000000000000004">
      <c r="A13879" s="1" t="s">
        <v>22</v>
      </c>
      <c r="B13879" s="2">
        <v>43070</v>
      </c>
      <c r="C13879">
        <v>48.958799999999997</v>
      </c>
    </row>
    <row r="13880" spans="1:3" x14ac:dyDescent="0.55000000000000004">
      <c r="A13880" s="1" t="s">
        <v>22</v>
      </c>
      <c r="B13880" s="2">
        <v>43073</v>
      </c>
      <c r="C13880">
        <v>46.229500000000002</v>
      </c>
    </row>
    <row r="13881" spans="1:3" x14ac:dyDescent="0.55000000000000004">
      <c r="A13881" s="1" t="s">
        <v>22</v>
      </c>
      <c r="B13881" s="2">
        <v>43074</v>
      </c>
      <c r="C13881">
        <v>46.497</v>
      </c>
    </row>
    <row r="13882" spans="1:3" x14ac:dyDescent="0.55000000000000004">
      <c r="A13882" s="1" t="s">
        <v>22</v>
      </c>
      <c r="B13882" s="2">
        <v>43075</v>
      </c>
      <c r="C13882">
        <v>46.873399999999997</v>
      </c>
    </row>
    <row r="13883" spans="1:3" x14ac:dyDescent="0.55000000000000004">
      <c r="A13883" s="1" t="s">
        <v>22</v>
      </c>
      <c r="B13883" s="2">
        <v>43076</v>
      </c>
      <c r="C13883">
        <v>47.549599999999998</v>
      </c>
    </row>
    <row r="13884" spans="1:3" x14ac:dyDescent="0.55000000000000004">
      <c r="A13884" s="1" t="s">
        <v>22</v>
      </c>
      <c r="B13884" s="2">
        <v>43077</v>
      </c>
      <c r="C13884">
        <v>47.425699999999999</v>
      </c>
    </row>
    <row r="13885" spans="1:3" x14ac:dyDescent="0.55000000000000004">
      <c r="A13885" s="1" t="s">
        <v>22</v>
      </c>
      <c r="B13885" s="2">
        <v>43080</v>
      </c>
      <c r="C13885">
        <v>48.210799999999999</v>
      </c>
    </row>
    <row r="13886" spans="1:3" x14ac:dyDescent="0.55000000000000004">
      <c r="A13886" s="1" t="s">
        <v>22</v>
      </c>
      <c r="B13886" s="2">
        <v>43081</v>
      </c>
      <c r="C13886">
        <v>47.264699999999998</v>
      </c>
    </row>
    <row r="13887" spans="1:3" x14ac:dyDescent="0.55000000000000004">
      <c r="A13887" s="1" t="s">
        <v>22</v>
      </c>
      <c r="B13887" s="2">
        <v>43082</v>
      </c>
      <c r="C13887">
        <v>46.110599999999998</v>
      </c>
    </row>
    <row r="13888" spans="1:3" x14ac:dyDescent="0.55000000000000004">
      <c r="A13888" s="1" t="s">
        <v>22</v>
      </c>
      <c r="B13888" s="2">
        <v>43083</v>
      </c>
      <c r="C13888">
        <v>46.182400000000001</v>
      </c>
    </row>
    <row r="13889" spans="1:3" x14ac:dyDescent="0.55000000000000004">
      <c r="A13889" s="1" t="s">
        <v>22</v>
      </c>
      <c r="B13889" s="2">
        <v>43084</v>
      </c>
      <c r="C13889">
        <v>47.443100000000001</v>
      </c>
    </row>
    <row r="13890" spans="1:3" x14ac:dyDescent="0.55000000000000004">
      <c r="A13890" s="1" t="s">
        <v>22</v>
      </c>
      <c r="B13890" s="2">
        <v>43087</v>
      </c>
      <c r="C13890">
        <v>49.013300000000001</v>
      </c>
    </row>
    <row r="13891" spans="1:3" x14ac:dyDescent="0.55000000000000004">
      <c r="A13891" s="1" t="s">
        <v>22</v>
      </c>
      <c r="B13891" s="2">
        <v>43088</v>
      </c>
      <c r="C13891">
        <v>48.569899999999997</v>
      </c>
    </row>
    <row r="13892" spans="1:3" x14ac:dyDescent="0.55000000000000004">
      <c r="A13892" s="1" t="s">
        <v>22</v>
      </c>
      <c r="B13892" s="2">
        <v>43089</v>
      </c>
      <c r="C13892">
        <v>48.7408</v>
      </c>
    </row>
    <row r="13893" spans="1:3" x14ac:dyDescent="0.55000000000000004">
      <c r="A13893" s="1" t="s">
        <v>22</v>
      </c>
      <c r="B13893" s="2">
        <v>43090</v>
      </c>
      <c r="C13893">
        <v>48.515500000000003</v>
      </c>
    </row>
    <row r="13894" spans="1:3" x14ac:dyDescent="0.55000000000000004">
      <c r="A13894" s="1" t="s">
        <v>22</v>
      </c>
      <c r="B13894" s="2">
        <v>43091</v>
      </c>
      <c r="C13894">
        <v>48.361899999999999</v>
      </c>
    </row>
    <row r="13895" spans="1:3" x14ac:dyDescent="0.55000000000000004">
      <c r="A13895" s="1" t="s">
        <v>22</v>
      </c>
      <c r="B13895" s="2">
        <v>43095</v>
      </c>
      <c r="C13895">
        <v>48.899299999999997</v>
      </c>
    </row>
    <row r="13896" spans="1:3" x14ac:dyDescent="0.55000000000000004">
      <c r="A13896" s="1" t="s">
        <v>22</v>
      </c>
      <c r="B13896" s="2">
        <v>43096</v>
      </c>
      <c r="C13896">
        <v>48.832500000000003</v>
      </c>
    </row>
    <row r="13897" spans="1:3" x14ac:dyDescent="0.55000000000000004">
      <c r="A13897" s="1" t="s">
        <v>22</v>
      </c>
      <c r="B13897" s="2">
        <v>43097</v>
      </c>
      <c r="C13897">
        <v>48.889400000000002</v>
      </c>
    </row>
    <row r="13898" spans="1:3" x14ac:dyDescent="0.55000000000000004">
      <c r="A13898" s="1" t="s">
        <v>22</v>
      </c>
      <c r="B13898" s="2">
        <v>43098</v>
      </c>
      <c r="C13898">
        <v>47.923499999999997</v>
      </c>
    </row>
    <row r="13899" spans="1:3" x14ac:dyDescent="0.55000000000000004">
      <c r="A13899" s="1" t="s">
        <v>22</v>
      </c>
      <c r="B13899" s="2">
        <v>43102</v>
      </c>
      <c r="C13899">
        <v>49.372399999999999</v>
      </c>
    </row>
    <row r="13900" spans="1:3" x14ac:dyDescent="0.55000000000000004">
      <c r="A13900" s="1" t="s">
        <v>22</v>
      </c>
      <c r="B13900" s="2">
        <v>43103</v>
      </c>
      <c r="C13900">
        <v>52.6218</v>
      </c>
    </row>
    <row r="13901" spans="1:3" x14ac:dyDescent="0.55000000000000004">
      <c r="A13901" s="1" t="s">
        <v>22</v>
      </c>
      <c r="B13901" s="2">
        <v>43104</v>
      </c>
      <c r="C13901">
        <v>52.8992</v>
      </c>
    </row>
    <row r="13902" spans="1:3" x14ac:dyDescent="0.55000000000000004">
      <c r="A13902" s="1" t="s">
        <v>22</v>
      </c>
      <c r="B13902" s="2">
        <v>43105</v>
      </c>
      <c r="C13902">
        <v>53.3474</v>
      </c>
    </row>
    <row r="13903" spans="1:3" x14ac:dyDescent="0.55000000000000004">
      <c r="A13903" s="1" t="s">
        <v>22</v>
      </c>
      <c r="B13903" s="2">
        <v>43108</v>
      </c>
      <c r="C13903">
        <v>54.981999999999999</v>
      </c>
    </row>
    <row r="13904" spans="1:3" x14ac:dyDescent="0.55000000000000004">
      <c r="A13904" s="1" t="s">
        <v>22</v>
      </c>
      <c r="B13904" s="2">
        <v>43109</v>
      </c>
      <c r="C13904">
        <v>54.967199999999998</v>
      </c>
    </row>
    <row r="13905" spans="1:3" x14ac:dyDescent="0.55000000000000004">
      <c r="A13905" s="1" t="s">
        <v>22</v>
      </c>
      <c r="B13905" s="2">
        <v>43110</v>
      </c>
      <c r="C13905">
        <v>55.398099999999999</v>
      </c>
    </row>
    <row r="13906" spans="1:3" x14ac:dyDescent="0.55000000000000004">
      <c r="A13906" s="1" t="s">
        <v>22</v>
      </c>
      <c r="B13906" s="2">
        <v>43111</v>
      </c>
      <c r="C13906">
        <v>55.497199999999999</v>
      </c>
    </row>
    <row r="13907" spans="1:3" x14ac:dyDescent="0.55000000000000004">
      <c r="A13907" s="1" t="s">
        <v>22</v>
      </c>
      <c r="B13907" s="2">
        <v>43112</v>
      </c>
      <c r="C13907">
        <v>55.224800000000002</v>
      </c>
    </row>
    <row r="13908" spans="1:3" x14ac:dyDescent="0.55000000000000004">
      <c r="A13908" s="1" t="s">
        <v>22</v>
      </c>
      <c r="B13908" s="2">
        <v>43116</v>
      </c>
      <c r="C13908">
        <v>54.514000000000003</v>
      </c>
    </row>
    <row r="13909" spans="1:3" x14ac:dyDescent="0.55000000000000004">
      <c r="A13909" s="1" t="s">
        <v>22</v>
      </c>
      <c r="B13909" s="2">
        <v>43117</v>
      </c>
      <c r="C13909">
        <v>55.655700000000003</v>
      </c>
    </row>
    <row r="13910" spans="1:3" x14ac:dyDescent="0.55000000000000004">
      <c r="A13910" s="1" t="s">
        <v>22</v>
      </c>
      <c r="B13910" s="2">
        <v>43118</v>
      </c>
      <c r="C13910">
        <v>55.586399999999998</v>
      </c>
    </row>
    <row r="13911" spans="1:3" x14ac:dyDescent="0.55000000000000004">
      <c r="A13911" s="1" t="s">
        <v>22</v>
      </c>
      <c r="B13911" s="2">
        <v>43119</v>
      </c>
      <c r="C13911">
        <v>56.990600000000001</v>
      </c>
    </row>
    <row r="13912" spans="1:3" x14ac:dyDescent="0.55000000000000004">
      <c r="A13912" s="1" t="s">
        <v>22</v>
      </c>
      <c r="B13912" s="2">
        <v>43122</v>
      </c>
      <c r="C13912">
        <v>57.877299999999998</v>
      </c>
    </row>
    <row r="13913" spans="1:3" x14ac:dyDescent="0.55000000000000004">
      <c r="A13913" s="1" t="s">
        <v>22</v>
      </c>
      <c r="B13913" s="2">
        <v>43123</v>
      </c>
      <c r="C13913">
        <v>59.170099999999998</v>
      </c>
    </row>
    <row r="13914" spans="1:3" x14ac:dyDescent="0.55000000000000004">
      <c r="A13914" s="1" t="s">
        <v>22</v>
      </c>
      <c r="B13914" s="2">
        <v>43124</v>
      </c>
      <c r="C13914">
        <v>58.399799999999999</v>
      </c>
    </row>
    <row r="13915" spans="1:3" x14ac:dyDescent="0.55000000000000004">
      <c r="A13915" s="1" t="s">
        <v>22</v>
      </c>
      <c r="B13915" s="2">
        <v>43125</v>
      </c>
      <c r="C13915">
        <v>58.536099999999998</v>
      </c>
    </row>
    <row r="13916" spans="1:3" x14ac:dyDescent="0.55000000000000004">
      <c r="A13916" s="1" t="s">
        <v>22</v>
      </c>
      <c r="B13916" s="2">
        <v>43126</v>
      </c>
      <c r="C13916">
        <v>60.264800000000001</v>
      </c>
    </row>
    <row r="13917" spans="1:3" x14ac:dyDescent="0.55000000000000004">
      <c r="A13917" s="1" t="s">
        <v>22</v>
      </c>
      <c r="B13917" s="2">
        <v>43129</v>
      </c>
      <c r="C13917">
        <v>61.136600000000001</v>
      </c>
    </row>
    <row r="13918" spans="1:3" x14ac:dyDescent="0.55000000000000004">
      <c r="A13918" s="1" t="s">
        <v>22</v>
      </c>
      <c r="B13918" s="2">
        <v>43130</v>
      </c>
      <c r="C13918">
        <v>60.113700000000001</v>
      </c>
    </row>
    <row r="13919" spans="1:3" x14ac:dyDescent="0.55000000000000004">
      <c r="A13919" s="1" t="s">
        <v>22</v>
      </c>
      <c r="B13919" s="2">
        <v>43131</v>
      </c>
      <c r="C13919">
        <v>60.8765</v>
      </c>
    </row>
    <row r="13920" spans="1:3" x14ac:dyDescent="0.55000000000000004">
      <c r="A13920" s="1" t="s">
        <v>22</v>
      </c>
      <c r="B13920" s="2">
        <v>43132</v>
      </c>
      <c r="C13920">
        <v>59.563899999999997</v>
      </c>
    </row>
    <row r="13921" spans="1:3" x14ac:dyDescent="0.55000000000000004">
      <c r="A13921" s="1" t="s">
        <v>22</v>
      </c>
      <c r="B13921" s="2">
        <v>43133</v>
      </c>
      <c r="C13921">
        <v>57.8352</v>
      </c>
    </row>
    <row r="13922" spans="1:3" x14ac:dyDescent="0.55000000000000004">
      <c r="A13922" s="1" t="s">
        <v>22</v>
      </c>
      <c r="B13922" s="2">
        <v>43136</v>
      </c>
      <c r="C13922">
        <v>52.926400000000001</v>
      </c>
    </row>
    <row r="13923" spans="1:3" x14ac:dyDescent="0.55000000000000004">
      <c r="A13923" s="1" t="s">
        <v>22</v>
      </c>
      <c r="B13923" s="2">
        <v>43137</v>
      </c>
      <c r="C13923">
        <v>55.868699999999997</v>
      </c>
    </row>
    <row r="13924" spans="1:3" x14ac:dyDescent="0.55000000000000004">
      <c r="A13924" s="1" t="s">
        <v>22</v>
      </c>
      <c r="B13924" s="2">
        <v>43138</v>
      </c>
      <c r="C13924">
        <v>56.666200000000003</v>
      </c>
    </row>
    <row r="13925" spans="1:3" x14ac:dyDescent="0.55000000000000004">
      <c r="A13925" s="1" t="s">
        <v>22</v>
      </c>
      <c r="B13925" s="2">
        <v>43139</v>
      </c>
      <c r="C13925">
        <v>53.872500000000002</v>
      </c>
    </row>
    <row r="13926" spans="1:3" x14ac:dyDescent="0.55000000000000004">
      <c r="A13926" s="1" t="s">
        <v>22</v>
      </c>
      <c r="B13926" s="2">
        <v>43140</v>
      </c>
      <c r="C13926">
        <v>57.478499999999997</v>
      </c>
    </row>
    <row r="13927" spans="1:3" x14ac:dyDescent="0.55000000000000004">
      <c r="A13927" s="1" t="s">
        <v>22</v>
      </c>
      <c r="B13927" s="2">
        <v>43143</v>
      </c>
      <c r="C13927">
        <v>56.475499999999997</v>
      </c>
    </row>
    <row r="13928" spans="1:3" x14ac:dyDescent="0.55000000000000004">
      <c r="A13928" s="1" t="s">
        <v>22</v>
      </c>
      <c r="B13928" s="2">
        <v>43144</v>
      </c>
      <c r="C13928">
        <v>57.614699999999999</v>
      </c>
    </row>
    <row r="13929" spans="1:3" x14ac:dyDescent="0.55000000000000004">
      <c r="A13929" s="1" t="s">
        <v>22</v>
      </c>
      <c r="B13929" s="2">
        <v>43145</v>
      </c>
      <c r="C13929">
        <v>59.791699999999999</v>
      </c>
    </row>
    <row r="13930" spans="1:3" x14ac:dyDescent="0.55000000000000004">
      <c r="A13930" s="1" t="s">
        <v>22</v>
      </c>
      <c r="B13930" s="2">
        <v>43146</v>
      </c>
      <c r="C13930">
        <v>61.049900000000001</v>
      </c>
    </row>
    <row r="13931" spans="1:3" x14ac:dyDescent="0.55000000000000004">
      <c r="A13931" s="1" t="s">
        <v>22</v>
      </c>
      <c r="B13931" s="2">
        <v>43147</v>
      </c>
      <c r="C13931">
        <v>60.391100000000002</v>
      </c>
    </row>
    <row r="13932" spans="1:3" x14ac:dyDescent="0.55000000000000004">
      <c r="A13932" s="1" t="s">
        <v>22</v>
      </c>
      <c r="B13932" s="2">
        <v>43151</v>
      </c>
      <c r="C13932">
        <v>61.688899999999997</v>
      </c>
    </row>
    <row r="13933" spans="1:3" x14ac:dyDescent="0.55000000000000004">
      <c r="A13933" s="1" t="s">
        <v>22</v>
      </c>
      <c r="B13933" s="2">
        <v>43152</v>
      </c>
      <c r="C13933">
        <v>59.814</v>
      </c>
    </row>
    <row r="13934" spans="1:3" x14ac:dyDescent="0.55000000000000004">
      <c r="A13934" s="1" t="s">
        <v>22</v>
      </c>
      <c r="B13934" s="2">
        <v>43153</v>
      </c>
      <c r="C13934">
        <v>60.009799999999998</v>
      </c>
    </row>
    <row r="13935" spans="1:3" x14ac:dyDescent="0.55000000000000004">
      <c r="A13935" s="1" t="s">
        <v>22</v>
      </c>
      <c r="B13935" s="2">
        <v>43154</v>
      </c>
      <c r="C13935">
        <v>60.946599999999997</v>
      </c>
    </row>
    <row r="13936" spans="1:3" x14ac:dyDescent="0.55000000000000004">
      <c r="A13936" s="1" t="s">
        <v>22</v>
      </c>
      <c r="B13936" s="2">
        <v>43157</v>
      </c>
      <c r="C13936">
        <v>61.107700000000001</v>
      </c>
    </row>
    <row r="13937" spans="1:3" x14ac:dyDescent="0.55000000000000004">
      <c r="A13937" s="1" t="s">
        <v>22</v>
      </c>
      <c r="B13937" s="2">
        <v>43158</v>
      </c>
      <c r="C13937">
        <v>60.9788</v>
      </c>
    </row>
    <row r="13938" spans="1:3" x14ac:dyDescent="0.55000000000000004">
      <c r="A13938" s="1" t="s">
        <v>22</v>
      </c>
      <c r="B13938" s="2">
        <v>43159</v>
      </c>
      <c r="C13938">
        <v>59.9726</v>
      </c>
    </row>
    <row r="13939" spans="1:3" x14ac:dyDescent="0.55000000000000004">
      <c r="A13939" s="1" t="s">
        <v>22</v>
      </c>
      <c r="B13939" s="2">
        <v>43160</v>
      </c>
      <c r="C13939">
        <v>57.546500000000002</v>
      </c>
    </row>
    <row r="13940" spans="1:3" x14ac:dyDescent="0.55000000000000004">
      <c r="A13940" s="1" t="s">
        <v>22</v>
      </c>
      <c r="B13940" s="2">
        <v>43161</v>
      </c>
      <c r="C13940">
        <v>58.619500000000002</v>
      </c>
    </row>
    <row r="13941" spans="1:3" x14ac:dyDescent="0.55000000000000004">
      <c r="A13941" s="1" t="s">
        <v>22</v>
      </c>
      <c r="B13941" s="2">
        <v>43164</v>
      </c>
      <c r="C13941">
        <v>58.399000000000001</v>
      </c>
    </row>
    <row r="13942" spans="1:3" x14ac:dyDescent="0.55000000000000004">
      <c r="A13942" s="1" t="s">
        <v>22</v>
      </c>
      <c r="B13942" s="2">
        <v>43165</v>
      </c>
      <c r="C13942">
        <v>60.012300000000003</v>
      </c>
    </row>
    <row r="13943" spans="1:3" x14ac:dyDescent="0.55000000000000004">
      <c r="A13943" s="1" t="s">
        <v>22</v>
      </c>
      <c r="B13943" s="2">
        <v>43166</v>
      </c>
      <c r="C13943">
        <v>59.933</v>
      </c>
    </row>
    <row r="13944" spans="1:3" x14ac:dyDescent="0.55000000000000004">
      <c r="A13944" s="1" t="s">
        <v>22</v>
      </c>
      <c r="B13944" s="2">
        <v>43167</v>
      </c>
      <c r="C13944">
        <v>59.769399999999997</v>
      </c>
    </row>
    <row r="13945" spans="1:3" x14ac:dyDescent="0.55000000000000004">
      <c r="A13945" s="1" t="s">
        <v>22</v>
      </c>
      <c r="B13945" s="2">
        <v>43168</v>
      </c>
      <c r="C13945">
        <v>60.797899999999998</v>
      </c>
    </row>
    <row r="13946" spans="1:3" x14ac:dyDescent="0.55000000000000004">
      <c r="A13946" s="1" t="s">
        <v>22</v>
      </c>
      <c r="B13946" s="2">
        <v>43171</v>
      </c>
      <c r="C13946">
        <v>61.895699999999998</v>
      </c>
    </row>
    <row r="13947" spans="1:3" x14ac:dyDescent="0.55000000000000004">
      <c r="A13947" s="1" t="s">
        <v>22</v>
      </c>
      <c r="B13947" s="2">
        <v>43172</v>
      </c>
      <c r="C13947">
        <v>61.387700000000002</v>
      </c>
    </row>
    <row r="13948" spans="1:3" x14ac:dyDescent="0.55000000000000004">
      <c r="A13948" s="1" t="s">
        <v>22</v>
      </c>
      <c r="B13948" s="2">
        <v>43173</v>
      </c>
      <c r="C13948">
        <v>61.642899999999997</v>
      </c>
    </row>
    <row r="13949" spans="1:3" x14ac:dyDescent="0.55000000000000004">
      <c r="A13949" s="1" t="s">
        <v>22</v>
      </c>
      <c r="B13949" s="2">
        <v>43174</v>
      </c>
      <c r="C13949">
        <v>61.791600000000003</v>
      </c>
    </row>
    <row r="13950" spans="1:3" x14ac:dyDescent="0.55000000000000004">
      <c r="A13950" s="1" t="s">
        <v>22</v>
      </c>
      <c r="B13950" s="2">
        <v>43175</v>
      </c>
      <c r="C13950">
        <v>62.074100000000001</v>
      </c>
    </row>
    <row r="13951" spans="1:3" x14ac:dyDescent="0.55000000000000004">
      <c r="A13951" s="1" t="s">
        <v>22</v>
      </c>
      <c r="B13951" s="2">
        <v>43178</v>
      </c>
      <c r="C13951">
        <v>59.724800000000002</v>
      </c>
    </row>
    <row r="13952" spans="1:3" x14ac:dyDescent="0.55000000000000004">
      <c r="A13952" s="1" t="s">
        <v>22</v>
      </c>
      <c r="B13952" s="2">
        <v>43179</v>
      </c>
      <c r="C13952">
        <v>61.851100000000002</v>
      </c>
    </row>
    <row r="13953" spans="1:3" x14ac:dyDescent="0.55000000000000004">
      <c r="A13953" s="1" t="s">
        <v>22</v>
      </c>
      <c r="B13953" s="2">
        <v>43180</v>
      </c>
      <c r="C13953">
        <v>61.598300000000002</v>
      </c>
    </row>
    <row r="13954" spans="1:3" x14ac:dyDescent="0.55000000000000004">
      <c r="A13954" s="1" t="s">
        <v>22</v>
      </c>
      <c r="B13954" s="2">
        <v>43181</v>
      </c>
      <c r="C13954">
        <v>59.935499999999998</v>
      </c>
    </row>
    <row r="13955" spans="1:3" x14ac:dyDescent="0.55000000000000004">
      <c r="A13955" s="1" t="s">
        <v>22</v>
      </c>
      <c r="B13955" s="2">
        <v>43182</v>
      </c>
      <c r="C13955">
        <v>57.7348</v>
      </c>
    </row>
    <row r="13956" spans="1:3" x14ac:dyDescent="0.55000000000000004">
      <c r="A13956" s="1" t="s">
        <v>22</v>
      </c>
      <c r="B13956" s="2">
        <v>43185</v>
      </c>
      <c r="C13956">
        <v>60.587200000000003</v>
      </c>
    </row>
    <row r="13957" spans="1:3" x14ac:dyDescent="0.55000000000000004">
      <c r="A13957" s="1" t="s">
        <v>22</v>
      </c>
      <c r="B13957" s="2">
        <v>43186</v>
      </c>
      <c r="C13957">
        <v>55.888500000000001</v>
      </c>
    </row>
    <row r="13958" spans="1:3" x14ac:dyDescent="0.55000000000000004">
      <c r="A13958" s="1" t="s">
        <v>22</v>
      </c>
      <c r="B13958" s="2">
        <v>43187</v>
      </c>
      <c r="C13958">
        <v>54.8551</v>
      </c>
    </row>
    <row r="13959" spans="1:3" x14ac:dyDescent="0.55000000000000004">
      <c r="A13959" s="1" t="s">
        <v>22</v>
      </c>
      <c r="B13959" s="2">
        <v>43188</v>
      </c>
      <c r="C13959">
        <v>57.392800000000001</v>
      </c>
    </row>
    <row r="13960" spans="1:3" x14ac:dyDescent="0.55000000000000004">
      <c r="A13960" s="1" t="s">
        <v>22</v>
      </c>
      <c r="B13960" s="2">
        <v>43192</v>
      </c>
      <c r="C13960">
        <v>54.780799999999999</v>
      </c>
    </row>
    <row r="13961" spans="1:3" x14ac:dyDescent="0.55000000000000004">
      <c r="A13961" s="1" t="s">
        <v>22</v>
      </c>
      <c r="B13961" s="2">
        <v>43193</v>
      </c>
      <c r="C13961">
        <v>55.846400000000003</v>
      </c>
    </row>
    <row r="13962" spans="1:3" x14ac:dyDescent="0.55000000000000004">
      <c r="A13962" s="1" t="s">
        <v>22</v>
      </c>
      <c r="B13962" s="2">
        <v>43194</v>
      </c>
      <c r="C13962">
        <v>56.067</v>
      </c>
    </row>
    <row r="13963" spans="1:3" x14ac:dyDescent="0.55000000000000004">
      <c r="A13963" s="1" t="s">
        <v>22</v>
      </c>
      <c r="B13963" s="2">
        <v>43195</v>
      </c>
      <c r="C13963">
        <v>54.8626</v>
      </c>
    </row>
    <row r="13964" spans="1:3" x14ac:dyDescent="0.55000000000000004">
      <c r="A13964" s="1" t="s">
        <v>22</v>
      </c>
      <c r="B13964" s="2">
        <v>43196</v>
      </c>
      <c r="C13964">
        <v>53.095599999999997</v>
      </c>
    </row>
    <row r="13965" spans="1:3" x14ac:dyDescent="0.55000000000000004">
      <c r="A13965" s="1" t="s">
        <v>22</v>
      </c>
      <c r="B13965" s="2">
        <v>43199</v>
      </c>
      <c r="C13965">
        <v>53.383099999999999</v>
      </c>
    </row>
    <row r="13966" spans="1:3" x14ac:dyDescent="0.55000000000000004">
      <c r="A13966" s="1" t="s">
        <v>22</v>
      </c>
      <c r="B13966" s="2">
        <v>43200</v>
      </c>
      <c r="C13966">
        <v>56.480800000000002</v>
      </c>
    </row>
    <row r="13967" spans="1:3" x14ac:dyDescent="0.55000000000000004">
      <c r="A13967" s="1" t="s">
        <v>22</v>
      </c>
      <c r="B13967" s="2">
        <v>43201</v>
      </c>
      <c r="C13967">
        <v>56.067</v>
      </c>
    </row>
    <row r="13968" spans="1:3" x14ac:dyDescent="0.55000000000000004">
      <c r="A13968" s="1" t="s">
        <v>22</v>
      </c>
      <c r="B13968" s="2">
        <v>43202</v>
      </c>
      <c r="C13968">
        <v>58.138800000000003</v>
      </c>
    </row>
    <row r="13969" spans="1:3" x14ac:dyDescent="0.55000000000000004">
      <c r="A13969" s="1" t="s">
        <v>22</v>
      </c>
      <c r="B13969" s="2">
        <v>43203</v>
      </c>
      <c r="C13969">
        <v>57.3705</v>
      </c>
    </row>
    <row r="13970" spans="1:3" x14ac:dyDescent="0.55000000000000004">
      <c r="A13970" s="1" t="s">
        <v>22</v>
      </c>
      <c r="B13970" s="2">
        <v>43206</v>
      </c>
      <c r="C13970">
        <v>57.368000000000002</v>
      </c>
    </row>
    <row r="13971" spans="1:3" x14ac:dyDescent="0.55000000000000004">
      <c r="A13971" s="1" t="s">
        <v>22</v>
      </c>
      <c r="B13971" s="2">
        <v>43207</v>
      </c>
      <c r="C13971">
        <v>58.8673</v>
      </c>
    </row>
    <row r="13972" spans="1:3" x14ac:dyDescent="0.55000000000000004">
      <c r="A13972" s="1" t="s">
        <v>22</v>
      </c>
      <c r="B13972" s="2">
        <v>43208</v>
      </c>
      <c r="C13972">
        <v>58.577399999999997</v>
      </c>
    </row>
    <row r="13973" spans="1:3" x14ac:dyDescent="0.55000000000000004">
      <c r="A13973" s="1" t="s">
        <v>22</v>
      </c>
      <c r="B13973" s="2">
        <v>43209</v>
      </c>
      <c r="C13973">
        <v>56.760899999999999</v>
      </c>
    </row>
    <row r="13974" spans="1:3" x14ac:dyDescent="0.55000000000000004">
      <c r="A13974" s="1" t="s">
        <v>22</v>
      </c>
      <c r="B13974" s="2">
        <v>43210</v>
      </c>
      <c r="C13974">
        <v>56.679099999999998</v>
      </c>
    </row>
    <row r="13975" spans="1:3" x14ac:dyDescent="0.55000000000000004">
      <c r="A13975" s="1" t="s">
        <v>22</v>
      </c>
      <c r="B13975" s="2">
        <v>43213</v>
      </c>
      <c r="C13975">
        <v>55.482100000000003</v>
      </c>
    </row>
    <row r="13976" spans="1:3" x14ac:dyDescent="0.55000000000000004">
      <c r="A13976" s="1" t="s">
        <v>22</v>
      </c>
      <c r="B13976" s="2">
        <v>43214</v>
      </c>
      <c r="C13976">
        <v>54.817999999999998</v>
      </c>
    </row>
    <row r="13977" spans="1:3" x14ac:dyDescent="0.55000000000000004">
      <c r="A13977" s="1" t="s">
        <v>22</v>
      </c>
      <c r="B13977" s="2">
        <v>43215</v>
      </c>
      <c r="C13977">
        <v>53.692900000000002</v>
      </c>
    </row>
    <row r="13978" spans="1:3" x14ac:dyDescent="0.55000000000000004">
      <c r="A13978" s="1" t="s">
        <v>22</v>
      </c>
      <c r="B13978" s="2">
        <v>43216</v>
      </c>
      <c r="C13978">
        <v>55.8142</v>
      </c>
    </row>
    <row r="13979" spans="1:3" x14ac:dyDescent="0.55000000000000004">
      <c r="A13979" s="1" t="s">
        <v>22</v>
      </c>
      <c r="B13979" s="2">
        <v>43217</v>
      </c>
      <c r="C13979">
        <v>56.089300000000001</v>
      </c>
    </row>
    <row r="13980" spans="1:3" x14ac:dyDescent="0.55000000000000004">
      <c r="A13980" s="1" t="s">
        <v>22</v>
      </c>
      <c r="B13980" s="2">
        <v>43220</v>
      </c>
      <c r="C13980">
        <v>55.734900000000003</v>
      </c>
    </row>
    <row r="13981" spans="1:3" x14ac:dyDescent="0.55000000000000004">
      <c r="A13981" s="1" t="s">
        <v>22</v>
      </c>
      <c r="B13981" s="2">
        <v>43221</v>
      </c>
      <c r="C13981">
        <v>56.29</v>
      </c>
    </row>
    <row r="13982" spans="1:3" x14ac:dyDescent="0.55000000000000004">
      <c r="A13982" s="1" t="s">
        <v>22</v>
      </c>
      <c r="B13982" s="2">
        <v>43222</v>
      </c>
      <c r="C13982">
        <v>56.084299999999999</v>
      </c>
    </row>
    <row r="13983" spans="1:3" x14ac:dyDescent="0.55000000000000004">
      <c r="A13983" s="1" t="s">
        <v>22</v>
      </c>
      <c r="B13983" s="2">
        <v>43223</v>
      </c>
      <c r="C13983">
        <v>57.739800000000002</v>
      </c>
    </row>
    <row r="13984" spans="1:3" x14ac:dyDescent="0.55000000000000004">
      <c r="A13984" s="1" t="s">
        <v>22</v>
      </c>
      <c r="B13984" s="2">
        <v>43224</v>
      </c>
      <c r="C13984">
        <v>59.244</v>
      </c>
    </row>
    <row r="13985" spans="1:3" x14ac:dyDescent="0.55000000000000004">
      <c r="A13985" s="1" t="s">
        <v>22</v>
      </c>
      <c r="B13985" s="2">
        <v>43227</v>
      </c>
      <c r="C13985">
        <v>61.628100000000003</v>
      </c>
    </row>
    <row r="13986" spans="1:3" x14ac:dyDescent="0.55000000000000004">
      <c r="A13986" s="1" t="s">
        <v>22</v>
      </c>
      <c r="B13986" s="2">
        <v>43228</v>
      </c>
      <c r="C13986">
        <v>62.054299999999998</v>
      </c>
    </row>
    <row r="13987" spans="1:3" x14ac:dyDescent="0.55000000000000004">
      <c r="A13987" s="1" t="s">
        <v>22</v>
      </c>
      <c r="B13987" s="2">
        <v>43229</v>
      </c>
      <c r="C13987">
        <v>63.387599999999999</v>
      </c>
    </row>
    <row r="13988" spans="1:3" x14ac:dyDescent="0.55000000000000004">
      <c r="A13988" s="1" t="s">
        <v>22</v>
      </c>
      <c r="B13988" s="2">
        <v>43230</v>
      </c>
      <c r="C13988">
        <v>64.465599999999995</v>
      </c>
    </row>
    <row r="13989" spans="1:3" x14ac:dyDescent="0.55000000000000004">
      <c r="A13989" s="1" t="s">
        <v>22</v>
      </c>
      <c r="B13989" s="2">
        <v>43231</v>
      </c>
      <c r="C13989">
        <v>63.077800000000003</v>
      </c>
    </row>
    <row r="13990" spans="1:3" x14ac:dyDescent="0.55000000000000004">
      <c r="A13990" s="1" t="s">
        <v>22</v>
      </c>
      <c r="B13990" s="2">
        <v>43234</v>
      </c>
      <c r="C13990">
        <v>63.283499999999997</v>
      </c>
    </row>
    <row r="13991" spans="1:3" x14ac:dyDescent="0.55000000000000004">
      <c r="A13991" s="1" t="s">
        <v>22</v>
      </c>
      <c r="B13991" s="2">
        <v>43235</v>
      </c>
      <c r="C13991">
        <v>60.854900000000001</v>
      </c>
    </row>
    <row r="13992" spans="1:3" x14ac:dyDescent="0.55000000000000004">
      <c r="A13992" s="1" t="s">
        <v>22</v>
      </c>
      <c r="B13992" s="2">
        <v>43236</v>
      </c>
      <c r="C13992">
        <v>60.9664</v>
      </c>
    </row>
    <row r="13993" spans="1:3" x14ac:dyDescent="0.55000000000000004">
      <c r="A13993" s="1" t="s">
        <v>22</v>
      </c>
      <c r="B13993" s="2">
        <v>43237</v>
      </c>
      <c r="C13993">
        <v>61.387700000000002</v>
      </c>
    </row>
    <row r="13994" spans="1:3" x14ac:dyDescent="0.55000000000000004">
      <c r="A13994" s="1" t="s">
        <v>22</v>
      </c>
      <c r="B13994" s="2">
        <v>43238</v>
      </c>
      <c r="C13994">
        <v>60.948999999999998</v>
      </c>
    </row>
    <row r="13995" spans="1:3" x14ac:dyDescent="0.55000000000000004">
      <c r="A13995" s="1" t="s">
        <v>22</v>
      </c>
      <c r="B13995" s="2">
        <v>43241</v>
      </c>
      <c r="C13995">
        <v>60.527799999999999</v>
      </c>
    </row>
    <row r="13996" spans="1:3" x14ac:dyDescent="0.55000000000000004">
      <c r="A13996" s="1" t="s">
        <v>22</v>
      </c>
      <c r="B13996" s="2">
        <v>43242</v>
      </c>
      <c r="C13996">
        <v>60.146099999999997</v>
      </c>
    </row>
    <row r="13997" spans="1:3" x14ac:dyDescent="0.55000000000000004">
      <c r="A13997" s="1" t="s">
        <v>22</v>
      </c>
      <c r="B13997" s="2">
        <v>43243</v>
      </c>
      <c r="C13997">
        <v>61.383499999999998</v>
      </c>
    </row>
    <row r="13998" spans="1:3" x14ac:dyDescent="0.55000000000000004">
      <c r="A13998" s="1" t="s">
        <v>22</v>
      </c>
      <c r="B13998" s="2">
        <v>43244</v>
      </c>
      <c r="C13998">
        <v>61.420699999999997</v>
      </c>
    </row>
    <row r="13999" spans="1:3" x14ac:dyDescent="0.55000000000000004">
      <c r="A13999" s="1" t="s">
        <v>22</v>
      </c>
      <c r="B13999" s="2">
        <v>43245</v>
      </c>
      <c r="C13999">
        <v>61.814999999999998</v>
      </c>
    </row>
    <row r="14000" spans="1:3" x14ac:dyDescent="0.55000000000000004">
      <c r="A14000" s="1" t="s">
        <v>22</v>
      </c>
      <c r="B14000" s="2">
        <v>43249</v>
      </c>
      <c r="C14000">
        <v>61.643900000000002</v>
      </c>
    </row>
    <row r="14001" spans="1:3" x14ac:dyDescent="0.55000000000000004">
      <c r="A14001" s="1" t="s">
        <v>22</v>
      </c>
      <c r="B14001" s="2">
        <v>43250</v>
      </c>
      <c r="C14001">
        <v>62.734999999999999</v>
      </c>
    </row>
    <row r="14002" spans="1:3" x14ac:dyDescent="0.55000000000000004">
      <c r="A14002" s="1" t="s">
        <v>22</v>
      </c>
      <c r="B14002" s="2">
        <v>43251</v>
      </c>
      <c r="C14002">
        <v>62.5366</v>
      </c>
    </row>
    <row r="14003" spans="1:3" x14ac:dyDescent="0.55000000000000004">
      <c r="A14003" s="1" t="s">
        <v>22</v>
      </c>
      <c r="B14003" s="2">
        <v>43252</v>
      </c>
      <c r="C14003">
        <v>63.883099999999999</v>
      </c>
    </row>
    <row r="14004" spans="1:3" x14ac:dyDescent="0.55000000000000004">
      <c r="A14004" s="1" t="s">
        <v>22</v>
      </c>
      <c r="B14004" s="2">
        <v>43255</v>
      </c>
      <c r="C14004">
        <v>65.675899999999999</v>
      </c>
    </row>
    <row r="14005" spans="1:3" x14ac:dyDescent="0.55000000000000004">
      <c r="A14005" s="1" t="s">
        <v>22</v>
      </c>
      <c r="B14005" s="2">
        <v>43256</v>
      </c>
      <c r="C14005">
        <v>65.730500000000006</v>
      </c>
    </row>
    <row r="14006" spans="1:3" x14ac:dyDescent="0.55000000000000004">
      <c r="A14006" s="1" t="s">
        <v>22</v>
      </c>
      <c r="B14006" s="2">
        <v>43257</v>
      </c>
      <c r="C14006">
        <v>65.750299999999996</v>
      </c>
    </row>
    <row r="14007" spans="1:3" x14ac:dyDescent="0.55000000000000004">
      <c r="A14007" s="1" t="s">
        <v>22</v>
      </c>
      <c r="B14007" s="2">
        <v>43258</v>
      </c>
      <c r="C14007">
        <v>65.192400000000006</v>
      </c>
    </row>
    <row r="14008" spans="1:3" x14ac:dyDescent="0.55000000000000004">
      <c r="A14008" s="1" t="s">
        <v>22</v>
      </c>
      <c r="B14008" s="2">
        <v>43259</v>
      </c>
      <c r="C14008">
        <v>65.038600000000002</v>
      </c>
    </row>
    <row r="14009" spans="1:3" x14ac:dyDescent="0.55000000000000004">
      <c r="A14009" s="1" t="s">
        <v>22</v>
      </c>
      <c r="B14009" s="2">
        <v>43262</v>
      </c>
      <c r="C14009">
        <v>64.626999999999995</v>
      </c>
    </row>
    <row r="14010" spans="1:3" x14ac:dyDescent="0.55000000000000004">
      <c r="A14010" s="1" t="s">
        <v>22</v>
      </c>
      <c r="B14010" s="2">
        <v>43263</v>
      </c>
      <c r="C14010">
        <v>65.113</v>
      </c>
    </row>
    <row r="14011" spans="1:3" x14ac:dyDescent="0.55000000000000004">
      <c r="A14011" s="1" t="s">
        <v>22</v>
      </c>
      <c r="B14011" s="2">
        <v>43264</v>
      </c>
      <c r="C14011">
        <v>65.068399999999997</v>
      </c>
    </row>
    <row r="14012" spans="1:3" x14ac:dyDescent="0.55000000000000004">
      <c r="A14012" s="1" t="s">
        <v>22</v>
      </c>
      <c r="B14012" s="2">
        <v>43265</v>
      </c>
      <c r="C14012">
        <v>66.186800000000005</v>
      </c>
    </row>
    <row r="14013" spans="1:3" x14ac:dyDescent="0.55000000000000004">
      <c r="A14013" s="1" t="s">
        <v>22</v>
      </c>
      <c r="B14013" s="2">
        <v>43266</v>
      </c>
      <c r="C14013">
        <v>65.777600000000007</v>
      </c>
    </row>
    <row r="14014" spans="1:3" x14ac:dyDescent="0.55000000000000004">
      <c r="A14014" s="1" t="s">
        <v>22</v>
      </c>
      <c r="B14014" s="2">
        <v>43269</v>
      </c>
      <c r="C14014">
        <v>65.735399999999998</v>
      </c>
    </row>
    <row r="14015" spans="1:3" x14ac:dyDescent="0.55000000000000004">
      <c r="A14015" s="1" t="s">
        <v>22</v>
      </c>
      <c r="B14015" s="2">
        <v>43270</v>
      </c>
      <c r="C14015">
        <v>64.5154</v>
      </c>
    </row>
    <row r="14016" spans="1:3" x14ac:dyDescent="0.55000000000000004">
      <c r="A14016" s="1" t="s">
        <v>22</v>
      </c>
      <c r="B14016" s="2">
        <v>43271</v>
      </c>
      <c r="C14016">
        <v>65.046099999999996</v>
      </c>
    </row>
    <row r="14017" spans="1:3" x14ac:dyDescent="0.55000000000000004">
      <c r="A14017" s="1" t="s">
        <v>22</v>
      </c>
      <c r="B14017" s="2">
        <v>43272</v>
      </c>
      <c r="C14017">
        <v>63.756599999999999</v>
      </c>
    </row>
    <row r="14018" spans="1:3" x14ac:dyDescent="0.55000000000000004">
      <c r="A14018" s="1" t="s">
        <v>22</v>
      </c>
      <c r="B14018" s="2">
        <v>43273</v>
      </c>
      <c r="C14018">
        <v>62.229100000000003</v>
      </c>
    </row>
    <row r="14019" spans="1:3" x14ac:dyDescent="0.55000000000000004">
      <c r="A14019" s="1" t="s">
        <v>22</v>
      </c>
      <c r="B14019" s="2">
        <v>43276</v>
      </c>
      <c r="C14019">
        <v>59.295499999999997</v>
      </c>
    </row>
    <row r="14020" spans="1:3" x14ac:dyDescent="0.55000000000000004">
      <c r="A14020" s="1" t="s">
        <v>22</v>
      </c>
      <c r="B14020" s="2">
        <v>43277</v>
      </c>
      <c r="C14020">
        <v>60.007199999999997</v>
      </c>
    </row>
    <row r="14021" spans="1:3" x14ac:dyDescent="0.55000000000000004">
      <c r="A14021" s="1" t="s">
        <v>22</v>
      </c>
      <c r="B14021" s="2">
        <v>43278</v>
      </c>
      <c r="C14021">
        <v>58.452399999999997</v>
      </c>
    </row>
    <row r="14022" spans="1:3" x14ac:dyDescent="0.55000000000000004">
      <c r="A14022" s="1" t="s">
        <v>22</v>
      </c>
      <c r="B14022" s="2">
        <v>43279</v>
      </c>
      <c r="C14022">
        <v>59.726999999999997</v>
      </c>
    </row>
    <row r="14023" spans="1:3" x14ac:dyDescent="0.55000000000000004">
      <c r="A14023" s="1" t="s">
        <v>22</v>
      </c>
      <c r="B14023" s="2">
        <v>43280</v>
      </c>
      <c r="C14023">
        <v>58.744999999999997</v>
      </c>
    </row>
    <row r="14024" spans="1:3" x14ac:dyDescent="0.55000000000000004">
      <c r="A14024" s="1" t="s">
        <v>22</v>
      </c>
      <c r="B14024" s="2">
        <v>43283</v>
      </c>
      <c r="C14024">
        <v>60.069200000000002</v>
      </c>
    </row>
    <row r="14025" spans="1:3" x14ac:dyDescent="0.55000000000000004">
      <c r="A14025" s="1" t="s">
        <v>22</v>
      </c>
      <c r="B14025" s="2">
        <v>43284</v>
      </c>
      <c r="C14025">
        <v>58.730200000000004</v>
      </c>
    </row>
    <row r="14026" spans="1:3" x14ac:dyDescent="0.55000000000000004">
      <c r="A14026" s="1" t="s">
        <v>22</v>
      </c>
      <c r="B14026" s="2">
        <v>43286</v>
      </c>
      <c r="C14026">
        <v>60.1907</v>
      </c>
    </row>
    <row r="14027" spans="1:3" x14ac:dyDescent="0.55000000000000004">
      <c r="A14027" s="1" t="s">
        <v>22</v>
      </c>
      <c r="B14027" s="2">
        <v>43287</v>
      </c>
      <c r="C14027">
        <v>61.331400000000002</v>
      </c>
    </row>
    <row r="14028" spans="1:3" x14ac:dyDescent="0.55000000000000004">
      <c r="A14028" s="1" t="s">
        <v>22</v>
      </c>
      <c r="B14028" s="2">
        <v>43290</v>
      </c>
      <c r="C14028">
        <v>61.807499999999997</v>
      </c>
    </row>
    <row r="14029" spans="1:3" x14ac:dyDescent="0.55000000000000004">
      <c r="A14029" s="1" t="s">
        <v>22</v>
      </c>
      <c r="B14029" s="2">
        <v>43291</v>
      </c>
      <c r="C14029">
        <v>62.799399999999999</v>
      </c>
    </row>
    <row r="14030" spans="1:3" x14ac:dyDescent="0.55000000000000004">
      <c r="A14030" s="1" t="s">
        <v>22</v>
      </c>
      <c r="B14030" s="2">
        <v>43292</v>
      </c>
      <c r="C14030">
        <v>61.381</v>
      </c>
    </row>
    <row r="14031" spans="1:3" x14ac:dyDescent="0.55000000000000004">
      <c r="A14031" s="1" t="s">
        <v>22</v>
      </c>
      <c r="B14031" s="2">
        <v>43293</v>
      </c>
      <c r="C14031">
        <v>62.298499999999997</v>
      </c>
    </row>
    <row r="14032" spans="1:3" x14ac:dyDescent="0.55000000000000004">
      <c r="A14032" s="1" t="s">
        <v>22</v>
      </c>
      <c r="B14032" s="2">
        <v>43294</v>
      </c>
      <c r="C14032">
        <v>61.8249</v>
      </c>
    </row>
    <row r="14033" spans="1:3" x14ac:dyDescent="0.55000000000000004">
      <c r="A14033" s="1" t="s">
        <v>22</v>
      </c>
      <c r="B14033" s="2">
        <v>43297</v>
      </c>
      <c r="C14033">
        <v>61.547199999999997</v>
      </c>
    </row>
    <row r="14034" spans="1:3" x14ac:dyDescent="0.55000000000000004">
      <c r="A14034" s="1" t="s">
        <v>22</v>
      </c>
      <c r="B14034" s="2">
        <v>43298</v>
      </c>
      <c r="C14034">
        <v>62.908499999999997</v>
      </c>
    </row>
    <row r="14035" spans="1:3" x14ac:dyDescent="0.55000000000000004">
      <c r="A14035" s="1" t="s">
        <v>22</v>
      </c>
      <c r="B14035" s="2">
        <v>43299</v>
      </c>
      <c r="C14035">
        <v>62.415100000000002</v>
      </c>
    </row>
    <row r="14036" spans="1:3" x14ac:dyDescent="0.55000000000000004">
      <c r="A14036" s="1" t="s">
        <v>22</v>
      </c>
      <c r="B14036" s="2">
        <v>43300</v>
      </c>
      <c r="C14036">
        <v>62.496899999999997</v>
      </c>
    </row>
    <row r="14037" spans="1:3" x14ac:dyDescent="0.55000000000000004">
      <c r="A14037" s="1" t="s">
        <v>22</v>
      </c>
      <c r="B14037" s="2">
        <v>43301</v>
      </c>
      <c r="C14037">
        <v>62.214199999999998</v>
      </c>
    </row>
    <row r="14038" spans="1:3" x14ac:dyDescent="0.55000000000000004">
      <c r="A14038" s="1" t="s">
        <v>22</v>
      </c>
      <c r="B14038" s="2">
        <v>43304</v>
      </c>
      <c r="C14038">
        <v>61.847200000000001</v>
      </c>
    </row>
    <row r="14039" spans="1:3" x14ac:dyDescent="0.55000000000000004">
      <c r="A14039" s="1" t="s">
        <v>22</v>
      </c>
      <c r="B14039" s="2">
        <v>43305</v>
      </c>
      <c r="C14039">
        <v>61.6736</v>
      </c>
    </row>
    <row r="14040" spans="1:3" x14ac:dyDescent="0.55000000000000004">
      <c r="A14040" s="1" t="s">
        <v>22</v>
      </c>
      <c r="B14040" s="2">
        <v>43306</v>
      </c>
      <c r="C14040">
        <v>62.4572</v>
      </c>
    </row>
    <row r="14041" spans="1:3" x14ac:dyDescent="0.55000000000000004">
      <c r="A14041" s="1" t="s">
        <v>22</v>
      </c>
      <c r="B14041" s="2">
        <v>43307</v>
      </c>
      <c r="C14041">
        <v>63.1937</v>
      </c>
    </row>
    <row r="14042" spans="1:3" x14ac:dyDescent="0.55000000000000004">
      <c r="A14042" s="1" t="s">
        <v>22</v>
      </c>
      <c r="B14042" s="2">
        <v>43308</v>
      </c>
      <c r="C14042">
        <v>62.494399999999999</v>
      </c>
    </row>
    <row r="14043" spans="1:3" x14ac:dyDescent="0.55000000000000004">
      <c r="A14043" s="1" t="s">
        <v>22</v>
      </c>
      <c r="B14043" s="2">
        <v>43311</v>
      </c>
      <c r="C14043">
        <v>60.5379</v>
      </c>
    </row>
    <row r="14044" spans="1:3" x14ac:dyDescent="0.55000000000000004">
      <c r="A14044" s="1" t="s">
        <v>22</v>
      </c>
      <c r="B14044" s="2">
        <v>43312</v>
      </c>
      <c r="C14044">
        <v>60.718899999999998</v>
      </c>
    </row>
    <row r="14045" spans="1:3" x14ac:dyDescent="0.55000000000000004">
      <c r="A14045" s="1" t="s">
        <v>22</v>
      </c>
      <c r="B14045" s="2">
        <v>43313</v>
      </c>
      <c r="C14045">
        <v>61.118200000000002</v>
      </c>
    </row>
    <row r="14046" spans="1:3" x14ac:dyDescent="0.55000000000000004">
      <c r="A14046" s="1" t="s">
        <v>22</v>
      </c>
      <c r="B14046" s="2">
        <v>43314</v>
      </c>
      <c r="C14046">
        <v>62.147300000000001</v>
      </c>
    </row>
    <row r="14047" spans="1:3" x14ac:dyDescent="0.55000000000000004">
      <c r="A14047" s="1" t="s">
        <v>22</v>
      </c>
      <c r="B14047" s="2">
        <v>43315</v>
      </c>
      <c r="C14047">
        <v>62.514299999999999</v>
      </c>
    </row>
    <row r="14048" spans="1:3" x14ac:dyDescent="0.55000000000000004">
      <c r="A14048" s="1" t="s">
        <v>22</v>
      </c>
      <c r="B14048" s="2">
        <v>43318</v>
      </c>
      <c r="C14048">
        <v>62.992800000000003</v>
      </c>
    </row>
    <row r="14049" spans="1:3" x14ac:dyDescent="0.55000000000000004">
      <c r="A14049" s="1" t="s">
        <v>22</v>
      </c>
      <c r="B14049" s="2">
        <v>43319</v>
      </c>
      <c r="C14049">
        <v>63.716900000000003</v>
      </c>
    </row>
    <row r="14050" spans="1:3" x14ac:dyDescent="0.55000000000000004">
      <c r="A14050" s="1" t="s">
        <v>22</v>
      </c>
      <c r="B14050" s="2">
        <v>43320</v>
      </c>
      <c r="C14050">
        <v>64.081500000000005</v>
      </c>
    </row>
    <row r="14051" spans="1:3" x14ac:dyDescent="0.55000000000000004">
      <c r="A14051" s="1" t="s">
        <v>22</v>
      </c>
      <c r="B14051" s="2">
        <v>43321</v>
      </c>
      <c r="C14051">
        <v>63.595399999999998</v>
      </c>
    </row>
    <row r="14052" spans="1:3" x14ac:dyDescent="0.55000000000000004">
      <c r="A14052" s="1" t="s">
        <v>22</v>
      </c>
      <c r="B14052" s="2">
        <v>43322</v>
      </c>
      <c r="C14052">
        <v>63.1813</v>
      </c>
    </row>
    <row r="14053" spans="1:3" x14ac:dyDescent="0.55000000000000004">
      <c r="A14053" s="1" t="s">
        <v>22</v>
      </c>
      <c r="B14053" s="2">
        <v>43325</v>
      </c>
      <c r="C14053">
        <v>63.511099999999999</v>
      </c>
    </row>
    <row r="14054" spans="1:3" x14ac:dyDescent="0.55000000000000004">
      <c r="A14054" s="1" t="s">
        <v>22</v>
      </c>
      <c r="B14054" s="2">
        <v>43326</v>
      </c>
      <c r="C14054">
        <v>64.8279</v>
      </c>
    </row>
    <row r="14055" spans="1:3" x14ac:dyDescent="0.55000000000000004">
      <c r="A14055" s="1" t="s">
        <v>22</v>
      </c>
      <c r="B14055" s="2">
        <v>43327</v>
      </c>
      <c r="C14055">
        <v>64.245099999999994</v>
      </c>
    </row>
    <row r="14056" spans="1:3" x14ac:dyDescent="0.55000000000000004">
      <c r="A14056" s="1" t="s">
        <v>22</v>
      </c>
      <c r="B14056" s="2">
        <v>43328</v>
      </c>
      <c r="C14056">
        <v>63.8384</v>
      </c>
    </row>
    <row r="14057" spans="1:3" x14ac:dyDescent="0.55000000000000004">
      <c r="A14057" s="1" t="s">
        <v>22</v>
      </c>
      <c r="B14057" s="2">
        <v>43329</v>
      </c>
      <c r="C14057">
        <v>60.709000000000003</v>
      </c>
    </row>
    <row r="14058" spans="1:3" x14ac:dyDescent="0.55000000000000004">
      <c r="A14058" s="1" t="s">
        <v>22</v>
      </c>
      <c r="B14058" s="2">
        <v>43332</v>
      </c>
      <c r="C14058">
        <v>61.457900000000002</v>
      </c>
    </row>
    <row r="14059" spans="1:3" x14ac:dyDescent="0.55000000000000004">
      <c r="A14059" s="1" t="s">
        <v>22</v>
      </c>
      <c r="B14059" s="2">
        <v>43333</v>
      </c>
      <c r="C14059">
        <v>62.816800000000001</v>
      </c>
    </row>
    <row r="14060" spans="1:3" x14ac:dyDescent="0.55000000000000004">
      <c r="A14060" s="1" t="s">
        <v>22</v>
      </c>
      <c r="B14060" s="2">
        <v>43334</v>
      </c>
      <c r="C14060">
        <v>65.172499999999999</v>
      </c>
    </row>
    <row r="14061" spans="1:3" x14ac:dyDescent="0.55000000000000004">
      <c r="A14061" s="1" t="s">
        <v>22</v>
      </c>
      <c r="B14061" s="2">
        <v>43335</v>
      </c>
      <c r="C14061">
        <v>66.169399999999996</v>
      </c>
    </row>
    <row r="14062" spans="1:3" x14ac:dyDescent="0.55000000000000004">
      <c r="A14062" s="1" t="s">
        <v>22</v>
      </c>
      <c r="B14062" s="2">
        <v>43336</v>
      </c>
      <c r="C14062">
        <v>67.503500000000003</v>
      </c>
    </row>
    <row r="14063" spans="1:3" x14ac:dyDescent="0.55000000000000004">
      <c r="A14063" s="1" t="s">
        <v>22</v>
      </c>
      <c r="B14063" s="2">
        <v>43339</v>
      </c>
      <c r="C14063">
        <v>68.415999999999997</v>
      </c>
    </row>
    <row r="14064" spans="1:3" x14ac:dyDescent="0.55000000000000004">
      <c r="A14064" s="1" t="s">
        <v>22</v>
      </c>
      <c r="B14064" s="2">
        <v>43340</v>
      </c>
      <c r="C14064">
        <v>68.039100000000005</v>
      </c>
    </row>
    <row r="14065" spans="1:3" x14ac:dyDescent="0.55000000000000004">
      <c r="A14065" s="1" t="s">
        <v>22</v>
      </c>
      <c r="B14065" s="2">
        <v>43341</v>
      </c>
      <c r="C14065">
        <v>69.096100000000007</v>
      </c>
    </row>
    <row r="14066" spans="1:3" x14ac:dyDescent="0.55000000000000004">
      <c r="A14066" s="1" t="s">
        <v>22</v>
      </c>
      <c r="B14066" s="2">
        <v>43342</v>
      </c>
      <c r="C14066">
        <v>68.927400000000006</v>
      </c>
    </row>
    <row r="14067" spans="1:3" x14ac:dyDescent="0.55000000000000004">
      <c r="A14067" s="1" t="s">
        <v>22</v>
      </c>
      <c r="B14067" s="2">
        <v>43343</v>
      </c>
      <c r="C14067">
        <v>69.639399999999995</v>
      </c>
    </row>
    <row r="14068" spans="1:3" x14ac:dyDescent="0.55000000000000004">
      <c r="A14068" s="1" t="s">
        <v>22</v>
      </c>
      <c r="B14068" s="2">
        <v>43347</v>
      </c>
      <c r="C14068">
        <v>70.3887</v>
      </c>
    </row>
    <row r="14069" spans="1:3" x14ac:dyDescent="0.55000000000000004">
      <c r="A14069" s="1" t="s">
        <v>22</v>
      </c>
      <c r="B14069" s="2">
        <v>43348</v>
      </c>
      <c r="C14069">
        <v>69.078699999999998</v>
      </c>
    </row>
    <row r="14070" spans="1:3" x14ac:dyDescent="0.55000000000000004">
      <c r="A14070" s="1" t="s">
        <v>22</v>
      </c>
      <c r="B14070" s="2">
        <v>43349</v>
      </c>
      <c r="C14070">
        <v>67.664500000000004</v>
      </c>
    </row>
    <row r="14071" spans="1:3" x14ac:dyDescent="0.55000000000000004">
      <c r="A14071" s="1" t="s">
        <v>22</v>
      </c>
      <c r="B14071" s="2">
        <v>43350</v>
      </c>
      <c r="C14071">
        <v>67.451099999999997</v>
      </c>
    </row>
    <row r="14072" spans="1:3" x14ac:dyDescent="0.55000000000000004">
      <c r="A14072" s="1" t="s">
        <v>22</v>
      </c>
      <c r="B14072" s="2">
        <v>43353</v>
      </c>
      <c r="C14072">
        <v>68.163200000000003</v>
      </c>
    </row>
    <row r="14073" spans="1:3" x14ac:dyDescent="0.55000000000000004">
      <c r="A14073" s="1" t="s">
        <v>22</v>
      </c>
      <c r="B14073" s="2">
        <v>43354</v>
      </c>
      <c r="C14073">
        <v>67.684299999999993</v>
      </c>
    </row>
    <row r="14074" spans="1:3" x14ac:dyDescent="0.55000000000000004">
      <c r="A14074" s="1" t="s">
        <v>22</v>
      </c>
      <c r="B14074" s="2">
        <v>43355</v>
      </c>
      <c r="C14074">
        <v>66.543000000000006</v>
      </c>
    </row>
    <row r="14075" spans="1:3" x14ac:dyDescent="0.55000000000000004">
      <c r="A14075" s="1" t="s">
        <v>22</v>
      </c>
      <c r="B14075" s="2">
        <v>43356</v>
      </c>
      <c r="C14075">
        <v>67.322100000000006</v>
      </c>
    </row>
    <row r="14076" spans="1:3" x14ac:dyDescent="0.55000000000000004">
      <c r="A14076" s="1" t="s">
        <v>22</v>
      </c>
      <c r="B14076" s="2">
        <v>43357</v>
      </c>
      <c r="C14076">
        <v>68.584999999999994</v>
      </c>
    </row>
    <row r="14077" spans="1:3" x14ac:dyDescent="0.55000000000000004">
      <c r="A14077" s="1" t="s">
        <v>22</v>
      </c>
      <c r="B14077" s="2">
        <v>43360</v>
      </c>
      <c r="C14077">
        <v>67.964699999999993</v>
      </c>
    </row>
    <row r="14078" spans="1:3" x14ac:dyDescent="0.55000000000000004">
      <c r="A14078" s="1" t="s">
        <v>22</v>
      </c>
      <c r="B14078" s="2">
        <v>43361</v>
      </c>
      <c r="C14078">
        <v>67.242699999999999</v>
      </c>
    </row>
    <row r="14079" spans="1:3" x14ac:dyDescent="0.55000000000000004">
      <c r="A14079" s="1" t="s">
        <v>22</v>
      </c>
      <c r="B14079" s="2">
        <v>43362</v>
      </c>
      <c r="C14079">
        <v>67.480900000000005</v>
      </c>
    </row>
    <row r="14080" spans="1:3" x14ac:dyDescent="0.55000000000000004">
      <c r="A14080" s="1" t="s">
        <v>22</v>
      </c>
      <c r="B14080" s="2">
        <v>43363</v>
      </c>
      <c r="C14080">
        <v>66.066599999999994</v>
      </c>
    </row>
    <row r="14081" spans="1:3" x14ac:dyDescent="0.55000000000000004">
      <c r="A14081" s="1" t="s">
        <v>22</v>
      </c>
      <c r="B14081" s="2">
        <v>43364</v>
      </c>
      <c r="C14081">
        <v>65.364500000000007</v>
      </c>
    </row>
    <row r="14082" spans="1:3" x14ac:dyDescent="0.55000000000000004">
      <c r="A14082" s="1" t="s">
        <v>22</v>
      </c>
      <c r="B14082" s="2">
        <v>43367</v>
      </c>
      <c r="C14082">
        <v>65.922700000000006</v>
      </c>
    </row>
    <row r="14083" spans="1:3" x14ac:dyDescent="0.55000000000000004">
      <c r="A14083" s="1" t="s">
        <v>22</v>
      </c>
      <c r="B14083" s="2">
        <v>43368</v>
      </c>
      <c r="C14083">
        <v>66.595100000000002</v>
      </c>
    </row>
    <row r="14084" spans="1:3" x14ac:dyDescent="0.55000000000000004">
      <c r="A14084" s="1" t="s">
        <v>22</v>
      </c>
      <c r="B14084" s="2">
        <v>43369</v>
      </c>
      <c r="C14084">
        <v>66.225399999999993</v>
      </c>
    </row>
    <row r="14085" spans="1:3" x14ac:dyDescent="0.55000000000000004">
      <c r="A14085" s="1" t="s">
        <v>22</v>
      </c>
      <c r="B14085" s="2">
        <v>43370</v>
      </c>
      <c r="C14085">
        <v>66.344499999999996</v>
      </c>
    </row>
    <row r="14086" spans="1:3" x14ac:dyDescent="0.55000000000000004">
      <c r="A14086" s="1" t="s">
        <v>22</v>
      </c>
      <c r="B14086" s="2">
        <v>43371</v>
      </c>
      <c r="C14086">
        <v>69.723799999999997</v>
      </c>
    </row>
    <row r="14087" spans="1:3" x14ac:dyDescent="0.55000000000000004">
      <c r="A14087" s="1" t="s">
        <v>22</v>
      </c>
      <c r="B14087" s="2">
        <v>43374</v>
      </c>
      <c r="C14087">
        <v>71.793000000000006</v>
      </c>
    </row>
    <row r="14088" spans="1:3" x14ac:dyDescent="0.55000000000000004">
      <c r="A14088" s="1" t="s">
        <v>22</v>
      </c>
      <c r="B14088" s="2">
        <v>43375</v>
      </c>
      <c r="C14088">
        <v>71.078500000000005</v>
      </c>
    </row>
    <row r="14089" spans="1:3" x14ac:dyDescent="0.55000000000000004">
      <c r="A14089" s="1" t="s">
        <v>22</v>
      </c>
      <c r="B14089" s="2">
        <v>43376</v>
      </c>
      <c r="C14089">
        <v>71.140500000000003</v>
      </c>
    </row>
    <row r="14090" spans="1:3" x14ac:dyDescent="0.55000000000000004">
      <c r="A14090" s="1" t="s">
        <v>22</v>
      </c>
      <c r="B14090" s="2">
        <v>43377</v>
      </c>
      <c r="C14090">
        <v>69.294499999999999</v>
      </c>
    </row>
    <row r="14091" spans="1:3" x14ac:dyDescent="0.55000000000000004">
      <c r="A14091" s="1" t="s">
        <v>22</v>
      </c>
      <c r="B14091" s="2">
        <v>43378</v>
      </c>
      <c r="C14091">
        <v>66.954899999999995</v>
      </c>
    </row>
    <row r="14092" spans="1:3" x14ac:dyDescent="0.55000000000000004">
      <c r="A14092" s="1" t="s">
        <v>22</v>
      </c>
      <c r="B14092" s="2">
        <v>43381</v>
      </c>
      <c r="C14092">
        <v>65.940100000000001</v>
      </c>
    </row>
    <row r="14093" spans="1:3" x14ac:dyDescent="0.55000000000000004">
      <c r="A14093" s="1" t="s">
        <v>22</v>
      </c>
      <c r="B14093" s="2">
        <v>43382</v>
      </c>
      <c r="C14093">
        <v>65.882999999999996</v>
      </c>
    </row>
    <row r="14094" spans="1:3" x14ac:dyDescent="0.55000000000000004">
      <c r="A14094" s="1" t="s">
        <v>22</v>
      </c>
      <c r="B14094" s="2">
        <v>43383</v>
      </c>
      <c r="C14094">
        <v>60.958100000000002</v>
      </c>
    </row>
    <row r="14095" spans="1:3" x14ac:dyDescent="0.55000000000000004">
      <c r="A14095" s="1" t="s">
        <v>22</v>
      </c>
      <c r="B14095" s="2">
        <v>43384</v>
      </c>
      <c r="C14095">
        <v>58.338000000000001</v>
      </c>
    </row>
    <row r="14096" spans="1:3" x14ac:dyDescent="0.55000000000000004">
      <c r="A14096" s="1" t="s">
        <v>22</v>
      </c>
      <c r="B14096" s="2">
        <v>43385</v>
      </c>
      <c r="C14096">
        <v>61.168999999999997</v>
      </c>
    </row>
    <row r="14097" spans="1:3" x14ac:dyDescent="0.55000000000000004">
      <c r="A14097" s="1" t="s">
        <v>22</v>
      </c>
      <c r="B14097" s="2">
        <v>43388</v>
      </c>
      <c r="C14097">
        <v>58.400100000000002</v>
      </c>
    </row>
    <row r="14098" spans="1:3" x14ac:dyDescent="0.55000000000000004">
      <c r="A14098" s="1" t="s">
        <v>22</v>
      </c>
      <c r="B14098" s="2">
        <v>43389</v>
      </c>
      <c r="C14098">
        <v>60.992800000000003</v>
      </c>
    </row>
    <row r="14099" spans="1:3" x14ac:dyDescent="0.55000000000000004">
      <c r="A14099" s="1" t="s">
        <v>22</v>
      </c>
      <c r="B14099" s="2">
        <v>43390</v>
      </c>
      <c r="C14099">
        <v>60.305500000000002</v>
      </c>
    </row>
    <row r="14100" spans="1:3" x14ac:dyDescent="0.55000000000000004">
      <c r="A14100" s="1" t="s">
        <v>22</v>
      </c>
      <c r="B14100" s="2">
        <v>43391</v>
      </c>
      <c r="C14100">
        <v>59.429699999999997</v>
      </c>
    </row>
    <row r="14101" spans="1:3" x14ac:dyDescent="0.55000000000000004">
      <c r="A14101" s="1" t="s">
        <v>22</v>
      </c>
      <c r="B14101" s="2">
        <v>43392</v>
      </c>
      <c r="C14101">
        <v>56.859299999999998</v>
      </c>
    </row>
    <row r="14102" spans="1:3" x14ac:dyDescent="0.55000000000000004">
      <c r="A14102" s="1" t="s">
        <v>22</v>
      </c>
      <c r="B14102" s="2">
        <v>43395</v>
      </c>
      <c r="C14102">
        <v>57.367899999999999</v>
      </c>
    </row>
    <row r="14103" spans="1:3" x14ac:dyDescent="0.55000000000000004">
      <c r="A14103" s="1" t="s">
        <v>22</v>
      </c>
      <c r="B14103" s="2">
        <v>43396</v>
      </c>
      <c r="C14103">
        <v>54.847099999999998</v>
      </c>
    </row>
    <row r="14104" spans="1:3" x14ac:dyDescent="0.55000000000000004">
      <c r="A14104" s="1" t="s">
        <v>22</v>
      </c>
      <c r="B14104" s="2">
        <v>43397</v>
      </c>
      <c r="C14104">
        <v>49.4756</v>
      </c>
    </row>
    <row r="14105" spans="1:3" x14ac:dyDescent="0.55000000000000004">
      <c r="A14105" s="1" t="s">
        <v>22</v>
      </c>
      <c r="B14105" s="2">
        <v>43398</v>
      </c>
      <c r="C14105">
        <v>51.567100000000003</v>
      </c>
    </row>
    <row r="14106" spans="1:3" x14ac:dyDescent="0.55000000000000004">
      <c r="A14106" s="1" t="s">
        <v>22</v>
      </c>
      <c r="B14106" s="2">
        <v>43399</v>
      </c>
      <c r="C14106">
        <v>49.197699999999998</v>
      </c>
    </row>
    <row r="14107" spans="1:3" x14ac:dyDescent="0.55000000000000004">
      <c r="A14107" s="1" t="s">
        <v>22</v>
      </c>
      <c r="B14107" s="2">
        <v>43402</v>
      </c>
      <c r="C14107">
        <v>46.054099999999998</v>
      </c>
    </row>
    <row r="14108" spans="1:3" x14ac:dyDescent="0.55000000000000004">
      <c r="A14108" s="1" t="s">
        <v>22</v>
      </c>
      <c r="B14108" s="2">
        <v>43403</v>
      </c>
      <c r="C14108">
        <v>50.366300000000003</v>
      </c>
    </row>
    <row r="14109" spans="1:3" x14ac:dyDescent="0.55000000000000004">
      <c r="A14109" s="1" t="s">
        <v>22</v>
      </c>
      <c r="B14109" s="2">
        <v>43404</v>
      </c>
      <c r="C14109">
        <v>52.308999999999997</v>
      </c>
    </row>
    <row r="14110" spans="1:3" x14ac:dyDescent="0.55000000000000004">
      <c r="A14110" s="1" t="s">
        <v>22</v>
      </c>
      <c r="B14110" s="2">
        <v>43405</v>
      </c>
      <c r="C14110">
        <v>54.115200000000002</v>
      </c>
    </row>
    <row r="14111" spans="1:3" x14ac:dyDescent="0.55000000000000004">
      <c r="A14111" s="1" t="s">
        <v>22</v>
      </c>
      <c r="B14111" s="2">
        <v>43406</v>
      </c>
      <c r="C14111">
        <v>53.323700000000002</v>
      </c>
    </row>
    <row r="14112" spans="1:3" x14ac:dyDescent="0.55000000000000004">
      <c r="A14112" s="1" t="s">
        <v>22</v>
      </c>
      <c r="B14112" s="2">
        <v>43409</v>
      </c>
      <c r="C14112">
        <v>52.542200000000001</v>
      </c>
    </row>
    <row r="14113" spans="1:3" x14ac:dyDescent="0.55000000000000004">
      <c r="A14113" s="1" t="s">
        <v>22</v>
      </c>
      <c r="B14113" s="2">
        <v>43410</v>
      </c>
      <c r="C14113">
        <v>52.366</v>
      </c>
    </row>
    <row r="14114" spans="1:3" x14ac:dyDescent="0.55000000000000004">
      <c r="A14114" s="1" t="s">
        <v>22</v>
      </c>
      <c r="B14114" s="2">
        <v>43411</v>
      </c>
      <c r="C14114">
        <v>53.043399999999998</v>
      </c>
    </row>
    <row r="14115" spans="1:3" x14ac:dyDescent="0.55000000000000004">
      <c r="A14115" s="1" t="s">
        <v>22</v>
      </c>
      <c r="B14115" s="2">
        <v>43412</v>
      </c>
      <c r="C14115">
        <v>51.1081</v>
      </c>
    </row>
    <row r="14116" spans="1:3" x14ac:dyDescent="0.55000000000000004">
      <c r="A14116" s="1" t="s">
        <v>22</v>
      </c>
      <c r="B14116" s="2">
        <v>43413</v>
      </c>
      <c r="C14116">
        <v>51.028700000000001</v>
      </c>
    </row>
    <row r="14117" spans="1:3" x14ac:dyDescent="0.55000000000000004">
      <c r="A14117" s="1" t="s">
        <v>22</v>
      </c>
      <c r="B14117" s="2">
        <v>43416</v>
      </c>
      <c r="C14117">
        <v>47.026699999999998</v>
      </c>
    </row>
    <row r="14118" spans="1:3" x14ac:dyDescent="0.55000000000000004">
      <c r="A14118" s="1" t="s">
        <v>22</v>
      </c>
      <c r="B14118" s="2">
        <v>43417</v>
      </c>
      <c r="C14118">
        <v>49.450699999999998</v>
      </c>
    </row>
    <row r="14119" spans="1:3" x14ac:dyDescent="0.55000000000000004">
      <c r="A14119" s="1" t="s">
        <v>22</v>
      </c>
      <c r="B14119" s="2">
        <v>43418</v>
      </c>
      <c r="C14119">
        <v>48.924700000000001</v>
      </c>
    </row>
    <row r="14120" spans="1:3" x14ac:dyDescent="0.55000000000000004">
      <c r="A14120" s="1" t="s">
        <v>22</v>
      </c>
      <c r="B14120" s="2">
        <v>43419</v>
      </c>
      <c r="C14120">
        <v>50.2149</v>
      </c>
    </row>
    <row r="14121" spans="1:3" x14ac:dyDescent="0.55000000000000004">
      <c r="A14121" s="1" t="s">
        <v>22</v>
      </c>
      <c r="B14121" s="2">
        <v>43420</v>
      </c>
      <c r="C14121">
        <v>40.796700000000001</v>
      </c>
    </row>
    <row r="14122" spans="1:3" x14ac:dyDescent="0.55000000000000004">
      <c r="A14122" s="1" t="s">
        <v>22</v>
      </c>
      <c r="B14122" s="2">
        <v>43423</v>
      </c>
      <c r="C14122">
        <v>35.901499999999999</v>
      </c>
    </row>
    <row r="14123" spans="1:3" x14ac:dyDescent="0.55000000000000004">
      <c r="A14123" s="1" t="s">
        <v>22</v>
      </c>
      <c r="B14123" s="2">
        <v>43424</v>
      </c>
      <c r="C14123">
        <v>36.988199999999999</v>
      </c>
    </row>
    <row r="14124" spans="1:3" x14ac:dyDescent="0.55000000000000004">
      <c r="A14124" s="1" t="s">
        <v>22</v>
      </c>
      <c r="B14124" s="2">
        <v>43425</v>
      </c>
      <c r="C14124">
        <v>35.904000000000003</v>
      </c>
    </row>
    <row r="14125" spans="1:3" x14ac:dyDescent="0.55000000000000004">
      <c r="A14125" s="1" t="s">
        <v>22</v>
      </c>
      <c r="B14125" s="2">
        <v>43427</v>
      </c>
      <c r="C14125">
        <v>35.975900000000003</v>
      </c>
    </row>
    <row r="14126" spans="1:3" x14ac:dyDescent="0.55000000000000004">
      <c r="A14126" s="1" t="s">
        <v>22</v>
      </c>
      <c r="B14126" s="2">
        <v>43430</v>
      </c>
      <c r="C14126">
        <v>37.973199999999999</v>
      </c>
    </row>
    <row r="14127" spans="1:3" x14ac:dyDescent="0.55000000000000004">
      <c r="A14127" s="1" t="s">
        <v>22</v>
      </c>
      <c r="B14127" s="2">
        <v>43431</v>
      </c>
      <c r="C14127">
        <v>38.1419</v>
      </c>
    </row>
    <row r="14128" spans="1:3" x14ac:dyDescent="0.55000000000000004">
      <c r="A14128" s="1" t="s">
        <v>22</v>
      </c>
      <c r="B14128" s="2">
        <v>43432</v>
      </c>
      <c r="C14128">
        <v>39.7149</v>
      </c>
    </row>
    <row r="14129" spans="1:3" x14ac:dyDescent="0.55000000000000004">
      <c r="A14129" s="1" t="s">
        <v>22</v>
      </c>
      <c r="B14129" s="2">
        <v>43433</v>
      </c>
      <c r="C14129">
        <v>39.081600000000002</v>
      </c>
    </row>
    <row r="14130" spans="1:3" x14ac:dyDescent="0.55000000000000004">
      <c r="A14130" s="1" t="s">
        <v>22</v>
      </c>
      <c r="B14130" s="2">
        <v>43434</v>
      </c>
      <c r="C14130">
        <v>40.589100000000002</v>
      </c>
    </row>
    <row r="14131" spans="1:3" x14ac:dyDescent="0.55000000000000004">
      <c r="A14131" s="1" t="s">
        <v>22</v>
      </c>
      <c r="B14131" s="2">
        <v>43437</v>
      </c>
      <c r="C14131">
        <v>42.230800000000002</v>
      </c>
    </row>
    <row r="14132" spans="1:3" x14ac:dyDescent="0.55000000000000004">
      <c r="A14132" s="1" t="s">
        <v>22</v>
      </c>
      <c r="B14132" s="2">
        <v>43438</v>
      </c>
      <c r="C14132">
        <v>39.019500000000001</v>
      </c>
    </row>
    <row r="14133" spans="1:3" x14ac:dyDescent="0.55000000000000004">
      <c r="A14133" s="1" t="s">
        <v>22</v>
      </c>
      <c r="B14133" s="2">
        <v>43440</v>
      </c>
      <c r="C14133">
        <v>39.312600000000003</v>
      </c>
    </row>
    <row r="14134" spans="1:3" x14ac:dyDescent="0.55000000000000004">
      <c r="A14134" s="1" t="s">
        <v>22</v>
      </c>
      <c r="B14134" s="2">
        <v>43441</v>
      </c>
      <c r="C14134">
        <v>36.6601</v>
      </c>
    </row>
    <row r="14135" spans="1:3" x14ac:dyDescent="0.55000000000000004">
      <c r="A14135" s="1" t="s">
        <v>22</v>
      </c>
      <c r="B14135" s="2">
        <v>43444</v>
      </c>
      <c r="C14135">
        <v>37.715600000000002</v>
      </c>
    </row>
    <row r="14136" spans="1:3" x14ac:dyDescent="0.55000000000000004">
      <c r="A14136" s="1" t="s">
        <v>22</v>
      </c>
      <c r="B14136" s="2">
        <v>43445</v>
      </c>
      <c r="C14136">
        <v>36.804200000000002</v>
      </c>
    </row>
    <row r="14137" spans="1:3" x14ac:dyDescent="0.55000000000000004">
      <c r="A14137" s="1" t="s">
        <v>22</v>
      </c>
      <c r="B14137" s="2">
        <v>43446</v>
      </c>
      <c r="C14137">
        <v>36.980499999999999</v>
      </c>
    </row>
    <row r="14138" spans="1:3" x14ac:dyDescent="0.55000000000000004">
      <c r="A14138" s="1" t="s">
        <v>22</v>
      </c>
      <c r="B14138" s="2">
        <v>43447</v>
      </c>
      <c r="C14138">
        <v>36.978000000000002</v>
      </c>
    </row>
    <row r="14139" spans="1:3" x14ac:dyDescent="0.55000000000000004">
      <c r="A14139" s="1" t="s">
        <v>22</v>
      </c>
      <c r="B14139" s="2">
        <v>43448</v>
      </c>
      <c r="C14139">
        <v>36.372</v>
      </c>
    </row>
    <row r="14140" spans="1:3" x14ac:dyDescent="0.55000000000000004">
      <c r="A14140" s="1" t="s">
        <v>22</v>
      </c>
      <c r="B14140" s="2">
        <v>43451</v>
      </c>
      <c r="C14140">
        <v>35.659199999999998</v>
      </c>
    </row>
    <row r="14141" spans="1:3" x14ac:dyDescent="0.55000000000000004">
      <c r="A14141" s="1" t="s">
        <v>22</v>
      </c>
      <c r="B14141" s="2">
        <v>43452</v>
      </c>
      <c r="C14141">
        <v>36.493699999999997</v>
      </c>
    </row>
    <row r="14142" spans="1:3" x14ac:dyDescent="0.55000000000000004">
      <c r="A14142" s="1" t="s">
        <v>22</v>
      </c>
      <c r="B14142" s="2">
        <v>43453</v>
      </c>
      <c r="C14142">
        <v>34.400100000000002</v>
      </c>
    </row>
    <row r="14143" spans="1:3" x14ac:dyDescent="0.55000000000000004">
      <c r="A14143" s="1" t="s">
        <v>22</v>
      </c>
      <c r="B14143" s="2">
        <v>43454</v>
      </c>
      <c r="C14143">
        <v>33.553199999999997</v>
      </c>
    </row>
    <row r="14144" spans="1:3" x14ac:dyDescent="0.55000000000000004">
      <c r="A14144" s="1" t="s">
        <v>22</v>
      </c>
      <c r="B14144" s="2">
        <v>43455</v>
      </c>
      <c r="C14144">
        <v>32.179699999999997</v>
      </c>
    </row>
    <row r="14145" spans="1:3" x14ac:dyDescent="0.55000000000000004">
      <c r="A14145" s="1" t="s">
        <v>22</v>
      </c>
      <c r="B14145" s="2">
        <v>43458</v>
      </c>
      <c r="C14145">
        <v>31.561299999999999</v>
      </c>
    </row>
    <row r="14146" spans="1:3" x14ac:dyDescent="0.55000000000000004">
      <c r="A14146" s="1" t="s">
        <v>22</v>
      </c>
      <c r="B14146" s="2">
        <v>43460</v>
      </c>
      <c r="C14146">
        <v>33.056399999999996</v>
      </c>
    </row>
    <row r="14147" spans="1:3" x14ac:dyDescent="0.55000000000000004">
      <c r="A14147" s="1" t="s">
        <v>22</v>
      </c>
      <c r="B14147" s="2">
        <v>43461</v>
      </c>
      <c r="C14147">
        <v>32.577100000000002</v>
      </c>
    </row>
    <row r="14148" spans="1:3" x14ac:dyDescent="0.55000000000000004">
      <c r="A14148" s="1" t="s">
        <v>22</v>
      </c>
      <c r="B14148" s="2">
        <v>43462</v>
      </c>
      <c r="C14148">
        <v>33.192999999999998</v>
      </c>
    </row>
    <row r="14149" spans="1:3" x14ac:dyDescent="0.55000000000000004">
      <c r="A14149" s="1" t="s">
        <v>22</v>
      </c>
      <c r="B14149" s="2">
        <v>43465</v>
      </c>
      <c r="C14149">
        <v>33.155799999999999</v>
      </c>
    </row>
    <row r="14150" spans="1:3" x14ac:dyDescent="0.55000000000000004">
      <c r="A14150" s="1" t="s">
        <v>22</v>
      </c>
      <c r="B14150" s="2">
        <v>43467</v>
      </c>
      <c r="C14150">
        <v>33.831299999999999</v>
      </c>
    </row>
    <row r="14151" spans="1:3" x14ac:dyDescent="0.55000000000000004">
      <c r="A14151" s="1" t="s">
        <v>22</v>
      </c>
      <c r="B14151" s="2">
        <v>43468</v>
      </c>
      <c r="C14151">
        <v>31.787299999999998</v>
      </c>
    </row>
    <row r="14152" spans="1:3" x14ac:dyDescent="0.55000000000000004">
      <c r="A14152" s="1" t="s">
        <v>22</v>
      </c>
      <c r="B14152" s="2">
        <v>43469</v>
      </c>
      <c r="C14152">
        <v>33.823900000000002</v>
      </c>
    </row>
    <row r="14153" spans="1:3" x14ac:dyDescent="0.55000000000000004">
      <c r="A14153" s="1" t="s">
        <v>22</v>
      </c>
      <c r="B14153" s="2">
        <v>43472</v>
      </c>
      <c r="C14153">
        <v>35.6145</v>
      </c>
    </row>
    <row r="14154" spans="1:3" x14ac:dyDescent="0.55000000000000004">
      <c r="A14154" s="1" t="s">
        <v>22</v>
      </c>
      <c r="B14154" s="2">
        <v>43473</v>
      </c>
      <c r="C14154">
        <v>34.727899999999998</v>
      </c>
    </row>
    <row r="14155" spans="1:3" x14ac:dyDescent="0.55000000000000004">
      <c r="A14155" s="1" t="s">
        <v>22</v>
      </c>
      <c r="B14155" s="2">
        <v>43474</v>
      </c>
      <c r="C14155">
        <v>35.410899999999998</v>
      </c>
    </row>
    <row r="14156" spans="1:3" x14ac:dyDescent="0.55000000000000004">
      <c r="A14156" s="1" t="s">
        <v>22</v>
      </c>
      <c r="B14156" s="2">
        <v>43475</v>
      </c>
      <c r="C14156">
        <v>36.069000000000003</v>
      </c>
    </row>
    <row r="14157" spans="1:3" x14ac:dyDescent="0.55000000000000004">
      <c r="A14157" s="1" t="s">
        <v>22</v>
      </c>
      <c r="B14157" s="2">
        <v>43476</v>
      </c>
      <c r="C14157">
        <v>36.963099999999997</v>
      </c>
    </row>
    <row r="14158" spans="1:3" x14ac:dyDescent="0.55000000000000004">
      <c r="A14158" s="1" t="s">
        <v>22</v>
      </c>
      <c r="B14158" s="2">
        <v>43479</v>
      </c>
      <c r="C14158">
        <v>37.363</v>
      </c>
    </row>
    <row r="14159" spans="1:3" x14ac:dyDescent="0.55000000000000004">
      <c r="A14159" s="1" t="s">
        <v>22</v>
      </c>
      <c r="B14159" s="2">
        <v>43480</v>
      </c>
      <c r="C14159">
        <v>37.221400000000003</v>
      </c>
    </row>
    <row r="14160" spans="1:3" x14ac:dyDescent="0.55000000000000004">
      <c r="A14160" s="1" t="s">
        <v>22</v>
      </c>
      <c r="B14160" s="2">
        <v>43481</v>
      </c>
      <c r="C14160">
        <v>36.965600000000002</v>
      </c>
    </row>
    <row r="14161" spans="1:3" x14ac:dyDescent="0.55000000000000004">
      <c r="A14161" s="1" t="s">
        <v>22</v>
      </c>
      <c r="B14161" s="2">
        <v>43482</v>
      </c>
      <c r="C14161">
        <v>37.680900000000001</v>
      </c>
    </row>
    <row r="14162" spans="1:3" x14ac:dyDescent="0.55000000000000004">
      <c r="A14162" s="1" t="s">
        <v>22</v>
      </c>
      <c r="B14162" s="2">
        <v>43483</v>
      </c>
      <c r="C14162">
        <v>38.974800000000002</v>
      </c>
    </row>
    <row r="14163" spans="1:3" x14ac:dyDescent="0.55000000000000004">
      <c r="A14163" s="1" t="s">
        <v>22</v>
      </c>
      <c r="B14163" s="2">
        <v>43487</v>
      </c>
      <c r="C14163">
        <v>36.9482</v>
      </c>
    </row>
    <row r="14164" spans="1:3" x14ac:dyDescent="0.55000000000000004">
      <c r="A14164" s="1" t="s">
        <v>22</v>
      </c>
      <c r="B14164" s="2">
        <v>43488</v>
      </c>
      <c r="C14164">
        <v>37.077399999999997</v>
      </c>
    </row>
    <row r="14165" spans="1:3" x14ac:dyDescent="0.55000000000000004">
      <c r="A14165" s="1" t="s">
        <v>22</v>
      </c>
      <c r="B14165" s="2">
        <v>43489</v>
      </c>
      <c r="C14165">
        <v>39.200800000000001</v>
      </c>
    </row>
    <row r="14166" spans="1:3" x14ac:dyDescent="0.55000000000000004">
      <c r="A14166" s="1" t="s">
        <v>22</v>
      </c>
      <c r="B14166" s="2">
        <v>43490</v>
      </c>
      <c r="C14166">
        <v>39.774500000000003</v>
      </c>
    </row>
    <row r="14167" spans="1:3" x14ac:dyDescent="0.55000000000000004">
      <c r="A14167" s="1" t="s">
        <v>22</v>
      </c>
      <c r="B14167" s="2">
        <v>43493</v>
      </c>
      <c r="C14167">
        <v>34.2759</v>
      </c>
    </row>
    <row r="14168" spans="1:3" x14ac:dyDescent="0.55000000000000004">
      <c r="A14168" s="1" t="s">
        <v>22</v>
      </c>
      <c r="B14168" s="2">
        <v>43494</v>
      </c>
      <c r="C14168">
        <v>32.683900000000001</v>
      </c>
    </row>
    <row r="14169" spans="1:3" x14ac:dyDescent="0.55000000000000004">
      <c r="A14169" s="1" t="s">
        <v>22</v>
      </c>
      <c r="B14169" s="2">
        <v>43495</v>
      </c>
      <c r="C14169">
        <v>34.121899999999997</v>
      </c>
    </row>
    <row r="14170" spans="1:3" x14ac:dyDescent="0.55000000000000004">
      <c r="A14170" s="1" t="s">
        <v>22</v>
      </c>
      <c r="B14170" s="2">
        <v>43496</v>
      </c>
      <c r="C14170">
        <v>35.701500000000003</v>
      </c>
    </row>
    <row r="14171" spans="1:3" x14ac:dyDescent="0.55000000000000004">
      <c r="A14171" s="1" t="s">
        <v>22</v>
      </c>
      <c r="B14171" s="2">
        <v>43497</v>
      </c>
      <c r="C14171">
        <v>35.944800000000001</v>
      </c>
    </row>
    <row r="14172" spans="1:3" x14ac:dyDescent="0.55000000000000004">
      <c r="A14172" s="1" t="s">
        <v>22</v>
      </c>
      <c r="B14172" s="2">
        <v>43500</v>
      </c>
      <c r="C14172">
        <v>37.049999999999997</v>
      </c>
    </row>
    <row r="14173" spans="1:3" x14ac:dyDescent="0.55000000000000004">
      <c r="A14173" s="1" t="s">
        <v>22</v>
      </c>
      <c r="B14173" s="2">
        <v>43501</v>
      </c>
      <c r="C14173">
        <v>37.241300000000003</v>
      </c>
    </row>
    <row r="14174" spans="1:3" x14ac:dyDescent="0.55000000000000004">
      <c r="A14174" s="1" t="s">
        <v>22</v>
      </c>
      <c r="B14174" s="2">
        <v>43502</v>
      </c>
      <c r="C14174">
        <v>37.998800000000003</v>
      </c>
    </row>
    <row r="14175" spans="1:3" x14ac:dyDescent="0.55000000000000004">
      <c r="A14175" s="1" t="s">
        <v>22</v>
      </c>
      <c r="B14175" s="2">
        <v>43503</v>
      </c>
      <c r="C14175">
        <v>36.612900000000003</v>
      </c>
    </row>
    <row r="14176" spans="1:3" x14ac:dyDescent="0.55000000000000004">
      <c r="A14176" s="1" t="s">
        <v>22</v>
      </c>
      <c r="B14176" s="2">
        <v>43504</v>
      </c>
      <c r="C14176">
        <v>36.799199999999999</v>
      </c>
    </row>
    <row r="14177" spans="1:3" x14ac:dyDescent="0.55000000000000004">
      <c r="A14177" s="1" t="s">
        <v>22</v>
      </c>
      <c r="B14177" s="2">
        <v>43507</v>
      </c>
      <c r="C14177">
        <v>36.372</v>
      </c>
    </row>
    <row r="14178" spans="1:3" x14ac:dyDescent="0.55000000000000004">
      <c r="A14178" s="1" t="s">
        <v>22</v>
      </c>
      <c r="B14178" s="2">
        <v>43508</v>
      </c>
      <c r="C14178">
        <v>37.5443</v>
      </c>
    </row>
    <row r="14179" spans="1:3" x14ac:dyDescent="0.55000000000000004">
      <c r="A14179" s="1" t="s">
        <v>22</v>
      </c>
      <c r="B14179" s="2">
        <v>43509</v>
      </c>
      <c r="C14179">
        <v>37.969000000000001</v>
      </c>
    </row>
    <row r="14180" spans="1:3" x14ac:dyDescent="0.55000000000000004">
      <c r="A14180" s="1" t="s">
        <v>22</v>
      </c>
      <c r="B14180" s="2">
        <v>43510</v>
      </c>
      <c r="C14180">
        <v>38.378799999999998</v>
      </c>
    </row>
    <row r="14181" spans="1:3" x14ac:dyDescent="0.55000000000000004">
      <c r="A14181" s="1" t="s">
        <v>22</v>
      </c>
      <c r="B14181" s="2">
        <v>43511</v>
      </c>
      <c r="C14181">
        <v>39.076599999999999</v>
      </c>
    </row>
    <row r="14182" spans="1:3" x14ac:dyDescent="0.55000000000000004">
      <c r="A14182" s="1" t="s">
        <v>22</v>
      </c>
      <c r="B14182" s="2">
        <v>43515</v>
      </c>
      <c r="C14182">
        <v>38.902799999999999</v>
      </c>
    </row>
    <row r="14183" spans="1:3" x14ac:dyDescent="0.55000000000000004">
      <c r="A14183" s="1" t="s">
        <v>22</v>
      </c>
      <c r="B14183" s="2">
        <v>43516</v>
      </c>
      <c r="C14183">
        <v>39.377099999999999</v>
      </c>
    </row>
    <row r="14184" spans="1:3" x14ac:dyDescent="0.55000000000000004">
      <c r="A14184" s="1" t="s">
        <v>22</v>
      </c>
      <c r="B14184" s="2">
        <v>43517</v>
      </c>
      <c r="C14184">
        <v>38.686700000000002</v>
      </c>
    </row>
    <row r="14185" spans="1:3" x14ac:dyDescent="0.55000000000000004">
      <c r="A14185" s="1" t="s">
        <v>22</v>
      </c>
      <c r="B14185" s="2">
        <v>43518</v>
      </c>
      <c r="C14185">
        <v>39.536099999999998</v>
      </c>
    </row>
    <row r="14186" spans="1:3" x14ac:dyDescent="0.55000000000000004">
      <c r="A14186" s="1" t="s">
        <v>22</v>
      </c>
      <c r="B14186" s="2">
        <v>43521</v>
      </c>
      <c r="C14186">
        <v>39.411900000000003</v>
      </c>
    </row>
    <row r="14187" spans="1:3" x14ac:dyDescent="0.55000000000000004">
      <c r="A14187" s="1" t="s">
        <v>22</v>
      </c>
      <c r="B14187" s="2">
        <v>43522</v>
      </c>
      <c r="C14187">
        <v>39.017000000000003</v>
      </c>
    </row>
    <row r="14188" spans="1:3" x14ac:dyDescent="0.55000000000000004">
      <c r="A14188" s="1" t="s">
        <v>22</v>
      </c>
      <c r="B14188" s="2">
        <v>43523</v>
      </c>
      <c r="C14188">
        <v>38.597299999999997</v>
      </c>
    </row>
    <row r="14189" spans="1:3" x14ac:dyDescent="0.55000000000000004">
      <c r="A14189" s="1" t="s">
        <v>22</v>
      </c>
      <c r="B14189" s="2">
        <v>43524</v>
      </c>
      <c r="C14189">
        <v>38.351199999999999</v>
      </c>
    </row>
    <row r="14190" spans="1:3" x14ac:dyDescent="0.55000000000000004">
      <c r="A14190" s="1" t="s">
        <v>22</v>
      </c>
      <c r="B14190" s="2">
        <v>43525</v>
      </c>
      <c r="C14190">
        <v>38.895600000000002</v>
      </c>
    </row>
    <row r="14191" spans="1:3" x14ac:dyDescent="0.55000000000000004">
      <c r="A14191" s="1" t="s">
        <v>22</v>
      </c>
      <c r="B14191" s="2">
        <v>43528</v>
      </c>
      <c r="C14191">
        <v>38.977699999999999</v>
      </c>
    </row>
    <row r="14192" spans="1:3" x14ac:dyDescent="0.55000000000000004">
      <c r="A14192" s="1" t="s">
        <v>22</v>
      </c>
      <c r="B14192" s="2">
        <v>43529</v>
      </c>
      <c r="C14192">
        <v>38.912999999999997</v>
      </c>
    </row>
    <row r="14193" spans="1:3" x14ac:dyDescent="0.55000000000000004">
      <c r="A14193" s="1" t="s">
        <v>22</v>
      </c>
      <c r="B14193" s="2">
        <v>43530</v>
      </c>
      <c r="C14193">
        <v>37.801699999999997</v>
      </c>
    </row>
    <row r="14194" spans="1:3" x14ac:dyDescent="0.55000000000000004">
      <c r="A14194" s="1" t="s">
        <v>22</v>
      </c>
      <c r="B14194" s="2">
        <v>43531</v>
      </c>
      <c r="C14194">
        <v>37.1081</v>
      </c>
    </row>
    <row r="14195" spans="1:3" x14ac:dyDescent="0.55000000000000004">
      <c r="A14195" s="1" t="s">
        <v>22</v>
      </c>
      <c r="B14195" s="2">
        <v>43532</v>
      </c>
      <c r="C14195">
        <v>37.4512</v>
      </c>
    </row>
    <row r="14196" spans="1:3" x14ac:dyDescent="0.55000000000000004">
      <c r="A14196" s="1" t="s">
        <v>22</v>
      </c>
      <c r="B14196" s="2">
        <v>43535</v>
      </c>
      <c r="C14196">
        <v>40.061599999999999</v>
      </c>
    </row>
    <row r="14197" spans="1:3" x14ac:dyDescent="0.55000000000000004">
      <c r="A14197" s="1" t="s">
        <v>22</v>
      </c>
      <c r="B14197" s="2">
        <v>43536</v>
      </c>
      <c r="C14197">
        <v>40.404699999999998</v>
      </c>
    </row>
    <row r="14198" spans="1:3" x14ac:dyDescent="0.55000000000000004">
      <c r="A14198" s="1" t="s">
        <v>22</v>
      </c>
      <c r="B14198" s="2">
        <v>43537</v>
      </c>
      <c r="C14198">
        <v>41.921300000000002</v>
      </c>
    </row>
    <row r="14199" spans="1:3" x14ac:dyDescent="0.55000000000000004">
      <c r="A14199" s="1" t="s">
        <v>22</v>
      </c>
      <c r="B14199" s="2">
        <v>43538</v>
      </c>
      <c r="C14199">
        <v>41.160499999999999</v>
      </c>
    </row>
    <row r="14200" spans="1:3" x14ac:dyDescent="0.55000000000000004">
      <c r="A14200" s="1" t="s">
        <v>22</v>
      </c>
      <c r="B14200" s="2">
        <v>43539</v>
      </c>
      <c r="C14200">
        <v>42.217100000000002</v>
      </c>
    </row>
    <row r="14201" spans="1:3" x14ac:dyDescent="0.55000000000000004">
      <c r="A14201" s="1" t="s">
        <v>22</v>
      </c>
      <c r="B14201" s="2">
        <v>43542</v>
      </c>
      <c r="C14201">
        <v>42.003300000000003</v>
      </c>
    </row>
    <row r="14202" spans="1:3" x14ac:dyDescent="0.55000000000000004">
      <c r="A14202" s="1" t="s">
        <v>22</v>
      </c>
      <c r="B14202" s="2">
        <v>43543</v>
      </c>
      <c r="C14202">
        <v>43.683900000000001</v>
      </c>
    </row>
    <row r="14203" spans="1:3" x14ac:dyDescent="0.55000000000000004">
      <c r="A14203" s="1" t="s">
        <v>22</v>
      </c>
      <c r="B14203" s="2">
        <v>43544</v>
      </c>
      <c r="C14203">
        <v>43.3583</v>
      </c>
    </row>
    <row r="14204" spans="1:3" x14ac:dyDescent="0.55000000000000004">
      <c r="A14204" s="1" t="s">
        <v>22</v>
      </c>
      <c r="B14204" s="2">
        <v>43545</v>
      </c>
      <c r="C14204">
        <v>45.73</v>
      </c>
    </row>
    <row r="14205" spans="1:3" x14ac:dyDescent="0.55000000000000004">
      <c r="A14205" s="1" t="s">
        <v>22</v>
      </c>
      <c r="B14205" s="2">
        <v>43546</v>
      </c>
      <c r="C14205">
        <v>44.128999999999998</v>
      </c>
    </row>
    <row r="14206" spans="1:3" x14ac:dyDescent="0.55000000000000004">
      <c r="A14206" s="1" t="s">
        <v>22</v>
      </c>
      <c r="B14206" s="2">
        <v>43549</v>
      </c>
      <c r="C14206">
        <v>43.204099999999997</v>
      </c>
    </row>
    <row r="14207" spans="1:3" x14ac:dyDescent="0.55000000000000004">
      <c r="A14207" s="1" t="s">
        <v>22</v>
      </c>
      <c r="B14207" s="2">
        <v>43550</v>
      </c>
      <c r="C14207">
        <v>43.972299999999997</v>
      </c>
    </row>
    <row r="14208" spans="1:3" x14ac:dyDescent="0.55000000000000004">
      <c r="A14208" s="1" t="s">
        <v>22</v>
      </c>
      <c r="B14208" s="2">
        <v>43551</v>
      </c>
      <c r="C14208">
        <v>43.880400000000002</v>
      </c>
    </row>
    <row r="14209" spans="1:3" x14ac:dyDescent="0.55000000000000004">
      <c r="A14209" s="1" t="s">
        <v>22</v>
      </c>
      <c r="B14209" s="2">
        <v>43552</v>
      </c>
      <c r="C14209">
        <v>44.066800000000001</v>
      </c>
    </row>
    <row r="14210" spans="1:3" x14ac:dyDescent="0.55000000000000004">
      <c r="A14210" s="1" t="s">
        <v>22</v>
      </c>
      <c r="B14210" s="2">
        <v>43553</v>
      </c>
      <c r="C14210">
        <v>44.641100000000002</v>
      </c>
    </row>
    <row r="14211" spans="1:3" x14ac:dyDescent="0.55000000000000004">
      <c r="A14211" s="1" t="s">
        <v>22</v>
      </c>
      <c r="B14211" s="2">
        <v>43556</v>
      </c>
      <c r="C14211">
        <v>45.317300000000003</v>
      </c>
    </row>
    <row r="14212" spans="1:3" x14ac:dyDescent="0.55000000000000004">
      <c r="A14212" s="1" t="s">
        <v>22</v>
      </c>
      <c r="B14212" s="2">
        <v>43557</v>
      </c>
      <c r="C14212">
        <v>45.496299999999998</v>
      </c>
    </row>
    <row r="14213" spans="1:3" x14ac:dyDescent="0.55000000000000004">
      <c r="A14213" s="1" t="s">
        <v>22</v>
      </c>
      <c r="B14213" s="2">
        <v>43558</v>
      </c>
      <c r="C14213">
        <v>46.893500000000003</v>
      </c>
    </row>
    <row r="14214" spans="1:3" x14ac:dyDescent="0.55000000000000004">
      <c r="A14214" s="1" t="s">
        <v>22</v>
      </c>
      <c r="B14214" s="2">
        <v>43559</v>
      </c>
      <c r="C14214">
        <v>46.804000000000002</v>
      </c>
    </row>
    <row r="14215" spans="1:3" x14ac:dyDescent="0.55000000000000004">
      <c r="A14215" s="1" t="s">
        <v>22</v>
      </c>
      <c r="B14215" s="2">
        <v>43560</v>
      </c>
      <c r="C14215">
        <v>47.472799999999999</v>
      </c>
    </row>
    <row r="14216" spans="1:3" x14ac:dyDescent="0.55000000000000004">
      <c r="A14216" s="1" t="s">
        <v>22</v>
      </c>
      <c r="B14216" s="2">
        <v>43563</v>
      </c>
      <c r="C14216">
        <v>47.681699999999999</v>
      </c>
    </row>
    <row r="14217" spans="1:3" x14ac:dyDescent="0.55000000000000004">
      <c r="A14217" s="1" t="s">
        <v>22</v>
      </c>
      <c r="B14217" s="2">
        <v>43564</v>
      </c>
      <c r="C14217">
        <v>47.052700000000002</v>
      </c>
    </row>
    <row r="14218" spans="1:3" x14ac:dyDescent="0.55000000000000004">
      <c r="A14218" s="1" t="s">
        <v>22</v>
      </c>
      <c r="B14218" s="2">
        <v>43565</v>
      </c>
      <c r="C14218">
        <v>47.758699999999997</v>
      </c>
    </row>
    <row r="14219" spans="1:3" x14ac:dyDescent="0.55000000000000004">
      <c r="A14219" s="1" t="s">
        <v>22</v>
      </c>
      <c r="B14219" s="2">
        <v>43566</v>
      </c>
      <c r="C14219">
        <v>47.619500000000002</v>
      </c>
    </row>
    <row r="14220" spans="1:3" x14ac:dyDescent="0.55000000000000004">
      <c r="A14220" s="1" t="s">
        <v>22</v>
      </c>
      <c r="B14220" s="2">
        <v>43567</v>
      </c>
      <c r="C14220">
        <v>47.239100000000001</v>
      </c>
    </row>
    <row r="14221" spans="1:3" x14ac:dyDescent="0.55000000000000004">
      <c r="A14221" s="1" t="s">
        <v>22</v>
      </c>
      <c r="B14221" s="2">
        <v>43570</v>
      </c>
      <c r="C14221">
        <v>45.918999999999997</v>
      </c>
    </row>
    <row r="14222" spans="1:3" x14ac:dyDescent="0.55000000000000004">
      <c r="A14222" s="1" t="s">
        <v>22</v>
      </c>
      <c r="B14222" s="2">
        <v>43571</v>
      </c>
      <c r="C14222">
        <v>46.791600000000003</v>
      </c>
    </row>
    <row r="14223" spans="1:3" x14ac:dyDescent="0.55000000000000004">
      <c r="A14223" s="1" t="s">
        <v>22</v>
      </c>
      <c r="B14223" s="2">
        <v>43572</v>
      </c>
      <c r="C14223">
        <v>46.562899999999999</v>
      </c>
    </row>
    <row r="14224" spans="1:3" x14ac:dyDescent="0.55000000000000004">
      <c r="A14224" s="1" t="s">
        <v>22</v>
      </c>
      <c r="B14224" s="2">
        <v>43573</v>
      </c>
      <c r="C14224">
        <v>46.316800000000001</v>
      </c>
    </row>
    <row r="14225" spans="1:3" x14ac:dyDescent="0.55000000000000004">
      <c r="A14225" s="1" t="s">
        <v>22</v>
      </c>
      <c r="B14225" s="2">
        <v>43577</v>
      </c>
      <c r="C14225">
        <v>46.856299999999997</v>
      </c>
    </row>
    <row r="14226" spans="1:3" x14ac:dyDescent="0.55000000000000004">
      <c r="A14226" s="1" t="s">
        <v>22</v>
      </c>
      <c r="B14226" s="2">
        <v>43578</v>
      </c>
      <c r="C14226">
        <v>47.403199999999998</v>
      </c>
    </row>
    <row r="14227" spans="1:3" x14ac:dyDescent="0.55000000000000004">
      <c r="A14227" s="1" t="s">
        <v>22</v>
      </c>
      <c r="B14227" s="2">
        <v>43579</v>
      </c>
      <c r="C14227">
        <v>47.527500000000003</v>
      </c>
    </row>
    <row r="14228" spans="1:3" x14ac:dyDescent="0.55000000000000004">
      <c r="A14228" s="1" t="s">
        <v>22</v>
      </c>
      <c r="B14228" s="2">
        <v>43580</v>
      </c>
      <c r="C14228">
        <v>46.468400000000003</v>
      </c>
    </row>
    <row r="14229" spans="1:3" x14ac:dyDescent="0.55000000000000004">
      <c r="A14229" s="1" t="s">
        <v>22</v>
      </c>
      <c r="B14229" s="2">
        <v>43581</v>
      </c>
      <c r="C14229">
        <v>44.275599999999997</v>
      </c>
    </row>
    <row r="14230" spans="1:3" x14ac:dyDescent="0.55000000000000004">
      <c r="A14230" s="1" t="s">
        <v>22</v>
      </c>
      <c r="B14230" s="2">
        <v>43584</v>
      </c>
      <c r="C14230">
        <v>44.5839</v>
      </c>
    </row>
    <row r="14231" spans="1:3" x14ac:dyDescent="0.55000000000000004">
      <c r="A14231" s="1" t="s">
        <v>22</v>
      </c>
      <c r="B14231" s="2">
        <v>43585</v>
      </c>
      <c r="C14231">
        <v>44.999099999999999</v>
      </c>
    </row>
    <row r="14232" spans="1:3" x14ac:dyDescent="0.55000000000000004">
      <c r="A14232" s="1" t="s">
        <v>22</v>
      </c>
      <c r="B14232" s="2">
        <v>43586</v>
      </c>
      <c r="C14232">
        <v>44.867400000000004</v>
      </c>
    </row>
    <row r="14233" spans="1:3" x14ac:dyDescent="0.55000000000000004">
      <c r="A14233" s="1" t="s">
        <v>22</v>
      </c>
      <c r="B14233" s="2">
        <v>43587</v>
      </c>
      <c r="C14233">
        <v>45.543599999999998</v>
      </c>
    </row>
    <row r="14234" spans="1:3" x14ac:dyDescent="0.55000000000000004">
      <c r="A14234" s="1" t="s">
        <v>22</v>
      </c>
      <c r="B14234" s="2">
        <v>43588</v>
      </c>
      <c r="C14234">
        <v>45.498800000000003</v>
      </c>
    </row>
    <row r="14235" spans="1:3" x14ac:dyDescent="0.55000000000000004">
      <c r="A14235" s="1" t="s">
        <v>22</v>
      </c>
      <c r="B14235" s="2">
        <v>43591</v>
      </c>
      <c r="C14235">
        <v>44.713200000000001</v>
      </c>
    </row>
    <row r="14236" spans="1:3" x14ac:dyDescent="0.55000000000000004">
      <c r="A14236" s="1" t="s">
        <v>22</v>
      </c>
      <c r="B14236" s="2">
        <v>43592</v>
      </c>
      <c r="C14236">
        <v>43.037599999999998</v>
      </c>
    </row>
    <row r="14237" spans="1:3" x14ac:dyDescent="0.55000000000000004">
      <c r="A14237" s="1" t="s">
        <v>22</v>
      </c>
      <c r="B14237" s="2">
        <v>43593</v>
      </c>
      <c r="C14237">
        <v>43.238900000000001</v>
      </c>
    </row>
    <row r="14238" spans="1:3" x14ac:dyDescent="0.55000000000000004">
      <c r="A14238" s="1" t="s">
        <v>22</v>
      </c>
      <c r="B14238" s="2">
        <v>43594</v>
      </c>
      <c r="C14238">
        <v>42.311599999999999</v>
      </c>
    </row>
    <row r="14239" spans="1:3" x14ac:dyDescent="0.55000000000000004">
      <c r="A14239" s="1" t="s">
        <v>22</v>
      </c>
      <c r="B14239" s="2">
        <v>43595</v>
      </c>
      <c r="C14239">
        <v>41.970999999999997</v>
      </c>
    </row>
    <row r="14240" spans="1:3" x14ac:dyDescent="0.55000000000000004">
      <c r="A14240" s="1" t="s">
        <v>22</v>
      </c>
      <c r="B14240" s="2">
        <v>43598</v>
      </c>
      <c r="C14240">
        <v>39.392899999999997</v>
      </c>
    </row>
    <row r="14241" spans="1:3" x14ac:dyDescent="0.55000000000000004">
      <c r="A14241" s="1" t="s">
        <v>22</v>
      </c>
      <c r="B14241" s="2">
        <v>43599</v>
      </c>
      <c r="C14241">
        <v>40.285400000000003</v>
      </c>
    </row>
    <row r="14242" spans="1:3" x14ac:dyDescent="0.55000000000000004">
      <c r="A14242" s="1" t="s">
        <v>22</v>
      </c>
      <c r="B14242" s="2">
        <v>43600</v>
      </c>
      <c r="C14242">
        <v>39.6738</v>
      </c>
    </row>
    <row r="14243" spans="1:3" x14ac:dyDescent="0.55000000000000004">
      <c r="A14243" s="1" t="s">
        <v>22</v>
      </c>
      <c r="B14243" s="2">
        <v>43601</v>
      </c>
      <c r="C14243">
        <v>39.825499999999998</v>
      </c>
    </row>
    <row r="14244" spans="1:3" x14ac:dyDescent="0.55000000000000004">
      <c r="A14244" s="1" t="s">
        <v>22</v>
      </c>
      <c r="B14244" s="2">
        <v>43602</v>
      </c>
      <c r="C14244">
        <v>38.915500000000002</v>
      </c>
    </row>
    <row r="14245" spans="1:3" x14ac:dyDescent="0.55000000000000004">
      <c r="A14245" s="1" t="s">
        <v>22</v>
      </c>
      <c r="B14245" s="2">
        <v>43605</v>
      </c>
      <c r="C14245">
        <v>37.727200000000003</v>
      </c>
    </row>
    <row r="14246" spans="1:3" x14ac:dyDescent="0.55000000000000004">
      <c r="A14246" s="1" t="s">
        <v>22</v>
      </c>
      <c r="B14246" s="2">
        <v>43606</v>
      </c>
      <c r="C14246">
        <v>38.5501</v>
      </c>
    </row>
    <row r="14247" spans="1:3" x14ac:dyDescent="0.55000000000000004">
      <c r="A14247" s="1" t="s">
        <v>22</v>
      </c>
      <c r="B14247" s="2">
        <v>43607</v>
      </c>
      <c r="C14247">
        <v>37.838999999999999</v>
      </c>
    </row>
    <row r="14248" spans="1:3" x14ac:dyDescent="0.55000000000000004">
      <c r="A14248" s="1" t="s">
        <v>22</v>
      </c>
      <c r="B14248" s="2">
        <v>43608</v>
      </c>
      <c r="C14248">
        <v>36.625799999999998</v>
      </c>
    </row>
    <row r="14249" spans="1:3" x14ac:dyDescent="0.55000000000000004">
      <c r="A14249" s="1" t="s">
        <v>22</v>
      </c>
      <c r="B14249" s="2">
        <v>43609</v>
      </c>
      <c r="C14249">
        <v>36.086300000000001</v>
      </c>
    </row>
    <row r="14250" spans="1:3" x14ac:dyDescent="0.55000000000000004">
      <c r="A14250" s="1" t="s">
        <v>22</v>
      </c>
      <c r="B14250" s="2">
        <v>43613</v>
      </c>
      <c r="C14250">
        <v>35.633800000000001</v>
      </c>
    </row>
    <row r="14251" spans="1:3" x14ac:dyDescent="0.55000000000000004">
      <c r="A14251" s="1" t="s">
        <v>22</v>
      </c>
      <c r="B14251" s="2">
        <v>43614</v>
      </c>
      <c r="C14251">
        <v>34.890500000000003</v>
      </c>
    </row>
    <row r="14252" spans="1:3" x14ac:dyDescent="0.55000000000000004">
      <c r="A14252" s="1" t="s">
        <v>22</v>
      </c>
      <c r="B14252" s="2">
        <v>43615</v>
      </c>
      <c r="C14252">
        <v>34.624099999999999</v>
      </c>
    </row>
    <row r="14253" spans="1:3" x14ac:dyDescent="0.55000000000000004">
      <c r="A14253" s="1" t="s">
        <v>22</v>
      </c>
      <c r="B14253" s="2">
        <v>43616</v>
      </c>
      <c r="C14253">
        <v>33.715699999999998</v>
      </c>
    </row>
    <row r="14254" spans="1:3" x14ac:dyDescent="0.55000000000000004">
      <c r="A14254" s="1" t="s">
        <v>22</v>
      </c>
      <c r="B14254" s="2">
        <v>43619</v>
      </c>
      <c r="C14254">
        <v>33.297499999999999</v>
      </c>
    </row>
    <row r="14255" spans="1:3" x14ac:dyDescent="0.55000000000000004">
      <c r="A14255" s="1" t="s">
        <v>22</v>
      </c>
      <c r="B14255" s="2">
        <v>43620</v>
      </c>
      <c r="C14255">
        <v>35.592399999999998</v>
      </c>
    </row>
    <row r="14256" spans="1:3" x14ac:dyDescent="0.55000000000000004">
      <c r="A14256" s="1" t="s">
        <v>22</v>
      </c>
      <c r="B14256" s="2">
        <v>43621</v>
      </c>
      <c r="C14256">
        <v>35.164299999999997</v>
      </c>
    </row>
    <row r="14257" spans="1:3" x14ac:dyDescent="0.55000000000000004">
      <c r="A14257" s="1" t="s">
        <v>22</v>
      </c>
      <c r="B14257" s="2">
        <v>43622</v>
      </c>
      <c r="C14257">
        <v>35.786499999999997</v>
      </c>
    </row>
    <row r="14258" spans="1:3" x14ac:dyDescent="0.55000000000000004">
      <c r="A14258" s="1" t="s">
        <v>22</v>
      </c>
      <c r="B14258" s="2">
        <v>43623</v>
      </c>
      <c r="C14258">
        <v>36.214599999999997</v>
      </c>
    </row>
    <row r="14259" spans="1:3" x14ac:dyDescent="0.55000000000000004">
      <c r="A14259" s="1" t="s">
        <v>22</v>
      </c>
      <c r="B14259" s="2">
        <v>43626</v>
      </c>
      <c r="C14259">
        <v>36.943899999999999</v>
      </c>
    </row>
    <row r="14260" spans="1:3" x14ac:dyDescent="0.55000000000000004">
      <c r="A14260" s="1" t="s">
        <v>22</v>
      </c>
      <c r="B14260" s="2">
        <v>43627</v>
      </c>
      <c r="C14260">
        <v>37.521299999999997</v>
      </c>
    </row>
    <row r="14261" spans="1:3" x14ac:dyDescent="0.55000000000000004">
      <c r="A14261" s="1" t="s">
        <v>22</v>
      </c>
      <c r="B14261" s="2">
        <v>43628</v>
      </c>
      <c r="C14261">
        <v>36.388800000000003</v>
      </c>
    </row>
    <row r="14262" spans="1:3" x14ac:dyDescent="0.55000000000000004">
      <c r="A14262" s="1" t="s">
        <v>22</v>
      </c>
      <c r="B14262" s="2">
        <v>43629</v>
      </c>
      <c r="C14262">
        <v>36.901600000000002</v>
      </c>
    </row>
    <row r="14263" spans="1:3" x14ac:dyDescent="0.55000000000000004">
      <c r="A14263" s="1" t="s">
        <v>22</v>
      </c>
      <c r="B14263" s="2">
        <v>43630</v>
      </c>
      <c r="C14263">
        <v>36.000599999999999</v>
      </c>
    </row>
    <row r="14264" spans="1:3" x14ac:dyDescent="0.55000000000000004">
      <c r="A14264" s="1" t="s">
        <v>22</v>
      </c>
      <c r="B14264" s="2">
        <v>43633</v>
      </c>
      <c r="C14264">
        <v>36.0976</v>
      </c>
    </row>
    <row r="14265" spans="1:3" x14ac:dyDescent="0.55000000000000004">
      <c r="A14265" s="1" t="s">
        <v>22</v>
      </c>
      <c r="B14265" s="2">
        <v>43634</v>
      </c>
      <c r="C14265">
        <v>38.051499999999997</v>
      </c>
    </row>
    <row r="14266" spans="1:3" x14ac:dyDescent="0.55000000000000004">
      <c r="A14266" s="1" t="s">
        <v>22</v>
      </c>
      <c r="B14266" s="2">
        <v>43635</v>
      </c>
      <c r="C14266">
        <v>38.111199999999997</v>
      </c>
    </row>
    <row r="14267" spans="1:3" x14ac:dyDescent="0.55000000000000004">
      <c r="A14267" s="1" t="s">
        <v>22</v>
      </c>
      <c r="B14267" s="2">
        <v>43636</v>
      </c>
      <c r="C14267">
        <v>38.3551</v>
      </c>
    </row>
    <row r="14268" spans="1:3" x14ac:dyDescent="0.55000000000000004">
      <c r="A14268" s="1" t="s">
        <v>22</v>
      </c>
      <c r="B14268" s="2">
        <v>43637</v>
      </c>
      <c r="C14268">
        <v>37.7727</v>
      </c>
    </row>
    <row r="14269" spans="1:3" x14ac:dyDescent="0.55000000000000004">
      <c r="A14269" s="1" t="s">
        <v>22</v>
      </c>
      <c r="B14269" s="2">
        <v>43640</v>
      </c>
      <c r="C14269">
        <v>37.996699999999997</v>
      </c>
    </row>
    <row r="14270" spans="1:3" x14ac:dyDescent="0.55000000000000004">
      <c r="A14270" s="1" t="s">
        <v>22</v>
      </c>
      <c r="B14270" s="2">
        <v>43641</v>
      </c>
      <c r="C14270">
        <v>37.703000000000003</v>
      </c>
    </row>
    <row r="14271" spans="1:3" x14ac:dyDescent="0.55000000000000004">
      <c r="A14271" s="1" t="s">
        <v>22</v>
      </c>
      <c r="B14271" s="2">
        <v>43642</v>
      </c>
      <c r="C14271">
        <v>39.639400000000002</v>
      </c>
    </row>
    <row r="14272" spans="1:3" x14ac:dyDescent="0.55000000000000004">
      <c r="A14272" s="1" t="s">
        <v>22</v>
      </c>
      <c r="B14272" s="2">
        <v>43643</v>
      </c>
      <c r="C14272">
        <v>40.627600000000001</v>
      </c>
    </row>
    <row r="14273" spans="1:3" x14ac:dyDescent="0.55000000000000004">
      <c r="A14273" s="1" t="s">
        <v>22</v>
      </c>
      <c r="B14273" s="2">
        <v>43644</v>
      </c>
      <c r="C14273">
        <v>40.8765</v>
      </c>
    </row>
    <row r="14274" spans="1:3" x14ac:dyDescent="0.55000000000000004">
      <c r="A14274" s="1" t="s">
        <v>22</v>
      </c>
      <c r="B14274" s="2">
        <v>43647</v>
      </c>
      <c r="C14274">
        <v>41.359299999999998</v>
      </c>
    </row>
    <row r="14275" spans="1:3" x14ac:dyDescent="0.55000000000000004">
      <c r="A14275" s="1" t="s">
        <v>22</v>
      </c>
      <c r="B14275" s="2">
        <v>43648</v>
      </c>
      <c r="C14275">
        <v>40.378700000000002</v>
      </c>
    </row>
    <row r="14276" spans="1:3" x14ac:dyDescent="0.55000000000000004">
      <c r="A14276" s="1" t="s">
        <v>22</v>
      </c>
      <c r="B14276" s="2">
        <v>43649</v>
      </c>
      <c r="C14276">
        <v>40.508099999999999</v>
      </c>
    </row>
    <row r="14277" spans="1:3" x14ac:dyDescent="0.55000000000000004">
      <c r="A14277" s="1" t="s">
        <v>22</v>
      </c>
      <c r="B14277" s="2">
        <v>43651</v>
      </c>
      <c r="C14277">
        <v>39.880899999999997</v>
      </c>
    </row>
    <row r="14278" spans="1:3" x14ac:dyDescent="0.55000000000000004">
      <c r="A14278" s="1" t="s">
        <v>22</v>
      </c>
      <c r="B14278" s="2">
        <v>43654</v>
      </c>
      <c r="C14278">
        <v>39.129199999999997</v>
      </c>
    </row>
    <row r="14279" spans="1:3" x14ac:dyDescent="0.55000000000000004">
      <c r="A14279" s="1" t="s">
        <v>22</v>
      </c>
      <c r="B14279" s="2">
        <v>43655</v>
      </c>
      <c r="C14279">
        <v>39.1541</v>
      </c>
    </row>
    <row r="14280" spans="1:3" x14ac:dyDescent="0.55000000000000004">
      <c r="A14280" s="1" t="s">
        <v>22</v>
      </c>
      <c r="B14280" s="2">
        <v>43656</v>
      </c>
      <c r="C14280">
        <v>39.8386</v>
      </c>
    </row>
    <row r="14281" spans="1:3" x14ac:dyDescent="0.55000000000000004">
      <c r="A14281" s="1" t="s">
        <v>22</v>
      </c>
      <c r="B14281" s="2">
        <v>43657</v>
      </c>
      <c r="C14281">
        <v>41.386699999999998</v>
      </c>
    </row>
    <row r="14282" spans="1:3" x14ac:dyDescent="0.55000000000000004">
      <c r="A14282" s="1" t="s">
        <v>22</v>
      </c>
      <c r="B14282" s="2">
        <v>43658</v>
      </c>
      <c r="C14282">
        <v>41.717700000000001</v>
      </c>
    </row>
    <row r="14283" spans="1:3" x14ac:dyDescent="0.55000000000000004">
      <c r="A14283" s="1" t="s">
        <v>22</v>
      </c>
      <c r="B14283" s="2">
        <v>43661</v>
      </c>
      <c r="C14283">
        <v>41.633099999999999</v>
      </c>
    </row>
    <row r="14284" spans="1:3" x14ac:dyDescent="0.55000000000000004">
      <c r="A14284" s="1" t="s">
        <v>22</v>
      </c>
      <c r="B14284" s="2">
        <v>43662</v>
      </c>
      <c r="C14284">
        <v>41.585799999999999</v>
      </c>
    </row>
    <row r="14285" spans="1:3" x14ac:dyDescent="0.55000000000000004">
      <c r="A14285" s="1" t="s">
        <v>22</v>
      </c>
      <c r="B14285" s="2">
        <v>43663</v>
      </c>
      <c r="C14285">
        <v>42.240400000000001</v>
      </c>
    </row>
    <row r="14286" spans="1:3" x14ac:dyDescent="0.55000000000000004">
      <c r="A14286" s="1" t="s">
        <v>22</v>
      </c>
      <c r="B14286" s="2">
        <v>43664</v>
      </c>
      <c r="C14286">
        <v>42.357399999999998</v>
      </c>
    </row>
    <row r="14287" spans="1:3" x14ac:dyDescent="0.55000000000000004">
      <c r="A14287" s="1" t="s">
        <v>22</v>
      </c>
      <c r="B14287" s="2">
        <v>43665</v>
      </c>
      <c r="C14287">
        <v>41.924300000000002</v>
      </c>
    </row>
    <row r="14288" spans="1:3" x14ac:dyDescent="0.55000000000000004">
      <c r="A14288" s="1" t="s">
        <v>22</v>
      </c>
      <c r="B14288" s="2">
        <v>43668</v>
      </c>
      <c r="C14288">
        <v>42.641100000000002</v>
      </c>
    </row>
    <row r="14289" spans="1:3" x14ac:dyDescent="0.55000000000000004">
      <c r="A14289" s="1" t="s">
        <v>22</v>
      </c>
      <c r="B14289" s="2">
        <v>43669</v>
      </c>
      <c r="C14289">
        <v>43.721400000000003</v>
      </c>
    </row>
    <row r="14290" spans="1:3" x14ac:dyDescent="0.55000000000000004">
      <c r="A14290" s="1" t="s">
        <v>22</v>
      </c>
      <c r="B14290" s="2">
        <v>43670</v>
      </c>
      <c r="C14290">
        <v>44.4681</v>
      </c>
    </row>
    <row r="14291" spans="1:3" x14ac:dyDescent="0.55000000000000004">
      <c r="A14291" s="1" t="s">
        <v>22</v>
      </c>
      <c r="B14291" s="2">
        <v>43671</v>
      </c>
      <c r="C14291">
        <v>43.1539</v>
      </c>
    </row>
    <row r="14292" spans="1:3" x14ac:dyDescent="0.55000000000000004">
      <c r="A14292" s="1" t="s">
        <v>22</v>
      </c>
      <c r="B14292" s="2">
        <v>43672</v>
      </c>
      <c r="C14292">
        <v>43.5745</v>
      </c>
    </row>
    <row r="14293" spans="1:3" x14ac:dyDescent="0.55000000000000004">
      <c r="A14293" s="1" t="s">
        <v>22</v>
      </c>
      <c r="B14293" s="2">
        <v>43675</v>
      </c>
      <c r="C14293">
        <v>43.512300000000003</v>
      </c>
    </row>
    <row r="14294" spans="1:3" x14ac:dyDescent="0.55000000000000004">
      <c r="A14294" s="1" t="s">
        <v>22</v>
      </c>
      <c r="B14294" s="2">
        <v>43676</v>
      </c>
      <c r="C14294">
        <v>43.6691</v>
      </c>
    </row>
    <row r="14295" spans="1:3" x14ac:dyDescent="0.55000000000000004">
      <c r="A14295" s="1" t="s">
        <v>22</v>
      </c>
      <c r="B14295" s="2">
        <v>43677</v>
      </c>
      <c r="C14295">
        <v>41.994</v>
      </c>
    </row>
    <row r="14296" spans="1:3" x14ac:dyDescent="0.55000000000000004">
      <c r="A14296" s="1" t="s">
        <v>22</v>
      </c>
      <c r="B14296" s="2">
        <v>43678</v>
      </c>
      <c r="C14296">
        <v>41.048200000000001</v>
      </c>
    </row>
    <row r="14297" spans="1:3" x14ac:dyDescent="0.55000000000000004">
      <c r="A14297" s="1" t="s">
        <v>22</v>
      </c>
      <c r="B14297" s="2">
        <v>43679</v>
      </c>
      <c r="C14297">
        <v>40.119799999999998</v>
      </c>
    </row>
    <row r="14298" spans="1:3" x14ac:dyDescent="0.55000000000000004">
      <c r="A14298" s="1" t="s">
        <v>22</v>
      </c>
      <c r="B14298" s="2">
        <v>43682</v>
      </c>
      <c r="C14298">
        <v>37.531300000000002</v>
      </c>
    </row>
    <row r="14299" spans="1:3" x14ac:dyDescent="0.55000000000000004">
      <c r="A14299" s="1" t="s">
        <v>22</v>
      </c>
      <c r="B14299" s="2">
        <v>43683</v>
      </c>
      <c r="C14299">
        <v>37.919600000000003</v>
      </c>
    </row>
    <row r="14300" spans="1:3" x14ac:dyDescent="0.55000000000000004">
      <c r="A14300" s="1" t="s">
        <v>22</v>
      </c>
      <c r="B14300" s="2">
        <v>43684</v>
      </c>
      <c r="C14300">
        <v>38.302900000000001</v>
      </c>
    </row>
    <row r="14301" spans="1:3" x14ac:dyDescent="0.55000000000000004">
      <c r="A14301" s="1" t="s">
        <v>22</v>
      </c>
      <c r="B14301" s="2">
        <v>43685</v>
      </c>
      <c r="C14301">
        <v>39.390500000000003</v>
      </c>
    </row>
    <row r="14302" spans="1:3" x14ac:dyDescent="0.55000000000000004">
      <c r="A14302" s="1" t="s">
        <v>22</v>
      </c>
      <c r="B14302" s="2">
        <v>43686</v>
      </c>
      <c r="C14302">
        <v>38.375</v>
      </c>
    </row>
    <row r="14303" spans="1:3" x14ac:dyDescent="0.55000000000000004">
      <c r="A14303" s="1" t="s">
        <v>22</v>
      </c>
      <c r="B14303" s="2">
        <v>43689</v>
      </c>
      <c r="C14303">
        <v>37.695599999999999</v>
      </c>
    </row>
    <row r="14304" spans="1:3" x14ac:dyDescent="0.55000000000000004">
      <c r="A14304" s="1" t="s">
        <v>22</v>
      </c>
      <c r="B14304" s="2">
        <v>43690</v>
      </c>
      <c r="C14304">
        <v>38.840499999999999</v>
      </c>
    </row>
    <row r="14305" spans="1:3" x14ac:dyDescent="0.55000000000000004">
      <c r="A14305" s="1" t="s">
        <v>22</v>
      </c>
      <c r="B14305" s="2">
        <v>43691</v>
      </c>
      <c r="C14305">
        <v>37.3521</v>
      </c>
    </row>
    <row r="14306" spans="1:3" x14ac:dyDescent="0.55000000000000004">
      <c r="A14306" s="1" t="s">
        <v>22</v>
      </c>
      <c r="B14306" s="2">
        <v>43692</v>
      </c>
      <c r="C14306">
        <v>37.028500000000001</v>
      </c>
    </row>
    <row r="14307" spans="1:3" x14ac:dyDescent="0.55000000000000004">
      <c r="A14307" s="1" t="s">
        <v>22</v>
      </c>
      <c r="B14307" s="2">
        <v>43693</v>
      </c>
      <c r="C14307">
        <v>39.714100000000002</v>
      </c>
    </row>
    <row r="14308" spans="1:3" x14ac:dyDescent="0.55000000000000004">
      <c r="A14308" s="1" t="s">
        <v>22</v>
      </c>
      <c r="B14308" s="2">
        <v>43696</v>
      </c>
      <c r="C14308">
        <v>42.506700000000002</v>
      </c>
    </row>
    <row r="14309" spans="1:3" x14ac:dyDescent="0.55000000000000004">
      <c r="A14309" s="1" t="s">
        <v>22</v>
      </c>
      <c r="B14309" s="2">
        <v>43697</v>
      </c>
      <c r="C14309">
        <v>41.782499999999999</v>
      </c>
    </row>
    <row r="14310" spans="1:3" x14ac:dyDescent="0.55000000000000004">
      <c r="A14310" s="1" t="s">
        <v>22</v>
      </c>
      <c r="B14310" s="2">
        <v>43698</v>
      </c>
      <c r="C14310">
        <v>42.618699999999997</v>
      </c>
    </row>
    <row r="14311" spans="1:3" x14ac:dyDescent="0.55000000000000004">
      <c r="A14311" s="1" t="s">
        <v>22</v>
      </c>
      <c r="B14311" s="2">
        <v>43699</v>
      </c>
      <c r="C14311">
        <v>42.680999999999997</v>
      </c>
    </row>
    <row r="14312" spans="1:3" x14ac:dyDescent="0.55000000000000004">
      <c r="A14312" s="1" t="s">
        <v>22</v>
      </c>
      <c r="B14312" s="2">
        <v>43700</v>
      </c>
      <c r="C14312">
        <v>40.430900000000001</v>
      </c>
    </row>
    <row r="14313" spans="1:3" x14ac:dyDescent="0.55000000000000004">
      <c r="A14313" s="1" t="s">
        <v>22</v>
      </c>
      <c r="B14313" s="2">
        <v>43703</v>
      </c>
      <c r="C14313">
        <v>41.180100000000003</v>
      </c>
    </row>
    <row r="14314" spans="1:3" x14ac:dyDescent="0.55000000000000004">
      <c r="A14314" s="1" t="s">
        <v>22</v>
      </c>
      <c r="B14314" s="2">
        <v>43704</v>
      </c>
      <c r="C14314">
        <v>40.271599999999999</v>
      </c>
    </row>
    <row r="14315" spans="1:3" x14ac:dyDescent="0.55000000000000004">
      <c r="A14315" s="1" t="s">
        <v>22</v>
      </c>
      <c r="B14315" s="2">
        <v>43705</v>
      </c>
      <c r="C14315">
        <v>40.167000000000002</v>
      </c>
    </row>
    <row r="14316" spans="1:3" x14ac:dyDescent="0.55000000000000004">
      <c r="A14316" s="1" t="s">
        <v>22</v>
      </c>
      <c r="B14316" s="2">
        <v>43706</v>
      </c>
      <c r="C14316">
        <v>41.607100000000003</v>
      </c>
    </row>
    <row r="14317" spans="1:3" x14ac:dyDescent="0.55000000000000004">
      <c r="A14317" s="1" t="s">
        <v>22</v>
      </c>
      <c r="B14317" s="2">
        <v>43707</v>
      </c>
      <c r="C14317">
        <v>41.734099999999998</v>
      </c>
    </row>
    <row r="14318" spans="1:3" x14ac:dyDescent="0.55000000000000004">
      <c r="A14318" s="1" t="s">
        <v>22</v>
      </c>
      <c r="B14318" s="2">
        <v>43711</v>
      </c>
      <c r="C14318">
        <v>40.902000000000001</v>
      </c>
    </row>
    <row r="14319" spans="1:3" x14ac:dyDescent="0.55000000000000004">
      <c r="A14319" s="1" t="s">
        <v>22</v>
      </c>
      <c r="B14319" s="2">
        <v>43712</v>
      </c>
      <c r="C14319">
        <v>42.0456</v>
      </c>
    </row>
    <row r="14320" spans="1:3" x14ac:dyDescent="0.55000000000000004">
      <c r="A14320" s="1" t="s">
        <v>22</v>
      </c>
      <c r="B14320" s="2">
        <v>43713</v>
      </c>
      <c r="C14320">
        <v>44.781199999999998</v>
      </c>
    </row>
    <row r="14321" spans="1:3" x14ac:dyDescent="0.55000000000000004">
      <c r="A14321" s="1" t="s">
        <v>22</v>
      </c>
      <c r="B14321" s="2">
        <v>43714</v>
      </c>
      <c r="C14321">
        <v>44.509599999999999</v>
      </c>
    </row>
    <row r="14322" spans="1:3" x14ac:dyDescent="0.55000000000000004">
      <c r="A14322" s="1" t="s">
        <v>22</v>
      </c>
      <c r="B14322" s="2">
        <v>43717</v>
      </c>
      <c r="C14322">
        <v>44.970500000000001</v>
      </c>
    </row>
    <row r="14323" spans="1:3" x14ac:dyDescent="0.55000000000000004">
      <c r="A14323" s="1" t="s">
        <v>22</v>
      </c>
      <c r="B14323" s="2">
        <v>43718</v>
      </c>
      <c r="C14323">
        <v>45.638199999999998</v>
      </c>
    </row>
    <row r="14324" spans="1:3" x14ac:dyDescent="0.55000000000000004">
      <c r="A14324" s="1" t="s">
        <v>22</v>
      </c>
      <c r="B14324" s="2">
        <v>43719</v>
      </c>
      <c r="C14324">
        <v>45.924700000000001</v>
      </c>
    </row>
    <row r="14325" spans="1:3" x14ac:dyDescent="0.55000000000000004">
      <c r="A14325" s="1" t="s">
        <v>22</v>
      </c>
      <c r="B14325" s="2">
        <v>43720</v>
      </c>
      <c r="C14325">
        <v>45.909799999999997</v>
      </c>
    </row>
    <row r="14326" spans="1:3" x14ac:dyDescent="0.55000000000000004">
      <c r="A14326" s="1" t="s">
        <v>22</v>
      </c>
      <c r="B14326" s="2">
        <v>43721</v>
      </c>
      <c r="C14326">
        <v>45.329300000000003</v>
      </c>
    </row>
    <row r="14327" spans="1:3" x14ac:dyDescent="0.55000000000000004">
      <c r="A14327" s="1" t="s">
        <v>22</v>
      </c>
      <c r="B14327" s="2">
        <v>43724</v>
      </c>
      <c r="C14327">
        <v>44.898299999999999</v>
      </c>
    </row>
    <row r="14328" spans="1:3" x14ac:dyDescent="0.55000000000000004">
      <c r="A14328" s="1" t="s">
        <v>22</v>
      </c>
      <c r="B14328" s="2">
        <v>43725</v>
      </c>
      <c r="C14328">
        <v>45.112499999999997</v>
      </c>
    </row>
    <row r="14329" spans="1:3" x14ac:dyDescent="0.55000000000000004">
      <c r="A14329" s="1" t="s">
        <v>22</v>
      </c>
      <c r="B14329" s="2">
        <v>43726</v>
      </c>
      <c r="C14329">
        <v>44.840899999999998</v>
      </c>
    </row>
    <row r="14330" spans="1:3" x14ac:dyDescent="0.55000000000000004">
      <c r="A14330" s="1" t="s">
        <v>22</v>
      </c>
      <c r="B14330" s="2">
        <v>43727</v>
      </c>
      <c r="C14330">
        <v>44.083500000000001</v>
      </c>
    </row>
    <row r="14331" spans="1:3" x14ac:dyDescent="0.55000000000000004">
      <c r="A14331" s="1" t="s">
        <v>22</v>
      </c>
      <c r="B14331" s="2">
        <v>43728</v>
      </c>
      <c r="C14331">
        <v>43.024700000000003</v>
      </c>
    </row>
    <row r="14332" spans="1:3" x14ac:dyDescent="0.55000000000000004">
      <c r="A14332" s="1" t="s">
        <v>22</v>
      </c>
      <c r="B14332" s="2">
        <v>43731</v>
      </c>
      <c r="C14332">
        <v>43.560299999999998</v>
      </c>
    </row>
    <row r="14333" spans="1:3" x14ac:dyDescent="0.55000000000000004">
      <c r="A14333" s="1" t="s">
        <v>22</v>
      </c>
      <c r="B14333" s="2">
        <v>43732</v>
      </c>
      <c r="C14333">
        <v>42.9848</v>
      </c>
    </row>
    <row r="14334" spans="1:3" x14ac:dyDescent="0.55000000000000004">
      <c r="A14334" s="1" t="s">
        <v>22</v>
      </c>
      <c r="B14334" s="2">
        <v>43733</v>
      </c>
      <c r="C14334">
        <v>44.404899999999998</v>
      </c>
    </row>
    <row r="14335" spans="1:3" x14ac:dyDescent="0.55000000000000004">
      <c r="A14335" s="1" t="s">
        <v>22</v>
      </c>
      <c r="B14335" s="2">
        <v>43734</v>
      </c>
      <c r="C14335">
        <v>44.183199999999999</v>
      </c>
    </row>
    <row r="14336" spans="1:3" x14ac:dyDescent="0.55000000000000004">
      <c r="A14336" s="1" t="s">
        <v>22</v>
      </c>
      <c r="B14336" s="2">
        <v>43735</v>
      </c>
      <c r="C14336">
        <v>42.792999999999999</v>
      </c>
    </row>
    <row r="14337" spans="1:3" x14ac:dyDescent="0.55000000000000004">
      <c r="A14337" s="1" t="s">
        <v>22</v>
      </c>
      <c r="B14337" s="2">
        <v>43738</v>
      </c>
      <c r="C14337">
        <v>43.368499999999997</v>
      </c>
    </row>
    <row r="14338" spans="1:3" x14ac:dyDescent="0.55000000000000004">
      <c r="A14338" s="1" t="s">
        <v>22</v>
      </c>
      <c r="B14338" s="2">
        <v>43739</v>
      </c>
      <c r="C14338">
        <v>43.351100000000002</v>
      </c>
    </row>
    <row r="14339" spans="1:3" x14ac:dyDescent="0.55000000000000004">
      <c r="A14339" s="1" t="s">
        <v>22</v>
      </c>
      <c r="B14339" s="2">
        <v>43740</v>
      </c>
      <c r="C14339">
        <v>43.111899999999999</v>
      </c>
    </row>
    <row r="14340" spans="1:3" x14ac:dyDescent="0.55000000000000004">
      <c r="A14340" s="1" t="s">
        <v>22</v>
      </c>
      <c r="B14340" s="2">
        <v>43741</v>
      </c>
      <c r="C14340">
        <v>45.1723</v>
      </c>
    </row>
    <row r="14341" spans="1:3" x14ac:dyDescent="0.55000000000000004">
      <c r="A14341" s="1" t="s">
        <v>22</v>
      </c>
      <c r="B14341" s="2">
        <v>43742</v>
      </c>
      <c r="C14341">
        <v>45.3367</v>
      </c>
    </row>
    <row r="14342" spans="1:3" x14ac:dyDescent="0.55000000000000004">
      <c r="A14342" s="1" t="s">
        <v>22</v>
      </c>
      <c r="B14342" s="2">
        <v>43745</v>
      </c>
      <c r="C14342">
        <v>45.924700000000001</v>
      </c>
    </row>
    <row r="14343" spans="1:3" x14ac:dyDescent="0.55000000000000004">
      <c r="A14343" s="1" t="s">
        <v>22</v>
      </c>
      <c r="B14343" s="2">
        <v>43746</v>
      </c>
      <c r="C14343">
        <v>44.155799999999999</v>
      </c>
    </row>
    <row r="14344" spans="1:3" x14ac:dyDescent="0.55000000000000004">
      <c r="A14344" s="1" t="s">
        <v>22</v>
      </c>
      <c r="B14344" s="2">
        <v>43747</v>
      </c>
      <c r="C14344">
        <v>45.022799999999997</v>
      </c>
    </row>
    <row r="14345" spans="1:3" x14ac:dyDescent="0.55000000000000004">
      <c r="A14345" s="1" t="s">
        <v>22</v>
      </c>
      <c r="B14345" s="2">
        <v>43748</v>
      </c>
      <c r="C14345">
        <v>45.6008</v>
      </c>
    </row>
    <row r="14346" spans="1:3" x14ac:dyDescent="0.55000000000000004">
      <c r="A14346" s="1" t="s">
        <v>22</v>
      </c>
      <c r="B14346" s="2">
        <v>43749</v>
      </c>
      <c r="C14346">
        <v>46.338299999999997</v>
      </c>
    </row>
    <row r="14347" spans="1:3" x14ac:dyDescent="0.55000000000000004">
      <c r="A14347" s="1" t="s">
        <v>22</v>
      </c>
      <c r="B14347" s="2">
        <v>43752</v>
      </c>
      <c r="C14347">
        <v>46.472799999999999</v>
      </c>
    </row>
    <row r="14348" spans="1:3" x14ac:dyDescent="0.55000000000000004">
      <c r="A14348" s="1" t="s">
        <v>22</v>
      </c>
      <c r="B14348" s="2">
        <v>43753</v>
      </c>
      <c r="C14348">
        <v>48.924399999999999</v>
      </c>
    </row>
    <row r="14349" spans="1:3" x14ac:dyDescent="0.55000000000000004">
      <c r="A14349" s="1" t="s">
        <v>22</v>
      </c>
      <c r="B14349" s="2">
        <v>43754</v>
      </c>
      <c r="C14349">
        <v>48.386299999999999</v>
      </c>
    </row>
    <row r="14350" spans="1:3" x14ac:dyDescent="0.55000000000000004">
      <c r="A14350" s="1" t="s">
        <v>22</v>
      </c>
      <c r="B14350" s="2">
        <v>43755</v>
      </c>
      <c r="C14350">
        <v>48.406199999999998</v>
      </c>
    </row>
    <row r="14351" spans="1:3" x14ac:dyDescent="0.55000000000000004">
      <c r="A14351" s="1" t="s">
        <v>22</v>
      </c>
      <c r="B14351" s="2">
        <v>43756</v>
      </c>
      <c r="C14351">
        <v>47.459400000000002</v>
      </c>
    </row>
    <row r="14352" spans="1:3" x14ac:dyDescent="0.55000000000000004">
      <c r="A14352" s="1" t="s">
        <v>22</v>
      </c>
      <c r="B14352" s="2">
        <v>43759</v>
      </c>
      <c r="C14352">
        <v>48.834699999999998</v>
      </c>
    </row>
    <row r="14353" spans="1:3" x14ac:dyDescent="0.55000000000000004">
      <c r="A14353" s="1" t="s">
        <v>22</v>
      </c>
      <c r="B14353" s="2">
        <v>43760</v>
      </c>
      <c r="C14353">
        <v>48.735100000000003</v>
      </c>
    </row>
    <row r="14354" spans="1:3" x14ac:dyDescent="0.55000000000000004">
      <c r="A14354" s="1" t="s">
        <v>22</v>
      </c>
      <c r="B14354" s="2">
        <v>43761</v>
      </c>
      <c r="C14354">
        <v>48.605499999999999</v>
      </c>
    </row>
    <row r="14355" spans="1:3" x14ac:dyDescent="0.55000000000000004">
      <c r="A14355" s="1" t="s">
        <v>22</v>
      </c>
      <c r="B14355" s="2">
        <v>43762</v>
      </c>
      <c r="C14355">
        <v>49.046500000000002</v>
      </c>
    </row>
    <row r="14356" spans="1:3" x14ac:dyDescent="0.55000000000000004">
      <c r="A14356" s="1" t="s">
        <v>22</v>
      </c>
      <c r="B14356" s="2">
        <v>43763</v>
      </c>
      <c r="C14356">
        <v>50.959899999999998</v>
      </c>
    </row>
    <row r="14357" spans="1:3" x14ac:dyDescent="0.55000000000000004">
      <c r="A14357" s="1" t="s">
        <v>22</v>
      </c>
      <c r="B14357" s="2">
        <v>43766</v>
      </c>
      <c r="C14357">
        <v>51.520499999999998</v>
      </c>
    </row>
    <row r="14358" spans="1:3" x14ac:dyDescent="0.55000000000000004">
      <c r="A14358" s="1" t="s">
        <v>22</v>
      </c>
      <c r="B14358" s="2">
        <v>43767</v>
      </c>
      <c r="C14358">
        <v>50.5563</v>
      </c>
    </row>
    <row r="14359" spans="1:3" x14ac:dyDescent="0.55000000000000004">
      <c r="A14359" s="1" t="s">
        <v>22</v>
      </c>
      <c r="B14359" s="2">
        <v>43768</v>
      </c>
      <c r="C14359">
        <v>50.5762</v>
      </c>
    </row>
    <row r="14360" spans="1:3" x14ac:dyDescent="0.55000000000000004">
      <c r="A14360" s="1" t="s">
        <v>22</v>
      </c>
      <c r="B14360" s="2">
        <v>43769</v>
      </c>
      <c r="C14360">
        <v>50.082900000000002</v>
      </c>
    </row>
    <row r="14361" spans="1:3" x14ac:dyDescent="0.55000000000000004">
      <c r="A14361" s="1" t="s">
        <v>22</v>
      </c>
      <c r="B14361" s="2">
        <v>43770</v>
      </c>
      <c r="C14361">
        <v>50.4741</v>
      </c>
    </row>
    <row r="14362" spans="1:3" x14ac:dyDescent="0.55000000000000004">
      <c r="A14362" s="1" t="s">
        <v>22</v>
      </c>
      <c r="B14362" s="2">
        <v>43773</v>
      </c>
      <c r="C14362">
        <v>52.444800000000001</v>
      </c>
    </row>
    <row r="14363" spans="1:3" x14ac:dyDescent="0.55000000000000004">
      <c r="A14363" s="1" t="s">
        <v>22</v>
      </c>
      <c r="B14363" s="2">
        <v>43774</v>
      </c>
      <c r="C14363">
        <v>52.223100000000002</v>
      </c>
    </row>
    <row r="14364" spans="1:3" x14ac:dyDescent="0.55000000000000004">
      <c r="A14364" s="1" t="s">
        <v>22</v>
      </c>
      <c r="B14364" s="2">
        <v>43775</v>
      </c>
      <c r="C14364">
        <v>51.729799999999997</v>
      </c>
    </row>
    <row r="14365" spans="1:3" x14ac:dyDescent="0.55000000000000004">
      <c r="A14365" s="1" t="s">
        <v>22</v>
      </c>
      <c r="B14365" s="2">
        <v>43776</v>
      </c>
      <c r="C14365">
        <v>51.906700000000001</v>
      </c>
    </row>
    <row r="14366" spans="1:3" x14ac:dyDescent="0.55000000000000004">
      <c r="A14366" s="1" t="s">
        <v>22</v>
      </c>
      <c r="B14366" s="2">
        <v>43777</v>
      </c>
      <c r="C14366">
        <v>51.767200000000003</v>
      </c>
    </row>
    <row r="14367" spans="1:3" x14ac:dyDescent="0.55000000000000004">
      <c r="A14367" s="1" t="s">
        <v>22</v>
      </c>
      <c r="B14367" s="2">
        <v>43780</v>
      </c>
      <c r="C14367">
        <v>51.866799999999998</v>
      </c>
    </row>
    <row r="14368" spans="1:3" x14ac:dyDescent="0.55000000000000004">
      <c r="A14368" s="1" t="s">
        <v>22</v>
      </c>
      <c r="B14368" s="2">
        <v>43781</v>
      </c>
      <c r="C14368">
        <v>52.223100000000002</v>
      </c>
    </row>
    <row r="14369" spans="1:3" x14ac:dyDescent="0.55000000000000004">
      <c r="A14369" s="1" t="s">
        <v>22</v>
      </c>
      <c r="B14369" s="2">
        <v>43782</v>
      </c>
      <c r="C14369">
        <v>51.963999999999999</v>
      </c>
    </row>
    <row r="14370" spans="1:3" x14ac:dyDescent="0.55000000000000004">
      <c r="A14370" s="1" t="s">
        <v>22</v>
      </c>
      <c r="B14370" s="2">
        <v>43783</v>
      </c>
      <c r="C14370">
        <v>52.267899999999997</v>
      </c>
    </row>
    <row r="14371" spans="1:3" x14ac:dyDescent="0.55000000000000004">
      <c r="A14371" s="1" t="s">
        <v>22</v>
      </c>
      <c r="B14371" s="2">
        <v>43784</v>
      </c>
      <c r="C14371">
        <v>50.872700000000002</v>
      </c>
    </row>
    <row r="14372" spans="1:3" x14ac:dyDescent="0.55000000000000004">
      <c r="A14372" s="1" t="s">
        <v>22</v>
      </c>
      <c r="B14372" s="2">
        <v>43787</v>
      </c>
      <c r="C14372">
        <v>52.888300000000001</v>
      </c>
    </row>
    <row r="14373" spans="1:3" x14ac:dyDescent="0.55000000000000004">
      <c r="A14373" s="1" t="s">
        <v>22</v>
      </c>
      <c r="B14373" s="2">
        <v>43788</v>
      </c>
      <c r="C14373">
        <v>51.819499999999998</v>
      </c>
    </row>
    <row r="14374" spans="1:3" x14ac:dyDescent="0.55000000000000004">
      <c r="A14374" s="1" t="s">
        <v>22</v>
      </c>
      <c r="B14374" s="2">
        <v>43789</v>
      </c>
      <c r="C14374">
        <v>52.614199999999997</v>
      </c>
    </row>
    <row r="14375" spans="1:3" x14ac:dyDescent="0.55000000000000004">
      <c r="A14375" s="1" t="s">
        <v>22</v>
      </c>
      <c r="B14375" s="2">
        <v>43790</v>
      </c>
      <c r="C14375">
        <v>52.365099999999998</v>
      </c>
    </row>
    <row r="14376" spans="1:3" x14ac:dyDescent="0.55000000000000004">
      <c r="A14376" s="1" t="s">
        <v>22</v>
      </c>
      <c r="B14376" s="2">
        <v>43791</v>
      </c>
      <c r="C14376">
        <v>52.542000000000002</v>
      </c>
    </row>
    <row r="14377" spans="1:3" x14ac:dyDescent="0.55000000000000004">
      <c r="A14377" s="1" t="s">
        <v>22</v>
      </c>
      <c r="B14377" s="2">
        <v>43794</v>
      </c>
      <c r="C14377">
        <v>55.113199999999999</v>
      </c>
    </row>
    <row r="14378" spans="1:3" x14ac:dyDescent="0.55000000000000004">
      <c r="A14378" s="1" t="s">
        <v>22</v>
      </c>
      <c r="B14378" s="2">
        <v>43795</v>
      </c>
      <c r="C14378">
        <v>54.064300000000003</v>
      </c>
    </row>
    <row r="14379" spans="1:3" x14ac:dyDescent="0.55000000000000004">
      <c r="A14379" s="1" t="s">
        <v>22</v>
      </c>
      <c r="B14379" s="2">
        <v>43796</v>
      </c>
      <c r="C14379">
        <v>54.4133</v>
      </c>
    </row>
    <row r="14380" spans="1:3" x14ac:dyDescent="0.55000000000000004">
      <c r="A14380" s="1" t="s">
        <v>22</v>
      </c>
      <c r="B14380" s="2">
        <v>43798</v>
      </c>
      <c r="C14380">
        <v>54.039299999999997</v>
      </c>
    </row>
    <row r="14381" spans="1:3" x14ac:dyDescent="0.55000000000000004">
      <c r="A14381" s="1" t="s">
        <v>22</v>
      </c>
      <c r="B14381" s="2">
        <v>43801</v>
      </c>
      <c r="C14381">
        <v>52.171900000000001</v>
      </c>
    </row>
    <row r="14382" spans="1:3" x14ac:dyDescent="0.55000000000000004">
      <c r="A14382" s="1" t="s">
        <v>22</v>
      </c>
      <c r="B14382" s="2">
        <v>43802</v>
      </c>
      <c r="C14382">
        <v>51.775399999999998</v>
      </c>
    </row>
    <row r="14383" spans="1:3" x14ac:dyDescent="0.55000000000000004">
      <c r="A14383" s="1" t="s">
        <v>22</v>
      </c>
      <c r="B14383" s="2">
        <v>43803</v>
      </c>
      <c r="C14383">
        <v>52.214199999999998</v>
      </c>
    </row>
    <row r="14384" spans="1:3" x14ac:dyDescent="0.55000000000000004">
      <c r="A14384" s="1" t="s">
        <v>22</v>
      </c>
      <c r="B14384" s="2">
        <v>43804</v>
      </c>
      <c r="C14384">
        <v>52.044699999999999</v>
      </c>
    </row>
    <row r="14385" spans="1:3" x14ac:dyDescent="0.55000000000000004">
      <c r="A14385" s="1" t="s">
        <v>22</v>
      </c>
      <c r="B14385" s="2">
        <v>43805</v>
      </c>
      <c r="C14385">
        <v>52.899900000000002</v>
      </c>
    </row>
    <row r="14386" spans="1:3" x14ac:dyDescent="0.55000000000000004">
      <c r="A14386" s="1" t="s">
        <v>22</v>
      </c>
      <c r="B14386" s="2">
        <v>43808</v>
      </c>
      <c r="C14386">
        <v>52.899900000000002</v>
      </c>
    </row>
    <row r="14387" spans="1:3" x14ac:dyDescent="0.55000000000000004">
      <c r="A14387" s="1" t="s">
        <v>22</v>
      </c>
      <c r="B14387" s="2">
        <v>43809</v>
      </c>
      <c r="C14387">
        <v>53.351199999999999</v>
      </c>
    </row>
    <row r="14388" spans="1:3" x14ac:dyDescent="0.55000000000000004">
      <c r="A14388" s="1" t="s">
        <v>22</v>
      </c>
      <c r="B14388" s="2">
        <v>43810</v>
      </c>
      <c r="C14388">
        <v>54.188899999999997</v>
      </c>
    </row>
    <row r="14389" spans="1:3" x14ac:dyDescent="0.55000000000000004">
      <c r="A14389" s="1" t="s">
        <v>22</v>
      </c>
      <c r="B14389" s="2">
        <v>43811</v>
      </c>
      <c r="C14389">
        <v>55.866900000000001</v>
      </c>
    </row>
    <row r="14390" spans="1:3" x14ac:dyDescent="0.55000000000000004">
      <c r="A14390" s="1" t="s">
        <v>22</v>
      </c>
      <c r="B14390" s="2">
        <v>43812</v>
      </c>
      <c r="C14390">
        <v>55.847000000000001</v>
      </c>
    </row>
    <row r="14391" spans="1:3" x14ac:dyDescent="0.55000000000000004">
      <c r="A14391" s="1" t="s">
        <v>22</v>
      </c>
      <c r="B14391" s="2">
        <v>43815</v>
      </c>
      <c r="C14391">
        <v>56.136200000000002</v>
      </c>
    </row>
    <row r="14392" spans="1:3" x14ac:dyDescent="0.55000000000000004">
      <c r="A14392" s="1" t="s">
        <v>22</v>
      </c>
      <c r="B14392" s="2">
        <v>43816</v>
      </c>
      <c r="C14392">
        <v>56.9191</v>
      </c>
    </row>
    <row r="14393" spans="1:3" x14ac:dyDescent="0.55000000000000004">
      <c r="A14393" s="1" t="s">
        <v>22</v>
      </c>
      <c r="B14393" s="2">
        <v>43817</v>
      </c>
      <c r="C14393">
        <v>57.223199999999999</v>
      </c>
    </row>
    <row r="14394" spans="1:3" x14ac:dyDescent="0.55000000000000004">
      <c r="A14394" s="1" t="s">
        <v>22</v>
      </c>
      <c r="B14394" s="2">
        <v>43818</v>
      </c>
      <c r="C14394">
        <v>58.706699999999998</v>
      </c>
    </row>
    <row r="14395" spans="1:3" x14ac:dyDescent="0.55000000000000004">
      <c r="A14395" s="1" t="s">
        <v>22</v>
      </c>
      <c r="B14395" s="2">
        <v>43819</v>
      </c>
      <c r="C14395">
        <v>59.681600000000003</v>
      </c>
    </row>
    <row r="14396" spans="1:3" x14ac:dyDescent="0.55000000000000004">
      <c r="A14396" s="1" t="s">
        <v>22</v>
      </c>
      <c r="B14396" s="2">
        <v>43822</v>
      </c>
      <c r="C14396">
        <v>59.544499999999999</v>
      </c>
    </row>
    <row r="14397" spans="1:3" x14ac:dyDescent="0.55000000000000004">
      <c r="A14397" s="1" t="s">
        <v>22</v>
      </c>
      <c r="B14397" s="2">
        <v>43823</v>
      </c>
      <c r="C14397">
        <v>59.494599999999998</v>
      </c>
    </row>
    <row r="14398" spans="1:3" x14ac:dyDescent="0.55000000000000004">
      <c r="A14398" s="1" t="s">
        <v>22</v>
      </c>
      <c r="B14398" s="2">
        <v>43825</v>
      </c>
      <c r="C14398">
        <v>59.636699999999998</v>
      </c>
    </row>
    <row r="14399" spans="1:3" x14ac:dyDescent="0.55000000000000004">
      <c r="A14399" s="1" t="s">
        <v>22</v>
      </c>
      <c r="B14399" s="2">
        <v>43826</v>
      </c>
      <c r="C14399">
        <v>59.058300000000003</v>
      </c>
    </row>
    <row r="14400" spans="1:3" x14ac:dyDescent="0.55000000000000004">
      <c r="A14400" s="1" t="s">
        <v>22</v>
      </c>
      <c r="B14400" s="2">
        <v>43829</v>
      </c>
      <c r="C14400">
        <v>57.923900000000003</v>
      </c>
    </row>
    <row r="14401" spans="1:3" x14ac:dyDescent="0.55000000000000004">
      <c r="A14401" s="1" t="s">
        <v>22</v>
      </c>
      <c r="B14401" s="2">
        <v>43830</v>
      </c>
      <c r="C14401">
        <v>58.666899999999998</v>
      </c>
    </row>
    <row r="14402" spans="1:3" x14ac:dyDescent="0.55000000000000004">
      <c r="A14402" s="1" t="s">
        <v>22</v>
      </c>
      <c r="B14402" s="2">
        <v>43832</v>
      </c>
      <c r="C14402">
        <v>59.816200000000002</v>
      </c>
    </row>
    <row r="14403" spans="1:3" x14ac:dyDescent="0.55000000000000004">
      <c r="A14403" s="1" t="s">
        <v>22</v>
      </c>
      <c r="B14403" s="2">
        <v>43833</v>
      </c>
      <c r="C14403">
        <v>58.858800000000002</v>
      </c>
    </row>
    <row r="14404" spans="1:3" x14ac:dyDescent="0.55000000000000004">
      <c r="A14404" s="1" t="s">
        <v>22</v>
      </c>
      <c r="B14404" s="2">
        <v>43836</v>
      </c>
      <c r="C14404">
        <v>59.105699999999999</v>
      </c>
    </row>
    <row r="14405" spans="1:3" x14ac:dyDescent="0.55000000000000004">
      <c r="A14405" s="1" t="s">
        <v>22</v>
      </c>
      <c r="B14405" s="2">
        <v>43837</v>
      </c>
      <c r="C14405">
        <v>59.821199999999997</v>
      </c>
    </row>
    <row r="14406" spans="1:3" x14ac:dyDescent="0.55000000000000004">
      <c r="A14406" s="1" t="s">
        <v>22</v>
      </c>
      <c r="B14406" s="2">
        <v>43838</v>
      </c>
      <c r="C14406">
        <v>59.933399999999999</v>
      </c>
    </row>
    <row r="14407" spans="1:3" x14ac:dyDescent="0.55000000000000004">
      <c r="A14407" s="1" t="s">
        <v>22</v>
      </c>
      <c r="B14407" s="2">
        <v>43839</v>
      </c>
      <c r="C14407">
        <v>60.591700000000003</v>
      </c>
    </row>
    <row r="14408" spans="1:3" x14ac:dyDescent="0.55000000000000004">
      <c r="A14408" s="1" t="s">
        <v>22</v>
      </c>
      <c r="B14408" s="2">
        <v>43840</v>
      </c>
      <c r="C14408">
        <v>60.915799999999997</v>
      </c>
    </row>
    <row r="14409" spans="1:3" x14ac:dyDescent="0.55000000000000004">
      <c r="A14409" s="1" t="s">
        <v>22</v>
      </c>
      <c r="B14409" s="2">
        <v>43843</v>
      </c>
      <c r="C14409">
        <v>62.825600000000001</v>
      </c>
    </row>
    <row r="14410" spans="1:3" x14ac:dyDescent="0.55000000000000004">
      <c r="A14410" s="1" t="s">
        <v>22</v>
      </c>
      <c r="B14410" s="2">
        <v>43844</v>
      </c>
      <c r="C14410">
        <v>61.653799999999997</v>
      </c>
    </row>
    <row r="14411" spans="1:3" x14ac:dyDescent="0.55000000000000004">
      <c r="A14411" s="1" t="s">
        <v>22</v>
      </c>
      <c r="B14411" s="2">
        <v>43845</v>
      </c>
      <c r="C14411">
        <v>61.227499999999999</v>
      </c>
    </row>
    <row r="14412" spans="1:3" x14ac:dyDescent="0.55000000000000004">
      <c r="A14412" s="1" t="s">
        <v>22</v>
      </c>
      <c r="B14412" s="2">
        <v>43846</v>
      </c>
      <c r="C14412">
        <v>62.065199999999997</v>
      </c>
    </row>
    <row r="14413" spans="1:3" x14ac:dyDescent="0.55000000000000004">
      <c r="A14413" s="1" t="s">
        <v>22</v>
      </c>
      <c r="B14413" s="2">
        <v>43847</v>
      </c>
      <c r="C14413">
        <v>62.152500000000003</v>
      </c>
    </row>
    <row r="14414" spans="1:3" x14ac:dyDescent="0.55000000000000004">
      <c r="A14414" s="1" t="s">
        <v>22</v>
      </c>
      <c r="B14414" s="2">
        <v>43851</v>
      </c>
      <c r="C14414">
        <v>61.818399999999997</v>
      </c>
    </row>
    <row r="14415" spans="1:3" x14ac:dyDescent="0.55000000000000004">
      <c r="A14415" s="1" t="s">
        <v>22</v>
      </c>
      <c r="B14415" s="2">
        <v>43852</v>
      </c>
      <c r="C14415">
        <v>62.359400000000001</v>
      </c>
    </row>
    <row r="14416" spans="1:3" x14ac:dyDescent="0.55000000000000004">
      <c r="A14416" s="1" t="s">
        <v>22</v>
      </c>
      <c r="B14416" s="2">
        <v>43853</v>
      </c>
      <c r="C14416">
        <v>63.045000000000002</v>
      </c>
    </row>
    <row r="14417" spans="1:3" x14ac:dyDescent="0.55000000000000004">
      <c r="A14417" s="1" t="s">
        <v>22</v>
      </c>
      <c r="B14417" s="2">
        <v>43854</v>
      </c>
      <c r="C14417">
        <v>62.451599999999999</v>
      </c>
    </row>
    <row r="14418" spans="1:3" x14ac:dyDescent="0.55000000000000004">
      <c r="A14418" s="1" t="s">
        <v>22</v>
      </c>
      <c r="B14418" s="2">
        <v>43857</v>
      </c>
      <c r="C14418">
        <v>59.888599999999997</v>
      </c>
    </row>
    <row r="14419" spans="1:3" x14ac:dyDescent="0.55000000000000004">
      <c r="A14419" s="1" t="s">
        <v>22</v>
      </c>
      <c r="B14419" s="2">
        <v>43858</v>
      </c>
      <c r="C14419">
        <v>61.825800000000001</v>
      </c>
    </row>
    <row r="14420" spans="1:3" x14ac:dyDescent="0.55000000000000004">
      <c r="A14420" s="1" t="s">
        <v>22</v>
      </c>
      <c r="B14420" s="2">
        <v>43859</v>
      </c>
      <c r="C14420">
        <v>61.22</v>
      </c>
    </row>
    <row r="14421" spans="1:3" x14ac:dyDescent="0.55000000000000004">
      <c r="A14421" s="1" t="s">
        <v>22</v>
      </c>
      <c r="B14421" s="2">
        <v>43860</v>
      </c>
      <c r="C14421">
        <v>61.287300000000002</v>
      </c>
    </row>
    <row r="14422" spans="1:3" x14ac:dyDescent="0.55000000000000004">
      <c r="A14422" s="1" t="s">
        <v>22</v>
      </c>
      <c r="B14422" s="2">
        <v>43861</v>
      </c>
      <c r="C14422">
        <v>58.948599999999999</v>
      </c>
    </row>
    <row r="14423" spans="1:3" x14ac:dyDescent="0.55000000000000004">
      <c r="A14423" s="1" t="s">
        <v>22</v>
      </c>
      <c r="B14423" s="2">
        <v>43864</v>
      </c>
      <c r="C14423">
        <v>59.920999999999999</v>
      </c>
    </row>
    <row r="14424" spans="1:3" x14ac:dyDescent="0.55000000000000004">
      <c r="A14424" s="1" t="s">
        <v>22</v>
      </c>
      <c r="B14424" s="2">
        <v>43865</v>
      </c>
      <c r="C14424">
        <v>61.616399999999999</v>
      </c>
    </row>
    <row r="14425" spans="1:3" x14ac:dyDescent="0.55000000000000004">
      <c r="A14425" s="1" t="s">
        <v>22</v>
      </c>
      <c r="B14425" s="2">
        <v>43866</v>
      </c>
      <c r="C14425">
        <v>62.5214</v>
      </c>
    </row>
    <row r="14426" spans="1:3" x14ac:dyDescent="0.55000000000000004">
      <c r="A14426" s="1" t="s">
        <v>22</v>
      </c>
      <c r="B14426" s="2">
        <v>43867</v>
      </c>
      <c r="C14426">
        <v>63.391599999999997</v>
      </c>
    </row>
    <row r="14427" spans="1:3" x14ac:dyDescent="0.55000000000000004">
      <c r="A14427" s="1" t="s">
        <v>22</v>
      </c>
      <c r="B14427" s="2">
        <v>43868</v>
      </c>
      <c r="C14427">
        <v>62.728400000000001</v>
      </c>
    </row>
    <row r="14428" spans="1:3" x14ac:dyDescent="0.55000000000000004">
      <c r="A14428" s="1" t="s">
        <v>22</v>
      </c>
      <c r="B14428" s="2">
        <v>43871</v>
      </c>
      <c r="C14428">
        <v>65.565799999999996</v>
      </c>
    </row>
    <row r="14429" spans="1:3" x14ac:dyDescent="0.55000000000000004">
      <c r="A14429" s="1" t="s">
        <v>22</v>
      </c>
      <c r="B14429" s="2">
        <v>43872</v>
      </c>
      <c r="C14429">
        <v>66.792400000000001</v>
      </c>
    </row>
    <row r="14430" spans="1:3" x14ac:dyDescent="0.55000000000000004">
      <c r="A14430" s="1" t="s">
        <v>22</v>
      </c>
      <c r="B14430" s="2">
        <v>43873</v>
      </c>
      <c r="C14430">
        <v>67.951800000000006</v>
      </c>
    </row>
    <row r="14431" spans="1:3" x14ac:dyDescent="0.55000000000000004">
      <c r="A14431" s="1" t="s">
        <v>22</v>
      </c>
      <c r="B14431" s="2">
        <v>43874</v>
      </c>
      <c r="C14431">
        <v>67.513000000000005</v>
      </c>
    </row>
    <row r="14432" spans="1:3" x14ac:dyDescent="0.55000000000000004">
      <c r="A14432" s="1" t="s">
        <v>22</v>
      </c>
      <c r="B14432" s="2">
        <v>43875</v>
      </c>
      <c r="C14432">
        <v>72.252700000000004</v>
      </c>
    </row>
    <row r="14433" spans="1:3" x14ac:dyDescent="0.55000000000000004">
      <c r="A14433" s="1" t="s">
        <v>22</v>
      </c>
      <c r="B14433" s="2">
        <v>43879</v>
      </c>
      <c r="C14433">
        <v>73.943200000000004</v>
      </c>
    </row>
    <row r="14434" spans="1:3" x14ac:dyDescent="0.55000000000000004">
      <c r="A14434" s="1" t="s">
        <v>22</v>
      </c>
      <c r="B14434" s="2">
        <v>43880</v>
      </c>
      <c r="C14434">
        <v>78.463499999999996</v>
      </c>
    </row>
    <row r="14435" spans="1:3" x14ac:dyDescent="0.55000000000000004">
      <c r="A14435" s="1" t="s">
        <v>22</v>
      </c>
      <c r="B14435" s="2">
        <v>43881</v>
      </c>
      <c r="C14435">
        <v>76.967500000000001</v>
      </c>
    </row>
    <row r="14436" spans="1:3" x14ac:dyDescent="0.55000000000000004">
      <c r="A14436" s="1" t="s">
        <v>22</v>
      </c>
      <c r="B14436" s="2">
        <v>43882</v>
      </c>
      <c r="C14436">
        <v>73.319900000000004</v>
      </c>
    </row>
    <row r="14437" spans="1:3" x14ac:dyDescent="0.55000000000000004">
      <c r="A14437" s="1" t="s">
        <v>22</v>
      </c>
      <c r="B14437" s="2">
        <v>43885</v>
      </c>
      <c r="C14437">
        <v>68.136300000000006</v>
      </c>
    </row>
    <row r="14438" spans="1:3" x14ac:dyDescent="0.55000000000000004">
      <c r="A14438" s="1" t="s">
        <v>22</v>
      </c>
      <c r="B14438" s="2">
        <v>43886</v>
      </c>
      <c r="C14438">
        <v>65.336399999999998</v>
      </c>
    </row>
    <row r="14439" spans="1:3" x14ac:dyDescent="0.55000000000000004">
      <c r="A14439" s="1" t="s">
        <v>22</v>
      </c>
      <c r="B14439" s="2">
        <v>43887</v>
      </c>
      <c r="C14439">
        <v>66.732600000000005</v>
      </c>
    </row>
    <row r="14440" spans="1:3" x14ac:dyDescent="0.55000000000000004">
      <c r="A14440" s="1" t="s">
        <v>22</v>
      </c>
      <c r="B14440" s="2">
        <v>43888</v>
      </c>
      <c r="C14440">
        <v>63.017899999999997</v>
      </c>
    </row>
    <row r="14441" spans="1:3" x14ac:dyDescent="0.55000000000000004">
      <c r="A14441" s="1" t="s">
        <v>22</v>
      </c>
      <c r="B14441" s="2">
        <v>43889</v>
      </c>
      <c r="C14441">
        <v>67.376300000000001</v>
      </c>
    </row>
    <row r="14442" spans="1:3" x14ac:dyDescent="0.55000000000000004">
      <c r="A14442" s="1" t="s">
        <v>22</v>
      </c>
      <c r="B14442" s="2">
        <v>43892</v>
      </c>
      <c r="C14442">
        <v>68.962900000000005</v>
      </c>
    </row>
    <row r="14443" spans="1:3" x14ac:dyDescent="0.55000000000000004">
      <c r="A14443" s="1" t="s">
        <v>22</v>
      </c>
      <c r="B14443" s="2">
        <v>43893</v>
      </c>
      <c r="C14443">
        <v>66.333399999999997</v>
      </c>
    </row>
    <row r="14444" spans="1:3" x14ac:dyDescent="0.55000000000000004">
      <c r="A14444" s="1" t="s">
        <v>22</v>
      </c>
      <c r="B14444" s="2">
        <v>43894</v>
      </c>
      <c r="C14444">
        <v>70.978700000000003</v>
      </c>
    </row>
    <row r="14445" spans="1:3" x14ac:dyDescent="0.55000000000000004">
      <c r="A14445" s="1" t="s">
        <v>22</v>
      </c>
      <c r="B14445" s="2">
        <v>43895</v>
      </c>
      <c r="C14445">
        <v>68.179599999999994</v>
      </c>
    </row>
    <row r="14446" spans="1:3" x14ac:dyDescent="0.55000000000000004">
      <c r="A14446" s="1" t="s">
        <v>22</v>
      </c>
      <c r="B14446" s="2">
        <v>43896</v>
      </c>
      <c r="C14446">
        <v>66.370800000000003</v>
      </c>
    </row>
    <row r="14447" spans="1:3" x14ac:dyDescent="0.55000000000000004">
      <c r="A14447" s="1" t="s">
        <v>22</v>
      </c>
      <c r="B14447" s="2">
        <v>43899</v>
      </c>
      <c r="C14447">
        <v>61.2316</v>
      </c>
    </row>
    <row r="14448" spans="1:3" x14ac:dyDescent="0.55000000000000004">
      <c r="A14448" s="1" t="s">
        <v>22</v>
      </c>
      <c r="B14448" s="2">
        <v>43900</v>
      </c>
      <c r="C14448">
        <v>65.133499999999998</v>
      </c>
    </row>
    <row r="14449" spans="1:3" x14ac:dyDescent="0.55000000000000004">
      <c r="A14449" s="1" t="s">
        <v>22</v>
      </c>
      <c r="B14449" s="2">
        <v>43901</v>
      </c>
      <c r="C14449">
        <v>61.488599999999998</v>
      </c>
    </row>
    <row r="14450" spans="1:3" x14ac:dyDescent="0.55000000000000004">
      <c r="A14450" s="1" t="s">
        <v>22</v>
      </c>
      <c r="B14450" s="2">
        <v>43902</v>
      </c>
      <c r="C14450">
        <v>53.964399999999998</v>
      </c>
    </row>
    <row r="14451" spans="1:3" x14ac:dyDescent="0.55000000000000004">
      <c r="A14451" s="1" t="s">
        <v>22</v>
      </c>
      <c r="B14451" s="2">
        <v>43903</v>
      </c>
      <c r="C14451">
        <v>60.084000000000003</v>
      </c>
    </row>
    <row r="14452" spans="1:3" x14ac:dyDescent="0.55000000000000004">
      <c r="A14452" s="1" t="s">
        <v>22</v>
      </c>
      <c r="B14452" s="2">
        <v>43906</v>
      </c>
      <c r="C14452">
        <v>48.997300000000003</v>
      </c>
    </row>
    <row r="14453" spans="1:3" x14ac:dyDescent="0.55000000000000004">
      <c r="A14453" s="1" t="s">
        <v>22</v>
      </c>
      <c r="B14453" s="2">
        <v>43907</v>
      </c>
      <c r="C14453">
        <v>54.203899999999997</v>
      </c>
    </row>
    <row r="14454" spans="1:3" x14ac:dyDescent="0.55000000000000004">
      <c r="A14454" s="1" t="s">
        <v>22</v>
      </c>
      <c r="B14454" s="2">
        <v>43908</v>
      </c>
      <c r="C14454">
        <v>50.5989</v>
      </c>
    </row>
    <row r="14455" spans="1:3" x14ac:dyDescent="0.55000000000000004">
      <c r="A14455" s="1" t="s">
        <v>22</v>
      </c>
      <c r="B14455" s="2">
        <v>43909</v>
      </c>
      <c r="C14455">
        <v>53.131100000000004</v>
      </c>
    </row>
    <row r="14456" spans="1:3" x14ac:dyDescent="0.55000000000000004">
      <c r="A14456" s="1" t="s">
        <v>22</v>
      </c>
      <c r="B14456" s="2">
        <v>43910</v>
      </c>
      <c r="C14456">
        <v>51.329900000000002</v>
      </c>
    </row>
    <row r="14457" spans="1:3" x14ac:dyDescent="0.55000000000000004">
      <c r="A14457" s="1" t="s">
        <v>22</v>
      </c>
      <c r="B14457" s="2">
        <v>43913</v>
      </c>
      <c r="C14457">
        <v>53.061300000000003</v>
      </c>
    </row>
    <row r="14458" spans="1:3" x14ac:dyDescent="0.55000000000000004">
      <c r="A14458" s="1" t="s">
        <v>22</v>
      </c>
      <c r="B14458" s="2">
        <v>43914</v>
      </c>
      <c r="C14458">
        <v>62.164700000000003</v>
      </c>
    </row>
    <row r="14459" spans="1:3" x14ac:dyDescent="0.55000000000000004">
      <c r="A14459" s="1" t="s">
        <v>22</v>
      </c>
      <c r="B14459" s="2">
        <v>43915</v>
      </c>
      <c r="C14459">
        <v>61.276499999999999</v>
      </c>
    </row>
    <row r="14460" spans="1:3" x14ac:dyDescent="0.55000000000000004">
      <c r="A14460" s="1" t="s">
        <v>22</v>
      </c>
      <c r="B14460" s="2">
        <v>43916</v>
      </c>
      <c r="C14460">
        <v>64.1755</v>
      </c>
    </row>
    <row r="14461" spans="1:3" x14ac:dyDescent="0.55000000000000004">
      <c r="A14461" s="1" t="s">
        <v>22</v>
      </c>
      <c r="B14461" s="2">
        <v>43917</v>
      </c>
      <c r="C14461">
        <v>63.0503</v>
      </c>
    </row>
    <row r="14462" spans="1:3" x14ac:dyDescent="0.55000000000000004">
      <c r="A14462" s="1" t="s">
        <v>22</v>
      </c>
      <c r="B14462" s="2">
        <v>43920</v>
      </c>
      <c r="C14462">
        <v>66.258600000000001</v>
      </c>
    </row>
    <row r="14463" spans="1:3" x14ac:dyDescent="0.55000000000000004">
      <c r="A14463" s="1" t="s">
        <v>22</v>
      </c>
      <c r="B14463" s="2">
        <v>43921</v>
      </c>
      <c r="C14463">
        <v>65.762100000000004</v>
      </c>
    </row>
    <row r="14464" spans="1:3" x14ac:dyDescent="0.55000000000000004">
      <c r="A14464" s="1" t="s">
        <v>22</v>
      </c>
      <c r="B14464" s="2">
        <v>43922</v>
      </c>
      <c r="C14464">
        <v>60.6404</v>
      </c>
    </row>
    <row r="14465" spans="1:3" x14ac:dyDescent="0.55000000000000004">
      <c r="A14465" s="1" t="s">
        <v>22</v>
      </c>
      <c r="B14465" s="2">
        <v>43923</v>
      </c>
      <c r="C14465">
        <v>63.733899999999998</v>
      </c>
    </row>
    <row r="14466" spans="1:3" x14ac:dyDescent="0.55000000000000004">
      <c r="A14466" s="1" t="s">
        <v>22</v>
      </c>
      <c r="B14466" s="2">
        <v>43924</v>
      </c>
      <c r="C14466">
        <v>60.849899999999998</v>
      </c>
    </row>
    <row r="14467" spans="1:3" x14ac:dyDescent="0.55000000000000004">
      <c r="A14467" s="1" t="s">
        <v>22</v>
      </c>
      <c r="B14467" s="2">
        <v>43927</v>
      </c>
      <c r="C14467">
        <v>66.959599999999995</v>
      </c>
    </row>
    <row r="14468" spans="1:3" x14ac:dyDescent="0.55000000000000004">
      <c r="A14468" s="1" t="s">
        <v>22</v>
      </c>
      <c r="B14468" s="2">
        <v>43928</v>
      </c>
      <c r="C14468">
        <v>64.622</v>
      </c>
    </row>
    <row r="14469" spans="1:3" x14ac:dyDescent="0.55000000000000004">
      <c r="A14469" s="1" t="s">
        <v>22</v>
      </c>
      <c r="B14469" s="2">
        <v>43929</v>
      </c>
      <c r="C14469">
        <v>66.597899999999996</v>
      </c>
    </row>
    <row r="14470" spans="1:3" x14ac:dyDescent="0.55000000000000004">
      <c r="A14470" s="1" t="s">
        <v>22</v>
      </c>
      <c r="B14470" s="2">
        <v>43930</v>
      </c>
      <c r="C14470">
        <v>65.599999999999994</v>
      </c>
    </row>
    <row r="14471" spans="1:3" x14ac:dyDescent="0.55000000000000004">
      <c r="A14471" s="1" t="s">
        <v>22</v>
      </c>
      <c r="B14471" s="2">
        <v>43934</v>
      </c>
      <c r="C14471">
        <v>67.321399999999997</v>
      </c>
    </row>
    <row r="14472" spans="1:3" x14ac:dyDescent="0.55000000000000004">
      <c r="A14472" s="1" t="s">
        <v>22</v>
      </c>
      <c r="B14472" s="2">
        <v>43935</v>
      </c>
      <c r="C14472">
        <v>70.838999999999999</v>
      </c>
    </row>
    <row r="14473" spans="1:3" x14ac:dyDescent="0.55000000000000004">
      <c r="A14473" s="1" t="s">
        <v>22</v>
      </c>
      <c r="B14473" s="2">
        <v>43936</v>
      </c>
      <c r="C14473">
        <v>70.063100000000006</v>
      </c>
    </row>
    <row r="14474" spans="1:3" x14ac:dyDescent="0.55000000000000004">
      <c r="A14474" s="1" t="s">
        <v>22</v>
      </c>
      <c r="B14474" s="2">
        <v>43937</v>
      </c>
      <c r="C14474">
        <v>73.520899999999997</v>
      </c>
    </row>
    <row r="14475" spans="1:3" x14ac:dyDescent="0.55000000000000004">
      <c r="A14475" s="1" t="s">
        <v>22</v>
      </c>
      <c r="B14475" s="2">
        <v>43938</v>
      </c>
      <c r="C14475">
        <v>72.927099999999996</v>
      </c>
    </row>
    <row r="14476" spans="1:3" x14ac:dyDescent="0.55000000000000004">
      <c r="A14476" s="1" t="s">
        <v>22</v>
      </c>
      <c r="B14476" s="2">
        <v>43941</v>
      </c>
      <c r="C14476">
        <v>71.612399999999994</v>
      </c>
    </row>
    <row r="14477" spans="1:3" x14ac:dyDescent="0.55000000000000004">
      <c r="A14477" s="1" t="s">
        <v>22</v>
      </c>
      <c r="B14477" s="2">
        <v>43942</v>
      </c>
      <c r="C14477">
        <v>67.236500000000007</v>
      </c>
    </row>
    <row r="14478" spans="1:3" x14ac:dyDescent="0.55000000000000004">
      <c r="A14478" s="1" t="s">
        <v>22</v>
      </c>
      <c r="B14478" s="2">
        <v>43943</v>
      </c>
      <c r="C14478">
        <v>71.387799999999999</v>
      </c>
    </row>
    <row r="14479" spans="1:3" x14ac:dyDescent="0.55000000000000004">
      <c r="A14479" s="1" t="s">
        <v>22</v>
      </c>
      <c r="B14479" s="2">
        <v>43944</v>
      </c>
      <c r="C14479">
        <v>70.853999999999999</v>
      </c>
    </row>
    <row r="14480" spans="1:3" x14ac:dyDescent="0.55000000000000004">
      <c r="A14480" s="1" t="s">
        <v>22</v>
      </c>
      <c r="B14480" s="2">
        <v>43945</v>
      </c>
      <c r="C14480">
        <v>72.245999999999995</v>
      </c>
    </row>
    <row r="14481" spans="1:3" x14ac:dyDescent="0.55000000000000004">
      <c r="A14481" s="1" t="s">
        <v>22</v>
      </c>
      <c r="B14481" s="2">
        <v>43948</v>
      </c>
      <c r="C14481">
        <v>74.114599999999996</v>
      </c>
    </row>
    <row r="14482" spans="1:3" x14ac:dyDescent="0.55000000000000004">
      <c r="A14482" s="1" t="s">
        <v>22</v>
      </c>
      <c r="B14482" s="2">
        <v>43949</v>
      </c>
      <c r="C14482">
        <v>72.687600000000003</v>
      </c>
    </row>
    <row r="14483" spans="1:3" x14ac:dyDescent="0.55000000000000004">
      <c r="A14483" s="1" t="s">
        <v>22</v>
      </c>
      <c r="B14483" s="2">
        <v>43950</v>
      </c>
      <c r="C14483">
        <v>74.4589</v>
      </c>
    </row>
    <row r="14484" spans="1:3" x14ac:dyDescent="0.55000000000000004">
      <c r="A14484" s="1" t="s">
        <v>22</v>
      </c>
      <c r="B14484" s="2">
        <v>43951</v>
      </c>
      <c r="C14484">
        <v>72.917100000000005</v>
      </c>
    </row>
    <row r="14485" spans="1:3" x14ac:dyDescent="0.55000000000000004">
      <c r="A14485" s="1" t="s">
        <v>22</v>
      </c>
      <c r="B14485" s="2">
        <v>43952</v>
      </c>
      <c r="C14485">
        <v>70.5471</v>
      </c>
    </row>
    <row r="14486" spans="1:3" x14ac:dyDescent="0.55000000000000004">
      <c r="A14486" s="1" t="s">
        <v>22</v>
      </c>
      <c r="B14486" s="2">
        <v>43955</v>
      </c>
      <c r="C14486">
        <v>72.670199999999994</v>
      </c>
    </row>
    <row r="14487" spans="1:3" x14ac:dyDescent="0.55000000000000004">
      <c r="A14487" s="1" t="s">
        <v>22</v>
      </c>
      <c r="B14487" s="2">
        <v>43956</v>
      </c>
      <c r="C14487">
        <v>73.281400000000005</v>
      </c>
    </row>
    <row r="14488" spans="1:3" x14ac:dyDescent="0.55000000000000004">
      <c r="A14488" s="1" t="s">
        <v>22</v>
      </c>
      <c r="B14488" s="2">
        <v>43957</v>
      </c>
      <c r="C14488">
        <v>74.291799999999995</v>
      </c>
    </row>
    <row r="14489" spans="1:3" x14ac:dyDescent="0.55000000000000004">
      <c r="A14489" s="1" t="s">
        <v>22</v>
      </c>
      <c r="B14489" s="2">
        <v>43958</v>
      </c>
      <c r="C14489">
        <v>76.058099999999996</v>
      </c>
    </row>
    <row r="14490" spans="1:3" x14ac:dyDescent="0.55000000000000004">
      <c r="A14490" s="1" t="s">
        <v>22</v>
      </c>
      <c r="B14490" s="2">
        <v>43959</v>
      </c>
      <c r="C14490">
        <v>77.961600000000004</v>
      </c>
    </row>
    <row r="14491" spans="1:3" x14ac:dyDescent="0.55000000000000004">
      <c r="A14491" s="1" t="s">
        <v>22</v>
      </c>
      <c r="B14491" s="2">
        <v>43962</v>
      </c>
      <c r="C14491">
        <v>80.4863</v>
      </c>
    </row>
    <row r="14492" spans="1:3" x14ac:dyDescent="0.55000000000000004">
      <c r="A14492" s="1" t="s">
        <v>22</v>
      </c>
      <c r="B14492" s="2">
        <v>43963</v>
      </c>
      <c r="C14492">
        <v>77.861800000000002</v>
      </c>
    </row>
    <row r="14493" spans="1:3" x14ac:dyDescent="0.55000000000000004">
      <c r="A14493" s="1" t="s">
        <v>22</v>
      </c>
      <c r="B14493" s="2">
        <v>43964</v>
      </c>
      <c r="C14493">
        <v>77.637200000000007</v>
      </c>
    </row>
    <row r="14494" spans="1:3" x14ac:dyDescent="0.55000000000000004">
      <c r="A14494" s="1" t="s">
        <v>22</v>
      </c>
      <c r="B14494" s="2">
        <v>43965</v>
      </c>
      <c r="C14494">
        <v>80.137</v>
      </c>
    </row>
    <row r="14495" spans="1:3" x14ac:dyDescent="0.55000000000000004">
      <c r="A14495" s="1" t="s">
        <v>22</v>
      </c>
      <c r="B14495" s="2">
        <v>43966</v>
      </c>
      <c r="C14495">
        <v>84.729900000000001</v>
      </c>
    </row>
    <row r="14496" spans="1:3" x14ac:dyDescent="0.55000000000000004">
      <c r="A14496" s="1" t="s">
        <v>22</v>
      </c>
      <c r="B14496" s="2">
        <v>43969</v>
      </c>
      <c r="C14496">
        <v>87.319500000000005</v>
      </c>
    </row>
    <row r="14497" spans="1:3" x14ac:dyDescent="0.55000000000000004">
      <c r="A14497" s="1" t="s">
        <v>22</v>
      </c>
      <c r="B14497" s="2">
        <v>43970</v>
      </c>
      <c r="C14497">
        <v>87.870800000000003</v>
      </c>
    </row>
    <row r="14498" spans="1:3" x14ac:dyDescent="0.55000000000000004">
      <c r="A14498" s="1" t="s">
        <v>22</v>
      </c>
      <c r="B14498" s="2">
        <v>43971</v>
      </c>
      <c r="C14498">
        <v>89.512299999999996</v>
      </c>
    </row>
    <row r="14499" spans="1:3" x14ac:dyDescent="0.55000000000000004">
      <c r="A14499" s="1" t="s">
        <v>22</v>
      </c>
      <c r="B14499" s="2">
        <v>43972</v>
      </c>
      <c r="C14499">
        <v>87.568899999999999</v>
      </c>
    </row>
    <row r="14500" spans="1:3" x14ac:dyDescent="0.55000000000000004">
      <c r="A14500" s="1" t="s">
        <v>22</v>
      </c>
      <c r="B14500" s="2">
        <v>43973</v>
      </c>
      <c r="C14500">
        <v>90.073700000000002</v>
      </c>
    </row>
    <row r="14501" spans="1:3" x14ac:dyDescent="0.55000000000000004">
      <c r="A14501" s="1" t="s">
        <v>22</v>
      </c>
      <c r="B14501" s="2">
        <v>43977</v>
      </c>
      <c r="C14501">
        <v>86.995099999999994</v>
      </c>
    </row>
    <row r="14502" spans="1:3" x14ac:dyDescent="0.55000000000000004">
      <c r="A14502" s="1" t="s">
        <v>22</v>
      </c>
      <c r="B14502" s="2">
        <v>43978</v>
      </c>
      <c r="C14502">
        <v>85.074200000000005</v>
      </c>
    </row>
    <row r="14503" spans="1:3" x14ac:dyDescent="0.55000000000000004">
      <c r="A14503" s="1" t="s">
        <v>22</v>
      </c>
      <c r="B14503" s="2">
        <v>43979</v>
      </c>
      <c r="C14503">
        <v>84.692499999999995</v>
      </c>
    </row>
    <row r="14504" spans="1:3" x14ac:dyDescent="0.55000000000000004">
      <c r="A14504" s="1" t="s">
        <v>22</v>
      </c>
      <c r="B14504" s="2">
        <v>43980</v>
      </c>
      <c r="C14504">
        <v>88.569299999999998</v>
      </c>
    </row>
    <row r="14505" spans="1:3" x14ac:dyDescent="0.55000000000000004">
      <c r="A14505" s="1" t="s">
        <v>22</v>
      </c>
      <c r="B14505" s="2">
        <v>43983</v>
      </c>
      <c r="C14505">
        <v>87.878299999999996</v>
      </c>
    </row>
    <row r="14506" spans="1:3" x14ac:dyDescent="0.55000000000000004">
      <c r="A14506" s="1" t="s">
        <v>22</v>
      </c>
      <c r="B14506" s="2">
        <v>43984</v>
      </c>
      <c r="C14506">
        <v>88.067899999999995</v>
      </c>
    </row>
    <row r="14507" spans="1:3" x14ac:dyDescent="0.55000000000000004">
      <c r="A14507" s="1" t="s">
        <v>22</v>
      </c>
      <c r="B14507" s="2">
        <v>43985</v>
      </c>
      <c r="C14507">
        <v>87.511499999999998</v>
      </c>
    </row>
    <row r="14508" spans="1:3" x14ac:dyDescent="0.55000000000000004">
      <c r="A14508" s="1" t="s">
        <v>22</v>
      </c>
      <c r="B14508" s="2">
        <v>43986</v>
      </c>
      <c r="C14508">
        <v>87.521500000000003</v>
      </c>
    </row>
    <row r="14509" spans="1:3" x14ac:dyDescent="0.55000000000000004">
      <c r="A14509" s="1" t="s">
        <v>22</v>
      </c>
      <c r="B14509" s="2">
        <v>43987</v>
      </c>
      <c r="C14509">
        <v>89.054000000000002</v>
      </c>
    </row>
    <row r="14510" spans="1:3" x14ac:dyDescent="0.55000000000000004">
      <c r="A14510" s="1" t="s">
        <v>22</v>
      </c>
      <c r="B14510" s="2">
        <v>43990</v>
      </c>
      <c r="C14510">
        <v>87.905900000000003</v>
      </c>
    </row>
    <row r="14511" spans="1:3" x14ac:dyDescent="0.55000000000000004">
      <c r="A14511" s="1" t="s">
        <v>22</v>
      </c>
      <c r="B14511" s="2">
        <v>43991</v>
      </c>
      <c r="C14511">
        <v>90.311999999999998</v>
      </c>
    </row>
    <row r="14512" spans="1:3" x14ac:dyDescent="0.55000000000000004">
      <c r="A14512" s="1" t="s">
        <v>22</v>
      </c>
      <c r="B14512" s="2">
        <v>43992</v>
      </c>
      <c r="C14512">
        <v>93.514200000000002</v>
      </c>
    </row>
    <row r="14513" spans="1:3" x14ac:dyDescent="0.55000000000000004">
      <c r="A14513" s="1" t="s">
        <v>22</v>
      </c>
      <c r="B14513" s="2">
        <v>43993</v>
      </c>
      <c r="C14513">
        <v>87.818600000000004</v>
      </c>
    </row>
    <row r="14514" spans="1:3" x14ac:dyDescent="0.55000000000000004">
      <c r="A14514" s="1" t="s">
        <v>22</v>
      </c>
      <c r="B14514" s="2">
        <v>43994</v>
      </c>
      <c r="C14514">
        <v>89.178799999999995</v>
      </c>
    </row>
    <row r="14515" spans="1:3" x14ac:dyDescent="0.55000000000000004">
      <c r="A14515" s="1" t="s">
        <v>22</v>
      </c>
      <c r="B14515" s="2">
        <v>43997</v>
      </c>
      <c r="C14515">
        <v>91.587400000000002</v>
      </c>
    </row>
    <row r="14516" spans="1:3" x14ac:dyDescent="0.55000000000000004">
      <c r="A14516" s="1" t="s">
        <v>22</v>
      </c>
      <c r="B14516" s="2">
        <v>43998</v>
      </c>
      <c r="C14516">
        <v>90.536600000000007</v>
      </c>
    </row>
    <row r="14517" spans="1:3" x14ac:dyDescent="0.55000000000000004">
      <c r="A14517" s="1" t="s">
        <v>22</v>
      </c>
      <c r="B14517" s="2">
        <v>43999</v>
      </c>
      <c r="C14517">
        <v>92.208799999999997</v>
      </c>
    </row>
    <row r="14518" spans="1:3" x14ac:dyDescent="0.55000000000000004">
      <c r="A14518" s="1" t="s">
        <v>22</v>
      </c>
      <c r="B14518" s="2">
        <v>44000</v>
      </c>
      <c r="C14518">
        <v>92.0291</v>
      </c>
    </row>
    <row r="14519" spans="1:3" x14ac:dyDescent="0.55000000000000004">
      <c r="A14519" s="1" t="s">
        <v>22</v>
      </c>
      <c r="B14519" s="2">
        <v>44001</v>
      </c>
      <c r="C14519">
        <v>92.460899999999995</v>
      </c>
    </row>
    <row r="14520" spans="1:3" x14ac:dyDescent="0.55000000000000004">
      <c r="A14520" s="1" t="s">
        <v>22</v>
      </c>
      <c r="B14520" s="2">
        <v>44004</v>
      </c>
      <c r="C14520">
        <v>95.111599999999996</v>
      </c>
    </row>
    <row r="14521" spans="1:3" x14ac:dyDescent="0.55000000000000004">
      <c r="A14521" s="1" t="s">
        <v>22</v>
      </c>
      <c r="B14521" s="2">
        <v>44005</v>
      </c>
      <c r="C14521">
        <v>94.345399999999998</v>
      </c>
    </row>
    <row r="14522" spans="1:3" x14ac:dyDescent="0.55000000000000004">
      <c r="A14522" s="1" t="s">
        <v>22</v>
      </c>
      <c r="B14522" s="2">
        <v>44006</v>
      </c>
      <c r="C14522">
        <v>92.203900000000004</v>
      </c>
    </row>
    <row r="14523" spans="1:3" x14ac:dyDescent="0.55000000000000004">
      <c r="A14523" s="1" t="s">
        <v>22</v>
      </c>
      <c r="B14523" s="2">
        <v>44007</v>
      </c>
      <c r="C14523">
        <v>94.744699999999995</v>
      </c>
    </row>
    <row r="14524" spans="1:3" x14ac:dyDescent="0.55000000000000004">
      <c r="A14524" s="1" t="s">
        <v>22</v>
      </c>
      <c r="B14524" s="2">
        <v>44008</v>
      </c>
      <c r="C14524">
        <v>91.400199999999998</v>
      </c>
    </row>
    <row r="14525" spans="1:3" x14ac:dyDescent="0.55000000000000004">
      <c r="A14525" s="1" t="s">
        <v>22</v>
      </c>
      <c r="B14525" s="2">
        <v>44011</v>
      </c>
      <c r="C14525">
        <v>91.849400000000003</v>
      </c>
    </row>
    <row r="14526" spans="1:3" x14ac:dyDescent="0.55000000000000004">
      <c r="A14526" s="1" t="s">
        <v>22</v>
      </c>
      <c r="B14526" s="2">
        <v>44012</v>
      </c>
      <c r="C14526">
        <v>94.822100000000006</v>
      </c>
    </row>
    <row r="14527" spans="1:3" x14ac:dyDescent="0.55000000000000004">
      <c r="A14527" s="1" t="s">
        <v>22</v>
      </c>
      <c r="B14527" s="2">
        <v>44013</v>
      </c>
      <c r="C14527">
        <v>95.144000000000005</v>
      </c>
    </row>
    <row r="14528" spans="1:3" x14ac:dyDescent="0.55000000000000004">
      <c r="A14528" s="1" t="s">
        <v>22</v>
      </c>
      <c r="B14528" s="2">
        <v>44014</v>
      </c>
      <c r="C14528">
        <v>95.965199999999996</v>
      </c>
    </row>
    <row r="14529" spans="1:3" x14ac:dyDescent="0.55000000000000004">
      <c r="A14529" s="1" t="s">
        <v>22</v>
      </c>
      <c r="B14529" s="2">
        <v>44018</v>
      </c>
      <c r="C14529">
        <v>98.231499999999997</v>
      </c>
    </row>
    <row r="14530" spans="1:3" x14ac:dyDescent="0.55000000000000004">
      <c r="A14530" s="1" t="s">
        <v>22</v>
      </c>
      <c r="B14530" s="2">
        <v>44019</v>
      </c>
      <c r="C14530">
        <v>98.555899999999994</v>
      </c>
    </row>
    <row r="14531" spans="1:3" x14ac:dyDescent="0.55000000000000004">
      <c r="A14531" s="1" t="s">
        <v>22</v>
      </c>
      <c r="B14531" s="2">
        <v>44020</v>
      </c>
      <c r="C14531">
        <v>101.9928</v>
      </c>
    </row>
    <row r="14532" spans="1:3" x14ac:dyDescent="0.55000000000000004">
      <c r="A14532" s="1" t="s">
        <v>22</v>
      </c>
      <c r="B14532" s="2">
        <v>44021</v>
      </c>
      <c r="C14532">
        <v>104.91800000000001</v>
      </c>
    </row>
    <row r="14533" spans="1:3" x14ac:dyDescent="0.55000000000000004">
      <c r="A14533" s="1" t="s">
        <v>22</v>
      </c>
      <c r="B14533" s="2">
        <v>44022</v>
      </c>
      <c r="C14533">
        <v>104.621</v>
      </c>
    </row>
    <row r="14534" spans="1:3" x14ac:dyDescent="0.55000000000000004">
      <c r="A14534" s="1" t="s">
        <v>22</v>
      </c>
      <c r="B14534" s="2">
        <v>44025</v>
      </c>
      <c r="C14534">
        <v>100.358</v>
      </c>
    </row>
    <row r="14535" spans="1:3" x14ac:dyDescent="0.55000000000000004">
      <c r="A14535" s="1" t="s">
        <v>22</v>
      </c>
      <c r="B14535" s="2">
        <v>44026</v>
      </c>
      <c r="C14535">
        <v>103.6002</v>
      </c>
    </row>
    <row r="14536" spans="1:3" x14ac:dyDescent="0.55000000000000004">
      <c r="A14536" s="1" t="s">
        <v>22</v>
      </c>
      <c r="B14536" s="2">
        <v>44027</v>
      </c>
      <c r="C14536">
        <v>102.10509999999999</v>
      </c>
    </row>
    <row r="14537" spans="1:3" x14ac:dyDescent="0.55000000000000004">
      <c r="A14537" s="1" t="s">
        <v>22</v>
      </c>
      <c r="B14537" s="2">
        <v>44028</v>
      </c>
      <c r="C14537">
        <v>101.1816</v>
      </c>
    </row>
    <row r="14538" spans="1:3" x14ac:dyDescent="0.55000000000000004">
      <c r="A14538" s="1" t="s">
        <v>22</v>
      </c>
      <c r="B14538" s="2">
        <v>44029</v>
      </c>
      <c r="C14538">
        <v>101.848</v>
      </c>
    </row>
    <row r="14539" spans="1:3" x14ac:dyDescent="0.55000000000000004">
      <c r="A14539" s="1" t="s">
        <v>22</v>
      </c>
      <c r="B14539" s="2">
        <v>44032</v>
      </c>
      <c r="C14539">
        <v>104.9355</v>
      </c>
    </row>
    <row r="14540" spans="1:3" x14ac:dyDescent="0.55000000000000004">
      <c r="A14540" s="1" t="s">
        <v>22</v>
      </c>
      <c r="B14540" s="2">
        <v>44033</v>
      </c>
      <c r="C14540">
        <v>103.116</v>
      </c>
    </row>
    <row r="14541" spans="1:3" x14ac:dyDescent="0.55000000000000004">
      <c r="A14541" s="1" t="s">
        <v>22</v>
      </c>
      <c r="B14541" s="2">
        <v>44034</v>
      </c>
      <c r="C14541">
        <v>104.2167</v>
      </c>
    </row>
    <row r="14542" spans="1:3" x14ac:dyDescent="0.55000000000000004">
      <c r="A14542" s="1" t="s">
        <v>22</v>
      </c>
      <c r="B14542" s="2">
        <v>44035</v>
      </c>
      <c r="C14542">
        <v>101.1317</v>
      </c>
    </row>
    <row r="14543" spans="1:3" x14ac:dyDescent="0.55000000000000004">
      <c r="A14543" s="1" t="s">
        <v>22</v>
      </c>
      <c r="B14543" s="2">
        <v>44036</v>
      </c>
      <c r="C14543">
        <v>101.7782</v>
      </c>
    </row>
    <row r="14544" spans="1:3" x14ac:dyDescent="0.55000000000000004">
      <c r="A14544" s="1" t="s">
        <v>22</v>
      </c>
      <c r="B14544" s="2">
        <v>44039</v>
      </c>
      <c r="C14544">
        <v>104.0444</v>
      </c>
    </row>
    <row r="14545" spans="1:3" x14ac:dyDescent="0.55000000000000004">
      <c r="A14545" s="1" t="s">
        <v>22</v>
      </c>
      <c r="B14545" s="2">
        <v>44040</v>
      </c>
      <c r="C14545">
        <v>101.98779999999999</v>
      </c>
    </row>
    <row r="14546" spans="1:3" x14ac:dyDescent="0.55000000000000004">
      <c r="A14546" s="1" t="s">
        <v>22</v>
      </c>
      <c r="B14546" s="2">
        <v>44041</v>
      </c>
      <c r="C14546">
        <v>104.4837</v>
      </c>
    </row>
    <row r="14547" spans="1:3" x14ac:dyDescent="0.55000000000000004">
      <c r="A14547" s="1" t="s">
        <v>22</v>
      </c>
      <c r="B14547" s="2">
        <v>44042</v>
      </c>
      <c r="C14547">
        <v>105.9663</v>
      </c>
    </row>
    <row r="14548" spans="1:3" x14ac:dyDescent="0.55000000000000004">
      <c r="A14548" s="1" t="s">
        <v>22</v>
      </c>
      <c r="B14548" s="2">
        <v>44043</v>
      </c>
      <c r="C14548">
        <v>105.9738</v>
      </c>
    </row>
    <row r="14549" spans="1:3" x14ac:dyDescent="0.55000000000000004">
      <c r="A14549" s="1" t="s">
        <v>22</v>
      </c>
      <c r="B14549" s="2">
        <v>44046</v>
      </c>
      <c r="C14549">
        <v>109.92230000000001</v>
      </c>
    </row>
    <row r="14550" spans="1:3" x14ac:dyDescent="0.55000000000000004">
      <c r="A14550" s="1" t="s">
        <v>22</v>
      </c>
      <c r="B14550" s="2">
        <v>44047</v>
      </c>
      <c r="C14550">
        <v>112.0937</v>
      </c>
    </row>
    <row r="14551" spans="1:3" x14ac:dyDescent="0.55000000000000004">
      <c r="A14551" s="1" t="s">
        <v>22</v>
      </c>
      <c r="B14551" s="2">
        <v>44048</v>
      </c>
      <c r="C14551">
        <v>112.6828</v>
      </c>
    </row>
    <row r="14552" spans="1:3" x14ac:dyDescent="0.55000000000000004">
      <c r="A14552" s="1" t="s">
        <v>22</v>
      </c>
      <c r="B14552" s="2">
        <v>44049</v>
      </c>
      <c r="C14552">
        <v>113.1695</v>
      </c>
    </row>
    <row r="14553" spans="1:3" x14ac:dyDescent="0.55000000000000004">
      <c r="A14553" s="1" t="s">
        <v>22</v>
      </c>
      <c r="B14553" s="2">
        <v>44050</v>
      </c>
      <c r="C14553">
        <v>111.8117</v>
      </c>
    </row>
    <row r="14554" spans="1:3" x14ac:dyDescent="0.55000000000000004">
      <c r="A14554" s="1" t="s">
        <v>22</v>
      </c>
      <c r="B14554" s="2">
        <v>44053</v>
      </c>
      <c r="C14554">
        <v>111.46729999999999</v>
      </c>
    </row>
    <row r="14555" spans="1:3" x14ac:dyDescent="0.55000000000000004">
      <c r="A14555" s="1" t="s">
        <v>22</v>
      </c>
      <c r="B14555" s="2">
        <v>44054</v>
      </c>
      <c r="C14555">
        <v>108.3224</v>
      </c>
    </row>
    <row r="14556" spans="1:3" x14ac:dyDescent="0.55000000000000004">
      <c r="A14556" s="1" t="s">
        <v>22</v>
      </c>
      <c r="B14556" s="2">
        <v>44055</v>
      </c>
      <c r="C14556">
        <v>114.2153</v>
      </c>
    </row>
    <row r="14557" spans="1:3" x14ac:dyDescent="0.55000000000000004">
      <c r="A14557" s="1" t="s">
        <v>22</v>
      </c>
      <c r="B14557" s="2">
        <v>44056</v>
      </c>
      <c r="C14557">
        <v>114.2427</v>
      </c>
    </row>
    <row r="14558" spans="1:3" x14ac:dyDescent="0.55000000000000004">
      <c r="A14558" s="1" t="s">
        <v>22</v>
      </c>
      <c r="B14558" s="2">
        <v>44057</v>
      </c>
      <c r="C14558">
        <v>115.4507</v>
      </c>
    </row>
    <row r="14559" spans="1:3" x14ac:dyDescent="0.55000000000000004">
      <c r="A14559" s="1" t="s">
        <v>22</v>
      </c>
      <c r="B14559" s="2">
        <v>44060</v>
      </c>
      <c r="C14559">
        <v>123.1681</v>
      </c>
    </row>
    <row r="14560" spans="1:3" x14ac:dyDescent="0.55000000000000004">
      <c r="A14560" s="1" t="s">
        <v>22</v>
      </c>
      <c r="B14560" s="2">
        <v>44061</v>
      </c>
      <c r="C14560">
        <v>122.4068</v>
      </c>
    </row>
    <row r="14561" spans="1:3" x14ac:dyDescent="0.55000000000000004">
      <c r="A14561" s="1" t="s">
        <v>22</v>
      </c>
      <c r="B14561" s="2">
        <v>44062</v>
      </c>
      <c r="C14561">
        <v>121.1863</v>
      </c>
    </row>
    <row r="14562" spans="1:3" x14ac:dyDescent="0.55000000000000004">
      <c r="A14562" s="1" t="s">
        <v>22</v>
      </c>
      <c r="B14562" s="2">
        <v>44063</v>
      </c>
      <c r="C14562">
        <v>121.21129999999999</v>
      </c>
    </row>
    <row r="14563" spans="1:3" x14ac:dyDescent="0.55000000000000004">
      <c r="A14563" s="1" t="s">
        <v>22</v>
      </c>
      <c r="B14563" s="2">
        <v>44064</v>
      </c>
      <c r="C14563">
        <v>126.62739999999999</v>
      </c>
    </row>
    <row r="14564" spans="1:3" x14ac:dyDescent="0.55000000000000004">
      <c r="A14564" s="1" t="s">
        <v>22</v>
      </c>
      <c r="B14564" s="2">
        <v>44067</v>
      </c>
      <c r="C14564">
        <v>126.9943</v>
      </c>
    </row>
    <row r="14565" spans="1:3" x14ac:dyDescent="0.55000000000000004">
      <c r="A14565" s="1" t="s">
        <v>22</v>
      </c>
      <c r="B14565" s="2">
        <v>44068</v>
      </c>
      <c r="C14565">
        <v>127.29130000000001</v>
      </c>
    </row>
    <row r="14566" spans="1:3" x14ac:dyDescent="0.55000000000000004">
      <c r="A14566" s="1" t="s">
        <v>22</v>
      </c>
      <c r="B14566" s="2">
        <v>44069</v>
      </c>
      <c r="C14566">
        <v>127.521</v>
      </c>
    </row>
    <row r="14567" spans="1:3" x14ac:dyDescent="0.55000000000000004">
      <c r="A14567" s="1" t="s">
        <v>22</v>
      </c>
      <c r="B14567" s="2">
        <v>44070</v>
      </c>
      <c r="C14567">
        <v>126.0758</v>
      </c>
    </row>
    <row r="14568" spans="1:3" x14ac:dyDescent="0.55000000000000004">
      <c r="A14568" s="1" t="s">
        <v>22</v>
      </c>
      <c r="B14568" s="2">
        <v>44071</v>
      </c>
      <c r="C14568">
        <v>131.26230000000001</v>
      </c>
    </row>
    <row r="14569" spans="1:3" x14ac:dyDescent="0.55000000000000004">
      <c r="A14569" s="1" t="s">
        <v>22</v>
      </c>
      <c r="B14569" s="2">
        <v>44074</v>
      </c>
      <c r="C14569">
        <v>133.52610000000001</v>
      </c>
    </row>
    <row r="14570" spans="1:3" x14ac:dyDescent="0.55000000000000004">
      <c r="A14570" s="1" t="s">
        <v>22</v>
      </c>
      <c r="B14570" s="2">
        <v>44075</v>
      </c>
      <c r="C14570">
        <v>138.02510000000001</v>
      </c>
    </row>
    <row r="14571" spans="1:3" x14ac:dyDescent="0.55000000000000004">
      <c r="A14571" s="1" t="s">
        <v>22</v>
      </c>
      <c r="B14571" s="2">
        <v>44076</v>
      </c>
      <c r="C14571">
        <v>143.2731</v>
      </c>
    </row>
    <row r="14572" spans="1:3" x14ac:dyDescent="0.55000000000000004">
      <c r="A14572" s="1" t="s">
        <v>22</v>
      </c>
      <c r="B14572" s="2">
        <v>44077</v>
      </c>
      <c r="C14572">
        <v>129.98079999999999</v>
      </c>
    </row>
    <row r="14573" spans="1:3" x14ac:dyDescent="0.55000000000000004">
      <c r="A14573" s="1" t="s">
        <v>22</v>
      </c>
      <c r="B14573" s="2">
        <v>44078</v>
      </c>
      <c r="C14573">
        <v>126.0561</v>
      </c>
    </row>
    <row r="14574" spans="1:3" x14ac:dyDescent="0.55000000000000004">
      <c r="A14574" s="1" t="s">
        <v>22</v>
      </c>
      <c r="B14574" s="2">
        <v>44082</v>
      </c>
      <c r="C14574">
        <v>118.9706</v>
      </c>
    </row>
    <row r="14575" spans="1:3" x14ac:dyDescent="0.55000000000000004">
      <c r="A14575" s="1" t="s">
        <v>22</v>
      </c>
      <c r="B14575" s="2">
        <v>44083</v>
      </c>
      <c r="C14575">
        <v>126.9799</v>
      </c>
    </row>
    <row r="14576" spans="1:3" x14ac:dyDescent="0.55000000000000004">
      <c r="A14576" s="1" t="s">
        <v>22</v>
      </c>
      <c r="B14576" s="2">
        <v>44084</v>
      </c>
      <c r="C14576">
        <v>122.9528</v>
      </c>
    </row>
    <row r="14577" spans="1:3" x14ac:dyDescent="0.55000000000000004">
      <c r="A14577" s="1" t="s">
        <v>22</v>
      </c>
      <c r="B14577" s="2">
        <v>44085</v>
      </c>
      <c r="C14577">
        <v>121.4823</v>
      </c>
    </row>
    <row r="14578" spans="1:3" x14ac:dyDescent="0.55000000000000004">
      <c r="A14578" s="1" t="s">
        <v>22</v>
      </c>
      <c r="B14578" s="2">
        <v>44088</v>
      </c>
      <c r="C14578">
        <v>128.55029999999999</v>
      </c>
    </row>
    <row r="14579" spans="1:3" x14ac:dyDescent="0.55000000000000004">
      <c r="A14579" s="1" t="s">
        <v>22</v>
      </c>
      <c r="B14579" s="2">
        <v>44089</v>
      </c>
      <c r="C14579">
        <v>129.7362</v>
      </c>
    </row>
    <row r="14580" spans="1:3" x14ac:dyDescent="0.55000000000000004">
      <c r="A14580" s="1" t="s">
        <v>22</v>
      </c>
      <c r="B14580" s="2">
        <v>44090</v>
      </c>
      <c r="C14580">
        <v>124.9776</v>
      </c>
    </row>
    <row r="14581" spans="1:3" x14ac:dyDescent="0.55000000000000004">
      <c r="A14581" s="1" t="s">
        <v>22</v>
      </c>
      <c r="B14581" s="2">
        <v>44091</v>
      </c>
      <c r="C14581">
        <v>124.4683</v>
      </c>
    </row>
    <row r="14582" spans="1:3" x14ac:dyDescent="0.55000000000000004">
      <c r="A14582" s="1" t="s">
        <v>22</v>
      </c>
      <c r="B14582" s="2">
        <v>44092</v>
      </c>
      <c r="C14582">
        <v>121.7294</v>
      </c>
    </row>
    <row r="14583" spans="1:3" x14ac:dyDescent="0.55000000000000004">
      <c r="A14583" s="1" t="s">
        <v>22</v>
      </c>
      <c r="B14583" s="2">
        <v>44095</v>
      </c>
      <c r="C14583">
        <v>125.005</v>
      </c>
    </row>
    <row r="14584" spans="1:3" x14ac:dyDescent="0.55000000000000004">
      <c r="A14584" s="1" t="s">
        <v>22</v>
      </c>
      <c r="B14584" s="2">
        <v>44096</v>
      </c>
      <c r="C14584">
        <v>126.2084</v>
      </c>
    </row>
    <row r="14585" spans="1:3" x14ac:dyDescent="0.55000000000000004">
      <c r="A14585" s="1" t="s">
        <v>22</v>
      </c>
      <c r="B14585" s="2">
        <v>44097</v>
      </c>
      <c r="C14585">
        <v>121.0753</v>
      </c>
    </row>
    <row r="14586" spans="1:3" x14ac:dyDescent="0.55000000000000004">
      <c r="A14586" s="1" t="s">
        <v>22</v>
      </c>
      <c r="B14586" s="2">
        <v>44098</v>
      </c>
      <c r="C14586">
        <v>123.31480000000001</v>
      </c>
    </row>
    <row r="14587" spans="1:3" x14ac:dyDescent="0.55000000000000004">
      <c r="A14587" s="1" t="s">
        <v>22</v>
      </c>
      <c r="B14587" s="2">
        <v>44099</v>
      </c>
      <c r="C14587">
        <v>128.56530000000001</v>
      </c>
    </row>
    <row r="14588" spans="1:3" x14ac:dyDescent="0.55000000000000004">
      <c r="A14588" s="1" t="s">
        <v>22</v>
      </c>
      <c r="B14588" s="2">
        <v>44102</v>
      </c>
      <c r="C14588">
        <v>130.1756</v>
      </c>
    </row>
    <row r="14589" spans="1:3" x14ac:dyDescent="0.55000000000000004">
      <c r="A14589" s="1" t="s">
        <v>22</v>
      </c>
      <c r="B14589" s="2">
        <v>44103</v>
      </c>
      <c r="C14589">
        <v>132.0806</v>
      </c>
    </row>
    <row r="14590" spans="1:3" x14ac:dyDescent="0.55000000000000004">
      <c r="A14590" s="1" t="s">
        <v>22</v>
      </c>
      <c r="B14590" s="2">
        <v>44104</v>
      </c>
      <c r="C14590">
        <v>135.124</v>
      </c>
    </row>
    <row r="14591" spans="1:3" x14ac:dyDescent="0.55000000000000004">
      <c r="A14591" s="1" t="s">
        <v>22</v>
      </c>
      <c r="B14591" s="2">
        <v>44105</v>
      </c>
      <c r="C14591">
        <v>135.96289999999999</v>
      </c>
    </row>
    <row r="14592" spans="1:3" x14ac:dyDescent="0.55000000000000004">
      <c r="A14592" s="1" t="s">
        <v>22</v>
      </c>
      <c r="B14592" s="2">
        <v>44106</v>
      </c>
      <c r="C14592">
        <v>130.4477</v>
      </c>
    </row>
    <row r="14593" spans="1:3" x14ac:dyDescent="0.55000000000000004">
      <c r="A14593" s="1" t="s">
        <v>22</v>
      </c>
      <c r="B14593" s="2">
        <v>44109</v>
      </c>
      <c r="C14593">
        <v>136.24250000000001</v>
      </c>
    </row>
    <row r="14594" spans="1:3" x14ac:dyDescent="0.55000000000000004">
      <c r="A14594" s="1" t="s">
        <v>22</v>
      </c>
      <c r="B14594" s="2">
        <v>44110</v>
      </c>
      <c r="C14594">
        <v>137.18119999999999</v>
      </c>
    </row>
    <row r="14595" spans="1:3" x14ac:dyDescent="0.55000000000000004">
      <c r="A14595" s="1" t="s">
        <v>22</v>
      </c>
      <c r="B14595" s="2">
        <v>44111</v>
      </c>
      <c r="C14595">
        <v>139.45320000000001</v>
      </c>
    </row>
    <row r="14596" spans="1:3" x14ac:dyDescent="0.55000000000000004">
      <c r="A14596" s="1" t="s">
        <v>22</v>
      </c>
      <c r="B14596" s="2">
        <v>44112</v>
      </c>
      <c r="C14596">
        <v>138.20230000000001</v>
      </c>
    </row>
    <row r="14597" spans="1:3" x14ac:dyDescent="0.55000000000000004">
      <c r="A14597" s="1" t="s">
        <v>22</v>
      </c>
      <c r="B14597" s="2">
        <v>44113</v>
      </c>
      <c r="C14597">
        <v>137.4434</v>
      </c>
    </row>
    <row r="14598" spans="1:3" x14ac:dyDescent="0.55000000000000004">
      <c r="A14598" s="1" t="s">
        <v>22</v>
      </c>
      <c r="B14598" s="2">
        <v>44116</v>
      </c>
      <c r="C14598">
        <v>142.06970000000001</v>
      </c>
    </row>
    <row r="14599" spans="1:3" x14ac:dyDescent="0.55000000000000004">
      <c r="A14599" s="1" t="s">
        <v>22</v>
      </c>
      <c r="B14599" s="2">
        <v>44117</v>
      </c>
      <c r="C14599">
        <v>142.2919</v>
      </c>
    </row>
    <row r="14600" spans="1:3" x14ac:dyDescent="0.55000000000000004">
      <c r="A14600" s="1" t="s">
        <v>22</v>
      </c>
      <c r="B14600" s="2">
        <v>44118</v>
      </c>
      <c r="C14600">
        <v>140.76390000000001</v>
      </c>
    </row>
    <row r="14601" spans="1:3" x14ac:dyDescent="0.55000000000000004">
      <c r="A14601" s="1" t="s">
        <v>22</v>
      </c>
      <c r="B14601" s="2">
        <v>44119</v>
      </c>
      <c r="C14601">
        <v>139.51310000000001</v>
      </c>
    </row>
    <row r="14602" spans="1:3" x14ac:dyDescent="0.55000000000000004">
      <c r="A14602" s="1" t="s">
        <v>22</v>
      </c>
      <c r="B14602" s="2">
        <v>44120</v>
      </c>
      <c r="C14602">
        <v>137.93020000000001</v>
      </c>
    </row>
    <row r="14603" spans="1:3" x14ac:dyDescent="0.55000000000000004">
      <c r="A14603" s="1" t="s">
        <v>22</v>
      </c>
      <c r="B14603" s="2">
        <v>44123</v>
      </c>
      <c r="C14603">
        <v>134.79689999999999</v>
      </c>
    </row>
    <row r="14604" spans="1:3" x14ac:dyDescent="0.55000000000000004">
      <c r="A14604" s="1" t="s">
        <v>22</v>
      </c>
      <c r="B14604" s="2">
        <v>44124</v>
      </c>
      <c r="C14604">
        <v>136.2724</v>
      </c>
    </row>
    <row r="14605" spans="1:3" x14ac:dyDescent="0.55000000000000004">
      <c r="A14605" s="1" t="s">
        <v>22</v>
      </c>
      <c r="B14605" s="2">
        <v>44125</v>
      </c>
      <c r="C14605">
        <v>135.06649999999999</v>
      </c>
    </row>
    <row r="14606" spans="1:3" x14ac:dyDescent="0.55000000000000004">
      <c r="A14606" s="1" t="s">
        <v>22</v>
      </c>
      <c r="B14606" s="2">
        <v>44126</v>
      </c>
      <c r="C14606">
        <v>133.43119999999999</v>
      </c>
    </row>
    <row r="14607" spans="1:3" x14ac:dyDescent="0.55000000000000004">
      <c r="A14607" s="1" t="s">
        <v>22</v>
      </c>
      <c r="B14607" s="2">
        <v>44127</v>
      </c>
      <c r="C14607">
        <v>135.72069999999999</v>
      </c>
    </row>
    <row r="14608" spans="1:3" x14ac:dyDescent="0.55000000000000004">
      <c r="A14608" s="1" t="s">
        <v>22</v>
      </c>
      <c r="B14608" s="2">
        <v>44130</v>
      </c>
      <c r="C14608">
        <v>131.23670000000001</v>
      </c>
    </row>
    <row r="14609" spans="1:3" x14ac:dyDescent="0.55000000000000004">
      <c r="A14609" s="1" t="s">
        <v>22</v>
      </c>
      <c r="B14609" s="2">
        <v>44131</v>
      </c>
      <c r="C14609">
        <v>133.78829999999999</v>
      </c>
    </row>
    <row r="14610" spans="1:3" x14ac:dyDescent="0.55000000000000004">
      <c r="A14610" s="1" t="s">
        <v>22</v>
      </c>
      <c r="B14610" s="2">
        <v>44132</v>
      </c>
      <c r="C14610">
        <v>126.1011</v>
      </c>
    </row>
    <row r="14611" spans="1:3" x14ac:dyDescent="0.55000000000000004">
      <c r="A14611" s="1" t="s">
        <v>22</v>
      </c>
      <c r="B14611" s="2">
        <v>44133</v>
      </c>
      <c r="C14611">
        <v>130.0658</v>
      </c>
    </row>
    <row r="14612" spans="1:3" x14ac:dyDescent="0.55000000000000004">
      <c r="A14612" s="1" t="s">
        <v>22</v>
      </c>
      <c r="B14612" s="2">
        <v>44134</v>
      </c>
      <c r="C14612">
        <v>125.17230000000001</v>
      </c>
    </row>
    <row r="14613" spans="1:3" x14ac:dyDescent="0.55000000000000004">
      <c r="A14613" s="1" t="s">
        <v>22</v>
      </c>
      <c r="B14613" s="2">
        <v>44137</v>
      </c>
      <c r="C14613">
        <v>125.6392</v>
      </c>
    </row>
    <row r="14614" spans="1:3" x14ac:dyDescent="0.55000000000000004">
      <c r="A14614" s="1" t="s">
        <v>22</v>
      </c>
      <c r="B14614" s="2">
        <v>44138</v>
      </c>
      <c r="C14614">
        <v>130.02080000000001</v>
      </c>
    </row>
    <row r="14615" spans="1:3" x14ac:dyDescent="0.55000000000000004">
      <c r="A14615" s="1" t="s">
        <v>22</v>
      </c>
      <c r="B14615" s="2">
        <v>44139</v>
      </c>
      <c r="C14615">
        <v>137.75800000000001</v>
      </c>
    </row>
    <row r="14616" spans="1:3" x14ac:dyDescent="0.55000000000000004">
      <c r="A14616" s="1" t="s">
        <v>22</v>
      </c>
      <c r="B14616" s="2">
        <v>44140</v>
      </c>
      <c r="C14616">
        <v>141.41059999999999</v>
      </c>
    </row>
    <row r="14617" spans="1:3" x14ac:dyDescent="0.55000000000000004">
      <c r="A14617" s="1" t="s">
        <v>22</v>
      </c>
      <c r="B14617" s="2">
        <v>44141</v>
      </c>
      <c r="C14617">
        <v>145.42519999999999</v>
      </c>
    </row>
    <row r="14618" spans="1:3" x14ac:dyDescent="0.55000000000000004">
      <c r="A14618" s="1" t="s">
        <v>22</v>
      </c>
      <c r="B14618" s="2">
        <v>44144</v>
      </c>
      <c r="C14618">
        <v>136.1251</v>
      </c>
    </row>
    <row r="14619" spans="1:3" x14ac:dyDescent="0.55000000000000004">
      <c r="A14619" s="1" t="s">
        <v>22</v>
      </c>
      <c r="B14619" s="2">
        <v>44145</v>
      </c>
      <c r="C14619">
        <v>127.5292</v>
      </c>
    </row>
    <row r="14620" spans="1:3" x14ac:dyDescent="0.55000000000000004">
      <c r="A14620" s="1" t="s">
        <v>22</v>
      </c>
      <c r="B14620" s="2">
        <v>44146</v>
      </c>
      <c r="C14620">
        <v>134.00049999999999</v>
      </c>
    </row>
    <row r="14621" spans="1:3" x14ac:dyDescent="0.55000000000000004">
      <c r="A14621" s="1" t="s">
        <v>22</v>
      </c>
      <c r="B14621" s="2">
        <v>44147</v>
      </c>
      <c r="C14621">
        <v>134.38749999999999</v>
      </c>
    </row>
    <row r="14622" spans="1:3" x14ac:dyDescent="0.55000000000000004">
      <c r="A14622" s="1" t="s">
        <v>22</v>
      </c>
      <c r="B14622" s="2">
        <v>44148</v>
      </c>
      <c r="C14622">
        <v>132.7921</v>
      </c>
    </row>
    <row r="14623" spans="1:3" x14ac:dyDescent="0.55000000000000004">
      <c r="A14623" s="1" t="s">
        <v>22</v>
      </c>
      <c r="B14623" s="2">
        <v>44151</v>
      </c>
      <c r="C14623">
        <v>134.9717</v>
      </c>
    </row>
    <row r="14624" spans="1:3" x14ac:dyDescent="0.55000000000000004">
      <c r="A14624" s="1" t="s">
        <v>22</v>
      </c>
      <c r="B14624" s="2">
        <v>44152</v>
      </c>
      <c r="C14624">
        <v>134.0429</v>
      </c>
    </row>
    <row r="14625" spans="1:3" x14ac:dyDescent="0.55000000000000004">
      <c r="A14625" s="1" t="s">
        <v>22</v>
      </c>
      <c r="B14625" s="2">
        <v>44153</v>
      </c>
      <c r="C14625">
        <v>134.1078</v>
      </c>
    </row>
    <row r="14626" spans="1:3" x14ac:dyDescent="0.55000000000000004">
      <c r="A14626" s="1" t="s">
        <v>22</v>
      </c>
      <c r="B14626" s="2">
        <v>44154</v>
      </c>
      <c r="C14626">
        <v>134.2227</v>
      </c>
    </row>
    <row r="14627" spans="1:3" x14ac:dyDescent="0.55000000000000004">
      <c r="A14627" s="1" t="s">
        <v>22</v>
      </c>
      <c r="B14627" s="2">
        <v>44155</v>
      </c>
      <c r="C14627">
        <v>130.70240000000001</v>
      </c>
    </row>
    <row r="14628" spans="1:3" x14ac:dyDescent="0.55000000000000004">
      <c r="A14628" s="1" t="s">
        <v>22</v>
      </c>
      <c r="B14628" s="2">
        <v>44158</v>
      </c>
      <c r="C14628">
        <v>131.2242</v>
      </c>
    </row>
    <row r="14629" spans="1:3" x14ac:dyDescent="0.55000000000000004">
      <c r="A14629" s="1" t="s">
        <v>22</v>
      </c>
      <c r="B14629" s="2">
        <v>44159</v>
      </c>
      <c r="C14629">
        <v>129.4042</v>
      </c>
    </row>
    <row r="14630" spans="1:3" x14ac:dyDescent="0.55000000000000004">
      <c r="A14630" s="1" t="s">
        <v>22</v>
      </c>
      <c r="B14630" s="2">
        <v>44160</v>
      </c>
      <c r="C14630">
        <v>132.1705</v>
      </c>
    </row>
    <row r="14631" spans="1:3" x14ac:dyDescent="0.55000000000000004">
      <c r="A14631" s="1" t="s">
        <v>22</v>
      </c>
      <c r="B14631" s="2">
        <v>44162</v>
      </c>
      <c r="C14631">
        <v>132.43510000000001</v>
      </c>
    </row>
    <row r="14632" spans="1:3" x14ac:dyDescent="0.55000000000000004">
      <c r="A14632" s="1" t="s">
        <v>22</v>
      </c>
      <c r="B14632" s="2">
        <v>44165</v>
      </c>
      <c r="C14632">
        <v>133.8357</v>
      </c>
    </row>
    <row r="14633" spans="1:3" x14ac:dyDescent="0.55000000000000004">
      <c r="A14633" s="1" t="s">
        <v>22</v>
      </c>
      <c r="B14633" s="2">
        <v>44166</v>
      </c>
      <c r="C14633">
        <v>133.7209</v>
      </c>
    </row>
    <row r="14634" spans="1:3" x14ac:dyDescent="0.55000000000000004">
      <c r="A14634" s="1" t="s">
        <v>22</v>
      </c>
      <c r="B14634" s="2">
        <v>44167</v>
      </c>
      <c r="C14634">
        <v>135.2638</v>
      </c>
    </row>
    <row r="14635" spans="1:3" x14ac:dyDescent="0.55000000000000004">
      <c r="A14635" s="1" t="s">
        <v>22</v>
      </c>
      <c r="B14635" s="2">
        <v>44168</v>
      </c>
      <c r="C14635">
        <v>133.8203</v>
      </c>
    </row>
    <row r="14636" spans="1:3" x14ac:dyDescent="0.55000000000000004">
      <c r="A14636" s="1" t="s">
        <v>22</v>
      </c>
      <c r="B14636" s="2">
        <v>44169</v>
      </c>
      <c r="C14636">
        <v>135.44110000000001</v>
      </c>
    </row>
    <row r="14637" spans="1:3" x14ac:dyDescent="0.55000000000000004">
      <c r="A14637" s="1" t="s">
        <v>22</v>
      </c>
      <c r="B14637" s="2">
        <v>44172</v>
      </c>
      <c r="C14637">
        <v>135.9256</v>
      </c>
    </row>
    <row r="14638" spans="1:3" x14ac:dyDescent="0.55000000000000004">
      <c r="A14638" s="1" t="s">
        <v>22</v>
      </c>
      <c r="B14638" s="2">
        <v>44173</v>
      </c>
      <c r="C14638">
        <v>133.36080000000001</v>
      </c>
    </row>
    <row r="14639" spans="1:3" x14ac:dyDescent="0.55000000000000004">
      <c r="A14639" s="1" t="s">
        <v>22</v>
      </c>
      <c r="B14639" s="2">
        <v>44174</v>
      </c>
      <c r="C14639">
        <v>129.17269999999999</v>
      </c>
    </row>
    <row r="14640" spans="1:3" x14ac:dyDescent="0.55000000000000004">
      <c r="A14640" s="1" t="s">
        <v>22</v>
      </c>
      <c r="B14640" s="2">
        <v>44175</v>
      </c>
      <c r="C14640">
        <v>129.5872</v>
      </c>
    </row>
    <row r="14641" spans="1:3" x14ac:dyDescent="0.55000000000000004">
      <c r="A14641" s="1" t="s">
        <v>22</v>
      </c>
      <c r="B14641" s="2">
        <v>44176</v>
      </c>
      <c r="C14641">
        <v>129.99680000000001</v>
      </c>
    </row>
    <row r="14642" spans="1:3" x14ac:dyDescent="0.55000000000000004">
      <c r="A14642" s="1" t="s">
        <v>22</v>
      </c>
      <c r="B14642" s="2">
        <v>44179</v>
      </c>
      <c r="C14642">
        <v>132.9487</v>
      </c>
    </row>
    <row r="14643" spans="1:3" x14ac:dyDescent="0.55000000000000004">
      <c r="A14643" s="1" t="s">
        <v>22</v>
      </c>
      <c r="B14643" s="2">
        <v>44180</v>
      </c>
      <c r="C14643">
        <v>133.4657</v>
      </c>
    </row>
    <row r="14644" spans="1:3" x14ac:dyDescent="0.55000000000000004">
      <c r="A14644" s="1" t="s">
        <v>22</v>
      </c>
      <c r="B14644" s="2">
        <v>44181</v>
      </c>
      <c r="C14644">
        <v>132.2869</v>
      </c>
    </row>
    <row r="14645" spans="1:3" x14ac:dyDescent="0.55000000000000004">
      <c r="A14645" s="1" t="s">
        <v>22</v>
      </c>
      <c r="B14645" s="2">
        <v>44182</v>
      </c>
      <c r="C14645">
        <v>133.27340000000001</v>
      </c>
    </row>
    <row r="14646" spans="1:3" x14ac:dyDescent="0.55000000000000004">
      <c r="A14646" s="1" t="s">
        <v>22</v>
      </c>
      <c r="B14646" s="2">
        <v>44183</v>
      </c>
      <c r="C14646">
        <v>132.58160000000001</v>
      </c>
    </row>
    <row r="14647" spans="1:3" x14ac:dyDescent="0.55000000000000004">
      <c r="A14647" s="1" t="s">
        <v>22</v>
      </c>
      <c r="B14647" s="2">
        <v>44186</v>
      </c>
      <c r="C14647">
        <v>133.18350000000001</v>
      </c>
    </row>
    <row r="14648" spans="1:3" x14ac:dyDescent="0.55000000000000004">
      <c r="A14648" s="1" t="s">
        <v>22</v>
      </c>
      <c r="B14648" s="2">
        <v>44187</v>
      </c>
      <c r="C14648">
        <v>132.64400000000001</v>
      </c>
    </row>
    <row r="14649" spans="1:3" x14ac:dyDescent="0.55000000000000004">
      <c r="A14649" s="1" t="s">
        <v>22</v>
      </c>
      <c r="B14649" s="2">
        <v>44188</v>
      </c>
      <c r="C14649">
        <v>129.95679999999999</v>
      </c>
    </row>
    <row r="14650" spans="1:3" x14ac:dyDescent="0.55000000000000004">
      <c r="A14650" s="1" t="s">
        <v>22</v>
      </c>
      <c r="B14650" s="2">
        <v>44189</v>
      </c>
      <c r="C14650">
        <v>129.80199999999999</v>
      </c>
    </row>
    <row r="14651" spans="1:3" x14ac:dyDescent="0.55000000000000004">
      <c r="A14651" s="1" t="s">
        <v>22</v>
      </c>
      <c r="B14651" s="2">
        <v>44193</v>
      </c>
      <c r="C14651">
        <v>128.8655</v>
      </c>
    </row>
    <row r="14652" spans="1:3" x14ac:dyDescent="0.55000000000000004">
      <c r="A14652" s="1" t="s">
        <v>22</v>
      </c>
      <c r="B14652" s="2">
        <v>44194</v>
      </c>
      <c r="C14652">
        <v>129.29750000000001</v>
      </c>
    </row>
    <row r="14653" spans="1:3" x14ac:dyDescent="0.55000000000000004">
      <c r="A14653" s="1" t="s">
        <v>22</v>
      </c>
      <c r="B14653" s="2">
        <v>44195</v>
      </c>
      <c r="C14653">
        <v>131.32040000000001</v>
      </c>
    </row>
    <row r="14654" spans="1:3" x14ac:dyDescent="0.55000000000000004">
      <c r="A14654" s="1" t="s">
        <v>22</v>
      </c>
      <c r="B14654" s="2">
        <v>44196</v>
      </c>
      <c r="C14654">
        <v>130.41390000000001</v>
      </c>
    </row>
    <row r="14655" spans="1:3" x14ac:dyDescent="0.55000000000000004">
      <c r="A14655" s="1" t="s">
        <v>22</v>
      </c>
      <c r="B14655" s="2">
        <v>44200</v>
      </c>
      <c r="C14655">
        <v>130.9982</v>
      </c>
    </row>
    <row r="14656" spans="1:3" x14ac:dyDescent="0.55000000000000004">
      <c r="A14656" s="1" t="s">
        <v>22</v>
      </c>
      <c r="B14656" s="2">
        <v>44201</v>
      </c>
      <c r="C14656">
        <v>133.90770000000001</v>
      </c>
    </row>
    <row r="14657" spans="1:3" x14ac:dyDescent="0.55000000000000004">
      <c r="A14657" s="1" t="s">
        <v>22</v>
      </c>
      <c r="B14657" s="2">
        <v>44202</v>
      </c>
      <c r="C14657">
        <v>126.0134</v>
      </c>
    </row>
    <row r="14658" spans="1:3" x14ac:dyDescent="0.55000000000000004">
      <c r="A14658" s="1" t="s">
        <v>22</v>
      </c>
      <c r="B14658" s="2">
        <v>44203</v>
      </c>
      <c r="C14658">
        <v>133.30080000000001</v>
      </c>
    </row>
    <row r="14659" spans="1:3" x14ac:dyDescent="0.55000000000000004">
      <c r="A14659" s="1" t="s">
        <v>22</v>
      </c>
      <c r="B14659" s="2">
        <v>44204</v>
      </c>
      <c r="C14659">
        <v>132.62909999999999</v>
      </c>
    </row>
    <row r="14660" spans="1:3" x14ac:dyDescent="0.55000000000000004">
      <c r="A14660" s="1" t="s">
        <v>22</v>
      </c>
      <c r="B14660" s="2">
        <v>44207</v>
      </c>
      <c r="C14660">
        <v>136.0729</v>
      </c>
    </row>
    <row r="14661" spans="1:3" x14ac:dyDescent="0.55000000000000004">
      <c r="A14661" s="1" t="s">
        <v>22</v>
      </c>
      <c r="B14661" s="2">
        <v>44208</v>
      </c>
      <c r="C14661">
        <v>134.70689999999999</v>
      </c>
    </row>
    <row r="14662" spans="1:3" x14ac:dyDescent="0.55000000000000004">
      <c r="A14662" s="1" t="s">
        <v>22</v>
      </c>
      <c r="B14662" s="2">
        <v>44209</v>
      </c>
      <c r="C14662">
        <v>135.1764</v>
      </c>
    </row>
    <row r="14663" spans="1:3" x14ac:dyDescent="0.55000000000000004">
      <c r="A14663" s="1" t="s">
        <v>22</v>
      </c>
      <c r="B14663" s="2">
        <v>44210</v>
      </c>
      <c r="C14663">
        <v>131.8648</v>
      </c>
    </row>
    <row r="14664" spans="1:3" x14ac:dyDescent="0.55000000000000004">
      <c r="A14664" s="1" t="s">
        <v>22</v>
      </c>
      <c r="B14664" s="2">
        <v>44211</v>
      </c>
      <c r="C14664">
        <v>128.46090000000001</v>
      </c>
    </row>
    <row r="14665" spans="1:3" x14ac:dyDescent="0.55000000000000004">
      <c r="A14665" s="1" t="s">
        <v>22</v>
      </c>
      <c r="B14665" s="2">
        <v>44215</v>
      </c>
      <c r="C14665">
        <v>130.11670000000001</v>
      </c>
    </row>
    <row r="14666" spans="1:3" x14ac:dyDescent="0.55000000000000004">
      <c r="A14666" s="1" t="s">
        <v>22</v>
      </c>
      <c r="B14666" s="2">
        <v>44216</v>
      </c>
      <c r="C14666">
        <v>133.5181</v>
      </c>
    </row>
    <row r="14667" spans="1:3" x14ac:dyDescent="0.55000000000000004">
      <c r="A14667" s="1" t="s">
        <v>22</v>
      </c>
      <c r="B14667" s="2">
        <v>44217</v>
      </c>
      <c r="C14667">
        <v>138.53039999999999</v>
      </c>
    </row>
    <row r="14668" spans="1:3" x14ac:dyDescent="0.55000000000000004">
      <c r="A14668" s="1" t="s">
        <v>22</v>
      </c>
      <c r="B14668" s="2">
        <v>44218</v>
      </c>
      <c r="C14668">
        <v>136.982</v>
      </c>
    </row>
    <row r="14669" spans="1:3" x14ac:dyDescent="0.55000000000000004">
      <c r="A14669" s="1" t="s">
        <v>22</v>
      </c>
      <c r="B14669" s="2">
        <v>44221</v>
      </c>
      <c r="C14669">
        <v>136.39009999999999</v>
      </c>
    </row>
    <row r="14670" spans="1:3" x14ac:dyDescent="0.55000000000000004">
      <c r="A14670" s="1" t="s">
        <v>22</v>
      </c>
      <c r="B14670" s="2">
        <v>44222</v>
      </c>
      <c r="C14670">
        <v>134.2124</v>
      </c>
    </row>
    <row r="14671" spans="1:3" x14ac:dyDescent="0.55000000000000004">
      <c r="A14671" s="1" t="s">
        <v>22</v>
      </c>
      <c r="B14671" s="2">
        <v>44223</v>
      </c>
      <c r="C14671">
        <v>129.0428</v>
      </c>
    </row>
    <row r="14672" spans="1:3" x14ac:dyDescent="0.55000000000000004">
      <c r="A14672" s="1" t="s">
        <v>22</v>
      </c>
      <c r="B14672" s="2">
        <v>44224</v>
      </c>
      <c r="C14672">
        <v>130.37389999999999</v>
      </c>
    </row>
    <row r="14673" spans="1:3" x14ac:dyDescent="0.55000000000000004">
      <c r="A14673" s="1" t="s">
        <v>22</v>
      </c>
      <c r="B14673" s="2">
        <v>44225</v>
      </c>
      <c r="C14673">
        <v>129.762</v>
      </c>
    </row>
    <row r="14674" spans="1:3" x14ac:dyDescent="0.55000000000000004">
      <c r="A14674" s="1" t="s">
        <v>22</v>
      </c>
      <c r="B14674" s="2">
        <v>44228</v>
      </c>
      <c r="C14674">
        <v>132.232</v>
      </c>
    </row>
    <row r="14675" spans="1:3" x14ac:dyDescent="0.55000000000000004">
      <c r="A14675" s="1" t="s">
        <v>22</v>
      </c>
      <c r="B14675" s="2">
        <v>44229</v>
      </c>
      <c r="C14675">
        <v>135.42609999999999</v>
      </c>
    </row>
    <row r="14676" spans="1:3" x14ac:dyDescent="0.55000000000000004">
      <c r="A14676" s="1" t="s">
        <v>22</v>
      </c>
      <c r="B14676" s="2">
        <v>44230</v>
      </c>
      <c r="C14676">
        <v>135.16390000000001</v>
      </c>
    </row>
    <row r="14677" spans="1:3" x14ac:dyDescent="0.55000000000000004">
      <c r="A14677" s="1" t="s">
        <v>22</v>
      </c>
      <c r="B14677" s="2">
        <v>44231</v>
      </c>
      <c r="C14677">
        <v>136.5</v>
      </c>
    </row>
    <row r="14678" spans="1:3" x14ac:dyDescent="0.55000000000000004">
      <c r="A14678" s="1" t="s">
        <v>22</v>
      </c>
      <c r="B14678" s="2">
        <v>44232</v>
      </c>
      <c r="C14678">
        <v>135.76830000000001</v>
      </c>
    </row>
    <row r="14679" spans="1:3" x14ac:dyDescent="0.55000000000000004">
      <c r="A14679" s="1" t="s">
        <v>22</v>
      </c>
      <c r="B14679" s="2">
        <v>44235</v>
      </c>
      <c r="C14679">
        <v>144.23689999999999</v>
      </c>
    </row>
    <row r="14680" spans="1:3" x14ac:dyDescent="0.55000000000000004">
      <c r="A14680" s="1" t="s">
        <v>22</v>
      </c>
      <c r="B14680" s="2">
        <v>44236</v>
      </c>
      <c r="C14680">
        <v>142.4838</v>
      </c>
    </row>
    <row r="14681" spans="1:3" x14ac:dyDescent="0.55000000000000004">
      <c r="A14681" s="1" t="s">
        <v>22</v>
      </c>
      <c r="B14681" s="2">
        <v>44237</v>
      </c>
      <c r="C14681">
        <v>147.48849999999999</v>
      </c>
    </row>
    <row r="14682" spans="1:3" x14ac:dyDescent="0.55000000000000004">
      <c r="A14682" s="1" t="s">
        <v>22</v>
      </c>
      <c r="B14682" s="2">
        <v>44238</v>
      </c>
      <c r="C14682">
        <v>152.3484</v>
      </c>
    </row>
    <row r="14683" spans="1:3" x14ac:dyDescent="0.55000000000000004">
      <c r="A14683" s="1" t="s">
        <v>22</v>
      </c>
      <c r="B14683" s="2">
        <v>44239</v>
      </c>
      <c r="C14683">
        <v>149.45650000000001</v>
      </c>
    </row>
    <row r="14684" spans="1:3" x14ac:dyDescent="0.55000000000000004">
      <c r="A14684" s="1" t="s">
        <v>22</v>
      </c>
      <c r="B14684" s="2">
        <v>44243</v>
      </c>
      <c r="C14684">
        <v>153.14259999999999</v>
      </c>
    </row>
    <row r="14685" spans="1:3" x14ac:dyDescent="0.55000000000000004">
      <c r="A14685" s="1" t="s">
        <v>22</v>
      </c>
      <c r="B14685" s="2">
        <v>44244</v>
      </c>
      <c r="C14685">
        <v>148.90450000000001</v>
      </c>
    </row>
    <row r="14686" spans="1:3" x14ac:dyDescent="0.55000000000000004">
      <c r="A14686" s="1" t="s">
        <v>22</v>
      </c>
      <c r="B14686" s="2">
        <v>44245</v>
      </c>
      <c r="C14686">
        <v>148.1353</v>
      </c>
    </row>
    <row r="14687" spans="1:3" x14ac:dyDescent="0.55000000000000004">
      <c r="A14687" s="1" t="s">
        <v>22</v>
      </c>
      <c r="B14687" s="2">
        <v>44246</v>
      </c>
      <c r="C14687">
        <v>149.10939999999999</v>
      </c>
    </row>
    <row r="14688" spans="1:3" x14ac:dyDescent="0.55000000000000004">
      <c r="A14688" s="1" t="s">
        <v>22</v>
      </c>
      <c r="B14688" s="2">
        <v>44249</v>
      </c>
      <c r="C14688">
        <v>143.40780000000001</v>
      </c>
    </row>
    <row r="14689" spans="1:3" x14ac:dyDescent="0.55000000000000004">
      <c r="A14689" s="1" t="s">
        <v>22</v>
      </c>
      <c r="B14689" s="2">
        <v>44250</v>
      </c>
      <c r="C14689">
        <v>141.27250000000001</v>
      </c>
    </row>
    <row r="14690" spans="1:3" x14ac:dyDescent="0.55000000000000004">
      <c r="A14690" s="1" t="s">
        <v>22</v>
      </c>
      <c r="B14690" s="2">
        <v>44251</v>
      </c>
      <c r="C14690">
        <v>144.83879999999999</v>
      </c>
    </row>
    <row r="14691" spans="1:3" x14ac:dyDescent="0.55000000000000004">
      <c r="A14691" s="1" t="s">
        <v>22</v>
      </c>
      <c r="B14691" s="2">
        <v>44252</v>
      </c>
      <c r="C14691">
        <v>132.93620000000001</v>
      </c>
    </row>
    <row r="14692" spans="1:3" x14ac:dyDescent="0.55000000000000004">
      <c r="A14692" s="1" t="s">
        <v>22</v>
      </c>
      <c r="B14692" s="2">
        <v>44253</v>
      </c>
      <c r="C14692">
        <v>137.00200000000001</v>
      </c>
    </row>
    <row r="14693" spans="1:3" x14ac:dyDescent="0.55000000000000004">
      <c r="A14693" s="1" t="s">
        <v>22</v>
      </c>
      <c r="B14693" s="2">
        <v>44256</v>
      </c>
      <c r="C14693">
        <v>138.2732</v>
      </c>
    </row>
    <row r="14694" spans="1:3" x14ac:dyDescent="0.55000000000000004">
      <c r="A14694" s="1" t="s">
        <v>22</v>
      </c>
      <c r="B14694" s="2">
        <v>44257</v>
      </c>
      <c r="C14694">
        <v>133.92269999999999</v>
      </c>
    </row>
    <row r="14695" spans="1:3" x14ac:dyDescent="0.55000000000000004">
      <c r="A14695" s="1" t="s">
        <v>22</v>
      </c>
      <c r="B14695" s="2">
        <v>44258</v>
      </c>
      <c r="C14695">
        <v>127.914</v>
      </c>
    </row>
    <row r="14696" spans="1:3" x14ac:dyDescent="0.55000000000000004">
      <c r="A14696" s="1" t="s">
        <v>22</v>
      </c>
      <c r="B14696" s="2">
        <v>44259</v>
      </c>
      <c r="C14696">
        <v>123.5735</v>
      </c>
    </row>
    <row r="14697" spans="1:3" x14ac:dyDescent="0.55000000000000004">
      <c r="A14697" s="1" t="s">
        <v>22</v>
      </c>
      <c r="B14697" s="2">
        <v>44260</v>
      </c>
      <c r="C14697">
        <v>124.4851</v>
      </c>
    </row>
    <row r="14698" spans="1:3" x14ac:dyDescent="0.55000000000000004">
      <c r="A14698" s="1" t="s">
        <v>22</v>
      </c>
      <c r="B14698" s="2">
        <v>44263</v>
      </c>
      <c r="C14698">
        <v>115.8116</v>
      </c>
    </row>
    <row r="14699" spans="1:3" x14ac:dyDescent="0.55000000000000004">
      <c r="A14699" s="1" t="s">
        <v>22</v>
      </c>
      <c r="B14699" s="2">
        <v>44264</v>
      </c>
      <c r="C14699">
        <v>125.1151</v>
      </c>
    </row>
    <row r="14700" spans="1:3" x14ac:dyDescent="0.55000000000000004">
      <c r="A14700" s="1" t="s">
        <v>22</v>
      </c>
      <c r="B14700" s="2">
        <v>44265</v>
      </c>
      <c r="C14700">
        <v>124.5955</v>
      </c>
    </row>
    <row r="14701" spans="1:3" x14ac:dyDescent="0.55000000000000004">
      <c r="A14701" s="1" t="s">
        <v>22</v>
      </c>
      <c r="B14701" s="2">
        <v>44266</v>
      </c>
      <c r="C14701">
        <v>129.8443</v>
      </c>
    </row>
    <row r="14702" spans="1:3" x14ac:dyDescent="0.55000000000000004">
      <c r="A14702" s="1" t="s">
        <v>22</v>
      </c>
      <c r="B14702" s="2">
        <v>44267</v>
      </c>
      <c r="C14702">
        <v>128.47030000000001</v>
      </c>
    </row>
    <row r="14703" spans="1:3" x14ac:dyDescent="0.55000000000000004">
      <c r="A14703" s="1" t="s">
        <v>22</v>
      </c>
      <c r="B14703" s="2">
        <v>44270</v>
      </c>
      <c r="C14703">
        <v>131.82040000000001</v>
      </c>
    </row>
    <row r="14704" spans="1:3" x14ac:dyDescent="0.55000000000000004">
      <c r="A14704" s="1" t="s">
        <v>22</v>
      </c>
      <c r="B14704" s="2">
        <v>44271</v>
      </c>
      <c r="C14704">
        <v>132.81970000000001</v>
      </c>
    </row>
    <row r="14705" spans="1:3" x14ac:dyDescent="0.55000000000000004">
      <c r="A14705" s="1" t="s">
        <v>22</v>
      </c>
      <c r="B14705" s="2">
        <v>44272</v>
      </c>
      <c r="C14705">
        <v>133.3194</v>
      </c>
    </row>
    <row r="14706" spans="1:3" x14ac:dyDescent="0.55000000000000004">
      <c r="A14706" s="1" t="s">
        <v>22</v>
      </c>
      <c r="B14706" s="2">
        <v>44273</v>
      </c>
      <c r="C14706">
        <v>127.1362</v>
      </c>
    </row>
    <row r="14707" spans="1:3" x14ac:dyDescent="0.55000000000000004">
      <c r="A14707" s="1" t="s">
        <v>22</v>
      </c>
      <c r="B14707" s="2">
        <v>44274</v>
      </c>
      <c r="C14707">
        <v>128.36779999999999</v>
      </c>
    </row>
    <row r="14708" spans="1:3" x14ac:dyDescent="0.55000000000000004">
      <c r="A14708" s="1" t="s">
        <v>22</v>
      </c>
      <c r="B14708" s="2">
        <v>44277</v>
      </c>
      <c r="C14708">
        <v>131.7705</v>
      </c>
    </row>
    <row r="14709" spans="1:3" x14ac:dyDescent="0.55000000000000004">
      <c r="A14709" s="1" t="s">
        <v>22</v>
      </c>
      <c r="B14709" s="2">
        <v>44278</v>
      </c>
      <c r="C14709">
        <v>130.6163</v>
      </c>
    </row>
    <row r="14710" spans="1:3" x14ac:dyDescent="0.55000000000000004">
      <c r="A14710" s="1" t="s">
        <v>22</v>
      </c>
      <c r="B14710" s="2">
        <v>44279</v>
      </c>
      <c r="C14710">
        <v>126.34180000000001</v>
      </c>
    </row>
    <row r="14711" spans="1:3" x14ac:dyDescent="0.55000000000000004">
      <c r="A14711" s="1" t="s">
        <v>22</v>
      </c>
      <c r="B14711" s="2">
        <v>44280</v>
      </c>
      <c r="C14711">
        <v>125.265</v>
      </c>
    </row>
    <row r="14712" spans="1:3" x14ac:dyDescent="0.55000000000000004">
      <c r="A14712" s="1" t="s">
        <v>22</v>
      </c>
      <c r="B14712" s="2">
        <v>44281</v>
      </c>
      <c r="C14712">
        <v>128.30289999999999</v>
      </c>
    </row>
    <row r="14713" spans="1:3" x14ac:dyDescent="0.55000000000000004">
      <c r="A14713" s="1" t="s">
        <v>22</v>
      </c>
      <c r="B14713" s="2">
        <v>44284</v>
      </c>
      <c r="C14713">
        <v>129.3921</v>
      </c>
    </row>
    <row r="14714" spans="1:3" x14ac:dyDescent="0.55000000000000004">
      <c r="A14714" s="1" t="s">
        <v>22</v>
      </c>
      <c r="B14714" s="2">
        <v>44285</v>
      </c>
      <c r="C14714">
        <v>128.6276</v>
      </c>
    </row>
    <row r="14715" spans="1:3" x14ac:dyDescent="0.55000000000000004">
      <c r="A14715" s="1" t="s">
        <v>22</v>
      </c>
      <c r="B14715" s="2">
        <v>44286</v>
      </c>
      <c r="C14715">
        <v>133.38929999999999</v>
      </c>
    </row>
    <row r="14716" spans="1:3" x14ac:dyDescent="0.55000000000000004">
      <c r="A14716" s="1" t="s">
        <v>22</v>
      </c>
      <c r="B14716" s="2">
        <v>44287</v>
      </c>
      <c r="C14716">
        <v>138.02109999999999</v>
      </c>
    </row>
    <row r="14717" spans="1:3" x14ac:dyDescent="0.55000000000000004">
      <c r="A14717" s="1" t="s">
        <v>22</v>
      </c>
      <c r="B14717" s="2">
        <v>44291</v>
      </c>
      <c r="C14717">
        <v>139.7774</v>
      </c>
    </row>
    <row r="14718" spans="1:3" x14ac:dyDescent="0.55000000000000004">
      <c r="A14718" s="1" t="s">
        <v>22</v>
      </c>
      <c r="B14718" s="2">
        <v>44292</v>
      </c>
      <c r="C14718">
        <v>138.51820000000001</v>
      </c>
    </row>
    <row r="14719" spans="1:3" x14ac:dyDescent="0.55000000000000004">
      <c r="A14719" s="1" t="s">
        <v>22</v>
      </c>
      <c r="B14719" s="2">
        <v>44293</v>
      </c>
      <c r="C14719">
        <v>141.33629999999999</v>
      </c>
    </row>
    <row r="14720" spans="1:3" x14ac:dyDescent="0.55000000000000004">
      <c r="A14720" s="1" t="s">
        <v>22</v>
      </c>
      <c r="B14720" s="2">
        <v>44294</v>
      </c>
      <c r="C14720">
        <v>143.0701</v>
      </c>
    </row>
    <row r="14721" spans="1:3" x14ac:dyDescent="0.55000000000000004">
      <c r="A14721" s="1" t="s">
        <v>22</v>
      </c>
      <c r="B14721" s="2">
        <v>44295</v>
      </c>
      <c r="C14721">
        <v>143.89949999999999</v>
      </c>
    </row>
    <row r="14722" spans="1:3" x14ac:dyDescent="0.55000000000000004">
      <c r="A14722" s="1" t="s">
        <v>22</v>
      </c>
      <c r="B14722" s="2">
        <v>44298</v>
      </c>
      <c r="C14722">
        <v>151.9838</v>
      </c>
    </row>
    <row r="14723" spans="1:3" x14ac:dyDescent="0.55000000000000004">
      <c r="A14723" s="1" t="s">
        <v>22</v>
      </c>
      <c r="B14723" s="2">
        <v>44299</v>
      </c>
      <c r="C14723">
        <v>156.68549999999999</v>
      </c>
    </row>
    <row r="14724" spans="1:3" x14ac:dyDescent="0.55000000000000004">
      <c r="A14724" s="1" t="s">
        <v>22</v>
      </c>
      <c r="B14724" s="2">
        <v>44300</v>
      </c>
      <c r="C14724">
        <v>152.6634</v>
      </c>
    </row>
    <row r="14725" spans="1:3" x14ac:dyDescent="0.55000000000000004">
      <c r="A14725" s="1" t="s">
        <v>22</v>
      </c>
      <c r="B14725" s="2">
        <v>44301</v>
      </c>
      <c r="C14725">
        <v>161.25980000000001</v>
      </c>
    </row>
    <row r="14726" spans="1:3" x14ac:dyDescent="0.55000000000000004">
      <c r="A14726" s="1" t="s">
        <v>22</v>
      </c>
      <c r="B14726" s="2">
        <v>44302</v>
      </c>
      <c r="C14726">
        <v>159.01390000000001</v>
      </c>
    </row>
    <row r="14727" spans="1:3" x14ac:dyDescent="0.55000000000000004">
      <c r="A14727" s="1" t="s">
        <v>22</v>
      </c>
      <c r="B14727" s="2">
        <v>44305</v>
      </c>
      <c r="C14727">
        <v>153.5103</v>
      </c>
    </row>
    <row r="14728" spans="1:3" x14ac:dyDescent="0.55000000000000004">
      <c r="A14728" s="1" t="s">
        <v>22</v>
      </c>
      <c r="B14728" s="2">
        <v>44306</v>
      </c>
      <c r="C14728">
        <v>151.60659999999999</v>
      </c>
    </row>
    <row r="14729" spans="1:3" x14ac:dyDescent="0.55000000000000004">
      <c r="A14729" s="1" t="s">
        <v>22</v>
      </c>
      <c r="B14729" s="2">
        <v>44307</v>
      </c>
      <c r="C14729">
        <v>153.49780000000001</v>
      </c>
    </row>
    <row r="14730" spans="1:3" x14ac:dyDescent="0.55000000000000004">
      <c r="A14730" s="1" t="s">
        <v>22</v>
      </c>
      <c r="B14730" s="2">
        <v>44308</v>
      </c>
      <c r="C14730">
        <v>148.39879999999999</v>
      </c>
    </row>
    <row r="14731" spans="1:3" x14ac:dyDescent="0.55000000000000004">
      <c r="A14731" s="1" t="s">
        <v>22</v>
      </c>
      <c r="B14731" s="2">
        <v>44309</v>
      </c>
      <c r="C14731">
        <v>152.54589999999999</v>
      </c>
    </row>
    <row r="14732" spans="1:3" x14ac:dyDescent="0.55000000000000004">
      <c r="A14732" s="1" t="s">
        <v>22</v>
      </c>
      <c r="B14732" s="2">
        <v>44312</v>
      </c>
      <c r="C14732">
        <v>154.672</v>
      </c>
    </row>
    <row r="14733" spans="1:3" x14ac:dyDescent="0.55000000000000004">
      <c r="A14733" s="1" t="s">
        <v>22</v>
      </c>
      <c r="B14733" s="2">
        <v>44313</v>
      </c>
      <c r="C14733">
        <v>153.71010000000001</v>
      </c>
    </row>
    <row r="14734" spans="1:3" x14ac:dyDescent="0.55000000000000004">
      <c r="A14734" s="1" t="s">
        <v>22</v>
      </c>
      <c r="B14734" s="2">
        <v>44314</v>
      </c>
      <c r="C14734">
        <v>152.6609</v>
      </c>
    </row>
    <row r="14735" spans="1:3" x14ac:dyDescent="0.55000000000000004">
      <c r="A14735" s="1" t="s">
        <v>22</v>
      </c>
      <c r="B14735" s="2">
        <v>44315</v>
      </c>
      <c r="C14735">
        <v>153.1405</v>
      </c>
    </row>
    <row r="14736" spans="1:3" x14ac:dyDescent="0.55000000000000004">
      <c r="A14736" s="1" t="s">
        <v>22</v>
      </c>
      <c r="B14736" s="2">
        <v>44316</v>
      </c>
      <c r="C14736">
        <v>149.99019999999999</v>
      </c>
    </row>
    <row r="14737" spans="1:3" x14ac:dyDescent="0.55000000000000004">
      <c r="A14737" s="1" t="s">
        <v>22</v>
      </c>
      <c r="B14737" s="2">
        <v>44319</v>
      </c>
      <c r="C14737">
        <v>148.26390000000001</v>
      </c>
    </row>
    <row r="14738" spans="1:3" x14ac:dyDescent="0.55000000000000004">
      <c r="A14738" s="1" t="s">
        <v>22</v>
      </c>
      <c r="B14738" s="2">
        <v>44320</v>
      </c>
      <c r="C14738">
        <v>143.41229999999999</v>
      </c>
    </row>
    <row r="14739" spans="1:3" x14ac:dyDescent="0.55000000000000004">
      <c r="A14739" s="1" t="s">
        <v>22</v>
      </c>
      <c r="B14739" s="2">
        <v>44321</v>
      </c>
      <c r="C14739">
        <v>144.48410000000001</v>
      </c>
    </row>
    <row r="14740" spans="1:3" x14ac:dyDescent="0.55000000000000004">
      <c r="A14740" s="1" t="s">
        <v>22</v>
      </c>
      <c r="B14740" s="2">
        <v>44322</v>
      </c>
      <c r="C14740">
        <v>145.12860000000001</v>
      </c>
    </row>
    <row r="14741" spans="1:3" x14ac:dyDescent="0.55000000000000004">
      <c r="A14741" s="1" t="s">
        <v>22</v>
      </c>
      <c r="B14741" s="2">
        <v>44323</v>
      </c>
      <c r="C14741">
        <v>148.01910000000001</v>
      </c>
    </row>
    <row r="14742" spans="1:3" x14ac:dyDescent="0.55000000000000004">
      <c r="A14742" s="1" t="s">
        <v>22</v>
      </c>
      <c r="B14742" s="2">
        <v>44326</v>
      </c>
      <c r="C14742">
        <v>142.55789999999999</v>
      </c>
    </row>
    <row r="14743" spans="1:3" x14ac:dyDescent="0.55000000000000004">
      <c r="A14743" s="1" t="s">
        <v>22</v>
      </c>
      <c r="B14743" s="2">
        <v>44327</v>
      </c>
      <c r="C14743">
        <v>142.96260000000001</v>
      </c>
    </row>
    <row r="14744" spans="1:3" x14ac:dyDescent="0.55000000000000004">
      <c r="A14744" s="1" t="s">
        <v>22</v>
      </c>
      <c r="B14744" s="2">
        <v>44328</v>
      </c>
      <c r="C14744">
        <v>137.489</v>
      </c>
    </row>
    <row r="14745" spans="1:3" x14ac:dyDescent="0.55000000000000004">
      <c r="A14745" s="1" t="s">
        <v>22</v>
      </c>
      <c r="B14745" s="2">
        <v>44329</v>
      </c>
      <c r="C14745">
        <v>136.55709999999999</v>
      </c>
    </row>
    <row r="14746" spans="1:3" x14ac:dyDescent="0.55000000000000004">
      <c r="A14746" s="1" t="s">
        <v>22</v>
      </c>
      <c r="B14746" s="2">
        <v>44330</v>
      </c>
      <c r="C14746">
        <v>142.3306</v>
      </c>
    </row>
    <row r="14747" spans="1:3" x14ac:dyDescent="0.55000000000000004">
      <c r="A14747" s="1" t="s">
        <v>22</v>
      </c>
      <c r="B14747" s="2">
        <v>44333</v>
      </c>
      <c r="C14747">
        <v>141.55609999999999</v>
      </c>
    </row>
    <row r="14748" spans="1:3" x14ac:dyDescent="0.55000000000000004">
      <c r="A14748" s="1" t="s">
        <v>22</v>
      </c>
      <c r="B14748" s="2">
        <v>44334</v>
      </c>
      <c r="C14748">
        <v>140.05969999999999</v>
      </c>
    </row>
    <row r="14749" spans="1:3" x14ac:dyDescent="0.55000000000000004">
      <c r="A14749" s="1" t="s">
        <v>22</v>
      </c>
      <c r="B14749" s="2">
        <v>44335</v>
      </c>
      <c r="C14749">
        <v>140.55930000000001</v>
      </c>
    </row>
    <row r="14750" spans="1:3" x14ac:dyDescent="0.55000000000000004">
      <c r="A14750" s="1" t="s">
        <v>22</v>
      </c>
      <c r="B14750" s="2">
        <v>44336</v>
      </c>
      <c r="C14750">
        <v>146.023</v>
      </c>
    </row>
    <row r="14751" spans="1:3" x14ac:dyDescent="0.55000000000000004">
      <c r="A14751" s="1" t="s">
        <v>22</v>
      </c>
      <c r="B14751" s="2">
        <v>44337</v>
      </c>
      <c r="C14751">
        <v>149.81290000000001</v>
      </c>
    </row>
    <row r="14752" spans="1:3" x14ac:dyDescent="0.55000000000000004">
      <c r="A14752" s="1" t="s">
        <v>22</v>
      </c>
      <c r="B14752" s="2">
        <v>44340</v>
      </c>
      <c r="C14752">
        <v>156.011</v>
      </c>
    </row>
    <row r="14753" spans="1:3" x14ac:dyDescent="0.55000000000000004">
      <c r="A14753" s="1" t="s">
        <v>22</v>
      </c>
      <c r="B14753" s="2">
        <v>44341</v>
      </c>
      <c r="C14753">
        <v>156.3683</v>
      </c>
    </row>
    <row r="14754" spans="1:3" x14ac:dyDescent="0.55000000000000004">
      <c r="A14754" s="1" t="s">
        <v>22</v>
      </c>
      <c r="B14754" s="2">
        <v>44342</v>
      </c>
      <c r="C14754">
        <v>156.8904</v>
      </c>
    </row>
    <row r="14755" spans="1:3" x14ac:dyDescent="0.55000000000000004">
      <c r="A14755" s="1" t="s">
        <v>22</v>
      </c>
      <c r="B14755" s="2">
        <v>44343</v>
      </c>
      <c r="C14755">
        <v>154.77189999999999</v>
      </c>
    </row>
    <row r="14756" spans="1:3" x14ac:dyDescent="0.55000000000000004">
      <c r="A14756" s="1" t="s">
        <v>22</v>
      </c>
      <c r="B14756" s="2">
        <v>44344</v>
      </c>
      <c r="C14756">
        <v>162.33160000000001</v>
      </c>
    </row>
    <row r="14757" spans="1:3" x14ac:dyDescent="0.55000000000000004">
      <c r="A14757" s="1" t="s">
        <v>22</v>
      </c>
      <c r="B14757" s="2">
        <v>44348</v>
      </c>
      <c r="C14757">
        <v>162.53149999999999</v>
      </c>
    </row>
    <row r="14758" spans="1:3" x14ac:dyDescent="0.55000000000000004">
      <c r="A14758" s="1" t="s">
        <v>22</v>
      </c>
      <c r="B14758" s="2">
        <v>44349</v>
      </c>
      <c r="C14758">
        <v>167.66540000000001</v>
      </c>
    </row>
    <row r="14759" spans="1:3" x14ac:dyDescent="0.55000000000000004">
      <c r="A14759" s="1" t="s">
        <v>22</v>
      </c>
      <c r="B14759" s="2">
        <v>44350</v>
      </c>
      <c r="C14759">
        <v>169.57900000000001</v>
      </c>
    </row>
    <row r="14760" spans="1:3" x14ac:dyDescent="0.55000000000000004">
      <c r="A14760" s="1" t="s">
        <v>22</v>
      </c>
      <c r="B14760" s="2">
        <v>44351</v>
      </c>
      <c r="C14760">
        <v>175.65979999999999</v>
      </c>
    </row>
    <row r="14761" spans="1:3" x14ac:dyDescent="0.55000000000000004">
      <c r="A14761" s="1" t="s">
        <v>22</v>
      </c>
      <c r="B14761" s="2">
        <v>44354</v>
      </c>
      <c r="C14761">
        <v>176.06700000000001</v>
      </c>
    </row>
    <row r="14762" spans="1:3" x14ac:dyDescent="0.55000000000000004">
      <c r="A14762" s="1" t="s">
        <v>22</v>
      </c>
      <c r="B14762" s="2">
        <v>44355</v>
      </c>
      <c r="C14762">
        <v>174.44820000000001</v>
      </c>
    </row>
    <row r="14763" spans="1:3" x14ac:dyDescent="0.55000000000000004">
      <c r="A14763" s="1" t="s">
        <v>22</v>
      </c>
      <c r="B14763" s="2">
        <v>44356</v>
      </c>
      <c r="C14763">
        <v>173.50110000000001</v>
      </c>
    </row>
    <row r="14764" spans="1:3" x14ac:dyDescent="0.55000000000000004">
      <c r="A14764" s="1" t="s">
        <v>22</v>
      </c>
      <c r="B14764" s="2">
        <v>44357</v>
      </c>
      <c r="C14764">
        <v>174.16829999999999</v>
      </c>
    </row>
    <row r="14765" spans="1:3" x14ac:dyDescent="0.55000000000000004">
      <c r="A14765" s="1" t="s">
        <v>22</v>
      </c>
      <c r="B14765" s="2">
        <v>44358</v>
      </c>
      <c r="C14765">
        <v>178.16890000000001</v>
      </c>
    </row>
    <row r="14766" spans="1:3" x14ac:dyDescent="0.55000000000000004">
      <c r="A14766" s="1" t="s">
        <v>22</v>
      </c>
      <c r="B14766" s="2">
        <v>44361</v>
      </c>
      <c r="C14766">
        <v>180.10300000000001</v>
      </c>
    </row>
    <row r="14767" spans="1:3" x14ac:dyDescent="0.55000000000000004">
      <c r="A14767" s="1" t="s">
        <v>22</v>
      </c>
      <c r="B14767" s="2">
        <v>44362</v>
      </c>
      <c r="C14767">
        <v>177.80160000000001</v>
      </c>
    </row>
    <row r="14768" spans="1:3" x14ac:dyDescent="0.55000000000000004">
      <c r="A14768" s="1" t="s">
        <v>22</v>
      </c>
      <c r="B14768" s="2">
        <v>44363</v>
      </c>
      <c r="C14768">
        <v>178.01900000000001</v>
      </c>
    </row>
    <row r="14769" spans="1:3" x14ac:dyDescent="0.55000000000000004">
      <c r="A14769" s="1" t="s">
        <v>22</v>
      </c>
      <c r="B14769" s="2">
        <v>44364</v>
      </c>
      <c r="C14769">
        <v>186.48500000000001</v>
      </c>
    </row>
    <row r="14770" spans="1:3" x14ac:dyDescent="0.55000000000000004">
      <c r="A14770" s="1" t="s">
        <v>22</v>
      </c>
      <c r="B14770" s="2">
        <v>44365</v>
      </c>
      <c r="C14770">
        <v>186.30009999999999</v>
      </c>
    </row>
    <row r="14771" spans="1:3" x14ac:dyDescent="0.55000000000000004">
      <c r="A14771" s="1" t="s">
        <v>22</v>
      </c>
      <c r="B14771" s="2">
        <v>44368</v>
      </c>
      <c r="C14771">
        <v>184.18610000000001</v>
      </c>
    </row>
    <row r="14772" spans="1:3" x14ac:dyDescent="0.55000000000000004">
      <c r="A14772" s="1" t="s">
        <v>22</v>
      </c>
      <c r="B14772" s="2">
        <v>44369</v>
      </c>
      <c r="C14772">
        <v>188.77889999999999</v>
      </c>
    </row>
    <row r="14773" spans="1:3" x14ac:dyDescent="0.55000000000000004">
      <c r="A14773" s="1" t="s">
        <v>22</v>
      </c>
      <c r="B14773" s="2">
        <v>44370</v>
      </c>
      <c r="C14773">
        <v>190.48310000000001</v>
      </c>
    </row>
    <row r="14774" spans="1:3" x14ac:dyDescent="0.55000000000000004">
      <c r="A14774" s="1" t="s">
        <v>22</v>
      </c>
      <c r="B14774" s="2">
        <v>44371</v>
      </c>
      <c r="C14774">
        <v>191.9649</v>
      </c>
    </row>
    <row r="14775" spans="1:3" x14ac:dyDescent="0.55000000000000004">
      <c r="A14775" s="1" t="s">
        <v>22</v>
      </c>
      <c r="B14775" s="2">
        <v>44372</v>
      </c>
      <c r="C14775">
        <v>190.22069999999999</v>
      </c>
    </row>
    <row r="14776" spans="1:3" x14ac:dyDescent="0.55000000000000004">
      <c r="A14776" s="1" t="s">
        <v>22</v>
      </c>
      <c r="B14776" s="2">
        <v>44375</v>
      </c>
      <c r="C14776">
        <v>199.75630000000001</v>
      </c>
    </row>
    <row r="14777" spans="1:3" x14ac:dyDescent="0.55000000000000004">
      <c r="A14777" s="1" t="s">
        <v>22</v>
      </c>
      <c r="B14777" s="2">
        <v>44376</v>
      </c>
      <c r="C14777">
        <v>200.17359999999999</v>
      </c>
    </row>
    <row r="14778" spans="1:3" x14ac:dyDescent="0.55000000000000004">
      <c r="A14778" s="1" t="s">
        <v>22</v>
      </c>
      <c r="B14778" s="2">
        <v>44377</v>
      </c>
      <c r="C14778">
        <v>199.93119999999999</v>
      </c>
    </row>
    <row r="14779" spans="1:3" x14ac:dyDescent="0.55000000000000004">
      <c r="A14779" s="1" t="s">
        <v>22</v>
      </c>
      <c r="B14779" s="2">
        <v>44378</v>
      </c>
      <c r="C14779">
        <v>202.02520000000001</v>
      </c>
    </row>
    <row r="14780" spans="1:3" x14ac:dyDescent="0.55000000000000004">
      <c r="A14780" s="1" t="s">
        <v>22</v>
      </c>
      <c r="B14780" s="2">
        <v>44379</v>
      </c>
      <c r="C14780">
        <v>204.7739</v>
      </c>
    </row>
    <row r="14781" spans="1:3" x14ac:dyDescent="0.55000000000000004">
      <c r="A14781" s="1" t="s">
        <v>22</v>
      </c>
      <c r="B14781" s="2">
        <v>44383</v>
      </c>
      <c r="C14781">
        <v>206.8879</v>
      </c>
    </row>
    <row r="14782" spans="1:3" x14ac:dyDescent="0.55000000000000004">
      <c r="A14782" s="1" t="s">
        <v>22</v>
      </c>
      <c r="B14782" s="2">
        <v>44384</v>
      </c>
      <c r="C14782">
        <v>203.62200000000001</v>
      </c>
    </row>
    <row r="14783" spans="1:3" x14ac:dyDescent="0.55000000000000004">
      <c r="A14783" s="1" t="s">
        <v>22</v>
      </c>
      <c r="B14783" s="2">
        <v>44385</v>
      </c>
      <c r="C14783">
        <v>198.9341</v>
      </c>
    </row>
    <row r="14784" spans="1:3" x14ac:dyDescent="0.55000000000000004">
      <c r="A14784" s="1" t="s">
        <v>22</v>
      </c>
      <c r="B14784" s="2">
        <v>44386</v>
      </c>
      <c r="C14784">
        <v>200.4085</v>
      </c>
    </row>
    <row r="14785" spans="1:3" x14ac:dyDescent="0.55000000000000004">
      <c r="A14785" s="1" t="s">
        <v>22</v>
      </c>
      <c r="B14785" s="2">
        <v>44389</v>
      </c>
      <c r="C14785">
        <v>205.02879999999999</v>
      </c>
    </row>
    <row r="14786" spans="1:3" x14ac:dyDescent="0.55000000000000004">
      <c r="A14786" s="1" t="s">
        <v>22</v>
      </c>
      <c r="B14786" s="2">
        <v>44390</v>
      </c>
      <c r="C14786">
        <v>202.405</v>
      </c>
    </row>
    <row r="14787" spans="1:3" x14ac:dyDescent="0.55000000000000004">
      <c r="A14787" s="1" t="s">
        <v>22</v>
      </c>
      <c r="B14787" s="2">
        <v>44391</v>
      </c>
      <c r="C14787">
        <v>198.3219</v>
      </c>
    </row>
    <row r="14788" spans="1:3" x14ac:dyDescent="0.55000000000000004">
      <c r="A14788" s="1" t="s">
        <v>22</v>
      </c>
      <c r="B14788" s="2">
        <v>44392</v>
      </c>
      <c r="C14788">
        <v>189.5736</v>
      </c>
    </row>
    <row r="14789" spans="1:3" x14ac:dyDescent="0.55000000000000004">
      <c r="A14789" s="1" t="s">
        <v>22</v>
      </c>
      <c r="B14789" s="2">
        <v>44393</v>
      </c>
      <c r="C14789">
        <v>181.5248</v>
      </c>
    </row>
    <row r="14790" spans="1:3" x14ac:dyDescent="0.55000000000000004">
      <c r="A14790" s="1" t="s">
        <v>22</v>
      </c>
      <c r="B14790" s="2">
        <v>44396</v>
      </c>
      <c r="C14790">
        <v>187.70939999999999</v>
      </c>
    </row>
    <row r="14791" spans="1:3" x14ac:dyDescent="0.55000000000000004">
      <c r="A14791" s="1" t="s">
        <v>22</v>
      </c>
      <c r="B14791" s="2">
        <v>44397</v>
      </c>
      <c r="C14791">
        <v>186.03270000000001</v>
      </c>
    </row>
    <row r="14792" spans="1:3" x14ac:dyDescent="0.55000000000000004">
      <c r="A14792" s="1" t="s">
        <v>22</v>
      </c>
      <c r="B14792" s="2">
        <v>44398</v>
      </c>
      <c r="C14792">
        <v>194.00899999999999</v>
      </c>
    </row>
    <row r="14793" spans="1:3" x14ac:dyDescent="0.55000000000000004">
      <c r="A14793" s="1" t="s">
        <v>22</v>
      </c>
      <c r="B14793" s="2">
        <v>44399</v>
      </c>
      <c r="C14793">
        <v>195.84809999999999</v>
      </c>
    </row>
    <row r="14794" spans="1:3" x14ac:dyDescent="0.55000000000000004">
      <c r="A14794" s="1" t="s">
        <v>22</v>
      </c>
      <c r="B14794" s="2">
        <v>44400</v>
      </c>
      <c r="C14794">
        <v>195.48830000000001</v>
      </c>
    </row>
    <row r="14795" spans="1:3" x14ac:dyDescent="0.55000000000000004">
      <c r="A14795" s="1" t="s">
        <v>22</v>
      </c>
      <c r="B14795" s="2">
        <v>44403</v>
      </c>
      <c r="C14795">
        <v>192.84950000000001</v>
      </c>
    </row>
    <row r="14796" spans="1:3" x14ac:dyDescent="0.55000000000000004">
      <c r="A14796" s="1" t="s">
        <v>22</v>
      </c>
      <c r="B14796" s="2">
        <v>44404</v>
      </c>
      <c r="C14796">
        <v>191.98990000000001</v>
      </c>
    </row>
    <row r="14797" spans="1:3" x14ac:dyDescent="0.55000000000000004">
      <c r="A14797" s="1" t="s">
        <v>22</v>
      </c>
      <c r="B14797" s="2">
        <v>44405</v>
      </c>
      <c r="C14797">
        <v>194.9385</v>
      </c>
    </row>
    <row r="14798" spans="1:3" x14ac:dyDescent="0.55000000000000004">
      <c r="A14798" s="1" t="s">
        <v>22</v>
      </c>
      <c r="B14798" s="2">
        <v>44406</v>
      </c>
      <c r="C14798">
        <v>196.52780000000001</v>
      </c>
    </row>
    <row r="14799" spans="1:3" x14ac:dyDescent="0.55000000000000004">
      <c r="A14799" s="1" t="s">
        <v>22</v>
      </c>
      <c r="B14799" s="2">
        <v>44407</v>
      </c>
      <c r="C14799">
        <v>194.89859999999999</v>
      </c>
    </row>
    <row r="14800" spans="1:3" x14ac:dyDescent="0.55000000000000004">
      <c r="A14800" s="1" t="s">
        <v>22</v>
      </c>
      <c r="B14800" s="2">
        <v>44410</v>
      </c>
      <c r="C14800">
        <v>197.4074</v>
      </c>
    </row>
    <row r="14801" spans="1:3" x14ac:dyDescent="0.55000000000000004">
      <c r="A14801" s="1" t="s">
        <v>22</v>
      </c>
      <c r="B14801" s="2">
        <v>44411</v>
      </c>
      <c r="C14801">
        <v>198.05709999999999</v>
      </c>
    </row>
    <row r="14802" spans="1:3" x14ac:dyDescent="0.55000000000000004">
      <c r="A14802" s="1" t="s">
        <v>22</v>
      </c>
      <c r="B14802" s="2">
        <v>44412</v>
      </c>
      <c r="C14802">
        <v>202.64490000000001</v>
      </c>
    </row>
    <row r="14803" spans="1:3" x14ac:dyDescent="0.55000000000000004">
      <c r="A14803" s="1" t="s">
        <v>22</v>
      </c>
      <c r="B14803" s="2">
        <v>44413</v>
      </c>
      <c r="C14803">
        <v>206.2732</v>
      </c>
    </row>
    <row r="14804" spans="1:3" x14ac:dyDescent="0.55000000000000004">
      <c r="A14804" s="1" t="s">
        <v>22</v>
      </c>
      <c r="B14804" s="2">
        <v>44414</v>
      </c>
      <c r="C14804">
        <v>203.56450000000001</v>
      </c>
    </row>
    <row r="14805" spans="1:3" x14ac:dyDescent="0.55000000000000004">
      <c r="A14805" s="1" t="s">
        <v>22</v>
      </c>
      <c r="B14805" s="2">
        <v>44417</v>
      </c>
      <c r="C14805">
        <v>202.85480000000001</v>
      </c>
    </row>
    <row r="14806" spans="1:3" x14ac:dyDescent="0.55000000000000004">
      <c r="A14806" s="1" t="s">
        <v>22</v>
      </c>
      <c r="B14806" s="2">
        <v>44418</v>
      </c>
      <c r="C14806">
        <v>199.26650000000001</v>
      </c>
    </row>
    <row r="14807" spans="1:3" x14ac:dyDescent="0.55000000000000004">
      <c r="A14807" s="1" t="s">
        <v>22</v>
      </c>
      <c r="B14807" s="2">
        <v>44419</v>
      </c>
      <c r="C14807">
        <v>196.89760000000001</v>
      </c>
    </row>
    <row r="14808" spans="1:3" x14ac:dyDescent="0.55000000000000004">
      <c r="A14808" s="1" t="s">
        <v>22</v>
      </c>
      <c r="B14808" s="2">
        <v>44420</v>
      </c>
      <c r="C14808">
        <v>198.95660000000001</v>
      </c>
    </row>
    <row r="14809" spans="1:3" x14ac:dyDescent="0.55000000000000004">
      <c r="A14809" s="1" t="s">
        <v>22</v>
      </c>
      <c r="B14809" s="2">
        <v>44421</v>
      </c>
      <c r="C14809">
        <v>201.78530000000001</v>
      </c>
    </row>
    <row r="14810" spans="1:3" x14ac:dyDescent="0.55000000000000004">
      <c r="A14810" s="1" t="s">
        <v>22</v>
      </c>
      <c r="B14810" s="2">
        <v>44424</v>
      </c>
      <c r="C14810">
        <v>199.40639999999999</v>
      </c>
    </row>
    <row r="14811" spans="1:3" x14ac:dyDescent="0.55000000000000004">
      <c r="A14811" s="1" t="s">
        <v>22</v>
      </c>
      <c r="B14811" s="2">
        <v>44425</v>
      </c>
      <c r="C14811">
        <v>194.48869999999999</v>
      </c>
    </row>
    <row r="14812" spans="1:3" x14ac:dyDescent="0.55000000000000004">
      <c r="A14812" s="1" t="s">
        <v>22</v>
      </c>
      <c r="B14812" s="2">
        <v>44426</v>
      </c>
      <c r="C14812">
        <v>190.3107</v>
      </c>
    </row>
    <row r="14813" spans="1:3" x14ac:dyDescent="0.55000000000000004">
      <c r="A14813" s="1" t="s">
        <v>22</v>
      </c>
      <c r="B14813" s="2">
        <v>44427</v>
      </c>
      <c r="C14813">
        <v>197.8871</v>
      </c>
    </row>
    <row r="14814" spans="1:3" x14ac:dyDescent="0.55000000000000004">
      <c r="A14814" s="1" t="s">
        <v>22</v>
      </c>
      <c r="B14814" s="2">
        <v>44428</v>
      </c>
      <c r="C14814">
        <v>208.0624</v>
      </c>
    </row>
    <row r="14815" spans="1:3" x14ac:dyDescent="0.55000000000000004">
      <c r="A14815" s="1" t="s">
        <v>22</v>
      </c>
      <c r="B14815" s="2">
        <v>44431</v>
      </c>
      <c r="C14815">
        <v>219.477</v>
      </c>
    </row>
    <row r="14816" spans="1:3" x14ac:dyDescent="0.55000000000000004">
      <c r="A14816" s="1" t="s">
        <v>22</v>
      </c>
      <c r="B14816" s="2">
        <v>44432</v>
      </c>
      <c r="C14816">
        <v>217.8278</v>
      </c>
    </row>
    <row r="14817" spans="1:3" x14ac:dyDescent="0.55000000000000004">
      <c r="A14817" s="1" t="s">
        <v>22</v>
      </c>
      <c r="B14817" s="2">
        <v>44433</v>
      </c>
      <c r="C14817">
        <v>222.0258</v>
      </c>
    </row>
    <row r="14818" spans="1:3" x14ac:dyDescent="0.55000000000000004">
      <c r="A14818" s="1" t="s">
        <v>22</v>
      </c>
      <c r="B14818" s="2">
        <v>44434</v>
      </c>
      <c r="C14818">
        <v>220.57650000000001</v>
      </c>
    </row>
    <row r="14819" spans="1:3" x14ac:dyDescent="0.55000000000000004">
      <c r="A14819" s="1" t="s">
        <v>22</v>
      </c>
      <c r="B14819" s="2">
        <v>44435</v>
      </c>
      <c r="C14819">
        <v>226.25380000000001</v>
      </c>
    </row>
    <row r="14820" spans="1:3" x14ac:dyDescent="0.55000000000000004">
      <c r="A14820" s="1" t="s">
        <v>22</v>
      </c>
      <c r="B14820" s="2">
        <v>44438</v>
      </c>
      <c r="C14820">
        <v>226.77359999999999</v>
      </c>
    </row>
    <row r="14821" spans="1:3" x14ac:dyDescent="0.55000000000000004">
      <c r="A14821" s="1" t="s">
        <v>22</v>
      </c>
      <c r="B14821" s="2">
        <v>44439</v>
      </c>
      <c r="C14821">
        <v>223.78450000000001</v>
      </c>
    </row>
    <row r="14822" spans="1:3" x14ac:dyDescent="0.55000000000000004">
      <c r="A14822" s="1" t="s">
        <v>22</v>
      </c>
      <c r="B14822" s="2">
        <v>44440</v>
      </c>
      <c r="C14822">
        <v>224.3443</v>
      </c>
    </row>
    <row r="14823" spans="1:3" x14ac:dyDescent="0.55000000000000004">
      <c r="A14823" s="1" t="s">
        <v>22</v>
      </c>
      <c r="B14823" s="2">
        <v>44441</v>
      </c>
      <c r="C14823">
        <v>223.89439999999999</v>
      </c>
    </row>
    <row r="14824" spans="1:3" x14ac:dyDescent="0.55000000000000004">
      <c r="A14824" s="1" t="s">
        <v>22</v>
      </c>
      <c r="B14824" s="2">
        <v>44442</v>
      </c>
      <c r="C14824">
        <v>228.3631</v>
      </c>
    </row>
    <row r="14825" spans="1:3" x14ac:dyDescent="0.55000000000000004">
      <c r="A14825" s="1" t="s">
        <v>22</v>
      </c>
      <c r="B14825" s="2">
        <v>44446</v>
      </c>
      <c r="C14825">
        <v>226.55359999999999</v>
      </c>
    </row>
    <row r="14826" spans="1:3" x14ac:dyDescent="0.55000000000000004">
      <c r="A14826" s="1" t="s">
        <v>22</v>
      </c>
      <c r="B14826" s="2">
        <v>44447</v>
      </c>
      <c r="C14826">
        <v>223.3246</v>
      </c>
    </row>
    <row r="14827" spans="1:3" x14ac:dyDescent="0.55000000000000004">
      <c r="A14827" s="1" t="s">
        <v>22</v>
      </c>
      <c r="B14827" s="2">
        <v>44448</v>
      </c>
      <c r="C14827">
        <v>221.70509999999999</v>
      </c>
    </row>
    <row r="14828" spans="1:3" x14ac:dyDescent="0.55000000000000004">
      <c r="A14828" s="1" t="s">
        <v>22</v>
      </c>
      <c r="B14828" s="2">
        <v>44449</v>
      </c>
      <c r="C14828">
        <v>224.71420000000001</v>
      </c>
    </row>
    <row r="14829" spans="1:3" x14ac:dyDescent="0.55000000000000004">
      <c r="A14829" s="1" t="s">
        <v>22</v>
      </c>
      <c r="B14829" s="2">
        <v>44452</v>
      </c>
      <c r="C14829">
        <v>221.45519999999999</v>
      </c>
    </row>
    <row r="14830" spans="1:3" x14ac:dyDescent="0.55000000000000004">
      <c r="A14830" s="1" t="s">
        <v>22</v>
      </c>
      <c r="B14830" s="2">
        <v>44453</v>
      </c>
      <c r="C14830">
        <v>222.35489999999999</v>
      </c>
    </row>
    <row r="14831" spans="1:3" x14ac:dyDescent="0.55000000000000004">
      <c r="A14831" s="1" t="s">
        <v>22</v>
      </c>
      <c r="B14831" s="2">
        <v>44454</v>
      </c>
      <c r="C14831">
        <v>223.34460000000001</v>
      </c>
    </row>
    <row r="14832" spans="1:3" x14ac:dyDescent="0.55000000000000004">
      <c r="A14832" s="1" t="s">
        <v>22</v>
      </c>
      <c r="B14832" s="2">
        <v>44455</v>
      </c>
      <c r="C14832">
        <v>222.35489999999999</v>
      </c>
    </row>
    <row r="14833" spans="1:3" x14ac:dyDescent="0.55000000000000004">
      <c r="A14833" s="1" t="s">
        <v>22</v>
      </c>
      <c r="B14833" s="2">
        <v>44456</v>
      </c>
      <c r="C14833">
        <v>218.9359</v>
      </c>
    </row>
    <row r="14834" spans="1:3" x14ac:dyDescent="0.55000000000000004">
      <c r="A14834" s="1" t="s">
        <v>22</v>
      </c>
      <c r="B14834" s="2">
        <v>44459</v>
      </c>
      <c r="C14834">
        <v>211.06819999999999</v>
      </c>
    </row>
    <row r="14835" spans="1:3" x14ac:dyDescent="0.55000000000000004">
      <c r="A14835" s="1" t="s">
        <v>22</v>
      </c>
      <c r="B14835" s="2">
        <v>44460</v>
      </c>
      <c r="C14835">
        <v>212.39779999999999</v>
      </c>
    </row>
    <row r="14836" spans="1:3" x14ac:dyDescent="0.55000000000000004">
      <c r="A14836" s="1" t="s">
        <v>22</v>
      </c>
      <c r="B14836" s="2">
        <v>44461</v>
      </c>
      <c r="C14836">
        <v>219.3458</v>
      </c>
    </row>
    <row r="14837" spans="1:3" x14ac:dyDescent="0.55000000000000004">
      <c r="A14837" s="1" t="s">
        <v>22</v>
      </c>
      <c r="B14837" s="2">
        <v>44462</v>
      </c>
      <c r="C14837">
        <v>224.7542</v>
      </c>
    </row>
    <row r="14838" spans="1:3" x14ac:dyDescent="0.55000000000000004">
      <c r="A14838" s="1" t="s">
        <v>22</v>
      </c>
      <c r="B14838" s="2">
        <v>44463</v>
      </c>
      <c r="C14838">
        <v>220.74539999999999</v>
      </c>
    </row>
    <row r="14839" spans="1:3" x14ac:dyDescent="0.55000000000000004">
      <c r="A14839" s="1" t="s">
        <v>22</v>
      </c>
      <c r="B14839" s="2">
        <v>44466</v>
      </c>
      <c r="C14839">
        <v>216.53659999999999</v>
      </c>
    </row>
    <row r="14840" spans="1:3" x14ac:dyDescent="0.55000000000000004">
      <c r="A14840" s="1" t="s">
        <v>22</v>
      </c>
      <c r="B14840" s="2">
        <v>44467</v>
      </c>
      <c r="C14840">
        <v>206.92939999999999</v>
      </c>
    </row>
    <row r="14841" spans="1:3" x14ac:dyDescent="0.55000000000000004">
      <c r="A14841" s="1" t="s">
        <v>22</v>
      </c>
      <c r="B14841" s="2">
        <v>44468</v>
      </c>
      <c r="C14841">
        <v>205.10990000000001</v>
      </c>
    </row>
    <row r="14842" spans="1:3" x14ac:dyDescent="0.55000000000000004">
      <c r="A14842" s="1" t="s">
        <v>22</v>
      </c>
      <c r="B14842" s="2">
        <v>44469</v>
      </c>
      <c r="C14842">
        <v>207.0994</v>
      </c>
    </row>
    <row r="14843" spans="1:3" x14ac:dyDescent="0.55000000000000004">
      <c r="A14843" s="1" t="s">
        <v>22</v>
      </c>
      <c r="B14843" s="2">
        <v>44470</v>
      </c>
      <c r="C14843">
        <v>207.35929999999999</v>
      </c>
    </row>
    <row r="14844" spans="1:3" x14ac:dyDescent="0.55000000000000004">
      <c r="A14844" s="1" t="s">
        <v>22</v>
      </c>
      <c r="B14844" s="2">
        <v>44473</v>
      </c>
      <c r="C14844">
        <v>197.26220000000001</v>
      </c>
    </row>
    <row r="14845" spans="1:3" x14ac:dyDescent="0.55000000000000004">
      <c r="A14845" s="1" t="s">
        <v>22</v>
      </c>
      <c r="B14845" s="2">
        <v>44474</v>
      </c>
      <c r="C14845">
        <v>204.45009999999999</v>
      </c>
    </row>
    <row r="14846" spans="1:3" x14ac:dyDescent="0.55000000000000004">
      <c r="A14846" s="1" t="s">
        <v>22</v>
      </c>
      <c r="B14846" s="2">
        <v>44475</v>
      </c>
      <c r="C14846">
        <v>206.93940000000001</v>
      </c>
    </row>
    <row r="14847" spans="1:3" x14ac:dyDescent="0.55000000000000004">
      <c r="A14847" s="1" t="s">
        <v>22</v>
      </c>
      <c r="B14847" s="2">
        <v>44476</v>
      </c>
      <c r="C14847">
        <v>210.6883</v>
      </c>
    </row>
    <row r="14848" spans="1:3" x14ac:dyDescent="0.55000000000000004">
      <c r="A14848" s="1" t="s">
        <v>22</v>
      </c>
      <c r="B14848" s="2">
        <v>44477</v>
      </c>
      <c r="C14848">
        <v>208.249</v>
      </c>
    </row>
    <row r="14849" spans="1:3" x14ac:dyDescent="0.55000000000000004">
      <c r="A14849" s="1" t="s">
        <v>22</v>
      </c>
      <c r="B14849" s="2">
        <v>44480</v>
      </c>
      <c r="C14849">
        <v>206.88939999999999</v>
      </c>
    </row>
    <row r="14850" spans="1:3" x14ac:dyDescent="0.55000000000000004">
      <c r="A14850" s="1" t="s">
        <v>22</v>
      </c>
      <c r="B14850" s="2">
        <v>44481</v>
      </c>
      <c r="C14850">
        <v>206.64949999999999</v>
      </c>
    </row>
    <row r="14851" spans="1:3" x14ac:dyDescent="0.55000000000000004">
      <c r="A14851" s="1" t="s">
        <v>22</v>
      </c>
      <c r="B14851" s="2">
        <v>44482</v>
      </c>
      <c r="C14851">
        <v>209.3287</v>
      </c>
    </row>
    <row r="14852" spans="1:3" x14ac:dyDescent="0.55000000000000004">
      <c r="A14852" s="1" t="s">
        <v>22</v>
      </c>
      <c r="B14852" s="2">
        <v>44483</v>
      </c>
      <c r="C14852">
        <v>217.3963</v>
      </c>
    </row>
    <row r="14853" spans="1:3" x14ac:dyDescent="0.55000000000000004">
      <c r="A14853" s="1" t="s">
        <v>22</v>
      </c>
      <c r="B14853" s="2">
        <v>44484</v>
      </c>
      <c r="C14853">
        <v>218.55600000000001</v>
      </c>
    </row>
    <row r="14854" spans="1:3" x14ac:dyDescent="0.55000000000000004">
      <c r="A14854" s="1" t="s">
        <v>22</v>
      </c>
      <c r="B14854" s="2">
        <v>44487</v>
      </c>
      <c r="C14854">
        <v>222.1549</v>
      </c>
    </row>
    <row r="14855" spans="1:3" x14ac:dyDescent="0.55000000000000004">
      <c r="A14855" s="1" t="s">
        <v>22</v>
      </c>
      <c r="B14855" s="2">
        <v>44488</v>
      </c>
      <c r="C14855">
        <v>222.8347</v>
      </c>
    </row>
    <row r="14856" spans="1:3" x14ac:dyDescent="0.55000000000000004">
      <c r="A14856" s="1" t="s">
        <v>22</v>
      </c>
      <c r="B14856" s="2">
        <v>44489</v>
      </c>
      <c r="C14856">
        <v>220.96530000000001</v>
      </c>
    </row>
    <row r="14857" spans="1:3" x14ac:dyDescent="0.55000000000000004">
      <c r="A14857" s="1" t="s">
        <v>22</v>
      </c>
      <c r="B14857" s="2">
        <v>44490</v>
      </c>
      <c r="C14857">
        <v>226.8536</v>
      </c>
    </row>
    <row r="14858" spans="1:3" x14ac:dyDescent="0.55000000000000004">
      <c r="A14858" s="1" t="s">
        <v>22</v>
      </c>
      <c r="B14858" s="2">
        <v>44491</v>
      </c>
      <c r="C14858">
        <v>227.1935</v>
      </c>
    </row>
    <row r="14859" spans="1:3" x14ac:dyDescent="0.55000000000000004">
      <c r="A14859" s="1" t="s">
        <v>22</v>
      </c>
      <c r="B14859" s="2">
        <v>44494</v>
      </c>
      <c r="C14859">
        <v>231.59219999999999</v>
      </c>
    </row>
    <row r="14860" spans="1:3" x14ac:dyDescent="0.55000000000000004">
      <c r="A14860" s="1" t="s">
        <v>22</v>
      </c>
      <c r="B14860" s="2">
        <v>44495</v>
      </c>
      <c r="C14860">
        <v>247.0976</v>
      </c>
    </row>
    <row r="14861" spans="1:3" x14ac:dyDescent="0.55000000000000004">
      <c r="A14861" s="1" t="s">
        <v>22</v>
      </c>
      <c r="B14861" s="2">
        <v>44496</v>
      </c>
      <c r="C14861">
        <v>244.4384</v>
      </c>
    </row>
    <row r="14862" spans="1:3" x14ac:dyDescent="0.55000000000000004">
      <c r="A14862" s="1" t="s">
        <v>22</v>
      </c>
      <c r="B14862" s="2">
        <v>44497</v>
      </c>
      <c r="C14862">
        <v>249.33699999999999</v>
      </c>
    </row>
    <row r="14863" spans="1:3" x14ac:dyDescent="0.55000000000000004">
      <c r="A14863" s="1" t="s">
        <v>22</v>
      </c>
      <c r="B14863" s="2">
        <v>44498</v>
      </c>
      <c r="C14863">
        <v>255.59520000000001</v>
      </c>
    </row>
    <row r="14864" spans="1:3" x14ac:dyDescent="0.55000000000000004">
      <c r="A14864" s="1" t="s">
        <v>22</v>
      </c>
      <c r="B14864" s="2">
        <v>44501</v>
      </c>
      <c r="C14864">
        <v>258.19439999999997</v>
      </c>
    </row>
    <row r="14865" spans="1:3" x14ac:dyDescent="0.55000000000000004">
      <c r="A14865" s="1" t="s">
        <v>22</v>
      </c>
      <c r="B14865" s="2">
        <v>44502</v>
      </c>
      <c r="C14865">
        <v>263.93270000000001</v>
      </c>
    </row>
    <row r="14866" spans="1:3" x14ac:dyDescent="0.55000000000000004">
      <c r="A14866" s="1" t="s">
        <v>22</v>
      </c>
      <c r="B14866" s="2">
        <v>44503</v>
      </c>
      <c r="C14866">
        <v>265.90210000000002</v>
      </c>
    </row>
    <row r="14867" spans="1:3" x14ac:dyDescent="0.55000000000000004">
      <c r="A14867" s="1" t="s">
        <v>22</v>
      </c>
      <c r="B14867" s="2">
        <v>44504</v>
      </c>
      <c r="C14867">
        <v>297.9228</v>
      </c>
    </row>
    <row r="14868" spans="1:3" x14ac:dyDescent="0.55000000000000004">
      <c r="A14868" s="1" t="s">
        <v>22</v>
      </c>
      <c r="B14868" s="2">
        <v>44505</v>
      </c>
      <c r="C14868">
        <v>297.43290000000002</v>
      </c>
    </row>
    <row r="14869" spans="1:3" x14ac:dyDescent="0.55000000000000004">
      <c r="A14869" s="1" t="s">
        <v>22</v>
      </c>
      <c r="B14869" s="2">
        <v>44508</v>
      </c>
      <c r="C14869">
        <v>307.94979999999998</v>
      </c>
    </row>
    <row r="14870" spans="1:3" x14ac:dyDescent="0.55000000000000004">
      <c r="A14870" s="1" t="s">
        <v>22</v>
      </c>
      <c r="B14870" s="2">
        <v>44509</v>
      </c>
      <c r="C14870">
        <v>306.4803</v>
      </c>
    </row>
    <row r="14871" spans="1:3" x14ac:dyDescent="0.55000000000000004">
      <c r="A14871" s="1" t="s">
        <v>22</v>
      </c>
      <c r="B14871" s="2">
        <v>44510</v>
      </c>
      <c r="C14871">
        <v>294.50380000000001</v>
      </c>
    </row>
    <row r="14872" spans="1:3" x14ac:dyDescent="0.55000000000000004">
      <c r="A14872" s="1" t="s">
        <v>22</v>
      </c>
      <c r="B14872" s="2">
        <v>44511</v>
      </c>
      <c r="C14872">
        <v>303.81099999999998</v>
      </c>
    </row>
    <row r="14873" spans="1:3" x14ac:dyDescent="0.55000000000000004">
      <c r="A14873" s="1" t="s">
        <v>22</v>
      </c>
      <c r="B14873" s="2">
        <v>44512</v>
      </c>
      <c r="C14873">
        <v>303.81099999999998</v>
      </c>
    </row>
    <row r="14874" spans="1:3" x14ac:dyDescent="0.55000000000000004">
      <c r="A14874" s="1" t="s">
        <v>22</v>
      </c>
      <c r="B14874" s="2">
        <v>44515</v>
      </c>
      <c r="C14874">
        <v>300.16210000000001</v>
      </c>
    </row>
    <row r="14875" spans="1:3" x14ac:dyDescent="0.55000000000000004">
      <c r="A14875" s="1" t="s">
        <v>22</v>
      </c>
      <c r="B14875" s="2">
        <v>44516</v>
      </c>
      <c r="C14875">
        <v>301.94159999999999</v>
      </c>
    </row>
    <row r="14876" spans="1:3" x14ac:dyDescent="0.55000000000000004">
      <c r="A14876" s="1" t="s">
        <v>22</v>
      </c>
      <c r="B14876" s="2">
        <v>44517</v>
      </c>
      <c r="C14876">
        <v>292.52429999999998</v>
      </c>
    </row>
    <row r="14877" spans="1:3" x14ac:dyDescent="0.55000000000000004">
      <c r="A14877" s="1" t="s">
        <v>22</v>
      </c>
      <c r="B14877" s="2">
        <v>44518</v>
      </c>
      <c r="C14877">
        <v>316.65730000000002</v>
      </c>
    </row>
    <row r="14878" spans="1:3" x14ac:dyDescent="0.55000000000000004">
      <c r="A14878" s="1" t="s">
        <v>22</v>
      </c>
      <c r="B14878" s="2">
        <v>44519</v>
      </c>
      <c r="C14878">
        <v>329.7534</v>
      </c>
    </row>
    <row r="14879" spans="1:3" x14ac:dyDescent="0.55000000000000004">
      <c r="A14879" s="1" t="s">
        <v>22</v>
      </c>
      <c r="B14879" s="2">
        <v>44522</v>
      </c>
      <c r="C14879">
        <v>319.46640000000002</v>
      </c>
    </row>
    <row r="14880" spans="1:3" x14ac:dyDescent="0.55000000000000004">
      <c r="A14880" s="1" t="s">
        <v>22</v>
      </c>
      <c r="B14880" s="2">
        <v>44523</v>
      </c>
      <c r="C14880">
        <v>317.36709999999999</v>
      </c>
    </row>
    <row r="14881" spans="1:3" x14ac:dyDescent="0.55000000000000004">
      <c r="A14881" s="1" t="s">
        <v>22</v>
      </c>
      <c r="B14881" s="2">
        <v>44524</v>
      </c>
      <c r="C14881">
        <v>326.64429999999999</v>
      </c>
    </row>
    <row r="14882" spans="1:3" x14ac:dyDescent="0.55000000000000004">
      <c r="A14882" s="1" t="s">
        <v>22</v>
      </c>
      <c r="B14882" s="2">
        <v>44526</v>
      </c>
      <c r="C14882">
        <v>314.93770000000001</v>
      </c>
    </row>
    <row r="14883" spans="1:3" x14ac:dyDescent="0.55000000000000004">
      <c r="A14883" s="1" t="s">
        <v>22</v>
      </c>
      <c r="B14883" s="2">
        <v>44529</v>
      </c>
      <c r="C14883">
        <v>333.66230000000002</v>
      </c>
    </row>
    <row r="14884" spans="1:3" x14ac:dyDescent="0.55000000000000004">
      <c r="A14884" s="1" t="s">
        <v>22</v>
      </c>
      <c r="B14884" s="2">
        <v>44530</v>
      </c>
      <c r="C14884">
        <v>326.66430000000003</v>
      </c>
    </row>
    <row r="14885" spans="1:3" x14ac:dyDescent="0.55000000000000004">
      <c r="A14885" s="1" t="s">
        <v>22</v>
      </c>
      <c r="B14885" s="2">
        <v>44531</v>
      </c>
      <c r="C14885">
        <v>314.29640000000001</v>
      </c>
    </row>
    <row r="14886" spans="1:3" x14ac:dyDescent="0.55000000000000004">
      <c r="A14886" s="1" t="s">
        <v>22</v>
      </c>
      <c r="B14886" s="2">
        <v>44532</v>
      </c>
      <c r="C14886">
        <v>321.20530000000002</v>
      </c>
    </row>
    <row r="14887" spans="1:3" x14ac:dyDescent="0.55000000000000004">
      <c r="A14887" s="1" t="s">
        <v>22</v>
      </c>
      <c r="B14887" s="2">
        <v>44533</v>
      </c>
      <c r="C14887">
        <v>306.8777</v>
      </c>
    </row>
    <row r="14888" spans="1:3" x14ac:dyDescent="0.55000000000000004">
      <c r="A14888" s="1" t="s">
        <v>22</v>
      </c>
      <c r="B14888" s="2">
        <v>44536</v>
      </c>
      <c r="C14888">
        <v>300.31880000000001</v>
      </c>
    </row>
    <row r="14889" spans="1:3" x14ac:dyDescent="0.55000000000000004">
      <c r="A14889" s="1" t="s">
        <v>22</v>
      </c>
      <c r="B14889" s="2">
        <v>44537</v>
      </c>
      <c r="C14889">
        <v>324.21480000000003</v>
      </c>
    </row>
    <row r="14890" spans="1:3" x14ac:dyDescent="0.55000000000000004">
      <c r="A14890" s="1" t="s">
        <v>22</v>
      </c>
      <c r="B14890" s="2">
        <v>44538</v>
      </c>
      <c r="C14890">
        <v>318.20580000000001</v>
      </c>
    </row>
    <row r="14891" spans="1:3" x14ac:dyDescent="0.55000000000000004">
      <c r="A14891" s="1" t="s">
        <v>22</v>
      </c>
      <c r="B14891" s="2">
        <v>44539</v>
      </c>
      <c r="C14891">
        <v>304.84809999999999</v>
      </c>
    </row>
    <row r="14892" spans="1:3" x14ac:dyDescent="0.55000000000000004">
      <c r="A14892" s="1" t="s">
        <v>22</v>
      </c>
      <c r="B14892" s="2">
        <v>44540</v>
      </c>
      <c r="C14892">
        <v>301.92860000000002</v>
      </c>
    </row>
    <row r="14893" spans="1:3" x14ac:dyDescent="0.55000000000000004">
      <c r="A14893" s="1" t="s">
        <v>22</v>
      </c>
      <c r="B14893" s="2">
        <v>44543</v>
      </c>
      <c r="C14893">
        <v>281.56200000000001</v>
      </c>
    </row>
    <row r="14894" spans="1:3" x14ac:dyDescent="0.55000000000000004">
      <c r="A14894" s="1" t="s">
        <v>22</v>
      </c>
      <c r="B14894" s="2">
        <v>44544</v>
      </c>
      <c r="C14894">
        <v>283.32170000000002</v>
      </c>
    </row>
    <row r="14895" spans="1:3" x14ac:dyDescent="0.55000000000000004">
      <c r="A14895" s="1" t="s">
        <v>22</v>
      </c>
      <c r="B14895" s="2">
        <v>44545</v>
      </c>
      <c r="C14895">
        <v>304.53809999999999</v>
      </c>
    </row>
    <row r="14896" spans="1:3" x14ac:dyDescent="0.55000000000000004">
      <c r="A14896" s="1" t="s">
        <v>22</v>
      </c>
      <c r="B14896" s="2">
        <v>44546</v>
      </c>
      <c r="C14896">
        <v>283.82159999999999</v>
      </c>
    </row>
    <row r="14897" spans="1:3" x14ac:dyDescent="0.55000000000000004">
      <c r="A14897" s="1" t="s">
        <v>22</v>
      </c>
      <c r="B14897" s="2">
        <v>44547</v>
      </c>
      <c r="C14897">
        <v>277.96260000000001</v>
      </c>
    </row>
    <row r="14898" spans="1:3" x14ac:dyDescent="0.55000000000000004">
      <c r="A14898" s="1" t="s">
        <v>22</v>
      </c>
      <c r="B14898" s="2">
        <v>44550</v>
      </c>
      <c r="C14898">
        <v>277.14280000000002</v>
      </c>
    </row>
    <row r="14899" spans="1:3" x14ac:dyDescent="0.55000000000000004">
      <c r="A14899" s="1" t="s">
        <v>22</v>
      </c>
      <c r="B14899" s="2">
        <v>44551</v>
      </c>
      <c r="C14899">
        <v>290.70049999999998</v>
      </c>
    </row>
    <row r="14900" spans="1:3" x14ac:dyDescent="0.55000000000000004">
      <c r="A14900" s="1" t="s">
        <v>22</v>
      </c>
      <c r="B14900" s="2">
        <v>44552</v>
      </c>
      <c r="C14900">
        <v>293.94990000000001</v>
      </c>
    </row>
    <row r="14901" spans="1:3" x14ac:dyDescent="0.55000000000000004">
      <c r="A14901" s="1" t="s">
        <v>22</v>
      </c>
      <c r="B14901" s="2">
        <v>44553</v>
      </c>
      <c r="C14901">
        <v>296.34949999999998</v>
      </c>
    </row>
    <row r="14902" spans="1:3" x14ac:dyDescent="0.55000000000000004">
      <c r="A14902" s="1" t="s">
        <v>22</v>
      </c>
      <c r="B14902" s="2">
        <v>44557</v>
      </c>
      <c r="C14902">
        <v>309.39729999999997</v>
      </c>
    </row>
    <row r="14903" spans="1:3" x14ac:dyDescent="0.55000000000000004">
      <c r="A14903" s="1" t="s">
        <v>22</v>
      </c>
      <c r="B14903" s="2">
        <v>44558</v>
      </c>
      <c r="C14903">
        <v>303.16829999999999</v>
      </c>
    </row>
    <row r="14904" spans="1:3" x14ac:dyDescent="0.55000000000000004">
      <c r="A14904" s="1" t="s">
        <v>22</v>
      </c>
      <c r="B14904" s="2">
        <v>44559</v>
      </c>
      <c r="C14904">
        <v>299.95890000000003</v>
      </c>
    </row>
    <row r="14905" spans="1:3" x14ac:dyDescent="0.55000000000000004">
      <c r="A14905" s="1" t="s">
        <v>22</v>
      </c>
      <c r="B14905" s="2">
        <v>44560</v>
      </c>
      <c r="C14905">
        <v>295.80959999999999</v>
      </c>
    </row>
    <row r="14906" spans="1:3" x14ac:dyDescent="0.55000000000000004">
      <c r="A14906" s="1" t="s">
        <v>22</v>
      </c>
      <c r="B14906" s="2">
        <v>44561</v>
      </c>
      <c r="C14906">
        <v>294.05990000000003</v>
      </c>
    </row>
    <row r="14907" spans="1:3" x14ac:dyDescent="0.55000000000000004">
      <c r="A14907" s="1" t="s">
        <v>22</v>
      </c>
      <c r="B14907" s="2">
        <v>44564</v>
      </c>
      <c r="C14907">
        <v>301.15870000000001</v>
      </c>
    </row>
    <row r="14908" spans="1:3" x14ac:dyDescent="0.55000000000000004">
      <c r="A14908" s="1" t="s">
        <v>22</v>
      </c>
      <c r="B14908" s="2">
        <v>44565</v>
      </c>
      <c r="C14908">
        <v>292.8501</v>
      </c>
    </row>
    <row r="14909" spans="1:3" x14ac:dyDescent="0.55000000000000004">
      <c r="A14909" s="1" t="s">
        <v>22</v>
      </c>
      <c r="B14909" s="2">
        <v>44566</v>
      </c>
      <c r="C14909">
        <v>275.99299999999999</v>
      </c>
    </row>
    <row r="14910" spans="1:3" x14ac:dyDescent="0.55000000000000004">
      <c r="A14910" s="1" t="s">
        <v>22</v>
      </c>
      <c r="B14910" s="2">
        <v>44567</v>
      </c>
      <c r="C14910">
        <v>281.73200000000003</v>
      </c>
    </row>
    <row r="14911" spans="1:3" x14ac:dyDescent="0.55000000000000004">
      <c r="A14911" s="1" t="s">
        <v>22</v>
      </c>
      <c r="B14911" s="2">
        <v>44568</v>
      </c>
      <c r="C14911">
        <v>272.42360000000002</v>
      </c>
    </row>
    <row r="14912" spans="1:3" x14ac:dyDescent="0.55000000000000004">
      <c r="A14912" s="1" t="s">
        <v>22</v>
      </c>
      <c r="B14912" s="2">
        <v>44571</v>
      </c>
      <c r="C14912">
        <v>273.95330000000001</v>
      </c>
    </row>
    <row r="14913" spans="1:3" x14ac:dyDescent="0.55000000000000004">
      <c r="A14913" s="1" t="s">
        <v>22</v>
      </c>
      <c r="B14913" s="2">
        <v>44572</v>
      </c>
      <c r="C14913">
        <v>278.12259999999998</v>
      </c>
    </row>
    <row r="14914" spans="1:3" x14ac:dyDescent="0.55000000000000004">
      <c r="A14914" s="1" t="s">
        <v>22</v>
      </c>
      <c r="B14914" s="2">
        <v>44573</v>
      </c>
      <c r="C14914">
        <v>279.94229999999999</v>
      </c>
    </row>
    <row r="14915" spans="1:3" x14ac:dyDescent="0.55000000000000004">
      <c r="A14915" s="1" t="s">
        <v>22</v>
      </c>
      <c r="B14915" s="2">
        <v>44574</v>
      </c>
      <c r="C14915">
        <v>265.7047</v>
      </c>
    </row>
    <row r="14916" spans="1:3" x14ac:dyDescent="0.55000000000000004">
      <c r="A14916" s="1" t="s">
        <v>22</v>
      </c>
      <c r="B14916" s="2">
        <v>44575</v>
      </c>
      <c r="C14916">
        <v>269.3741</v>
      </c>
    </row>
    <row r="14917" spans="1:3" x14ac:dyDescent="0.55000000000000004">
      <c r="A14917" s="1" t="s">
        <v>22</v>
      </c>
      <c r="B14917" s="2">
        <v>44579</v>
      </c>
      <c r="C14917">
        <v>258.98590000000002</v>
      </c>
    </row>
    <row r="14918" spans="1:3" x14ac:dyDescent="0.55000000000000004">
      <c r="A14918" s="1" t="s">
        <v>22</v>
      </c>
      <c r="B14918" s="2">
        <v>44580</v>
      </c>
      <c r="C14918">
        <v>250.62729999999999</v>
      </c>
    </row>
    <row r="14919" spans="1:3" x14ac:dyDescent="0.55000000000000004">
      <c r="A14919" s="1" t="s">
        <v>22</v>
      </c>
      <c r="B14919" s="2">
        <v>44581</v>
      </c>
      <c r="C14919">
        <v>241.4589</v>
      </c>
    </row>
    <row r="14920" spans="1:3" x14ac:dyDescent="0.55000000000000004">
      <c r="A14920" s="1" t="s">
        <v>22</v>
      </c>
      <c r="B14920" s="2">
        <v>44582</v>
      </c>
      <c r="C14920">
        <v>233.7002</v>
      </c>
    </row>
    <row r="14921" spans="1:3" x14ac:dyDescent="0.55000000000000004">
      <c r="A14921" s="1" t="s">
        <v>22</v>
      </c>
      <c r="B14921" s="2">
        <v>44585</v>
      </c>
      <c r="C14921">
        <v>233.68020000000001</v>
      </c>
    </row>
    <row r="14922" spans="1:3" x14ac:dyDescent="0.55000000000000004">
      <c r="A14922" s="1" t="s">
        <v>22</v>
      </c>
      <c r="B14922" s="2">
        <v>44586</v>
      </c>
      <c r="C14922">
        <v>223.202</v>
      </c>
    </row>
    <row r="14923" spans="1:3" x14ac:dyDescent="0.55000000000000004">
      <c r="A14923" s="1" t="s">
        <v>22</v>
      </c>
      <c r="B14923" s="2">
        <v>44587</v>
      </c>
      <c r="C14923">
        <v>227.68119999999999</v>
      </c>
    </row>
    <row r="14924" spans="1:3" x14ac:dyDescent="0.55000000000000004">
      <c r="A14924" s="1" t="s">
        <v>22</v>
      </c>
      <c r="B14924" s="2">
        <v>44588</v>
      </c>
      <c r="C14924">
        <v>219.40260000000001</v>
      </c>
    </row>
    <row r="14925" spans="1:3" x14ac:dyDescent="0.55000000000000004">
      <c r="A14925" s="1" t="s">
        <v>22</v>
      </c>
      <c r="B14925" s="2">
        <v>44589</v>
      </c>
      <c r="C14925">
        <v>228.36109999999999</v>
      </c>
    </row>
    <row r="14926" spans="1:3" x14ac:dyDescent="0.55000000000000004">
      <c r="A14926" s="1" t="s">
        <v>22</v>
      </c>
      <c r="B14926" s="2">
        <v>44592</v>
      </c>
      <c r="C14926">
        <v>244.81829999999999</v>
      </c>
    </row>
    <row r="14927" spans="1:3" x14ac:dyDescent="0.55000000000000004">
      <c r="A14927" s="1" t="s">
        <v>22</v>
      </c>
      <c r="B14927" s="2">
        <v>44593</v>
      </c>
      <c r="C14927">
        <v>246.33799999999999</v>
      </c>
    </row>
    <row r="14928" spans="1:3" x14ac:dyDescent="0.55000000000000004">
      <c r="A14928" s="1" t="s">
        <v>22</v>
      </c>
      <c r="B14928" s="2">
        <v>44594</v>
      </c>
      <c r="C14928">
        <v>252.37700000000001</v>
      </c>
    </row>
    <row r="14929" spans="1:3" x14ac:dyDescent="0.55000000000000004">
      <c r="A14929" s="1" t="s">
        <v>22</v>
      </c>
      <c r="B14929" s="2">
        <v>44595</v>
      </c>
      <c r="C14929">
        <v>239.4392</v>
      </c>
    </row>
    <row r="14930" spans="1:3" x14ac:dyDescent="0.55000000000000004">
      <c r="A14930" s="1" t="s">
        <v>22</v>
      </c>
      <c r="B14930" s="2">
        <v>44596</v>
      </c>
      <c r="C14930">
        <v>243.14859999999999</v>
      </c>
    </row>
    <row r="14931" spans="1:3" x14ac:dyDescent="0.55000000000000004">
      <c r="A14931" s="1" t="s">
        <v>22</v>
      </c>
      <c r="B14931" s="2">
        <v>44599</v>
      </c>
      <c r="C14931">
        <v>247.2379</v>
      </c>
    </row>
    <row r="14932" spans="1:3" x14ac:dyDescent="0.55000000000000004">
      <c r="A14932" s="1" t="s">
        <v>22</v>
      </c>
      <c r="B14932" s="2">
        <v>44600</v>
      </c>
      <c r="C14932">
        <v>251.03720000000001</v>
      </c>
    </row>
    <row r="14933" spans="1:3" x14ac:dyDescent="0.55000000000000004">
      <c r="A14933" s="1" t="s">
        <v>22</v>
      </c>
      <c r="B14933" s="2">
        <v>44601</v>
      </c>
      <c r="C14933">
        <v>267.00450000000001</v>
      </c>
    </row>
    <row r="14934" spans="1:3" x14ac:dyDescent="0.55000000000000004">
      <c r="A14934" s="1" t="s">
        <v>22</v>
      </c>
      <c r="B14934" s="2">
        <v>44602</v>
      </c>
      <c r="C14934">
        <v>258.19600000000003</v>
      </c>
    </row>
    <row r="14935" spans="1:3" x14ac:dyDescent="0.55000000000000004">
      <c r="A14935" s="1" t="s">
        <v>22</v>
      </c>
      <c r="B14935" s="2">
        <v>44603</v>
      </c>
      <c r="C14935">
        <v>239.44919999999999</v>
      </c>
    </row>
    <row r="14936" spans="1:3" x14ac:dyDescent="0.55000000000000004">
      <c r="A14936" s="1" t="s">
        <v>22</v>
      </c>
      <c r="B14936" s="2">
        <v>44606</v>
      </c>
      <c r="C14936">
        <v>242.62870000000001</v>
      </c>
    </row>
    <row r="14937" spans="1:3" x14ac:dyDescent="0.55000000000000004">
      <c r="A14937" s="1" t="s">
        <v>22</v>
      </c>
      <c r="B14937" s="2">
        <v>44607</v>
      </c>
      <c r="C14937">
        <v>264.9049</v>
      </c>
    </row>
    <row r="14938" spans="1:3" x14ac:dyDescent="0.55000000000000004">
      <c r="A14938" s="1" t="s">
        <v>22</v>
      </c>
      <c r="B14938" s="2">
        <v>44608</v>
      </c>
      <c r="C14938">
        <v>265.06479999999999</v>
      </c>
    </row>
    <row r="14939" spans="1:3" x14ac:dyDescent="0.55000000000000004">
      <c r="A14939" s="1" t="s">
        <v>22</v>
      </c>
      <c r="B14939" s="2">
        <v>44609</v>
      </c>
      <c r="C14939">
        <v>245.0283</v>
      </c>
    </row>
    <row r="14940" spans="1:3" x14ac:dyDescent="0.55000000000000004">
      <c r="A14940" s="1" t="s">
        <v>22</v>
      </c>
      <c r="B14940" s="2">
        <v>44610</v>
      </c>
      <c r="C14940">
        <v>236.37970000000001</v>
      </c>
    </row>
    <row r="14941" spans="1:3" x14ac:dyDescent="0.55000000000000004">
      <c r="A14941" s="1" t="s">
        <v>22</v>
      </c>
      <c r="B14941" s="2">
        <v>44614</v>
      </c>
      <c r="C14941">
        <v>233.86019999999999</v>
      </c>
    </row>
    <row r="14942" spans="1:3" x14ac:dyDescent="0.55000000000000004">
      <c r="A14942" s="1" t="s">
        <v>22</v>
      </c>
      <c r="B14942" s="2">
        <v>44615</v>
      </c>
      <c r="C14942">
        <v>223.83189999999999</v>
      </c>
    </row>
    <row r="14943" spans="1:3" x14ac:dyDescent="0.55000000000000004">
      <c r="A14943" s="1" t="s">
        <v>22</v>
      </c>
      <c r="B14943" s="2">
        <v>44616</v>
      </c>
      <c r="C14943">
        <v>237.43950000000001</v>
      </c>
    </row>
    <row r="14944" spans="1:3" x14ac:dyDescent="0.55000000000000004">
      <c r="A14944" s="1" t="s">
        <v>22</v>
      </c>
      <c r="B14944" s="2">
        <v>44617</v>
      </c>
      <c r="C14944">
        <v>241.52889999999999</v>
      </c>
    </row>
    <row r="14945" spans="1:3" x14ac:dyDescent="0.55000000000000004">
      <c r="A14945" s="1" t="s">
        <v>22</v>
      </c>
      <c r="B14945" s="2">
        <v>44620</v>
      </c>
      <c r="C14945">
        <v>243.80850000000001</v>
      </c>
    </row>
    <row r="14946" spans="1:3" x14ac:dyDescent="0.55000000000000004">
      <c r="A14946" s="1" t="s">
        <v>22</v>
      </c>
      <c r="B14946" s="2">
        <v>44621</v>
      </c>
      <c r="C14946">
        <v>234.73</v>
      </c>
    </row>
    <row r="14947" spans="1:3" x14ac:dyDescent="0.55000000000000004">
      <c r="A14947" s="1" t="s">
        <v>22</v>
      </c>
      <c r="B14947" s="2">
        <v>44622</v>
      </c>
      <c r="C14947">
        <v>242.2</v>
      </c>
    </row>
    <row r="14948" spans="1:3" x14ac:dyDescent="0.55000000000000004">
      <c r="A14948" s="1" t="s">
        <v>22</v>
      </c>
      <c r="B14948" s="2">
        <v>44623</v>
      </c>
      <c r="C14948">
        <v>237.14</v>
      </c>
    </row>
    <row r="14949" spans="1:3" x14ac:dyDescent="0.55000000000000004">
      <c r="A14949" s="1" t="s">
        <v>22</v>
      </c>
      <c r="B14949" s="2">
        <v>44624</v>
      </c>
      <c r="C14949">
        <v>229.36</v>
      </c>
    </row>
    <row r="14950" spans="1:3" x14ac:dyDescent="0.55000000000000004">
      <c r="A14950" s="1" t="s">
        <v>22</v>
      </c>
      <c r="B14950" s="2">
        <v>44627</v>
      </c>
      <c r="C14950">
        <v>213.52</v>
      </c>
    </row>
    <row r="14951" spans="1:3" x14ac:dyDescent="0.55000000000000004">
      <c r="A14951" s="1" t="s">
        <v>22</v>
      </c>
      <c r="B14951" s="2">
        <v>44628</v>
      </c>
      <c r="C14951">
        <v>215.14</v>
      </c>
    </row>
    <row r="14952" spans="1:3" x14ac:dyDescent="0.55000000000000004">
      <c r="A14952" s="1" t="s">
        <v>22</v>
      </c>
      <c r="B14952" s="2">
        <v>44629</v>
      </c>
      <c r="C14952">
        <v>230.14</v>
      </c>
    </row>
    <row r="14953" spans="1:3" x14ac:dyDescent="0.55000000000000004">
      <c r="A14953" s="1" t="s">
        <v>22</v>
      </c>
      <c r="B14953" s="2">
        <v>44630</v>
      </c>
      <c r="C14953">
        <v>226.58</v>
      </c>
    </row>
    <row r="14954" spans="1:3" x14ac:dyDescent="0.55000000000000004">
      <c r="A14954" s="1" t="s">
        <v>22</v>
      </c>
      <c r="B14954" s="2">
        <v>44631</v>
      </c>
      <c r="C14954">
        <v>221</v>
      </c>
    </row>
    <row r="14955" spans="1:3" x14ac:dyDescent="0.55000000000000004">
      <c r="A14955" s="1" t="s">
        <v>22</v>
      </c>
      <c r="B14955" s="2">
        <v>44634</v>
      </c>
      <c r="C14955">
        <v>213.3</v>
      </c>
    </row>
    <row r="14956" spans="1:3" x14ac:dyDescent="0.55000000000000004">
      <c r="A14956" s="1" t="s">
        <v>22</v>
      </c>
      <c r="B14956" s="2">
        <v>44635</v>
      </c>
      <c r="C14956">
        <v>229.73</v>
      </c>
    </row>
    <row r="14957" spans="1:3" x14ac:dyDescent="0.55000000000000004">
      <c r="A14957" s="1" t="s">
        <v>22</v>
      </c>
      <c r="B14957" s="2">
        <v>44636</v>
      </c>
      <c r="C14957">
        <v>244.96</v>
      </c>
    </row>
    <row r="14958" spans="1:3" x14ac:dyDescent="0.55000000000000004">
      <c r="A14958" s="1" t="s">
        <v>22</v>
      </c>
      <c r="B14958" s="2">
        <v>44637</v>
      </c>
      <c r="C14958">
        <v>247.66</v>
      </c>
    </row>
    <row r="14959" spans="1:3" x14ac:dyDescent="0.55000000000000004">
      <c r="A14959" s="1" t="s">
        <v>22</v>
      </c>
      <c r="B14959" s="2">
        <v>44638</v>
      </c>
      <c r="C14959">
        <v>264.52999999999997</v>
      </c>
    </row>
    <row r="14960" spans="1:3" x14ac:dyDescent="0.55000000000000004">
      <c r="A14960" s="1" t="s">
        <v>22</v>
      </c>
      <c r="B14960" s="2">
        <v>44641</v>
      </c>
      <c r="C14960">
        <v>267.33999999999997</v>
      </c>
    </row>
    <row r="14961" spans="1:3" x14ac:dyDescent="0.55000000000000004">
      <c r="A14961" s="1" t="s">
        <v>22</v>
      </c>
      <c r="B14961" s="2">
        <v>44642</v>
      </c>
      <c r="C14961">
        <v>265.24</v>
      </c>
    </row>
    <row r="14962" spans="1:3" x14ac:dyDescent="0.55000000000000004">
      <c r="A14962" s="1" t="s">
        <v>22</v>
      </c>
      <c r="B14962" s="2">
        <v>44643</v>
      </c>
      <c r="C14962">
        <v>256.33999999999997</v>
      </c>
    </row>
    <row r="14963" spans="1:3" x14ac:dyDescent="0.55000000000000004">
      <c r="A14963" s="1" t="s">
        <v>22</v>
      </c>
      <c r="B14963" s="2">
        <v>44644</v>
      </c>
      <c r="C14963">
        <v>281.5</v>
      </c>
    </row>
    <row r="14964" spans="1:3" x14ac:dyDescent="0.55000000000000004">
      <c r="A14964" s="1" t="s">
        <v>22</v>
      </c>
      <c r="B14964" s="2">
        <v>44645</v>
      </c>
      <c r="C14964">
        <v>276.92</v>
      </c>
    </row>
    <row r="14965" spans="1:3" x14ac:dyDescent="0.55000000000000004">
      <c r="A14965" s="1" t="s">
        <v>22</v>
      </c>
      <c r="B14965" s="2">
        <v>44648</v>
      </c>
      <c r="C14965">
        <v>282.19</v>
      </c>
    </row>
    <row r="14966" spans="1:3" x14ac:dyDescent="0.55000000000000004">
      <c r="A14966" s="1" t="s">
        <v>22</v>
      </c>
      <c r="B14966" s="2">
        <v>44649</v>
      </c>
      <c r="C14966">
        <v>286.56</v>
      </c>
    </row>
    <row r="14967" spans="1:3" x14ac:dyDescent="0.55000000000000004">
      <c r="A14967" s="1" t="s">
        <v>22</v>
      </c>
      <c r="B14967" s="2">
        <v>44650</v>
      </c>
      <c r="C14967">
        <v>276.89999999999998</v>
      </c>
    </row>
    <row r="14968" spans="1:3" x14ac:dyDescent="0.55000000000000004">
      <c r="A14968" s="1" t="s">
        <v>22</v>
      </c>
      <c r="B14968" s="2">
        <v>44651</v>
      </c>
      <c r="C14968">
        <v>272.86</v>
      </c>
    </row>
    <row r="14969" spans="1:3" x14ac:dyDescent="0.55000000000000004">
      <c r="A14969" s="1" t="s">
        <v>22</v>
      </c>
      <c r="B14969" s="2">
        <v>44652</v>
      </c>
      <c r="C14969">
        <v>267.12</v>
      </c>
    </row>
    <row r="14970" spans="1:3" x14ac:dyDescent="0.55000000000000004">
      <c r="A14970" s="1" t="s">
        <v>22</v>
      </c>
      <c r="B14970" s="2">
        <v>44655</v>
      </c>
      <c r="C14970">
        <v>273.60000000000002</v>
      </c>
    </row>
    <row r="14971" spans="1:3" x14ac:dyDescent="0.55000000000000004">
      <c r="A14971" s="1" t="s">
        <v>22</v>
      </c>
      <c r="B14971" s="2">
        <v>44656</v>
      </c>
      <c r="C14971">
        <v>259.31</v>
      </c>
    </row>
    <row r="14972" spans="1:3" x14ac:dyDescent="0.55000000000000004">
      <c r="A14972" s="1" t="s">
        <v>22</v>
      </c>
      <c r="B14972" s="2">
        <v>44657</v>
      </c>
      <c r="C14972">
        <v>244.07</v>
      </c>
    </row>
    <row r="14973" spans="1:3" x14ac:dyDescent="0.55000000000000004">
      <c r="A14973" s="1" t="s">
        <v>22</v>
      </c>
      <c r="B14973" s="2">
        <v>44658</v>
      </c>
      <c r="C14973">
        <v>242.08</v>
      </c>
    </row>
    <row r="14974" spans="1:3" x14ac:dyDescent="0.55000000000000004">
      <c r="A14974" s="1" t="s">
        <v>22</v>
      </c>
      <c r="B14974" s="2">
        <v>44659</v>
      </c>
      <c r="C14974">
        <v>231.19</v>
      </c>
    </row>
    <row r="14975" spans="1:3" x14ac:dyDescent="0.55000000000000004">
      <c r="A14975" s="1" t="s">
        <v>22</v>
      </c>
      <c r="B14975" s="2">
        <v>44662</v>
      </c>
      <c r="C14975">
        <v>219.17</v>
      </c>
    </row>
    <row r="14976" spans="1:3" x14ac:dyDescent="0.55000000000000004">
      <c r="A14976" s="1" t="s">
        <v>22</v>
      </c>
      <c r="B14976" s="2">
        <v>44663</v>
      </c>
      <c r="C14976">
        <v>215.04</v>
      </c>
    </row>
    <row r="14977" spans="1:3" x14ac:dyDescent="0.55000000000000004">
      <c r="A14977" s="1" t="s">
        <v>22</v>
      </c>
      <c r="B14977" s="2">
        <v>44664</v>
      </c>
      <c r="C14977">
        <v>222.03</v>
      </c>
    </row>
    <row r="14978" spans="1:3" x14ac:dyDescent="0.55000000000000004">
      <c r="A14978" s="1" t="s">
        <v>22</v>
      </c>
      <c r="B14978" s="2">
        <v>44665</v>
      </c>
      <c r="C14978">
        <v>212.58</v>
      </c>
    </row>
    <row r="14979" spans="1:3" x14ac:dyDescent="0.55000000000000004">
      <c r="A14979" s="1" t="s">
        <v>22</v>
      </c>
      <c r="B14979" s="2">
        <v>44669</v>
      </c>
      <c r="C14979">
        <v>217.83</v>
      </c>
    </row>
    <row r="14980" spans="1:3" x14ac:dyDescent="0.55000000000000004">
      <c r="A14980" s="1" t="s">
        <v>22</v>
      </c>
      <c r="B14980" s="2">
        <v>44670</v>
      </c>
      <c r="C14980">
        <v>221.98</v>
      </c>
    </row>
    <row r="14981" spans="1:3" x14ac:dyDescent="0.55000000000000004">
      <c r="A14981" s="1" t="s">
        <v>22</v>
      </c>
      <c r="B14981" s="2">
        <v>44671</v>
      </c>
      <c r="C14981">
        <v>214.82</v>
      </c>
    </row>
    <row r="14982" spans="1:3" x14ac:dyDescent="0.55000000000000004">
      <c r="A14982" s="1" t="s">
        <v>22</v>
      </c>
      <c r="B14982" s="2">
        <v>44672</v>
      </c>
      <c r="C14982">
        <v>201.83</v>
      </c>
    </row>
    <row r="14983" spans="1:3" x14ac:dyDescent="0.55000000000000004">
      <c r="A14983" s="1" t="s">
        <v>22</v>
      </c>
      <c r="B14983" s="2">
        <v>44673</v>
      </c>
      <c r="C14983">
        <v>195.15</v>
      </c>
    </row>
    <row r="14984" spans="1:3" x14ac:dyDescent="0.55000000000000004">
      <c r="A14984" s="1" t="s">
        <v>22</v>
      </c>
      <c r="B14984" s="2">
        <v>44676</v>
      </c>
      <c r="C14984">
        <v>199.02</v>
      </c>
    </row>
    <row r="14985" spans="1:3" x14ac:dyDescent="0.55000000000000004">
      <c r="A14985" s="1" t="s">
        <v>22</v>
      </c>
      <c r="B14985" s="2">
        <v>44677</v>
      </c>
      <c r="C14985">
        <v>187.88</v>
      </c>
    </row>
    <row r="14986" spans="1:3" x14ac:dyDescent="0.55000000000000004">
      <c r="A14986" s="1" t="s">
        <v>22</v>
      </c>
      <c r="B14986" s="2">
        <v>44678</v>
      </c>
      <c r="C14986">
        <v>184.15</v>
      </c>
    </row>
    <row r="14987" spans="1:3" x14ac:dyDescent="0.55000000000000004">
      <c r="A14987" s="1" t="s">
        <v>22</v>
      </c>
      <c r="B14987" s="2">
        <v>44679</v>
      </c>
      <c r="C14987">
        <v>197.82</v>
      </c>
    </row>
    <row r="14988" spans="1:3" x14ac:dyDescent="0.55000000000000004">
      <c r="A14988" s="1" t="s">
        <v>22</v>
      </c>
      <c r="B14988" s="2">
        <v>44680</v>
      </c>
      <c r="C14988">
        <v>185.47</v>
      </c>
    </row>
    <row r="14989" spans="1:3" x14ac:dyDescent="0.55000000000000004">
      <c r="A14989" s="1" t="s">
        <v>22</v>
      </c>
      <c r="B14989" s="2">
        <v>44683</v>
      </c>
      <c r="C14989">
        <v>195.33</v>
      </c>
    </row>
    <row r="14990" spans="1:3" x14ac:dyDescent="0.55000000000000004">
      <c r="A14990" s="1" t="s">
        <v>22</v>
      </c>
      <c r="B14990" s="2">
        <v>44684</v>
      </c>
      <c r="C14990">
        <v>196.02</v>
      </c>
    </row>
    <row r="14991" spans="1:3" x14ac:dyDescent="0.55000000000000004">
      <c r="A14991" s="1" t="s">
        <v>22</v>
      </c>
      <c r="B14991" s="2">
        <v>44685</v>
      </c>
      <c r="C14991">
        <v>203.34</v>
      </c>
    </row>
    <row r="14992" spans="1:3" x14ac:dyDescent="0.55000000000000004">
      <c r="A14992" s="1" t="s">
        <v>18</v>
      </c>
      <c r="B14992" s="2">
        <v>41036</v>
      </c>
      <c r="C14992">
        <v>6.4939999999999998</v>
      </c>
    </row>
    <row r="14993" spans="1:3" x14ac:dyDescent="0.55000000000000004">
      <c r="A14993" s="1" t="s">
        <v>18</v>
      </c>
      <c r="B14993" s="2">
        <v>41037</v>
      </c>
      <c r="C14993">
        <v>6.0380000000000003</v>
      </c>
    </row>
    <row r="14994" spans="1:3" x14ac:dyDescent="0.55000000000000004">
      <c r="A14994" s="1" t="s">
        <v>18</v>
      </c>
      <c r="B14994" s="2">
        <v>41038</v>
      </c>
      <c r="C14994">
        <v>6.0119999999999996</v>
      </c>
    </row>
    <row r="14995" spans="1:3" x14ac:dyDescent="0.55000000000000004">
      <c r="A14995" s="1" t="s">
        <v>18</v>
      </c>
      <c r="B14995" s="2">
        <v>41039</v>
      </c>
      <c r="C14995">
        <v>6.5919999999999996</v>
      </c>
    </row>
    <row r="14996" spans="1:3" x14ac:dyDescent="0.55000000000000004">
      <c r="A14996" s="1" t="s">
        <v>18</v>
      </c>
      <c r="B14996" s="2">
        <v>41040</v>
      </c>
      <c r="C14996">
        <v>6.45</v>
      </c>
    </row>
    <row r="14997" spans="1:3" x14ac:dyDescent="0.55000000000000004">
      <c r="A14997" s="1" t="s">
        <v>18</v>
      </c>
      <c r="B14997" s="2">
        <v>41043</v>
      </c>
      <c r="C14997">
        <v>6.0119999999999996</v>
      </c>
    </row>
    <row r="14998" spans="1:3" x14ac:dyDescent="0.55000000000000004">
      <c r="A14998" s="1" t="s">
        <v>18</v>
      </c>
      <c r="B14998" s="2">
        <v>41044</v>
      </c>
      <c r="C14998">
        <v>5.8860000000000001</v>
      </c>
    </row>
    <row r="14999" spans="1:3" x14ac:dyDescent="0.55000000000000004">
      <c r="A14999" s="1" t="s">
        <v>18</v>
      </c>
      <c r="B14999" s="2">
        <v>41045</v>
      </c>
      <c r="C14999">
        <v>5.8360000000000003</v>
      </c>
    </row>
    <row r="15000" spans="1:3" x14ac:dyDescent="0.55000000000000004">
      <c r="A15000" s="1" t="s">
        <v>18</v>
      </c>
      <c r="B15000" s="2">
        <v>41046</v>
      </c>
      <c r="C15000">
        <v>5.7140000000000004</v>
      </c>
    </row>
    <row r="15001" spans="1:3" x14ac:dyDescent="0.55000000000000004">
      <c r="A15001" s="1" t="s">
        <v>18</v>
      </c>
      <c r="B15001" s="2">
        <v>41047</v>
      </c>
      <c r="C15001">
        <v>5.5119999999999996</v>
      </c>
    </row>
    <row r="15002" spans="1:3" x14ac:dyDescent="0.55000000000000004">
      <c r="A15002" s="1" t="s">
        <v>18</v>
      </c>
      <c r="B15002" s="2">
        <v>41050</v>
      </c>
      <c r="C15002">
        <v>5.7539999999999996</v>
      </c>
    </row>
    <row r="15003" spans="1:3" x14ac:dyDescent="0.55000000000000004">
      <c r="A15003" s="1" t="s">
        <v>18</v>
      </c>
      <c r="B15003" s="2">
        <v>41051</v>
      </c>
      <c r="C15003">
        <v>6.16</v>
      </c>
    </row>
    <row r="15004" spans="1:3" x14ac:dyDescent="0.55000000000000004">
      <c r="A15004" s="1" t="s">
        <v>18</v>
      </c>
      <c r="B15004" s="2">
        <v>41052</v>
      </c>
      <c r="C15004">
        <v>6.2039999999999997</v>
      </c>
    </row>
    <row r="15005" spans="1:3" x14ac:dyDescent="0.55000000000000004">
      <c r="A15005" s="1" t="s">
        <v>18</v>
      </c>
      <c r="B15005" s="2">
        <v>41053</v>
      </c>
      <c r="C15005">
        <v>6.056</v>
      </c>
    </row>
    <row r="15006" spans="1:3" x14ac:dyDescent="0.55000000000000004">
      <c r="A15006" s="1" t="s">
        <v>18</v>
      </c>
      <c r="B15006" s="2">
        <v>41054</v>
      </c>
      <c r="C15006">
        <v>5.9619999999999997</v>
      </c>
    </row>
    <row r="15007" spans="1:3" x14ac:dyDescent="0.55000000000000004">
      <c r="A15007" s="1" t="s">
        <v>18</v>
      </c>
      <c r="B15007" s="2">
        <v>41058</v>
      </c>
      <c r="C15007">
        <v>6.3380000000000001</v>
      </c>
    </row>
    <row r="15008" spans="1:3" x14ac:dyDescent="0.55000000000000004">
      <c r="A15008" s="1" t="s">
        <v>18</v>
      </c>
      <c r="B15008" s="2">
        <v>41059</v>
      </c>
      <c r="C15008">
        <v>6.0819999999999999</v>
      </c>
    </row>
    <row r="15009" spans="1:3" x14ac:dyDescent="0.55000000000000004">
      <c r="A15009" s="1" t="s">
        <v>18</v>
      </c>
      <c r="B15009" s="2">
        <v>41060</v>
      </c>
      <c r="C15009">
        <v>5.9</v>
      </c>
    </row>
    <row r="15010" spans="1:3" x14ac:dyDescent="0.55000000000000004">
      <c r="A15010" s="1" t="s">
        <v>18</v>
      </c>
      <c r="B15010" s="2">
        <v>41061</v>
      </c>
      <c r="C15010">
        <v>5.63</v>
      </c>
    </row>
    <row r="15011" spans="1:3" x14ac:dyDescent="0.55000000000000004">
      <c r="A15011" s="1" t="s">
        <v>18</v>
      </c>
      <c r="B15011" s="2">
        <v>41064</v>
      </c>
      <c r="C15011">
        <v>5.5759999999999996</v>
      </c>
    </row>
    <row r="15012" spans="1:3" x14ac:dyDescent="0.55000000000000004">
      <c r="A15012" s="1" t="s">
        <v>18</v>
      </c>
      <c r="B15012" s="2">
        <v>41065</v>
      </c>
      <c r="C15012">
        <v>5.5819999999999999</v>
      </c>
    </row>
    <row r="15013" spans="1:3" x14ac:dyDescent="0.55000000000000004">
      <c r="A15013" s="1" t="s">
        <v>18</v>
      </c>
      <c r="B15013" s="2">
        <v>41066</v>
      </c>
      <c r="C15013">
        <v>5.8440000000000003</v>
      </c>
    </row>
    <row r="15014" spans="1:3" x14ac:dyDescent="0.55000000000000004">
      <c r="A15014" s="1" t="s">
        <v>18</v>
      </c>
      <c r="B15014" s="2">
        <v>41067</v>
      </c>
      <c r="C15014">
        <v>5.7859999999999996</v>
      </c>
    </row>
    <row r="15015" spans="1:3" x14ac:dyDescent="0.55000000000000004">
      <c r="A15015" s="1" t="s">
        <v>18</v>
      </c>
      <c r="B15015" s="2">
        <v>41068</v>
      </c>
      <c r="C15015">
        <v>6.016</v>
      </c>
    </row>
    <row r="15016" spans="1:3" x14ac:dyDescent="0.55000000000000004">
      <c r="A15016" s="1" t="s">
        <v>18</v>
      </c>
      <c r="B15016" s="2">
        <v>41071</v>
      </c>
      <c r="C15016">
        <v>5.8239999999999998</v>
      </c>
    </row>
    <row r="15017" spans="1:3" x14ac:dyDescent="0.55000000000000004">
      <c r="A15017" s="1" t="s">
        <v>18</v>
      </c>
      <c r="B15017" s="2">
        <v>41072</v>
      </c>
      <c r="C15017">
        <v>5.9320000000000004</v>
      </c>
    </row>
    <row r="15018" spans="1:3" x14ac:dyDescent="0.55000000000000004">
      <c r="A15018" s="1" t="s">
        <v>18</v>
      </c>
      <c r="B15018" s="2">
        <v>41073</v>
      </c>
      <c r="C15018">
        <v>5.9539999999999997</v>
      </c>
    </row>
    <row r="15019" spans="1:3" x14ac:dyDescent="0.55000000000000004">
      <c r="A15019" s="1" t="s">
        <v>18</v>
      </c>
      <c r="B15019" s="2">
        <v>41074</v>
      </c>
      <c r="C15019">
        <v>5.8780000000000001</v>
      </c>
    </row>
    <row r="15020" spans="1:3" x14ac:dyDescent="0.55000000000000004">
      <c r="A15020" s="1" t="s">
        <v>18</v>
      </c>
      <c r="B15020" s="2">
        <v>41075</v>
      </c>
      <c r="C15020">
        <v>5.9820000000000002</v>
      </c>
    </row>
    <row r="15021" spans="1:3" x14ac:dyDescent="0.55000000000000004">
      <c r="A15021" s="1" t="s">
        <v>18</v>
      </c>
      <c r="B15021" s="2">
        <v>41078</v>
      </c>
      <c r="C15021">
        <v>6.3680000000000003</v>
      </c>
    </row>
    <row r="15022" spans="1:3" x14ac:dyDescent="0.55000000000000004">
      <c r="A15022" s="1" t="s">
        <v>18</v>
      </c>
      <c r="B15022" s="2">
        <v>41079</v>
      </c>
      <c r="C15022">
        <v>6.4180000000000001</v>
      </c>
    </row>
    <row r="15023" spans="1:3" x14ac:dyDescent="0.55000000000000004">
      <c r="A15023" s="1" t="s">
        <v>18</v>
      </c>
      <c r="B15023" s="2">
        <v>41080</v>
      </c>
      <c r="C15023">
        <v>6.7560000000000002</v>
      </c>
    </row>
    <row r="15024" spans="1:3" x14ac:dyDescent="0.55000000000000004">
      <c r="A15024" s="1" t="s">
        <v>18</v>
      </c>
      <c r="B15024" s="2">
        <v>41081</v>
      </c>
      <c r="C15024">
        <v>6.4379999999999997</v>
      </c>
    </row>
    <row r="15025" spans="1:3" x14ac:dyDescent="0.55000000000000004">
      <c r="A15025" s="1" t="s">
        <v>18</v>
      </c>
      <c r="B15025" s="2">
        <v>41082</v>
      </c>
      <c r="C15025">
        <v>6.758</v>
      </c>
    </row>
    <row r="15026" spans="1:3" x14ac:dyDescent="0.55000000000000004">
      <c r="A15026" s="1" t="s">
        <v>18</v>
      </c>
      <c r="B15026" s="2">
        <v>41085</v>
      </c>
      <c r="C15026">
        <v>6.6219999999999999</v>
      </c>
    </row>
    <row r="15027" spans="1:3" x14ac:dyDescent="0.55000000000000004">
      <c r="A15027" s="1" t="s">
        <v>18</v>
      </c>
      <c r="B15027" s="2">
        <v>41086</v>
      </c>
      <c r="C15027">
        <v>6.3220000000000001</v>
      </c>
    </row>
    <row r="15028" spans="1:3" x14ac:dyDescent="0.55000000000000004">
      <c r="A15028" s="1" t="s">
        <v>18</v>
      </c>
      <c r="B15028" s="2">
        <v>41087</v>
      </c>
      <c r="C15028">
        <v>6.3920000000000003</v>
      </c>
    </row>
    <row r="15029" spans="1:3" x14ac:dyDescent="0.55000000000000004">
      <c r="A15029" s="1" t="s">
        <v>18</v>
      </c>
      <c r="B15029" s="2">
        <v>41088</v>
      </c>
      <c r="C15029">
        <v>6.282</v>
      </c>
    </row>
    <row r="15030" spans="1:3" x14ac:dyDescent="0.55000000000000004">
      <c r="A15030" s="1" t="s">
        <v>18</v>
      </c>
      <c r="B15030" s="2">
        <v>41089</v>
      </c>
      <c r="C15030">
        <v>6.258</v>
      </c>
    </row>
    <row r="15031" spans="1:3" x14ac:dyDescent="0.55000000000000004">
      <c r="A15031" s="1" t="s">
        <v>18</v>
      </c>
      <c r="B15031" s="2">
        <v>41092</v>
      </c>
      <c r="C15031">
        <v>6.08</v>
      </c>
    </row>
    <row r="15032" spans="1:3" x14ac:dyDescent="0.55000000000000004">
      <c r="A15032" s="1" t="s">
        <v>18</v>
      </c>
      <c r="B15032" s="2">
        <v>41093</v>
      </c>
      <c r="C15032">
        <v>6.1319999999999997</v>
      </c>
    </row>
    <row r="15033" spans="1:3" x14ac:dyDescent="0.55000000000000004">
      <c r="A15033" s="1" t="s">
        <v>18</v>
      </c>
      <c r="B15033" s="2">
        <v>41095</v>
      </c>
      <c r="C15033">
        <v>6.2460000000000004</v>
      </c>
    </row>
    <row r="15034" spans="1:3" x14ac:dyDescent="0.55000000000000004">
      <c r="A15034" s="1" t="s">
        <v>18</v>
      </c>
      <c r="B15034" s="2">
        <v>41096</v>
      </c>
      <c r="C15034">
        <v>6.1980000000000004</v>
      </c>
    </row>
    <row r="15035" spans="1:3" x14ac:dyDescent="0.55000000000000004">
      <c r="A15035" s="1" t="s">
        <v>18</v>
      </c>
      <c r="B15035" s="2">
        <v>41099</v>
      </c>
      <c r="C15035">
        <v>6.298</v>
      </c>
    </row>
    <row r="15036" spans="1:3" x14ac:dyDescent="0.55000000000000004">
      <c r="A15036" s="1" t="s">
        <v>18</v>
      </c>
      <c r="B15036" s="2">
        <v>41100</v>
      </c>
      <c r="C15036">
        <v>6.2539999999999996</v>
      </c>
    </row>
    <row r="15037" spans="1:3" x14ac:dyDescent="0.55000000000000004">
      <c r="A15037" s="1" t="s">
        <v>18</v>
      </c>
      <c r="B15037" s="2">
        <v>41101</v>
      </c>
      <c r="C15037">
        <v>6.3019999999999996</v>
      </c>
    </row>
    <row r="15038" spans="1:3" x14ac:dyDescent="0.55000000000000004">
      <c r="A15038" s="1" t="s">
        <v>18</v>
      </c>
      <c r="B15038" s="2">
        <v>41102</v>
      </c>
      <c r="C15038">
        <v>6.54</v>
      </c>
    </row>
    <row r="15039" spans="1:3" x14ac:dyDescent="0.55000000000000004">
      <c r="A15039" s="1" t="s">
        <v>18</v>
      </c>
      <c r="B15039" s="2">
        <v>41103</v>
      </c>
      <c r="C15039">
        <v>6.85</v>
      </c>
    </row>
    <row r="15040" spans="1:3" x14ac:dyDescent="0.55000000000000004">
      <c r="A15040" s="1" t="s">
        <v>18</v>
      </c>
      <c r="B15040" s="2">
        <v>41106</v>
      </c>
      <c r="C15040">
        <v>7.1920000000000002</v>
      </c>
    </row>
    <row r="15041" spans="1:3" x14ac:dyDescent="0.55000000000000004">
      <c r="A15041" s="1" t="s">
        <v>18</v>
      </c>
      <c r="B15041" s="2">
        <v>41107</v>
      </c>
      <c r="C15041">
        <v>6.67</v>
      </c>
    </row>
    <row r="15042" spans="1:3" x14ac:dyDescent="0.55000000000000004">
      <c r="A15042" s="1" t="s">
        <v>18</v>
      </c>
      <c r="B15042" s="2">
        <v>41108</v>
      </c>
      <c r="C15042">
        <v>6.43</v>
      </c>
    </row>
    <row r="15043" spans="1:3" x14ac:dyDescent="0.55000000000000004">
      <c r="A15043" s="1" t="s">
        <v>18</v>
      </c>
      <c r="B15043" s="2">
        <v>41109</v>
      </c>
      <c r="C15043">
        <v>6.4539999999999997</v>
      </c>
    </row>
    <row r="15044" spans="1:3" x14ac:dyDescent="0.55000000000000004">
      <c r="A15044" s="1" t="s">
        <v>18</v>
      </c>
      <c r="B15044" s="2">
        <v>41110</v>
      </c>
      <c r="C15044">
        <v>6.3579999999999997</v>
      </c>
    </row>
    <row r="15045" spans="1:3" x14ac:dyDescent="0.55000000000000004">
      <c r="A15045" s="1" t="s">
        <v>18</v>
      </c>
      <c r="B15045" s="2">
        <v>41113</v>
      </c>
      <c r="C15045">
        <v>6.1319999999999997</v>
      </c>
    </row>
    <row r="15046" spans="1:3" x14ac:dyDescent="0.55000000000000004">
      <c r="A15046" s="1" t="s">
        <v>18</v>
      </c>
      <c r="B15046" s="2">
        <v>41114</v>
      </c>
      <c r="C15046">
        <v>5.968</v>
      </c>
    </row>
    <row r="15047" spans="1:3" x14ac:dyDescent="0.55000000000000004">
      <c r="A15047" s="1" t="s">
        <v>18</v>
      </c>
      <c r="B15047" s="2">
        <v>41115</v>
      </c>
      <c r="C15047">
        <v>5.79</v>
      </c>
    </row>
    <row r="15048" spans="1:3" x14ac:dyDescent="0.55000000000000004">
      <c r="A15048" s="1" t="s">
        <v>18</v>
      </c>
      <c r="B15048" s="2">
        <v>41116</v>
      </c>
      <c r="C15048">
        <v>5.6260000000000003</v>
      </c>
    </row>
    <row r="15049" spans="1:3" x14ac:dyDescent="0.55000000000000004">
      <c r="A15049" s="1" t="s">
        <v>18</v>
      </c>
      <c r="B15049" s="2">
        <v>41117</v>
      </c>
      <c r="C15049">
        <v>5.9020000000000001</v>
      </c>
    </row>
    <row r="15050" spans="1:3" x14ac:dyDescent="0.55000000000000004">
      <c r="A15050" s="1" t="s">
        <v>18</v>
      </c>
      <c r="B15050" s="2">
        <v>41120</v>
      </c>
      <c r="C15050">
        <v>5.47</v>
      </c>
    </row>
    <row r="15051" spans="1:3" x14ac:dyDescent="0.55000000000000004">
      <c r="A15051" s="1" t="s">
        <v>18</v>
      </c>
      <c r="B15051" s="2">
        <v>41121</v>
      </c>
      <c r="C15051">
        <v>5.484</v>
      </c>
    </row>
    <row r="15052" spans="1:3" x14ac:dyDescent="0.55000000000000004">
      <c r="A15052" s="1" t="s">
        <v>18</v>
      </c>
      <c r="B15052" s="2">
        <v>41122</v>
      </c>
      <c r="C15052">
        <v>5.25</v>
      </c>
    </row>
    <row r="15053" spans="1:3" x14ac:dyDescent="0.55000000000000004">
      <c r="A15053" s="1" t="s">
        <v>18</v>
      </c>
      <c r="B15053" s="2">
        <v>41123</v>
      </c>
      <c r="C15053">
        <v>5.22</v>
      </c>
    </row>
    <row r="15054" spans="1:3" x14ac:dyDescent="0.55000000000000004">
      <c r="A15054" s="1" t="s">
        <v>18</v>
      </c>
      <c r="B15054" s="2">
        <v>41124</v>
      </c>
      <c r="C15054">
        <v>5.4539999999999997</v>
      </c>
    </row>
    <row r="15055" spans="1:3" x14ac:dyDescent="0.55000000000000004">
      <c r="A15055" s="1" t="s">
        <v>18</v>
      </c>
      <c r="B15055" s="2">
        <v>41127</v>
      </c>
      <c r="C15055">
        <v>5.6539999999999999</v>
      </c>
    </row>
    <row r="15056" spans="1:3" x14ac:dyDescent="0.55000000000000004">
      <c r="A15056" s="1" t="s">
        <v>18</v>
      </c>
      <c r="B15056" s="2">
        <v>41128</v>
      </c>
      <c r="C15056">
        <v>6.05</v>
      </c>
    </row>
    <row r="15057" spans="1:3" x14ac:dyDescent="0.55000000000000004">
      <c r="A15057" s="1" t="s">
        <v>18</v>
      </c>
      <c r="B15057" s="2">
        <v>41129</v>
      </c>
      <c r="C15057">
        <v>5.8179999999999996</v>
      </c>
    </row>
    <row r="15058" spans="1:3" x14ac:dyDescent="0.55000000000000004">
      <c r="A15058" s="1" t="s">
        <v>18</v>
      </c>
      <c r="B15058" s="2">
        <v>41130</v>
      </c>
      <c r="C15058">
        <v>5.8819999999999997</v>
      </c>
    </row>
    <row r="15059" spans="1:3" x14ac:dyDescent="0.55000000000000004">
      <c r="A15059" s="1" t="s">
        <v>18</v>
      </c>
      <c r="B15059" s="2">
        <v>41131</v>
      </c>
      <c r="C15059">
        <v>5.9880000000000004</v>
      </c>
    </row>
    <row r="15060" spans="1:3" x14ac:dyDescent="0.55000000000000004">
      <c r="A15060" s="1" t="s">
        <v>18</v>
      </c>
      <c r="B15060" s="2">
        <v>41134</v>
      </c>
      <c r="C15060">
        <v>6.234</v>
      </c>
    </row>
    <row r="15061" spans="1:3" x14ac:dyDescent="0.55000000000000004">
      <c r="A15061" s="1" t="s">
        <v>18</v>
      </c>
      <c r="B15061" s="2">
        <v>41135</v>
      </c>
      <c r="C15061">
        <v>5.8840000000000003</v>
      </c>
    </row>
    <row r="15062" spans="1:3" x14ac:dyDescent="0.55000000000000004">
      <c r="A15062" s="1" t="s">
        <v>18</v>
      </c>
      <c r="B15062" s="2">
        <v>41136</v>
      </c>
      <c r="C15062">
        <v>5.88</v>
      </c>
    </row>
    <row r="15063" spans="1:3" x14ac:dyDescent="0.55000000000000004">
      <c r="A15063" s="1" t="s">
        <v>18</v>
      </c>
      <c r="B15063" s="2">
        <v>41137</v>
      </c>
      <c r="C15063">
        <v>6.06</v>
      </c>
    </row>
    <row r="15064" spans="1:3" x14ac:dyDescent="0.55000000000000004">
      <c r="A15064" s="1" t="s">
        <v>18</v>
      </c>
      <c r="B15064" s="2">
        <v>41138</v>
      </c>
      <c r="C15064">
        <v>6.0019999999999998</v>
      </c>
    </row>
    <row r="15065" spans="1:3" x14ac:dyDescent="0.55000000000000004">
      <c r="A15065" s="1" t="s">
        <v>18</v>
      </c>
      <c r="B15065" s="2">
        <v>41141</v>
      </c>
      <c r="C15065">
        <v>5.9020000000000001</v>
      </c>
    </row>
    <row r="15066" spans="1:3" x14ac:dyDescent="0.55000000000000004">
      <c r="A15066" s="1" t="s">
        <v>18</v>
      </c>
      <c r="B15066" s="2">
        <v>41142</v>
      </c>
      <c r="C15066">
        <v>5.8220000000000001</v>
      </c>
    </row>
    <row r="15067" spans="1:3" x14ac:dyDescent="0.55000000000000004">
      <c r="A15067" s="1" t="s">
        <v>18</v>
      </c>
      <c r="B15067" s="2">
        <v>41143</v>
      </c>
      <c r="C15067">
        <v>5.99</v>
      </c>
    </row>
    <row r="15068" spans="1:3" x14ac:dyDescent="0.55000000000000004">
      <c r="A15068" s="1" t="s">
        <v>18</v>
      </c>
      <c r="B15068" s="2">
        <v>41144</v>
      </c>
      <c r="C15068">
        <v>6.1459999999999999</v>
      </c>
    </row>
    <row r="15069" spans="1:3" x14ac:dyDescent="0.55000000000000004">
      <c r="A15069" s="1" t="s">
        <v>18</v>
      </c>
      <c r="B15069" s="2">
        <v>41145</v>
      </c>
      <c r="C15069">
        <v>5.9</v>
      </c>
    </row>
    <row r="15070" spans="1:3" x14ac:dyDescent="0.55000000000000004">
      <c r="A15070" s="1" t="s">
        <v>18</v>
      </c>
      <c r="B15070" s="2">
        <v>41148</v>
      </c>
      <c r="C15070">
        <v>5.6639999999999997</v>
      </c>
    </row>
    <row r="15071" spans="1:3" x14ac:dyDescent="0.55000000000000004">
      <c r="A15071" s="1" t="s">
        <v>18</v>
      </c>
      <c r="B15071" s="2">
        <v>41149</v>
      </c>
      <c r="C15071">
        <v>5.7380000000000004</v>
      </c>
    </row>
    <row r="15072" spans="1:3" x14ac:dyDescent="0.55000000000000004">
      <c r="A15072" s="1" t="s">
        <v>18</v>
      </c>
      <c r="B15072" s="2">
        <v>41150</v>
      </c>
      <c r="C15072">
        <v>5.6820000000000004</v>
      </c>
    </row>
    <row r="15073" spans="1:3" x14ac:dyDescent="0.55000000000000004">
      <c r="A15073" s="1" t="s">
        <v>18</v>
      </c>
      <c r="B15073" s="2">
        <v>41151</v>
      </c>
      <c r="C15073">
        <v>5.6820000000000004</v>
      </c>
    </row>
    <row r="15074" spans="1:3" x14ac:dyDescent="0.55000000000000004">
      <c r="A15074" s="1" t="s">
        <v>18</v>
      </c>
      <c r="B15074" s="2">
        <v>41152</v>
      </c>
      <c r="C15074">
        <v>5.7039999999999997</v>
      </c>
    </row>
    <row r="15075" spans="1:3" x14ac:dyDescent="0.55000000000000004">
      <c r="A15075" s="1" t="s">
        <v>18</v>
      </c>
      <c r="B15075" s="2">
        <v>41156</v>
      </c>
      <c r="C15075">
        <v>5.6280000000000001</v>
      </c>
    </row>
    <row r="15076" spans="1:3" x14ac:dyDescent="0.55000000000000004">
      <c r="A15076" s="1" t="s">
        <v>18</v>
      </c>
      <c r="B15076" s="2">
        <v>41157</v>
      </c>
      <c r="C15076">
        <v>5.5880000000000001</v>
      </c>
    </row>
    <row r="15077" spans="1:3" x14ac:dyDescent="0.55000000000000004">
      <c r="A15077" s="1" t="s">
        <v>18</v>
      </c>
      <c r="B15077" s="2">
        <v>41158</v>
      </c>
      <c r="C15077">
        <v>5.71</v>
      </c>
    </row>
    <row r="15078" spans="1:3" x14ac:dyDescent="0.55000000000000004">
      <c r="A15078" s="1" t="s">
        <v>18</v>
      </c>
      <c r="B15078" s="2">
        <v>41159</v>
      </c>
      <c r="C15078">
        <v>5.87</v>
      </c>
    </row>
    <row r="15079" spans="1:3" x14ac:dyDescent="0.55000000000000004">
      <c r="A15079" s="1" t="s">
        <v>18</v>
      </c>
      <c r="B15079" s="2">
        <v>41162</v>
      </c>
      <c r="C15079">
        <v>5.4740000000000002</v>
      </c>
    </row>
    <row r="15080" spans="1:3" x14ac:dyDescent="0.55000000000000004">
      <c r="A15080" s="1" t="s">
        <v>18</v>
      </c>
      <c r="B15080" s="2">
        <v>41163</v>
      </c>
      <c r="C15080">
        <v>5.56</v>
      </c>
    </row>
    <row r="15081" spans="1:3" x14ac:dyDescent="0.55000000000000004">
      <c r="A15081" s="1" t="s">
        <v>18</v>
      </c>
      <c r="B15081" s="2">
        <v>41164</v>
      </c>
      <c r="C15081">
        <v>5.6559999999999997</v>
      </c>
    </row>
    <row r="15082" spans="1:3" x14ac:dyDescent="0.55000000000000004">
      <c r="A15082" s="1" t="s">
        <v>18</v>
      </c>
      <c r="B15082" s="2">
        <v>41165</v>
      </c>
      <c r="C15082">
        <v>5.8959999999999999</v>
      </c>
    </row>
    <row r="15083" spans="1:3" x14ac:dyDescent="0.55000000000000004">
      <c r="A15083" s="1" t="s">
        <v>18</v>
      </c>
      <c r="B15083" s="2">
        <v>41166</v>
      </c>
      <c r="C15083">
        <v>6.0780000000000003</v>
      </c>
    </row>
    <row r="15084" spans="1:3" x14ac:dyDescent="0.55000000000000004">
      <c r="A15084" s="1" t="s">
        <v>18</v>
      </c>
      <c r="B15084" s="2">
        <v>41169</v>
      </c>
      <c r="C15084">
        <v>6.508</v>
      </c>
    </row>
    <row r="15085" spans="1:3" x14ac:dyDescent="0.55000000000000004">
      <c r="A15085" s="1" t="s">
        <v>18</v>
      </c>
      <c r="B15085" s="2">
        <v>41170</v>
      </c>
      <c r="C15085">
        <v>6.2679999999999998</v>
      </c>
    </row>
    <row r="15086" spans="1:3" x14ac:dyDescent="0.55000000000000004">
      <c r="A15086" s="1" t="s">
        <v>18</v>
      </c>
      <c r="B15086" s="2">
        <v>41171</v>
      </c>
      <c r="C15086">
        <v>6.21</v>
      </c>
    </row>
    <row r="15087" spans="1:3" x14ac:dyDescent="0.55000000000000004">
      <c r="A15087" s="1" t="s">
        <v>18</v>
      </c>
      <c r="B15087" s="2">
        <v>41172</v>
      </c>
      <c r="C15087">
        <v>6.18</v>
      </c>
    </row>
    <row r="15088" spans="1:3" x14ac:dyDescent="0.55000000000000004">
      <c r="A15088" s="1" t="s">
        <v>18</v>
      </c>
      <c r="B15088" s="2">
        <v>41173</v>
      </c>
      <c r="C15088">
        <v>6.0039999999999996</v>
      </c>
    </row>
    <row r="15089" spans="1:3" x14ac:dyDescent="0.55000000000000004">
      <c r="A15089" s="1" t="s">
        <v>18</v>
      </c>
      <c r="B15089" s="2">
        <v>41176</v>
      </c>
      <c r="C15089">
        <v>6.1319999999999997</v>
      </c>
    </row>
    <row r="15090" spans="1:3" x14ac:dyDescent="0.55000000000000004">
      <c r="A15090" s="1" t="s">
        <v>18</v>
      </c>
      <c r="B15090" s="2">
        <v>41177</v>
      </c>
      <c r="C15090">
        <v>5.532</v>
      </c>
    </row>
    <row r="15091" spans="1:3" x14ac:dyDescent="0.55000000000000004">
      <c r="A15091" s="1" t="s">
        <v>18</v>
      </c>
      <c r="B15091" s="2">
        <v>41178</v>
      </c>
      <c r="C15091">
        <v>5.508</v>
      </c>
    </row>
    <row r="15092" spans="1:3" x14ac:dyDescent="0.55000000000000004">
      <c r="A15092" s="1" t="s">
        <v>18</v>
      </c>
      <c r="B15092" s="2">
        <v>41179</v>
      </c>
      <c r="C15092">
        <v>5.6980000000000004</v>
      </c>
    </row>
    <row r="15093" spans="1:3" x14ac:dyDescent="0.55000000000000004">
      <c r="A15093" s="1" t="s">
        <v>18</v>
      </c>
      <c r="B15093" s="2">
        <v>41180</v>
      </c>
      <c r="C15093">
        <v>5.8559999999999999</v>
      </c>
    </row>
    <row r="15094" spans="1:3" x14ac:dyDescent="0.55000000000000004">
      <c r="A15094" s="1" t="s">
        <v>18</v>
      </c>
      <c r="B15094" s="2">
        <v>41183</v>
      </c>
      <c r="C15094">
        <v>5.8319999999999999</v>
      </c>
    </row>
    <row r="15095" spans="1:3" x14ac:dyDescent="0.55000000000000004">
      <c r="A15095" s="1" t="s">
        <v>18</v>
      </c>
      <c r="B15095" s="2">
        <v>41184</v>
      </c>
      <c r="C15095">
        <v>5.96</v>
      </c>
    </row>
    <row r="15096" spans="1:3" x14ac:dyDescent="0.55000000000000004">
      <c r="A15096" s="1" t="s">
        <v>18</v>
      </c>
      <c r="B15096" s="2">
        <v>41185</v>
      </c>
      <c r="C15096">
        <v>5.86</v>
      </c>
    </row>
    <row r="15097" spans="1:3" x14ac:dyDescent="0.55000000000000004">
      <c r="A15097" s="1" t="s">
        <v>18</v>
      </c>
      <c r="B15097" s="2">
        <v>41186</v>
      </c>
      <c r="C15097">
        <v>5.88</v>
      </c>
    </row>
    <row r="15098" spans="1:3" x14ac:dyDescent="0.55000000000000004">
      <c r="A15098" s="1" t="s">
        <v>18</v>
      </c>
      <c r="B15098" s="2">
        <v>41187</v>
      </c>
      <c r="C15098">
        <v>5.7779999999999996</v>
      </c>
    </row>
    <row r="15099" spans="1:3" x14ac:dyDescent="0.55000000000000004">
      <c r="A15099" s="1" t="s">
        <v>18</v>
      </c>
      <c r="B15099" s="2">
        <v>41190</v>
      </c>
      <c r="C15099">
        <v>5.85</v>
      </c>
    </row>
    <row r="15100" spans="1:3" x14ac:dyDescent="0.55000000000000004">
      <c r="A15100" s="1" t="s">
        <v>18</v>
      </c>
      <c r="B15100" s="2">
        <v>41191</v>
      </c>
      <c r="C15100">
        <v>5.6740000000000004</v>
      </c>
    </row>
    <row r="15101" spans="1:3" x14ac:dyDescent="0.55000000000000004">
      <c r="A15101" s="1" t="s">
        <v>18</v>
      </c>
      <c r="B15101" s="2">
        <v>41192</v>
      </c>
      <c r="C15101">
        <v>5.68</v>
      </c>
    </row>
    <row r="15102" spans="1:3" x14ac:dyDescent="0.55000000000000004">
      <c r="A15102" s="1" t="s">
        <v>18</v>
      </c>
      <c r="B15102" s="2">
        <v>41193</v>
      </c>
      <c r="C15102">
        <v>5.6639999999999997</v>
      </c>
    </row>
    <row r="15103" spans="1:3" x14ac:dyDescent="0.55000000000000004">
      <c r="A15103" s="1" t="s">
        <v>18</v>
      </c>
      <c r="B15103" s="2">
        <v>41194</v>
      </c>
      <c r="C15103">
        <v>5.5279999999999996</v>
      </c>
    </row>
    <row r="15104" spans="1:3" x14ac:dyDescent="0.55000000000000004">
      <c r="A15104" s="1" t="s">
        <v>18</v>
      </c>
      <c r="B15104" s="2">
        <v>41197</v>
      </c>
      <c r="C15104">
        <v>5.4660000000000002</v>
      </c>
    </row>
    <row r="15105" spans="1:3" x14ac:dyDescent="0.55000000000000004">
      <c r="A15105" s="1" t="s">
        <v>18</v>
      </c>
      <c r="B15105" s="2">
        <v>41198</v>
      </c>
      <c r="C15105">
        <v>5.6120000000000001</v>
      </c>
    </row>
    <row r="15106" spans="1:3" x14ac:dyDescent="0.55000000000000004">
      <c r="A15106" s="1" t="s">
        <v>18</v>
      </c>
      <c r="B15106" s="2">
        <v>41199</v>
      </c>
      <c r="C15106">
        <v>5.7640000000000002</v>
      </c>
    </row>
    <row r="15107" spans="1:3" x14ac:dyDescent="0.55000000000000004">
      <c r="A15107" s="1" t="s">
        <v>18</v>
      </c>
      <c r="B15107" s="2">
        <v>41200</v>
      </c>
      <c r="C15107">
        <v>5.6079999999999997</v>
      </c>
    </row>
    <row r="15108" spans="1:3" x14ac:dyDescent="0.55000000000000004">
      <c r="A15108" s="1" t="s">
        <v>18</v>
      </c>
      <c r="B15108" s="2">
        <v>41201</v>
      </c>
      <c r="C15108">
        <v>5.548</v>
      </c>
    </row>
    <row r="15109" spans="1:3" x14ac:dyDescent="0.55000000000000004">
      <c r="A15109" s="1" t="s">
        <v>18</v>
      </c>
      <c r="B15109" s="2">
        <v>41204</v>
      </c>
      <c r="C15109">
        <v>5.57</v>
      </c>
    </row>
    <row r="15110" spans="1:3" x14ac:dyDescent="0.55000000000000004">
      <c r="A15110" s="1" t="s">
        <v>18</v>
      </c>
      <c r="B15110" s="2">
        <v>41205</v>
      </c>
      <c r="C15110">
        <v>5.6779999999999999</v>
      </c>
    </row>
    <row r="15111" spans="1:3" x14ac:dyDescent="0.55000000000000004">
      <c r="A15111" s="1" t="s">
        <v>18</v>
      </c>
      <c r="B15111" s="2">
        <v>41206</v>
      </c>
      <c r="C15111">
        <v>5.484</v>
      </c>
    </row>
    <row r="15112" spans="1:3" x14ac:dyDescent="0.55000000000000004">
      <c r="A15112" s="1" t="s">
        <v>18</v>
      </c>
      <c r="B15112" s="2">
        <v>41207</v>
      </c>
      <c r="C15112">
        <v>5.5039999999999996</v>
      </c>
    </row>
    <row r="15113" spans="1:3" x14ac:dyDescent="0.55000000000000004">
      <c r="A15113" s="1" t="s">
        <v>18</v>
      </c>
      <c r="B15113" s="2">
        <v>41208</v>
      </c>
      <c r="C15113">
        <v>5.476</v>
      </c>
    </row>
    <row r="15114" spans="1:3" x14ac:dyDescent="0.55000000000000004">
      <c r="A15114" s="1" t="s">
        <v>18</v>
      </c>
      <c r="B15114" s="2">
        <v>41213</v>
      </c>
      <c r="C15114">
        <v>5.6260000000000003</v>
      </c>
    </row>
    <row r="15115" spans="1:3" x14ac:dyDescent="0.55000000000000004">
      <c r="A15115" s="1" t="s">
        <v>18</v>
      </c>
      <c r="B15115" s="2">
        <v>41214</v>
      </c>
      <c r="C15115">
        <v>5.85</v>
      </c>
    </row>
    <row r="15116" spans="1:3" x14ac:dyDescent="0.55000000000000004">
      <c r="A15116" s="1" t="s">
        <v>18</v>
      </c>
      <c r="B15116" s="2">
        <v>41215</v>
      </c>
      <c r="C15116">
        <v>5.7839999999999998</v>
      </c>
    </row>
    <row r="15117" spans="1:3" x14ac:dyDescent="0.55000000000000004">
      <c r="A15117" s="1" t="s">
        <v>18</v>
      </c>
      <c r="B15117" s="2">
        <v>41218</v>
      </c>
      <c r="C15117">
        <v>6.3</v>
      </c>
    </row>
    <row r="15118" spans="1:3" x14ac:dyDescent="0.55000000000000004">
      <c r="A15118" s="1" t="s">
        <v>18</v>
      </c>
      <c r="B15118" s="2">
        <v>41219</v>
      </c>
      <c r="C15118">
        <v>6.23</v>
      </c>
    </row>
    <row r="15119" spans="1:3" x14ac:dyDescent="0.55000000000000004">
      <c r="A15119" s="1" t="s">
        <v>18</v>
      </c>
      <c r="B15119" s="2">
        <v>41220</v>
      </c>
      <c r="C15119">
        <v>6.3079999999999998</v>
      </c>
    </row>
    <row r="15120" spans="1:3" x14ac:dyDescent="0.55000000000000004">
      <c r="A15120" s="1" t="s">
        <v>18</v>
      </c>
      <c r="B15120" s="2">
        <v>41221</v>
      </c>
      <c r="C15120">
        <v>6.2619999999999996</v>
      </c>
    </row>
    <row r="15121" spans="1:3" x14ac:dyDescent="0.55000000000000004">
      <c r="A15121" s="1" t="s">
        <v>18</v>
      </c>
      <c r="B15121" s="2">
        <v>41222</v>
      </c>
      <c r="C15121">
        <v>6.0640000000000001</v>
      </c>
    </row>
    <row r="15122" spans="1:3" x14ac:dyDescent="0.55000000000000004">
      <c r="A15122" s="1" t="s">
        <v>18</v>
      </c>
      <c r="B15122" s="2">
        <v>41225</v>
      </c>
      <c r="C15122">
        <v>6.2140000000000004</v>
      </c>
    </row>
    <row r="15123" spans="1:3" x14ac:dyDescent="0.55000000000000004">
      <c r="A15123" s="1" t="s">
        <v>18</v>
      </c>
      <c r="B15123" s="2">
        <v>41226</v>
      </c>
      <c r="C15123">
        <v>6.3220000000000001</v>
      </c>
    </row>
    <row r="15124" spans="1:3" x14ac:dyDescent="0.55000000000000004">
      <c r="A15124" s="1" t="s">
        <v>18</v>
      </c>
      <c r="B15124" s="2">
        <v>41227</v>
      </c>
      <c r="C15124">
        <v>6.2759999999999998</v>
      </c>
    </row>
    <row r="15125" spans="1:3" x14ac:dyDescent="0.55000000000000004">
      <c r="A15125" s="1" t="s">
        <v>18</v>
      </c>
      <c r="B15125" s="2">
        <v>41228</v>
      </c>
      <c r="C15125">
        <v>6.1639999999999997</v>
      </c>
    </row>
    <row r="15126" spans="1:3" x14ac:dyDescent="0.55000000000000004">
      <c r="A15126" s="1" t="s">
        <v>18</v>
      </c>
      <c r="B15126" s="2">
        <v>41229</v>
      </c>
      <c r="C15126">
        <v>6.3680000000000003</v>
      </c>
    </row>
    <row r="15127" spans="1:3" x14ac:dyDescent="0.55000000000000004">
      <c r="A15127" s="1" t="s">
        <v>18</v>
      </c>
      <c r="B15127" s="2">
        <v>41232</v>
      </c>
      <c r="C15127">
        <v>6.5839999999999996</v>
      </c>
    </row>
    <row r="15128" spans="1:3" x14ac:dyDescent="0.55000000000000004">
      <c r="A15128" s="1" t="s">
        <v>18</v>
      </c>
      <c r="B15128" s="2">
        <v>41233</v>
      </c>
      <c r="C15128">
        <v>6.6</v>
      </c>
    </row>
    <row r="15129" spans="1:3" x14ac:dyDescent="0.55000000000000004">
      <c r="A15129" s="1" t="s">
        <v>18</v>
      </c>
      <c r="B15129" s="2">
        <v>41234</v>
      </c>
      <c r="C15129">
        <v>6.4939999999999998</v>
      </c>
    </row>
    <row r="15130" spans="1:3" x14ac:dyDescent="0.55000000000000004">
      <c r="A15130" s="1" t="s">
        <v>18</v>
      </c>
      <c r="B15130" s="2">
        <v>41236</v>
      </c>
      <c r="C15130">
        <v>6.4260000000000002</v>
      </c>
    </row>
    <row r="15131" spans="1:3" x14ac:dyDescent="0.55000000000000004">
      <c r="A15131" s="1" t="s">
        <v>18</v>
      </c>
      <c r="B15131" s="2">
        <v>41239</v>
      </c>
      <c r="C15131">
        <v>6.4539999999999997</v>
      </c>
    </row>
    <row r="15132" spans="1:3" x14ac:dyDescent="0.55000000000000004">
      <c r="A15132" s="1" t="s">
        <v>18</v>
      </c>
      <c r="B15132" s="2">
        <v>41240</v>
      </c>
      <c r="C15132">
        <v>6.43</v>
      </c>
    </row>
    <row r="15133" spans="1:3" x14ac:dyDescent="0.55000000000000004">
      <c r="A15133" s="1" t="s">
        <v>18</v>
      </c>
      <c r="B15133" s="2">
        <v>41241</v>
      </c>
      <c r="C15133">
        <v>6.6459999999999999</v>
      </c>
    </row>
    <row r="15134" spans="1:3" x14ac:dyDescent="0.55000000000000004">
      <c r="A15134" s="1" t="s">
        <v>18</v>
      </c>
      <c r="B15134" s="2">
        <v>41242</v>
      </c>
      <c r="C15134">
        <v>6.7380000000000004</v>
      </c>
    </row>
    <row r="15135" spans="1:3" x14ac:dyDescent="0.55000000000000004">
      <c r="A15135" s="1" t="s">
        <v>18</v>
      </c>
      <c r="B15135" s="2">
        <v>41243</v>
      </c>
      <c r="C15135">
        <v>6.7640000000000002</v>
      </c>
    </row>
    <row r="15136" spans="1:3" x14ac:dyDescent="0.55000000000000004">
      <c r="A15136" s="1" t="s">
        <v>18</v>
      </c>
      <c r="B15136" s="2">
        <v>41246</v>
      </c>
      <c r="C15136">
        <v>6.9240000000000004</v>
      </c>
    </row>
    <row r="15137" spans="1:3" x14ac:dyDescent="0.55000000000000004">
      <c r="A15137" s="1" t="s">
        <v>18</v>
      </c>
      <c r="B15137" s="2">
        <v>41247</v>
      </c>
      <c r="C15137">
        <v>6.78</v>
      </c>
    </row>
    <row r="15138" spans="1:3" x14ac:dyDescent="0.55000000000000004">
      <c r="A15138" s="1" t="s">
        <v>18</v>
      </c>
      <c r="B15138" s="2">
        <v>41248</v>
      </c>
      <c r="C15138">
        <v>6.742</v>
      </c>
    </row>
    <row r="15139" spans="1:3" x14ac:dyDescent="0.55000000000000004">
      <c r="A15139" s="1" t="s">
        <v>18</v>
      </c>
      <c r="B15139" s="2">
        <v>41249</v>
      </c>
      <c r="C15139">
        <v>6.78</v>
      </c>
    </row>
    <row r="15140" spans="1:3" x14ac:dyDescent="0.55000000000000004">
      <c r="A15140" s="1" t="s">
        <v>18</v>
      </c>
      <c r="B15140" s="2">
        <v>41250</v>
      </c>
      <c r="C15140">
        <v>6.8339999999999996</v>
      </c>
    </row>
    <row r="15141" spans="1:3" x14ac:dyDescent="0.55000000000000004">
      <c r="A15141" s="1" t="s">
        <v>18</v>
      </c>
      <c r="B15141" s="2">
        <v>41253</v>
      </c>
      <c r="C15141">
        <v>6.9139999999999997</v>
      </c>
    </row>
    <row r="15142" spans="1:3" x14ac:dyDescent="0.55000000000000004">
      <c r="A15142" s="1" t="s">
        <v>18</v>
      </c>
      <c r="B15142" s="2">
        <v>41254</v>
      </c>
      <c r="C15142">
        <v>7.056</v>
      </c>
    </row>
    <row r="15143" spans="1:3" x14ac:dyDescent="0.55000000000000004">
      <c r="A15143" s="1" t="s">
        <v>18</v>
      </c>
      <c r="B15143" s="2">
        <v>41255</v>
      </c>
      <c r="C15143">
        <v>7.0519999999999996</v>
      </c>
    </row>
    <row r="15144" spans="1:3" x14ac:dyDescent="0.55000000000000004">
      <c r="A15144" s="1" t="s">
        <v>18</v>
      </c>
      <c r="B15144" s="2">
        <v>41256</v>
      </c>
      <c r="C15144">
        <v>6.7220000000000004</v>
      </c>
    </row>
    <row r="15145" spans="1:3" x14ac:dyDescent="0.55000000000000004">
      <c r="A15145" s="1" t="s">
        <v>18</v>
      </c>
      <c r="B15145" s="2">
        <v>41257</v>
      </c>
      <c r="C15145">
        <v>6.7619999999999996</v>
      </c>
    </row>
    <row r="15146" spans="1:3" x14ac:dyDescent="0.55000000000000004">
      <c r="A15146" s="1" t="s">
        <v>18</v>
      </c>
      <c r="B15146" s="2">
        <v>41260</v>
      </c>
      <c r="C15146">
        <v>6.88</v>
      </c>
    </row>
    <row r="15147" spans="1:3" x14ac:dyDescent="0.55000000000000004">
      <c r="A15147" s="1" t="s">
        <v>18</v>
      </c>
      <c r="B15147" s="2">
        <v>41261</v>
      </c>
      <c r="C15147">
        <v>6.9180000000000001</v>
      </c>
    </row>
    <row r="15148" spans="1:3" x14ac:dyDescent="0.55000000000000004">
      <c r="A15148" s="1" t="s">
        <v>18</v>
      </c>
      <c r="B15148" s="2">
        <v>41262</v>
      </c>
      <c r="C15148">
        <v>6.9219999999999997</v>
      </c>
    </row>
    <row r="15149" spans="1:3" x14ac:dyDescent="0.55000000000000004">
      <c r="A15149" s="1" t="s">
        <v>18</v>
      </c>
      <c r="B15149" s="2">
        <v>41263</v>
      </c>
      <c r="C15149">
        <v>6.8860000000000001</v>
      </c>
    </row>
    <row r="15150" spans="1:3" x14ac:dyDescent="0.55000000000000004">
      <c r="A15150" s="1" t="s">
        <v>18</v>
      </c>
      <c r="B15150" s="2">
        <v>41264</v>
      </c>
      <c r="C15150">
        <v>6.8</v>
      </c>
    </row>
    <row r="15151" spans="1:3" x14ac:dyDescent="0.55000000000000004">
      <c r="A15151" s="1" t="s">
        <v>18</v>
      </c>
      <c r="B15151" s="2">
        <v>41267</v>
      </c>
      <c r="C15151">
        <v>6.8559999999999999</v>
      </c>
    </row>
    <row r="15152" spans="1:3" x14ac:dyDescent="0.55000000000000004">
      <c r="A15152" s="1" t="s">
        <v>18</v>
      </c>
      <c r="B15152" s="2">
        <v>41269</v>
      </c>
      <c r="C15152">
        <v>6.718</v>
      </c>
    </row>
    <row r="15153" spans="1:3" x14ac:dyDescent="0.55000000000000004">
      <c r="A15153" s="1" t="s">
        <v>18</v>
      </c>
      <c r="B15153" s="2">
        <v>41270</v>
      </c>
      <c r="C15153">
        <v>6.7380000000000004</v>
      </c>
    </row>
    <row r="15154" spans="1:3" x14ac:dyDescent="0.55000000000000004">
      <c r="A15154" s="1" t="s">
        <v>18</v>
      </c>
      <c r="B15154" s="2">
        <v>41271</v>
      </c>
      <c r="C15154">
        <v>6.6440000000000001</v>
      </c>
    </row>
    <row r="15155" spans="1:3" x14ac:dyDescent="0.55000000000000004">
      <c r="A15155" s="1" t="s">
        <v>18</v>
      </c>
      <c r="B15155" s="2">
        <v>41274</v>
      </c>
      <c r="C15155">
        <v>6.774</v>
      </c>
    </row>
    <row r="15156" spans="1:3" x14ac:dyDescent="0.55000000000000004">
      <c r="A15156" s="1" t="s">
        <v>18</v>
      </c>
      <c r="B15156" s="2">
        <v>41276</v>
      </c>
      <c r="C15156">
        <v>7.0720000000000001</v>
      </c>
    </row>
    <row r="15157" spans="1:3" x14ac:dyDescent="0.55000000000000004">
      <c r="A15157" s="1" t="s">
        <v>18</v>
      </c>
      <c r="B15157" s="2">
        <v>41277</v>
      </c>
      <c r="C15157">
        <v>6.9539999999999997</v>
      </c>
    </row>
    <row r="15158" spans="1:3" x14ac:dyDescent="0.55000000000000004">
      <c r="A15158" s="1" t="s">
        <v>18</v>
      </c>
      <c r="B15158" s="2">
        <v>41278</v>
      </c>
      <c r="C15158">
        <v>6.88</v>
      </c>
    </row>
    <row r="15159" spans="1:3" x14ac:dyDescent="0.55000000000000004">
      <c r="A15159" s="1" t="s">
        <v>18</v>
      </c>
      <c r="B15159" s="2">
        <v>41281</v>
      </c>
      <c r="C15159">
        <v>6.8680000000000003</v>
      </c>
    </row>
    <row r="15160" spans="1:3" x14ac:dyDescent="0.55000000000000004">
      <c r="A15160" s="1" t="s">
        <v>18</v>
      </c>
      <c r="B15160" s="2">
        <v>41282</v>
      </c>
      <c r="C15160">
        <v>6.7359999999999998</v>
      </c>
    </row>
    <row r="15161" spans="1:3" x14ac:dyDescent="0.55000000000000004">
      <c r="A15161" s="1" t="s">
        <v>18</v>
      </c>
      <c r="B15161" s="2">
        <v>41283</v>
      </c>
      <c r="C15161">
        <v>6.7279999999999998</v>
      </c>
    </row>
    <row r="15162" spans="1:3" x14ac:dyDescent="0.55000000000000004">
      <c r="A15162" s="1" t="s">
        <v>18</v>
      </c>
      <c r="B15162" s="2">
        <v>41284</v>
      </c>
      <c r="C15162">
        <v>6.7060000000000004</v>
      </c>
    </row>
    <row r="15163" spans="1:3" x14ac:dyDescent="0.55000000000000004">
      <c r="A15163" s="1" t="s">
        <v>18</v>
      </c>
      <c r="B15163" s="2">
        <v>41285</v>
      </c>
      <c r="C15163">
        <v>6.5819999999999999</v>
      </c>
    </row>
    <row r="15164" spans="1:3" x14ac:dyDescent="0.55000000000000004">
      <c r="A15164" s="1" t="s">
        <v>18</v>
      </c>
      <c r="B15164" s="2">
        <v>41288</v>
      </c>
      <c r="C15164">
        <v>6.6520000000000001</v>
      </c>
    </row>
    <row r="15165" spans="1:3" x14ac:dyDescent="0.55000000000000004">
      <c r="A15165" s="1" t="s">
        <v>18</v>
      </c>
      <c r="B15165" s="2">
        <v>41289</v>
      </c>
      <c r="C15165">
        <v>6.78</v>
      </c>
    </row>
    <row r="15166" spans="1:3" x14ac:dyDescent="0.55000000000000004">
      <c r="A15166" s="1" t="s">
        <v>18</v>
      </c>
      <c r="B15166" s="2">
        <v>41290</v>
      </c>
      <c r="C15166">
        <v>6.82</v>
      </c>
    </row>
    <row r="15167" spans="1:3" x14ac:dyDescent="0.55000000000000004">
      <c r="A15167" s="1" t="s">
        <v>18</v>
      </c>
      <c r="B15167" s="2">
        <v>41291</v>
      </c>
      <c r="C15167">
        <v>6.8760000000000003</v>
      </c>
    </row>
    <row r="15168" spans="1:3" x14ac:dyDescent="0.55000000000000004">
      <c r="A15168" s="1" t="s">
        <v>18</v>
      </c>
      <c r="B15168" s="2">
        <v>41292</v>
      </c>
      <c r="C15168">
        <v>6.9039999999999999</v>
      </c>
    </row>
    <row r="15169" spans="1:3" x14ac:dyDescent="0.55000000000000004">
      <c r="A15169" s="1" t="s">
        <v>18</v>
      </c>
      <c r="B15169" s="2">
        <v>41296</v>
      </c>
      <c r="C15169">
        <v>7.0380000000000003</v>
      </c>
    </row>
    <row r="15170" spans="1:3" x14ac:dyDescent="0.55000000000000004">
      <c r="A15170" s="1" t="s">
        <v>18</v>
      </c>
      <c r="B15170" s="2">
        <v>41297</v>
      </c>
      <c r="C15170">
        <v>7.2</v>
      </c>
    </row>
    <row r="15171" spans="1:3" x14ac:dyDescent="0.55000000000000004">
      <c r="A15171" s="1" t="s">
        <v>18</v>
      </c>
      <c r="B15171" s="2">
        <v>41298</v>
      </c>
      <c r="C15171">
        <v>7.3979999999999997</v>
      </c>
    </row>
    <row r="15172" spans="1:3" x14ac:dyDescent="0.55000000000000004">
      <c r="A15172" s="1" t="s">
        <v>18</v>
      </c>
      <c r="B15172" s="2">
        <v>41299</v>
      </c>
      <c r="C15172">
        <v>7.3959999999999999</v>
      </c>
    </row>
    <row r="15173" spans="1:3" x14ac:dyDescent="0.55000000000000004">
      <c r="A15173" s="1" t="s">
        <v>18</v>
      </c>
      <c r="B15173" s="2">
        <v>41302</v>
      </c>
      <c r="C15173">
        <v>7.6059999999999999</v>
      </c>
    </row>
    <row r="15174" spans="1:3" x14ac:dyDescent="0.55000000000000004">
      <c r="A15174" s="1" t="s">
        <v>18</v>
      </c>
      <c r="B15174" s="2">
        <v>41303</v>
      </c>
      <c r="C15174">
        <v>7.59</v>
      </c>
    </row>
    <row r="15175" spans="1:3" x14ac:dyDescent="0.55000000000000004">
      <c r="A15175" s="1" t="s">
        <v>18</v>
      </c>
      <c r="B15175" s="2">
        <v>41304</v>
      </c>
      <c r="C15175">
        <v>7.5039999999999996</v>
      </c>
    </row>
    <row r="15176" spans="1:3" x14ac:dyDescent="0.55000000000000004">
      <c r="A15176" s="1" t="s">
        <v>18</v>
      </c>
      <c r="B15176" s="2">
        <v>41305</v>
      </c>
      <c r="C15176">
        <v>7.5019999999999998</v>
      </c>
    </row>
    <row r="15177" spans="1:3" x14ac:dyDescent="0.55000000000000004">
      <c r="A15177" s="1" t="s">
        <v>18</v>
      </c>
      <c r="B15177" s="2">
        <v>41306</v>
      </c>
      <c r="C15177">
        <v>7.66</v>
      </c>
    </row>
    <row r="15178" spans="1:3" x14ac:dyDescent="0.55000000000000004">
      <c r="A15178" s="1" t="s">
        <v>18</v>
      </c>
      <c r="B15178" s="2">
        <v>41309</v>
      </c>
      <c r="C15178">
        <v>7.548</v>
      </c>
    </row>
    <row r="15179" spans="1:3" x14ac:dyDescent="0.55000000000000004">
      <c r="A15179" s="1" t="s">
        <v>18</v>
      </c>
      <c r="B15179" s="2">
        <v>41310</v>
      </c>
      <c r="C15179">
        <v>7.6260000000000003</v>
      </c>
    </row>
    <row r="15180" spans="1:3" x14ac:dyDescent="0.55000000000000004">
      <c r="A15180" s="1" t="s">
        <v>18</v>
      </c>
      <c r="B15180" s="2">
        <v>41311</v>
      </c>
      <c r="C15180">
        <v>7.8339999999999996</v>
      </c>
    </row>
    <row r="15181" spans="1:3" x14ac:dyDescent="0.55000000000000004">
      <c r="A15181" s="1" t="s">
        <v>18</v>
      </c>
      <c r="B15181" s="2">
        <v>41312</v>
      </c>
      <c r="C15181">
        <v>7.8959999999999999</v>
      </c>
    </row>
    <row r="15182" spans="1:3" x14ac:dyDescent="0.55000000000000004">
      <c r="A15182" s="1" t="s">
        <v>18</v>
      </c>
      <c r="B15182" s="2">
        <v>41313</v>
      </c>
      <c r="C15182">
        <v>7.8479999999999999</v>
      </c>
    </row>
    <row r="15183" spans="1:3" x14ac:dyDescent="0.55000000000000004">
      <c r="A15183" s="1" t="s">
        <v>18</v>
      </c>
      <c r="B15183" s="2">
        <v>41316</v>
      </c>
      <c r="C15183">
        <v>7.6840000000000002</v>
      </c>
    </row>
    <row r="15184" spans="1:3" x14ac:dyDescent="0.55000000000000004">
      <c r="A15184" s="1" t="s">
        <v>18</v>
      </c>
      <c r="B15184" s="2">
        <v>41317</v>
      </c>
      <c r="C15184">
        <v>7.5780000000000003</v>
      </c>
    </row>
    <row r="15185" spans="1:3" x14ac:dyDescent="0.55000000000000004">
      <c r="A15185" s="1" t="s">
        <v>18</v>
      </c>
      <c r="B15185" s="2">
        <v>41318</v>
      </c>
      <c r="C15185">
        <v>7.69</v>
      </c>
    </row>
    <row r="15186" spans="1:3" x14ac:dyDescent="0.55000000000000004">
      <c r="A15186" s="1" t="s">
        <v>18</v>
      </c>
      <c r="B15186" s="2">
        <v>41319</v>
      </c>
      <c r="C15186">
        <v>7.6539999999999999</v>
      </c>
    </row>
    <row r="15187" spans="1:3" x14ac:dyDescent="0.55000000000000004">
      <c r="A15187" s="1" t="s">
        <v>18</v>
      </c>
      <c r="B15187" s="2">
        <v>41320</v>
      </c>
      <c r="C15187">
        <v>7.4080000000000004</v>
      </c>
    </row>
    <row r="15188" spans="1:3" x14ac:dyDescent="0.55000000000000004">
      <c r="A15188" s="1" t="s">
        <v>18</v>
      </c>
      <c r="B15188" s="2">
        <v>41324</v>
      </c>
      <c r="C15188">
        <v>7.8559999999999999</v>
      </c>
    </row>
    <row r="15189" spans="1:3" x14ac:dyDescent="0.55000000000000004">
      <c r="A15189" s="1" t="s">
        <v>18</v>
      </c>
      <c r="B15189" s="2">
        <v>41325</v>
      </c>
      <c r="C15189">
        <v>7.7080000000000002</v>
      </c>
    </row>
    <row r="15190" spans="1:3" x14ac:dyDescent="0.55000000000000004">
      <c r="A15190" s="1" t="s">
        <v>18</v>
      </c>
      <c r="B15190" s="2">
        <v>41326</v>
      </c>
      <c r="C15190">
        <v>7.032</v>
      </c>
    </row>
    <row r="15191" spans="1:3" x14ac:dyDescent="0.55000000000000004">
      <c r="A15191" s="1" t="s">
        <v>18</v>
      </c>
      <c r="B15191" s="2">
        <v>41327</v>
      </c>
      <c r="C15191">
        <v>7.2220000000000004</v>
      </c>
    </row>
    <row r="15192" spans="1:3" x14ac:dyDescent="0.55000000000000004">
      <c r="A15192" s="1" t="s">
        <v>18</v>
      </c>
      <c r="B15192" s="2">
        <v>41330</v>
      </c>
      <c r="C15192">
        <v>6.8760000000000003</v>
      </c>
    </row>
    <row r="15193" spans="1:3" x14ac:dyDescent="0.55000000000000004">
      <c r="A15193" s="1" t="s">
        <v>18</v>
      </c>
      <c r="B15193" s="2">
        <v>41331</v>
      </c>
      <c r="C15193">
        <v>6.8860000000000001</v>
      </c>
    </row>
    <row r="15194" spans="1:3" x14ac:dyDescent="0.55000000000000004">
      <c r="A15194" s="1" t="s">
        <v>18</v>
      </c>
      <c r="B15194" s="2">
        <v>41332</v>
      </c>
      <c r="C15194">
        <v>7.02</v>
      </c>
    </row>
    <row r="15195" spans="1:3" x14ac:dyDescent="0.55000000000000004">
      <c r="A15195" s="1" t="s">
        <v>18</v>
      </c>
      <c r="B15195" s="2">
        <v>41333</v>
      </c>
      <c r="C15195">
        <v>6.9660000000000002</v>
      </c>
    </row>
    <row r="15196" spans="1:3" x14ac:dyDescent="0.55000000000000004">
      <c r="A15196" s="1" t="s">
        <v>18</v>
      </c>
      <c r="B15196" s="2">
        <v>41334</v>
      </c>
      <c r="C15196">
        <v>6.93</v>
      </c>
    </row>
    <row r="15197" spans="1:3" x14ac:dyDescent="0.55000000000000004">
      <c r="A15197" s="1" t="s">
        <v>18</v>
      </c>
      <c r="B15197" s="2">
        <v>41337</v>
      </c>
      <c r="C15197">
        <v>7.1159999999999997</v>
      </c>
    </row>
    <row r="15198" spans="1:3" x14ac:dyDescent="0.55000000000000004">
      <c r="A15198" s="1" t="s">
        <v>18</v>
      </c>
      <c r="B15198" s="2">
        <v>41338</v>
      </c>
      <c r="C15198">
        <v>7.33</v>
      </c>
    </row>
    <row r="15199" spans="1:3" x14ac:dyDescent="0.55000000000000004">
      <c r="A15199" s="1" t="s">
        <v>18</v>
      </c>
      <c r="B15199" s="2">
        <v>41339</v>
      </c>
      <c r="C15199">
        <v>7.5380000000000003</v>
      </c>
    </row>
    <row r="15200" spans="1:3" x14ac:dyDescent="0.55000000000000004">
      <c r="A15200" s="1" t="s">
        <v>18</v>
      </c>
      <c r="B15200" s="2">
        <v>41340</v>
      </c>
      <c r="C15200">
        <v>7.6459999999999999</v>
      </c>
    </row>
    <row r="15201" spans="1:3" x14ac:dyDescent="0.55000000000000004">
      <c r="A15201" s="1" t="s">
        <v>18</v>
      </c>
      <c r="B15201" s="2">
        <v>41341</v>
      </c>
      <c r="C15201">
        <v>7.694</v>
      </c>
    </row>
    <row r="15202" spans="1:3" x14ac:dyDescent="0.55000000000000004">
      <c r="A15202" s="1" t="s">
        <v>18</v>
      </c>
      <c r="B15202" s="2">
        <v>41344</v>
      </c>
      <c r="C15202">
        <v>7.82</v>
      </c>
    </row>
    <row r="15203" spans="1:3" x14ac:dyDescent="0.55000000000000004">
      <c r="A15203" s="1" t="s">
        <v>18</v>
      </c>
      <c r="B15203" s="2">
        <v>41345</v>
      </c>
      <c r="C15203">
        <v>7.8239999999999998</v>
      </c>
    </row>
    <row r="15204" spans="1:3" x14ac:dyDescent="0.55000000000000004">
      <c r="A15204" s="1" t="s">
        <v>18</v>
      </c>
      <c r="B15204" s="2">
        <v>41346</v>
      </c>
      <c r="C15204">
        <v>7.7960000000000003</v>
      </c>
    </row>
    <row r="15205" spans="1:3" x14ac:dyDescent="0.55000000000000004">
      <c r="A15205" s="1" t="s">
        <v>18</v>
      </c>
      <c r="B15205" s="2">
        <v>41347</v>
      </c>
      <c r="C15205">
        <v>7.37</v>
      </c>
    </row>
    <row r="15206" spans="1:3" x14ac:dyDescent="0.55000000000000004">
      <c r="A15206" s="1" t="s">
        <v>18</v>
      </c>
      <c r="B15206" s="2">
        <v>41348</v>
      </c>
      <c r="C15206">
        <v>7.0579999999999998</v>
      </c>
    </row>
    <row r="15207" spans="1:3" x14ac:dyDescent="0.55000000000000004">
      <c r="A15207" s="1" t="s">
        <v>18</v>
      </c>
      <c r="B15207" s="2">
        <v>41351</v>
      </c>
      <c r="C15207">
        <v>7.03</v>
      </c>
    </row>
    <row r="15208" spans="1:3" x14ac:dyDescent="0.55000000000000004">
      <c r="A15208" s="1" t="s">
        <v>18</v>
      </c>
      <c r="B15208" s="2">
        <v>41352</v>
      </c>
      <c r="C15208">
        <v>7.016</v>
      </c>
    </row>
    <row r="15209" spans="1:3" x14ac:dyDescent="0.55000000000000004">
      <c r="A15209" s="1" t="s">
        <v>18</v>
      </c>
      <c r="B15209" s="2">
        <v>41353</v>
      </c>
      <c r="C15209">
        <v>7.19</v>
      </c>
    </row>
    <row r="15210" spans="1:3" x14ac:dyDescent="0.55000000000000004">
      <c r="A15210" s="1" t="s">
        <v>18</v>
      </c>
      <c r="B15210" s="2">
        <v>41354</v>
      </c>
      <c r="C15210">
        <v>7.202</v>
      </c>
    </row>
    <row r="15211" spans="1:3" x14ac:dyDescent="0.55000000000000004">
      <c r="A15211" s="1" t="s">
        <v>18</v>
      </c>
      <c r="B15211" s="2">
        <v>41355</v>
      </c>
      <c r="C15211">
        <v>7.3239999999999998</v>
      </c>
    </row>
    <row r="15212" spans="1:3" x14ac:dyDescent="0.55000000000000004">
      <c r="A15212" s="1" t="s">
        <v>18</v>
      </c>
      <c r="B15212" s="2">
        <v>41358</v>
      </c>
      <c r="C15212">
        <v>7.5060000000000002</v>
      </c>
    </row>
    <row r="15213" spans="1:3" x14ac:dyDescent="0.55000000000000004">
      <c r="A15213" s="1" t="s">
        <v>18</v>
      </c>
      <c r="B15213" s="2">
        <v>41359</v>
      </c>
      <c r="C15213">
        <v>7.5720000000000001</v>
      </c>
    </row>
    <row r="15214" spans="1:3" x14ac:dyDescent="0.55000000000000004">
      <c r="A15214" s="1" t="s">
        <v>18</v>
      </c>
      <c r="B15214" s="2">
        <v>41360</v>
      </c>
      <c r="C15214">
        <v>7.6319999999999997</v>
      </c>
    </row>
    <row r="15215" spans="1:3" x14ac:dyDescent="0.55000000000000004">
      <c r="A15215" s="1" t="s">
        <v>18</v>
      </c>
      <c r="B15215" s="2">
        <v>41361</v>
      </c>
      <c r="C15215">
        <v>7.5780000000000003</v>
      </c>
    </row>
    <row r="15216" spans="1:3" x14ac:dyDescent="0.55000000000000004">
      <c r="A15216" s="1" t="s">
        <v>18</v>
      </c>
      <c r="B15216" s="2">
        <v>41365</v>
      </c>
      <c r="C15216">
        <v>8.7859999999999996</v>
      </c>
    </row>
    <row r="15217" spans="1:3" x14ac:dyDescent="0.55000000000000004">
      <c r="A15217" s="1" t="s">
        <v>18</v>
      </c>
      <c r="B15217" s="2">
        <v>41366</v>
      </c>
      <c r="C15217">
        <v>8.8680000000000003</v>
      </c>
    </row>
    <row r="15218" spans="1:3" x14ac:dyDescent="0.55000000000000004">
      <c r="A15218" s="1" t="s">
        <v>18</v>
      </c>
      <c r="B15218" s="2">
        <v>41367</v>
      </c>
      <c r="C15218">
        <v>8.2200000000000006</v>
      </c>
    </row>
    <row r="15219" spans="1:3" x14ac:dyDescent="0.55000000000000004">
      <c r="A15219" s="1" t="s">
        <v>18</v>
      </c>
      <c r="B15219" s="2">
        <v>41368</v>
      </c>
      <c r="C15219">
        <v>8.4019999999999992</v>
      </c>
    </row>
    <row r="15220" spans="1:3" x14ac:dyDescent="0.55000000000000004">
      <c r="A15220" s="1" t="s">
        <v>18</v>
      </c>
      <c r="B15220" s="2">
        <v>41369</v>
      </c>
      <c r="C15220">
        <v>8.2739999999999991</v>
      </c>
    </row>
    <row r="15221" spans="1:3" x14ac:dyDescent="0.55000000000000004">
      <c r="A15221" s="1" t="s">
        <v>18</v>
      </c>
      <c r="B15221" s="2">
        <v>41372</v>
      </c>
      <c r="C15221">
        <v>8.3659999999999997</v>
      </c>
    </row>
    <row r="15222" spans="1:3" x14ac:dyDescent="0.55000000000000004">
      <c r="A15222" s="1" t="s">
        <v>18</v>
      </c>
      <c r="B15222" s="2">
        <v>41373</v>
      </c>
      <c r="C15222">
        <v>8.1</v>
      </c>
    </row>
    <row r="15223" spans="1:3" x14ac:dyDescent="0.55000000000000004">
      <c r="A15223" s="1" t="s">
        <v>18</v>
      </c>
      <c r="B15223" s="2">
        <v>41374</v>
      </c>
      <c r="C15223">
        <v>8.3719999999999999</v>
      </c>
    </row>
    <row r="15224" spans="1:3" x14ac:dyDescent="0.55000000000000004">
      <c r="A15224" s="1" t="s">
        <v>18</v>
      </c>
      <c r="B15224" s="2">
        <v>41375</v>
      </c>
      <c r="C15224">
        <v>8.718</v>
      </c>
    </row>
    <row r="15225" spans="1:3" x14ac:dyDescent="0.55000000000000004">
      <c r="A15225" s="1" t="s">
        <v>18</v>
      </c>
      <c r="B15225" s="2">
        <v>41376</v>
      </c>
      <c r="C15225">
        <v>8.75</v>
      </c>
    </row>
    <row r="15226" spans="1:3" x14ac:dyDescent="0.55000000000000004">
      <c r="A15226" s="1" t="s">
        <v>18</v>
      </c>
      <c r="B15226" s="2">
        <v>41379</v>
      </c>
      <c r="C15226">
        <v>8.66</v>
      </c>
    </row>
    <row r="15227" spans="1:3" x14ac:dyDescent="0.55000000000000004">
      <c r="A15227" s="1" t="s">
        <v>18</v>
      </c>
      <c r="B15227" s="2">
        <v>41380</v>
      </c>
      <c r="C15227">
        <v>9.1180000000000003</v>
      </c>
    </row>
    <row r="15228" spans="1:3" x14ac:dyDescent="0.55000000000000004">
      <c r="A15228" s="1" t="s">
        <v>18</v>
      </c>
      <c r="B15228" s="2">
        <v>41381</v>
      </c>
      <c r="C15228">
        <v>9.09</v>
      </c>
    </row>
    <row r="15229" spans="1:3" x14ac:dyDescent="0.55000000000000004">
      <c r="A15229" s="1" t="s">
        <v>18</v>
      </c>
      <c r="B15229" s="2">
        <v>41382</v>
      </c>
      <c r="C15229">
        <v>9.3940000000000001</v>
      </c>
    </row>
    <row r="15230" spans="1:3" x14ac:dyDescent="0.55000000000000004">
      <c r="A15230" s="1" t="s">
        <v>18</v>
      </c>
      <c r="B15230" s="2">
        <v>41383</v>
      </c>
      <c r="C15230">
        <v>9.5660000000000007</v>
      </c>
    </row>
    <row r="15231" spans="1:3" x14ac:dyDescent="0.55000000000000004">
      <c r="A15231" s="1" t="s">
        <v>18</v>
      </c>
      <c r="B15231" s="2">
        <v>41386</v>
      </c>
      <c r="C15231">
        <v>10.038</v>
      </c>
    </row>
    <row r="15232" spans="1:3" x14ac:dyDescent="0.55000000000000004">
      <c r="A15232" s="1" t="s">
        <v>18</v>
      </c>
      <c r="B15232" s="2">
        <v>41387</v>
      </c>
      <c r="C15232">
        <v>10.202</v>
      </c>
    </row>
    <row r="15233" spans="1:3" x14ac:dyDescent="0.55000000000000004">
      <c r="A15233" s="1" t="s">
        <v>18</v>
      </c>
      <c r="B15233" s="2">
        <v>41388</v>
      </c>
      <c r="C15233">
        <v>10.086</v>
      </c>
    </row>
    <row r="15234" spans="1:3" x14ac:dyDescent="0.55000000000000004">
      <c r="A15234" s="1" t="s">
        <v>18</v>
      </c>
      <c r="B15234" s="2">
        <v>41389</v>
      </c>
      <c r="C15234">
        <v>10.4</v>
      </c>
    </row>
    <row r="15235" spans="1:3" x14ac:dyDescent="0.55000000000000004">
      <c r="A15235" s="1" t="s">
        <v>18</v>
      </c>
      <c r="B15235" s="2">
        <v>41390</v>
      </c>
      <c r="C15235">
        <v>10.24</v>
      </c>
    </row>
    <row r="15236" spans="1:3" x14ac:dyDescent="0.55000000000000004">
      <c r="A15236" s="1" t="s">
        <v>18</v>
      </c>
      <c r="B15236" s="2">
        <v>41393</v>
      </c>
      <c r="C15236">
        <v>10.988</v>
      </c>
    </row>
    <row r="15237" spans="1:3" x14ac:dyDescent="0.55000000000000004">
      <c r="A15237" s="1" t="s">
        <v>18</v>
      </c>
      <c r="B15237" s="2">
        <v>41394</v>
      </c>
      <c r="C15237">
        <v>10.798</v>
      </c>
    </row>
    <row r="15238" spans="1:3" x14ac:dyDescent="0.55000000000000004">
      <c r="A15238" s="1" t="s">
        <v>18</v>
      </c>
      <c r="B15238" s="2">
        <v>41395</v>
      </c>
      <c r="C15238">
        <v>10.656000000000001</v>
      </c>
    </row>
    <row r="15239" spans="1:3" x14ac:dyDescent="0.55000000000000004">
      <c r="A15239" s="1" t="s">
        <v>18</v>
      </c>
      <c r="B15239" s="2">
        <v>41396</v>
      </c>
      <c r="C15239">
        <v>10.821999999999999</v>
      </c>
    </row>
    <row r="15240" spans="1:3" x14ac:dyDescent="0.55000000000000004">
      <c r="A15240" s="1" t="s">
        <v>18</v>
      </c>
      <c r="B15240" s="2">
        <v>41397</v>
      </c>
      <c r="C15240">
        <v>10.91</v>
      </c>
    </row>
    <row r="15241" spans="1:3" x14ac:dyDescent="0.55000000000000004">
      <c r="A15241" s="1" t="s">
        <v>18</v>
      </c>
      <c r="B15241" s="2">
        <v>41400</v>
      </c>
      <c r="C15241">
        <v>11.9</v>
      </c>
    </row>
    <row r="15242" spans="1:3" x14ac:dyDescent="0.55000000000000004">
      <c r="A15242" s="1" t="s">
        <v>18</v>
      </c>
      <c r="B15242" s="2">
        <v>41401</v>
      </c>
      <c r="C15242">
        <v>11.102</v>
      </c>
    </row>
    <row r="15243" spans="1:3" x14ac:dyDescent="0.55000000000000004">
      <c r="A15243" s="1" t="s">
        <v>18</v>
      </c>
      <c r="B15243" s="2">
        <v>41402</v>
      </c>
      <c r="C15243">
        <v>11.157999999999999</v>
      </c>
    </row>
    <row r="15244" spans="1:3" x14ac:dyDescent="0.55000000000000004">
      <c r="A15244" s="1" t="s">
        <v>18</v>
      </c>
      <c r="B15244" s="2">
        <v>41403</v>
      </c>
      <c r="C15244">
        <v>13.88</v>
      </c>
    </row>
    <row r="15245" spans="1:3" x14ac:dyDescent="0.55000000000000004">
      <c r="A15245" s="1" t="s">
        <v>18</v>
      </c>
      <c r="B15245" s="2">
        <v>41404</v>
      </c>
      <c r="C15245">
        <v>15.352</v>
      </c>
    </row>
    <row r="15246" spans="1:3" x14ac:dyDescent="0.55000000000000004">
      <c r="A15246" s="1" t="s">
        <v>18</v>
      </c>
      <c r="B15246" s="2">
        <v>41407</v>
      </c>
      <c r="C15246">
        <v>17.559999999999999</v>
      </c>
    </row>
    <row r="15247" spans="1:3" x14ac:dyDescent="0.55000000000000004">
      <c r="A15247" s="1" t="s">
        <v>18</v>
      </c>
      <c r="B15247" s="2">
        <v>41408</v>
      </c>
      <c r="C15247">
        <v>16.648</v>
      </c>
    </row>
    <row r="15248" spans="1:3" x14ac:dyDescent="0.55000000000000004">
      <c r="A15248" s="1" t="s">
        <v>18</v>
      </c>
      <c r="B15248" s="2">
        <v>41409</v>
      </c>
      <c r="C15248">
        <v>16.968</v>
      </c>
    </row>
    <row r="15249" spans="1:3" x14ac:dyDescent="0.55000000000000004">
      <c r="A15249" s="1" t="s">
        <v>18</v>
      </c>
      <c r="B15249" s="2">
        <v>41410</v>
      </c>
      <c r="C15249">
        <v>18.45</v>
      </c>
    </row>
    <row r="15250" spans="1:3" x14ac:dyDescent="0.55000000000000004">
      <c r="A15250" s="1" t="s">
        <v>18</v>
      </c>
      <c r="B15250" s="2">
        <v>41411</v>
      </c>
      <c r="C15250">
        <v>18.3</v>
      </c>
    </row>
    <row r="15251" spans="1:3" x14ac:dyDescent="0.55000000000000004">
      <c r="A15251" s="1" t="s">
        <v>18</v>
      </c>
      <c r="B15251" s="2">
        <v>41414</v>
      </c>
      <c r="C15251">
        <v>17.988</v>
      </c>
    </row>
    <row r="15252" spans="1:3" x14ac:dyDescent="0.55000000000000004">
      <c r="A15252" s="1" t="s">
        <v>18</v>
      </c>
      <c r="B15252" s="2">
        <v>41415</v>
      </c>
      <c r="C15252">
        <v>17.518000000000001</v>
      </c>
    </row>
    <row r="15253" spans="1:3" x14ac:dyDescent="0.55000000000000004">
      <c r="A15253" s="1" t="s">
        <v>18</v>
      </c>
      <c r="B15253" s="2">
        <v>41416</v>
      </c>
      <c r="C15253">
        <v>17.448</v>
      </c>
    </row>
    <row r="15254" spans="1:3" x14ac:dyDescent="0.55000000000000004">
      <c r="A15254" s="1" t="s">
        <v>18</v>
      </c>
      <c r="B15254" s="2">
        <v>41417</v>
      </c>
      <c r="C15254">
        <v>18.545999999999999</v>
      </c>
    </row>
    <row r="15255" spans="1:3" x14ac:dyDescent="0.55000000000000004">
      <c r="A15255" s="1" t="s">
        <v>18</v>
      </c>
      <c r="B15255" s="2">
        <v>41418</v>
      </c>
      <c r="C15255">
        <v>19.416</v>
      </c>
    </row>
    <row r="15256" spans="1:3" x14ac:dyDescent="0.55000000000000004">
      <c r="A15256" s="1" t="s">
        <v>18</v>
      </c>
      <c r="B15256" s="2">
        <v>41422</v>
      </c>
      <c r="C15256">
        <v>22.065999999999999</v>
      </c>
    </row>
    <row r="15257" spans="1:3" x14ac:dyDescent="0.55000000000000004">
      <c r="A15257" s="1" t="s">
        <v>18</v>
      </c>
      <c r="B15257" s="2">
        <v>41423</v>
      </c>
      <c r="C15257">
        <v>20.925999999999998</v>
      </c>
    </row>
    <row r="15258" spans="1:3" x14ac:dyDescent="0.55000000000000004">
      <c r="A15258" s="1" t="s">
        <v>18</v>
      </c>
      <c r="B15258" s="2">
        <v>41424</v>
      </c>
      <c r="C15258">
        <v>20.99</v>
      </c>
    </row>
    <row r="15259" spans="1:3" x14ac:dyDescent="0.55000000000000004">
      <c r="A15259" s="1" t="s">
        <v>18</v>
      </c>
      <c r="B15259" s="2">
        <v>41425</v>
      </c>
      <c r="C15259">
        <v>19.552</v>
      </c>
    </row>
    <row r="15260" spans="1:3" x14ac:dyDescent="0.55000000000000004">
      <c r="A15260" s="1" t="s">
        <v>18</v>
      </c>
      <c r="B15260" s="2">
        <v>41428</v>
      </c>
      <c r="C15260">
        <v>18.518000000000001</v>
      </c>
    </row>
    <row r="15261" spans="1:3" x14ac:dyDescent="0.55000000000000004">
      <c r="A15261" s="1" t="s">
        <v>18</v>
      </c>
      <c r="B15261" s="2">
        <v>41429</v>
      </c>
      <c r="C15261">
        <v>18.968</v>
      </c>
    </row>
    <row r="15262" spans="1:3" x14ac:dyDescent="0.55000000000000004">
      <c r="A15262" s="1" t="s">
        <v>18</v>
      </c>
      <c r="B15262" s="2">
        <v>41430</v>
      </c>
      <c r="C15262">
        <v>19.074000000000002</v>
      </c>
    </row>
    <row r="15263" spans="1:3" x14ac:dyDescent="0.55000000000000004">
      <c r="A15263" s="1" t="s">
        <v>18</v>
      </c>
      <c r="B15263" s="2">
        <v>41431</v>
      </c>
      <c r="C15263">
        <v>19.47</v>
      </c>
    </row>
    <row r="15264" spans="1:3" x14ac:dyDescent="0.55000000000000004">
      <c r="A15264" s="1" t="s">
        <v>18</v>
      </c>
      <c r="B15264" s="2">
        <v>41432</v>
      </c>
      <c r="C15264">
        <v>20.408000000000001</v>
      </c>
    </row>
    <row r="15265" spans="1:3" x14ac:dyDescent="0.55000000000000004">
      <c r="A15265" s="1" t="s">
        <v>18</v>
      </c>
      <c r="B15265" s="2">
        <v>41435</v>
      </c>
      <c r="C15265">
        <v>20.010000000000002</v>
      </c>
    </row>
    <row r="15266" spans="1:3" x14ac:dyDescent="0.55000000000000004">
      <c r="A15266" s="1" t="s">
        <v>18</v>
      </c>
      <c r="B15266" s="2">
        <v>41436</v>
      </c>
      <c r="C15266">
        <v>18.893999999999998</v>
      </c>
    </row>
    <row r="15267" spans="1:3" x14ac:dyDescent="0.55000000000000004">
      <c r="A15267" s="1" t="s">
        <v>18</v>
      </c>
      <c r="B15267" s="2">
        <v>41437</v>
      </c>
      <c r="C15267">
        <v>19.545999999999999</v>
      </c>
    </row>
    <row r="15268" spans="1:3" x14ac:dyDescent="0.55000000000000004">
      <c r="A15268" s="1" t="s">
        <v>18</v>
      </c>
      <c r="B15268" s="2">
        <v>41438</v>
      </c>
      <c r="C15268">
        <v>19.635999999999999</v>
      </c>
    </row>
    <row r="15269" spans="1:3" x14ac:dyDescent="0.55000000000000004">
      <c r="A15269" s="1" t="s">
        <v>18</v>
      </c>
      <c r="B15269" s="2">
        <v>41439</v>
      </c>
      <c r="C15269">
        <v>20.059999999999999</v>
      </c>
    </row>
    <row r="15270" spans="1:3" x14ac:dyDescent="0.55000000000000004">
      <c r="A15270" s="1" t="s">
        <v>18</v>
      </c>
      <c r="B15270" s="2">
        <v>41442</v>
      </c>
      <c r="C15270">
        <v>20.440000000000001</v>
      </c>
    </row>
    <row r="15271" spans="1:3" x14ac:dyDescent="0.55000000000000004">
      <c r="A15271" s="1" t="s">
        <v>18</v>
      </c>
      <c r="B15271" s="2">
        <v>41443</v>
      </c>
      <c r="C15271">
        <v>20.678000000000001</v>
      </c>
    </row>
    <row r="15272" spans="1:3" x14ac:dyDescent="0.55000000000000004">
      <c r="A15272" s="1" t="s">
        <v>18</v>
      </c>
      <c r="B15272" s="2">
        <v>41444</v>
      </c>
      <c r="C15272">
        <v>20.936</v>
      </c>
    </row>
    <row r="15273" spans="1:3" x14ac:dyDescent="0.55000000000000004">
      <c r="A15273" s="1" t="s">
        <v>18</v>
      </c>
      <c r="B15273" s="2">
        <v>41445</v>
      </c>
      <c r="C15273">
        <v>20.13</v>
      </c>
    </row>
    <row r="15274" spans="1:3" x14ac:dyDescent="0.55000000000000004">
      <c r="A15274" s="1" t="s">
        <v>18</v>
      </c>
      <c r="B15274" s="2">
        <v>41446</v>
      </c>
      <c r="C15274">
        <v>19.91</v>
      </c>
    </row>
    <row r="15275" spans="1:3" x14ac:dyDescent="0.55000000000000004">
      <c r="A15275" s="1" t="s">
        <v>18</v>
      </c>
      <c r="B15275" s="2">
        <v>41449</v>
      </c>
      <c r="C15275">
        <v>20.297999999999998</v>
      </c>
    </row>
    <row r="15276" spans="1:3" x14ac:dyDescent="0.55000000000000004">
      <c r="A15276" s="1" t="s">
        <v>18</v>
      </c>
      <c r="B15276" s="2">
        <v>41450</v>
      </c>
      <c r="C15276">
        <v>20.48</v>
      </c>
    </row>
    <row r="15277" spans="1:3" x14ac:dyDescent="0.55000000000000004">
      <c r="A15277" s="1" t="s">
        <v>18</v>
      </c>
      <c r="B15277" s="2">
        <v>41451</v>
      </c>
      <c r="C15277">
        <v>21.143999999999998</v>
      </c>
    </row>
    <row r="15278" spans="1:3" x14ac:dyDescent="0.55000000000000004">
      <c r="A15278" s="1" t="s">
        <v>18</v>
      </c>
      <c r="B15278" s="2">
        <v>41452</v>
      </c>
      <c r="C15278">
        <v>21.85</v>
      </c>
    </row>
    <row r="15279" spans="1:3" x14ac:dyDescent="0.55000000000000004">
      <c r="A15279" s="1" t="s">
        <v>18</v>
      </c>
      <c r="B15279" s="2">
        <v>41453</v>
      </c>
      <c r="C15279">
        <v>21.472000000000001</v>
      </c>
    </row>
    <row r="15280" spans="1:3" x14ac:dyDescent="0.55000000000000004">
      <c r="A15280" s="1" t="s">
        <v>18</v>
      </c>
      <c r="B15280" s="2">
        <v>41456</v>
      </c>
      <c r="C15280">
        <v>23.436</v>
      </c>
    </row>
    <row r="15281" spans="1:3" x14ac:dyDescent="0.55000000000000004">
      <c r="A15281" s="1" t="s">
        <v>18</v>
      </c>
      <c r="B15281" s="2">
        <v>41457</v>
      </c>
      <c r="C15281">
        <v>23.564</v>
      </c>
    </row>
    <row r="15282" spans="1:3" x14ac:dyDescent="0.55000000000000004">
      <c r="A15282" s="1" t="s">
        <v>18</v>
      </c>
      <c r="B15282" s="2">
        <v>41458</v>
      </c>
      <c r="C15282">
        <v>23.047999999999998</v>
      </c>
    </row>
    <row r="15283" spans="1:3" x14ac:dyDescent="0.55000000000000004">
      <c r="A15283" s="1" t="s">
        <v>18</v>
      </c>
      <c r="B15283" s="2">
        <v>41460</v>
      </c>
      <c r="C15283">
        <v>24.018000000000001</v>
      </c>
    </row>
    <row r="15284" spans="1:3" x14ac:dyDescent="0.55000000000000004">
      <c r="A15284" s="1" t="s">
        <v>18</v>
      </c>
      <c r="B15284" s="2">
        <v>41463</v>
      </c>
      <c r="C15284">
        <v>24.321999999999999</v>
      </c>
    </row>
    <row r="15285" spans="1:3" x14ac:dyDescent="0.55000000000000004">
      <c r="A15285" s="1" t="s">
        <v>18</v>
      </c>
      <c r="B15285" s="2">
        <v>41464</v>
      </c>
      <c r="C15285">
        <v>24.69</v>
      </c>
    </row>
    <row r="15286" spans="1:3" x14ac:dyDescent="0.55000000000000004">
      <c r="A15286" s="1" t="s">
        <v>18</v>
      </c>
      <c r="B15286" s="2">
        <v>41465</v>
      </c>
      <c r="C15286">
        <v>24.454000000000001</v>
      </c>
    </row>
    <row r="15287" spans="1:3" x14ac:dyDescent="0.55000000000000004">
      <c r="A15287" s="1" t="s">
        <v>18</v>
      </c>
      <c r="B15287" s="2">
        <v>41466</v>
      </c>
      <c r="C15287">
        <v>25.122</v>
      </c>
    </row>
    <row r="15288" spans="1:3" x14ac:dyDescent="0.55000000000000004">
      <c r="A15288" s="1" t="s">
        <v>18</v>
      </c>
      <c r="B15288" s="2">
        <v>41467</v>
      </c>
      <c r="C15288">
        <v>25.98</v>
      </c>
    </row>
    <row r="15289" spans="1:3" x14ac:dyDescent="0.55000000000000004">
      <c r="A15289" s="1" t="s">
        <v>18</v>
      </c>
      <c r="B15289" s="2">
        <v>41470</v>
      </c>
      <c r="C15289">
        <v>25.452000000000002</v>
      </c>
    </row>
    <row r="15290" spans="1:3" x14ac:dyDescent="0.55000000000000004">
      <c r="A15290" s="1" t="s">
        <v>18</v>
      </c>
      <c r="B15290" s="2">
        <v>41471</v>
      </c>
      <c r="C15290">
        <v>21.81</v>
      </c>
    </row>
    <row r="15291" spans="1:3" x14ac:dyDescent="0.55000000000000004">
      <c r="A15291" s="1" t="s">
        <v>18</v>
      </c>
      <c r="B15291" s="2">
        <v>41472</v>
      </c>
      <c r="C15291">
        <v>24.05</v>
      </c>
    </row>
    <row r="15292" spans="1:3" x14ac:dyDescent="0.55000000000000004">
      <c r="A15292" s="1" t="s">
        <v>18</v>
      </c>
      <c r="B15292" s="2">
        <v>41473</v>
      </c>
      <c r="C15292">
        <v>23.806000000000001</v>
      </c>
    </row>
    <row r="15293" spans="1:3" x14ac:dyDescent="0.55000000000000004">
      <c r="A15293" s="1" t="s">
        <v>18</v>
      </c>
      <c r="B15293" s="2">
        <v>41474</v>
      </c>
      <c r="C15293">
        <v>23.936</v>
      </c>
    </row>
    <row r="15294" spans="1:3" x14ac:dyDescent="0.55000000000000004">
      <c r="A15294" s="1" t="s">
        <v>18</v>
      </c>
      <c r="B15294" s="2">
        <v>41477</v>
      </c>
      <c r="C15294">
        <v>24.486000000000001</v>
      </c>
    </row>
    <row r="15295" spans="1:3" x14ac:dyDescent="0.55000000000000004">
      <c r="A15295" s="1" t="s">
        <v>18</v>
      </c>
      <c r="B15295" s="2">
        <v>41478</v>
      </c>
      <c r="C15295">
        <v>24.547999999999998</v>
      </c>
    </row>
    <row r="15296" spans="1:3" x14ac:dyDescent="0.55000000000000004">
      <c r="A15296" s="1" t="s">
        <v>18</v>
      </c>
      <c r="B15296" s="2">
        <v>41479</v>
      </c>
      <c r="C15296">
        <v>24.34</v>
      </c>
    </row>
    <row r="15297" spans="1:3" x14ac:dyDescent="0.55000000000000004">
      <c r="A15297" s="1" t="s">
        <v>18</v>
      </c>
      <c r="B15297" s="2">
        <v>41480</v>
      </c>
      <c r="C15297">
        <v>24.814</v>
      </c>
    </row>
    <row r="15298" spans="1:3" x14ac:dyDescent="0.55000000000000004">
      <c r="A15298" s="1" t="s">
        <v>18</v>
      </c>
      <c r="B15298" s="2">
        <v>41481</v>
      </c>
      <c r="C15298">
        <v>25.878</v>
      </c>
    </row>
    <row r="15299" spans="1:3" x14ac:dyDescent="0.55000000000000004">
      <c r="A15299" s="1" t="s">
        <v>18</v>
      </c>
      <c r="B15299" s="2">
        <v>41484</v>
      </c>
      <c r="C15299">
        <v>26.923999999999999</v>
      </c>
    </row>
    <row r="15300" spans="1:3" x14ac:dyDescent="0.55000000000000004">
      <c r="A15300" s="1" t="s">
        <v>18</v>
      </c>
      <c r="B15300" s="2">
        <v>41485</v>
      </c>
      <c r="C15300">
        <v>26.347999999999999</v>
      </c>
    </row>
    <row r="15301" spans="1:3" x14ac:dyDescent="0.55000000000000004">
      <c r="A15301" s="1" t="s">
        <v>18</v>
      </c>
      <c r="B15301" s="2">
        <v>41486</v>
      </c>
      <c r="C15301">
        <v>26.856000000000002</v>
      </c>
    </row>
    <row r="15302" spans="1:3" x14ac:dyDescent="0.55000000000000004">
      <c r="A15302" s="1" t="s">
        <v>18</v>
      </c>
      <c r="B15302" s="2">
        <v>41487</v>
      </c>
      <c r="C15302">
        <v>27.11</v>
      </c>
    </row>
    <row r="15303" spans="1:3" x14ac:dyDescent="0.55000000000000004">
      <c r="A15303" s="1" t="s">
        <v>18</v>
      </c>
      <c r="B15303" s="2">
        <v>41488</v>
      </c>
      <c r="C15303">
        <v>27.6</v>
      </c>
    </row>
    <row r="15304" spans="1:3" x14ac:dyDescent="0.55000000000000004">
      <c r="A15304" s="1" t="s">
        <v>18</v>
      </c>
      <c r="B15304" s="2">
        <v>41491</v>
      </c>
      <c r="C15304">
        <v>28.936</v>
      </c>
    </row>
    <row r="15305" spans="1:3" x14ac:dyDescent="0.55000000000000004">
      <c r="A15305" s="1" t="s">
        <v>18</v>
      </c>
      <c r="B15305" s="2">
        <v>41492</v>
      </c>
      <c r="C15305">
        <v>28.43</v>
      </c>
    </row>
    <row r="15306" spans="1:3" x14ac:dyDescent="0.55000000000000004">
      <c r="A15306" s="1" t="s">
        <v>18</v>
      </c>
      <c r="B15306" s="2">
        <v>41493</v>
      </c>
      <c r="C15306">
        <v>26.846</v>
      </c>
    </row>
    <row r="15307" spans="1:3" x14ac:dyDescent="0.55000000000000004">
      <c r="A15307" s="1" t="s">
        <v>18</v>
      </c>
      <c r="B15307" s="2">
        <v>41494</v>
      </c>
      <c r="C15307">
        <v>30.696000000000002</v>
      </c>
    </row>
    <row r="15308" spans="1:3" x14ac:dyDescent="0.55000000000000004">
      <c r="A15308" s="1" t="s">
        <v>18</v>
      </c>
      <c r="B15308" s="2">
        <v>41495</v>
      </c>
      <c r="C15308">
        <v>30.6</v>
      </c>
    </row>
    <row r="15309" spans="1:3" x14ac:dyDescent="0.55000000000000004">
      <c r="A15309" s="1" t="s">
        <v>18</v>
      </c>
      <c r="B15309" s="2">
        <v>41498</v>
      </c>
      <c r="C15309">
        <v>29.475999999999999</v>
      </c>
    </row>
    <row r="15310" spans="1:3" x14ac:dyDescent="0.55000000000000004">
      <c r="A15310" s="1" t="s">
        <v>18</v>
      </c>
      <c r="B15310" s="2">
        <v>41499</v>
      </c>
      <c r="C15310">
        <v>29.085999999999999</v>
      </c>
    </row>
    <row r="15311" spans="1:3" x14ac:dyDescent="0.55000000000000004">
      <c r="A15311" s="1" t="s">
        <v>18</v>
      </c>
      <c r="B15311" s="2">
        <v>41500</v>
      </c>
      <c r="C15311">
        <v>27.872</v>
      </c>
    </row>
    <row r="15312" spans="1:3" x14ac:dyDescent="0.55000000000000004">
      <c r="A15312" s="1" t="s">
        <v>18</v>
      </c>
      <c r="B15312" s="2">
        <v>41501</v>
      </c>
      <c r="C15312">
        <v>27.934000000000001</v>
      </c>
    </row>
    <row r="15313" spans="1:3" x14ac:dyDescent="0.55000000000000004">
      <c r="A15313" s="1" t="s">
        <v>18</v>
      </c>
      <c r="B15313" s="2">
        <v>41502</v>
      </c>
      <c r="C15313">
        <v>28.4</v>
      </c>
    </row>
    <row r="15314" spans="1:3" x14ac:dyDescent="0.55000000000000004">
      <c r="A15314" s="1" t="s">
        <v>18</v>
      </c>
      <c r="B15314" s="2">
        <v>41505</v>
      </c>
      <c r="C15314">
        <v>28.98</v>
      </c>
    </row>
    <row r="15315" spans="1:3" x14ac:dyDescent="0.55000000000000004">
      <c r="A15315" s="1" t="s">
        <v>18</v>
      </c>
      <c r="B15315" s="2">
        <v>41506</v>
      </c>
      <c r="C15315">
        <v>29.916</v>
      </c>
    </row>
    <row r="15316" spans="1:3" x14ac:dyDescent="0.55000000000000004">
      <c r="A15316" s="1" t="s">
        <v>18</v>
      </c>
      <c r="B15316" s="2">
        <v>41507</v>
      </c>
      <c r="C15316">
        <v>29.571999999999999</v>
      </c>
    </row>
    <row r="15317" spans="1:3" x14ac:dyDescent="0.55000000000000004">
      <c r="A15317" s="1" t="s">
        <v>18</v>
      </c>
      <c r="B15317" s="2">
        <v>41508</v>
      </c>
      <c r="C15317">
        <v>31.42</v>
      </c>
    </row>
    <row r="15318" spans="1:3" x14ac:dyDescent="0.55000000000000004">
      <c r="A15318" s="1" t="s">
        <v>18</v>
      </c>
      <c r="B15318" s="2">
        <v>41509</v>
      </c>
      <c r="C15318">
        <v>32.368000000000002</v>
      </c>
    </row>
    <row r="15319" spans="1:3" x14ac:dyDescent="0.55000000000000004">
      <c r="A15319" s="1" t="s">
        <v>18</v>
      </c>
      <c r="B15319" s="2">
        <v>41512</v>
      </c>
      <c r="C15319">
        <v>32.844000000000001</v>
      </c>
    </row>
    <row r="15320" spans="1:3" x14ac:dyDescent="0.55000000000000004">
      <c r="A15320" s="1" t="s">
        <v>18</v>
      </c>
      <c r="B15320" s="2">
        <v>41513</v>
      </c>
      <c r="C15320">
        <v>33.402000000000001</v>
      </c>
    </row>
    <row r="15321" spans="1:3" x14ac:dyDescent="0.55000000000000004">
      <c r="A15321" s="1" t="s">
        <v>18</v>
      </c>
      <c r="B15321" s="2">
        <v>41514</v>
      </c>
      <c r="C15321">
        <v>33.29</v>
      </c>
    </row>
    <row r="15322" spans="1:3" x14ac:dyDescent="0.55000000000000004">
      <c r="A15322" s="1" t="s">
        <v>18</v>
      </c>
      <c r="B15322" s="2">
        <v>41515</v>
      </c>
      <c r="C15322">
        <v>33.212000000000003</v>
      </c>
    </row>
    <row r="15323" spans="1:3" x14ac:dyDescent="0.55000000000000004">
      <c r="A15323" s="1" t="s">
        <v>18</v>
      </c>
      <c r="B15323" s="2">
        <v>41516</v>
      </c>
      <c r="C15323">
        <v>33.799999999999997</v>
      </c>
    </row>
    <row r="15324" spans="1:3" x14ac:dyDescent="0.55000000000000004">
      <c r="A15324" s="1" t="s">
        <v>18</v>
      </c>
      <c r="B15324" s="2">
        <v>41520</v>
      </c>
      <c r="C15324">
        <v>33.787999999999997</v>
      </c>
    </row>
    <row r="15325" spans="1:3" x14ac:dyDescent="0.55000000000000004">
      <c r="A15325" s="1" t="s">
        <v>18</v>
      </c>
      <c r="B15325" s="2">
        <v>41521</v>
      </c>
      <c r="C15325">
        <v>34.124000000000002</v>
      </c>
    </row>
    <row r="15326" spans="1:3" x14ac:dyDescent="0.55000000000000004">
      <c r="A15326" s="1" t="s">
        <v>18</v>
      </c>
      <c r="B15326" s="2">
        <v>41522</v>
      </c>
      <c r="C15326">
        <v>33.985999999999997</v>
      </c>
    </row>
    <row r="15327" spans="1:3" x14ac:dyDescent="0.55000000000000004">
      <c r="A15327" s="1" t="s">
        <v>18</v>
      </c>
      <c r="B15327" s="2">
        <v>41523</v>
      </c>
      <c r="C15327">
        <v>33.393999999999998</v>
      </c>
    </row>
    <row r="15328" spans="1:3" x14ac:dyDescent="0.55000000000000004">
      <c r="A15328" s="1" t="s">
        <v>18</v>
      </c>
      <c r="B15328" s="2">
        <v>41526</v>
      </c>
      <c r="C15328">
        <v>32.14</v>
      </c>
    </row>
    <row r="15329" spans="1:3" x14ac:dyDescent="0.55000000000000004">
      <c r="A15329" s="1" t="s">
        <v>18</v>
      </c>
      <c r="B15329" s="2">
        <v>41527</v>
      </c>
      <c r="C15329">
        <v>33.274000000000001</v>
      </c>
    </row>
    <row r="15330" spans="1:3" x14ac:dyDescent="0.55000000000000004">
      <c r="A15330" s="1" t="s">
        <v>18</v>
      </c>
      <c r="B15330" s="2">
        <v>41528</v>
      </c>
      <c r="C15330">
        <v>32.704000000000001</v>
      </c>
    </row>
    <row r="15331" spans="1:3" x14ac:dyDescent="0.55000000000000004">
      <c r="A15331" s="1" t="s">
        <v>18</v>
      </c>
      <c r="B15331" s="2">
        <v>41529</v>
      </c>
      <c r="C15331">
        <v>32.985999999999997</v>
      </c>
    </row>
    <row r="15332" spans="1:3" x14ac:dyDescent="0.55000000000000004">
      <c r="A15332" s="1" t="s">
        <v>18</v>
      </c>
      <c r="B15332" s="2">
        <v>41530</v>
      </c>
      <c r="C15332">
        <v>33.107999999999997</v>
      </c>
    </row>
    <row r="15333" spans="1:3" x14ac:dyDescent="0.55000000000000004">
      <c r="A15333" s="1" t="s">
        <v>18</v>
      </c>
      <c r="B15333" s="2">
        <v>41533</v>
      </c>
      <c r="C15333">
        <v>33.316000000000003</v>
      </c>
    </row>
    <row r="15334" spans="1:3" x14ac:dyDescent="0.55000000000000004">
      <c r="A15334" s="1" t="s">
        <v>18</v>
      </c>
      <c r="B15334" s="2">
        <v>41534</v>
      </c>
      <c r="C15334">
        <v>33.246000000000002</v>
      </c>
    </row>
    <row r="15335" spans="1:3" x14ac:dyDescent="0.55000000000000004">
      <c r="A15335" s="1" t="s">
        <v>18</v>
      </c>
      <c r="B15335" s="2">
        <v>41535</v>
      </c>
      <c r="C15335">
        <v>33.244</v>
      </c>
    </row>
    <row r="15336" spans="1:3" x14ac:dyDescent="0.55000000000000004">
      <c r="A15336" s="1" t="s">
        <v>18</v>
      </c>
      <c r="B15336" s="2">
        <v>41536</v>
      </c>
      <c r="C15336">
        <v>35.584000000000003</v>
      </c>
    </row>
    <row r="15337" spans="1:3" x14ac:dyDescent="0.55000000000000004">
      <c r="A15337" s="1" t="s">
        <v>18</v>
      </c>
      <c r="B15337" s="2">
        <v>41537</v>
      </c>
      <c r="C15337">
        <v>36.677999999999997</v>
      </c>
    </row>
    <row r="15338" spans="1:3" x14ac:dyDescent="0.55000000000000004">
      <c r="A15338" s="1" t="s">
        <v>18</v>
      </c>
      <c r="B15338" s="2">
        <v>41540</v>
      </c>
      <c r="C15338">
        <v>36.222000000000001</v>
      </c>
    </row>
    <row r="15339" spans="1:3" x14ac:dyDescent="0.55000000000000004">
      <c r="A15339" s="1" t="s">
        <v>18</v>
      </c>
      <c r="B15339" s="2">
        <v>41541</v>
      </c>
      <c r="C15339">
        <v>36.466000000000001</v>
      </c>
    </row>
    <row r="15340" spans="1:3" x14ac:dyDescent="0.55000000000000004">
      <c r="A15340" s="1" t="s">
        <v>18</v>
      </c>
      <c r="B15340" s="2">
        <v>41542</v>
      </c>
      <c r="C15340">
        <v>37.048000000000002</v>
      </c>
    </row>
    <row r="15341" spans="1:3" x14ac:dyDescent="0.55000000000000004">
      <c r="A15341" s="1" t="s">
        <v>18</v>
      </c>
      <c r="B15341" s="2">
        <v>41543</v>
      </c>
      <c r="C15341">
        <v>37.728000000000002</v>
      </c>
    </row>
    <row r="15342" spans="1:3" x14ac:dyDescent="0.55000000000000004">
      <c r="A15342" s="1" t="s">
        <v>18</v>
      </c>
      <c r="B15342" s="2">
        <v>41544</v>
      </c>
      <c r="C15342">
        <v>38.18</v>
      </c>
    </row>
    <row r="15343" spans="1:3" x14ac:dyDescent="0.55000000000000004">
      <c r="A15343" s="1" t="s">
        <v>18</v>
      </c>
      <c r="B15343" s="2">
        <v>41547</v>
      </c>
      <c r="C15343">
        <v>38.673999999999999</v>
      </c>
    </row>
    <row r="15344" spans="1:3" x14ac:dyDescent="0.55000000000000004">
      <c r="A15344" s="1" t="s">
        <v>18</v>
      </c>
      <c r="B15344" s="2">
        <v>41548</v>
      </c>
      <c r="C15344">
        <v>38.6</v>
      </c>
    </row>
    <row r="15345" spans="1:3" x14ac:dyDescent="0.55000000000000004">
      <c r="A15345" s="1" t="s">
        <v>18</v>
      </c>
      <c r="B15345" s="2">
        <v>41549</v>
      </c>
      <c r="C15345">
        <v>36.19</v>
      </c>
    </row>
    <row r="15346" spans="1:3" x14ac:dyDescent="0.55000000000000004">
      <c r="A15346" s="1" t="s">
        <v>18</v>
      </c>
      <c r="B15346" s="2">
        <v>41550</v>
      </c>
      <c r="C15346">
        <v>34.661999999999999</v>
      </c>
    </row>
    <row r="15347" spans="1:3" x14ac:dyDescent="0.55000000000000004">
      <c r="A15347" s="1" t="s">
        <v>18</v>
      </c>
      <c r="B15347" s="2">
        <v>41551</v>
      </c>
      <c r="C15347">
        <v>36.195999999999998</v>
      </c>
    </row>
    <row r="15348" spans="1:3" x14ac:dyDescent="0.55000000000000004">
      <c r="A15348" s="1" t="s">
        <v>18</v>
      </c>
      <c r="B15348" s="2">
        <v>41554</v>
      </c>
      <c r="C15348">
        <v>36.613999999999997</v>
      </c>
    </row>
    <row r="15349" spans="1:3" x14ac:dyDescent="0.55000000000000004">
      <c r="A15349" s="1" t="s">
        <v>18</v>
      </c>
      <c r="B15349" s="2">
        <v>41555</v>
      </c>
      <c r="C15349">
        <v>34.945999999999998</v>
      </c>
    </row>
    <row r="15350" spans="1:3" x14ac:dyDescent="0.55000000000000004">
      <c r="A15350" s="1" t="s">
        <v>18</v>
      </c>
      <c r="B15350" s="2">
        <v>41556</v>
      </c>
      <c r="C15350">
        <v>33.756</v>
      </c>
    </row>
    <row r="15351" spans="1:3" x14ac:dyDescent="0.55000000000000004">
      <c r="A15351" s="1" t="s">
        <v>18</v>
      </c>
      <c r="B15351" s="2">
        <v>41557</v>
      </c>
      <c r="C15351">
        <v>34.585999999999999</v>
      </c>
    </row>
    <row r="15352" spans="1:3" x14ac:dyDescent="0.55000000000000004">
      <c r="A15352" s="1" t="s">
        <v>18</v>
      </c>
      <c r="B15352" s="2">
        <v>41558</v>
      </c>
      <c r="C15352">
        <v>35.74</v>
      </c>
    </row>
    <row r="15353" spans="1:3" x14ac:dyDescent="0.55000000000000004">
      <c r="A15353" s="1" t="s">
        <v>18</v>
      </c>
      <c r="B15353" s="2">
        <v>41561</v>
      </c>
      <c r="C15353">
        <v>35.944000000000003</v>
      </c>
    </row>
    <row r="15354" spans="1:3" x14ac:dyDescent="0.55000000000000004">
      <c r="A15354" s="1" t="s">
        <v>18</v>
      </c>
      <c r="B15354" s="2">
        <v>41562</v>
      </c>
      <c r="C15354">
        <v>36.787999999999997</v>
      </c>
    </row>
    <row r="15355" spans="1:3" x14ac:dyDescent="0.55000000000000004">
      <c r="A15355" s="1" t="s">
        <v>18</v>
      </c>
      <c r="B15355" s="2">
        <v>41563</v>
      </c>
      <c r="C15355">
        <v>36.712000000000003</v>
      </c>
    </row>
    <row r="15356" spans="1:3" x14ac:dyDescent="0.55000000000000004">
      <c r="A15356" s="1" t="s">
        <v>18</v>
      </c>
      <c r="B15356" s="2">
        <v>41564</v>
      </c>
      <c r="C15356">
        <v>36.56</v>
      </c>
    </row>
    <row r="15357" spans="1:3" x14ac:dyDescent="0.55000000000000004">
      <c r="A15357" s="1" t="s">
        <v>18</v>
      </c>
      <c r="B15357" s="2">
        <v>41565</v>
      </c>
      <c r="C15357">
        <v>36.68</v>
      </c>
    </row>
    <row r="15358" spans="1:3" x14ac:dyDescent="0.55000000000000004">
      <c r="A15358" s="1" t="s">
        <v>18</v>
      </c>
      <c r="B15358" s="2">
        <v>41568</v>
      </c>
      <c r="C15358">
        <v>34.520000000000003</v>
      </c>
    </row>
    <row r="15359" spans="1:3" x14ac:dyDescent="0.55000000000000004">
      <c r="A15359" s="1" t="s">
        <v>18</v>
      </c>
      <c r="B15359" s="2">
        <v>41569</v>
      </c>
      <c r="C15359">
        <v>34.308</v>
      </c>
    </row>
    <row r="15360" spans="1:3" x14ac:dyDescent="0.55000000000000004">
      <c r="A15360" s="1" t="s">
        <v>18</v>
      </c>
      <c r="B15360" s="2">
        <v>41570</v>
      </c>
      <c r="C15360">
        <v>32.9</v>
      </c>
    </row>
    <row r="15361" spans="1:3" x14ac:dyDescent="0.55000000000000004">
      <c r="A15361" s="1" t="s">
        <v>18</v>
      </c>
      <c r="B15361" s="2">
        <v>41571</v>
      </c>
      <c r="C15361">
        <v>34.630000000000003</v>
      </c>
    </row>
    <row r="15362" spans="1:3" x14ac:dyDescent="0.55000000000000004">
      <c r="A15362" s="1" t="s">
        <v>18</v>
      </c>
      <c r="B15362" s="2">
        <v>41572</v>
      </c>
      <c r="C15362">
        <v>33.932000000000002</v>
      </c>
    </row>
    <row r="15363" spans="1:3" x14ac:dyDescent="0.55000000000000004">
      <c r="A15363" s="1" t="s">
        <v>18</v>
      </c>
      <c r="B15363" s="2">
        <v>41575</v>
      </c>
      <c r="C15363">
        <v>32.572000000000003</v>
      </c>
    </row>
    <row r="15364" spans="1:3" x14ac:dyDescent="0.55000000000000004">
      <c r="A15364" s="1" t="s">
        <v>18</v>
      </c>
      <c r="B15364" s="2">
        <v>41576</v>
      </c>
      <c r="C15364">
        <v>32.893999999999998</v>
      </c>
    </row>
    <row r="15365" spans="1:3" x14ac:dyDescent="0.55000000000000004">
      <c r="A15365" s="1" t="s">
        <v>18</v>
      </c>
      <c r="B15365" s="2">
        <v>41577</v>
      </c>
      <c r="C15365">
        <v>31.844000000000001</v>
      </c>
    </row>
    <row r="15366" spans="1:3" x14ac:dyDescent="0.55000000000000004">
      <c r="A15366" s="1" t="s">
        <v>18</v>
      </c>
      <c r="B15366" s="2">
        <v>41578</v>
      </c>
      <c r="C15366">
        <v>31.988</v>
      </c>
    </row>
    <row r="15367" spans="1:3" x14ac:dyDescent="0.55000000000000004">
      <c r="A15367" s="1" t="s">
        <v>18</v>
      </c>
      <c r="B15367" s="2">
        <v>41579</v>
      </c>
      <c r="C15367">
        <v>32.433999999999997</v>
      </c>
    </row>
    <row r="15368" spans="1:3" x14ac:dyDescent="0.55000000000000004">
      <c r="A15368" s="1" t="s">
        <v>18</v>
      </c>
      <c r="B15368" s="2">
        <v>41582</v>
      </c>
      <c r="C15368">
        <v>35.04</v>
      </c>
    </row>
    <row r="15369" spans="1:3" x14ac:dyDescent="0.55000000000000004">
      <c r="A15369" s="1" t="s">
        <v>18</v>
      </c>
      <c r="B15369" s="2">
        <v>41583</v>
      </c>
      <c r="C15369">
        <v>35.362000000000002</v>
      </c>
    </row>
    <row r="15370" spans="1:3" x14ac:dyDescent="0.55000000000000004">
      <c r="A15370" s="1" t="s">
        <v>18</v>
      </c>
      <c r="B15370" s="2">
        <v>41584</v>
      </c>
      <c r="C15370">
        <v>30.231999999999999</v>
      </c>
    </row>
    <row r="15371" spans="1:3" x14ac:dyDescent="0.55000000000000004">
      <c r="A15371" s="1" t="s">
        <v>18</v>
      </c>
      <c r="B15371" s="2">
        <v>41585</v>
      </c>
      <c r="C15371">
        <v>27.954000000000001</v>
      </c>
    </row>
    <row r="15372" spans="1:3" x14ac:dyDescent="0.55000000000000004">
      <c r="A15372" s="1" t="s">
        <v>18</v>
      </c>
      <c r="B15372" s="2">
        <v>41586</v>
      </c>
      <c r="C15372">
        <v>27.59</v>
      </c>
    </row>
    <row r="15373" spans="1:3" x14ac:dyDescent="0.55000000000000004">
      <c r="A15373" s="1" t="s">
        <v>18</v>
      </c>
      <c r="B15373" s="2">
        <v>41589</v>
      </c>
      <c r="C15373">
        <v>28.94</v>
      </c>
    </row>
    <row r="15374" spans="1:3" x14ac:dyDescent="0.55000000000000004">
      <c r="A15374" s="1" t="s">
        <v>18</v>
      </c>
      <c r="B15374" s="2">
        <v>41590</v>
      </c>
      <c r="C15374">
        <v>27.56</v>
      </c>
    </row>
    <row r="15375" spans="1:3" x14ac:dyDescent="0.55000000000000004">
      <c r="A15375" s="1" t="s">
        <v>18</v>
      </c>
      <c r="B15375" s="2">
        <v>41591</v>
      </c>
      <c r="C15375">
        <v>27.74</v>
      </c>
    </row>
    <row r="15376" spans="1:3" x14ac:dyDescent="0.55000000000000004">
      <c r="A15376" s="1" t="s">
        <v>18</v>
      </c>
      <c r="B15376" s="2">
        <v>41592</v>
      </c>
      <c r="C15376">
        <v>27.52</v>
      </c>
    </row>
    <row r="15377" spans="1:3" x14ac:dyDescent="0.55000000000000004">
      <c r="A15377" s="1" t="s">
        <v>18</v>
      </c>
      <c r="B15377" s="2">
        <v>41593</v>
      </c>
      <c r="C15377">
        <v>27.09</v>
      </c>
    </row>
    <row r="15378" spans="1:3" x14ac:dyDescent="0.55000000000000004">
      <c r="A15378" s="1" t="s">
        <v>18</v>
      </c>
      <c r="B15378" s="2">
        <v>41596</v>
      </c>
      <c r="C15378">
        <v>24.315999999999999</v>
      </c>
    </row>
    <row r="15379" spans="1:3" x14ac:dyDescent="0.55000000000000004">
      <c r="A15379" s="1" t="s">
        <v>18</v>
      </c>
      <c r="B15379" s="2">
        <v>41597</v>
      </c>
      <c r="C15379">
        <v>25.218</v>
      </c>
    </row>
    <row r="15380" spans="1:3" x14ac:dyDescent="0.55000000000000004">
      <c r="A15380" s="1" t="s">
        <v>18</v>
      </c>
      <c r="B15380" s="2">
        <v>41598</v>
      </c>
      <c r="C15380">
        <v>24.222000000000001</v>
      </c>
    </row>
    <row r="15381" spans="1:3" x14ac:dyDescent="0.55000000000000004">
      <c r="A15381" s="1" t="s">
        <v>18</v>
      </c>
      <c r="B15381" s="2">
        <v>41599</v>
      </c>
      <c r="C15381">
        <v>24.42</v>
      </c>
    </row>
    <row r="15382" spans="1:3" x14ac:dyDescent="0.55000000000000004">
      <c r="A15382" s="1" t="s">
        <v>18</v>
      </c>
      <c r="B15382" s="2">
        <v>41600</v>
      </c>
      <c r="C15382">
        <v>24.276</v>
      </c>
    </row>
    <row r="15383" spans="1:3" x14ac:dyDescent="0.55000000000000004">
      <c r="A15383" s="1" t="s">
        <v>18</v>
      </c>
      <c r="B15383" s="2">
        <v>41603</v>
      </c>
      <c r="C15383">
        <v>24.167999999999999</v>
      </c>
    </row>
    <row r="15384" spans="1:3" x14ac:dyDescent="0.55000000000000004">
      <c r="A15384" s="1" t="s">
        <v>18</v>
      </c>
      <c r="B15384" s="2">
        <v>41604</v>
      </c>
      <c r="C15384">
        <v>24.1</v>
      </c>
    </row>
    <row r="15385" spans="1:3" x14ac:dyDescent="0.55000000000000004">
      <c r="A15385" s="1" t="s">
        <v>18</v>
      </c>
      <c r="B15385" s="2">
        <v>41605</v>
      </c>
      <c r="C15385">
        <v>25.388000000000002</v>
      </c>
    </row>
    <row r="15386" spans="1:3" x14ac:dyDescent="0.55000000000000004">
      <c r="A15386" s="1" t="s">
        <v>18</v>
      </c>
      <c r="B15386" s="2">
        <v>41607</v>
      </c>
      <c r="C15386">
        <v>25.456</v>
      </c>
    </row>
    <row r="15387" spans="1:3" x14ac:dyDescent="0.55000000000000004">
      <c r="A15387" s="1" t="s">
        <v>18</v>
      </c>
      <c r="B15387" s="2">
        <v>41610</v>
      </c>
      <c r="C15387">
        <v>24.834</v>
      </c>
    </row>
    <row r="15388" spans="1:3" x14ac:dyDescent="0.55000000000000004">
      <c r="A15388" s="1" t="s">
        <v>18</v>
      </c>
      <c r="B15388" s="2">
        <v>41611</v>
      </c>
      <c r="C15388">
        <v>28.94</v>
      </c>
    </row>
    <row r="15389" spans="1:3" x14ac:dyDescent="0.55000000000000004">
      <c r="A15389" s="1" t="s">
        <v>18</v>
      </c>
      <c r="B15389" s="2">
        <v>41612</v>
      </c>
      <c r="C15389">
        <v>27.79</v>
      </c>
    </row>
    <row r="15390" spans="1:3" x14ac:dyDescent="0.55000000000000004">
      <c r="A15390" s="1" t="s">
        <v>18</v>
      </c>
      <c r="B15390" s="2">
        <v>41613</v>
      </c>
      <c r="C15390">
        <v>28.096</v>
      </c>
    </row>
    <row r="15391" spans="1:3" x14ac:dyDescent="0.55000000000000004">
      <c r="A15391" s="1" t="s">
        <v>18</v>
      </c>
      <c r="B15391" s="2">
        <v>41614</v>
      </c>
      <c r="C15391">
        <v>27.472000000000001</v>
      </c>
    </row>
    <row r="15392" spans="1:3" x14ac:dyDescent="0.55000000000000004">
      <c r="A15392" s="1" t="s">
        <v>18</v>
      </c>
      <c r="B15392" s="2">
        <v>41617</v>
      </c>
      <c r="C15392">
        <v>28.32</v>
      </c>
    </row>
    <row r="15393" spans="1:3" x14ac:dyDescent="0.55000000000000004">
      <c r="A15393" s="1" t="s">
        <v>18</v>
      </c>
      <c r="B15393" s="2">
        <v>41618</v>
      </c>
      <c r="C15393">
        <v>28.437999999999999</v>
      </c>
    </row>
    <row r="15394" spans="1:3" x14ac:dyDescent="0.55000000000000004">
      <c r="A15394" s="1" t="s">
        <v>18</v>
      </c>
      <c r="B15394" s="2">
        <v>41619</v>
      </c>
      <c r="C15394">
        <v>27.93</v>
      </c>
    </row>
    <row r="15395" spans="1:3" x14ac:dyDescent="0.55000000000000004">
      <c r="A15395" s="1" t="s">
        <v>18</v>
      </c>
      <c r="B15395" s="2">
        <v>41620</v>
      </c>
      <c r="C15395">
        <v>29.494</v>
      </c>
    </row>
    <row r="15396" spans="1:3" x14ac:dyDescent="0.55000000000000004">
      <c r="A15396" s="1" t="s">
        <v>18</v>
      </c>
      <c r="B15396" s="2">
        <v>41621</v>
      </c>
      <c r="C15396">
        <v>29.53</v>
      </c>
    </row>
    <row r="15397" spans="1:3" x14ac:dyDescent="0.55000000000000004">
      <c r="A15397" s="1" t="s">
        <v>18</v>
      </c>
      <c r="B15397" s="2">
        <v>41624</v>
      </c>
      <c r="C15397">
        <v>29.588000000000001</v>
      </c>
    </row>
    <row r="15398" spans="1:3" x14ac:dyDescent="0.55000000000000004">
      <c r="A15398" s="1" t="s">
        <v>18</v>
      </c>
      <c r="B15398" s="2">
        <v>41625</v>
      </c>
      <c r="C15398">
        <v>30.492000000000001</v>
      </c>
    </row>
    <row r="15399" spans="1:3" x14ac:dyDescent="0.55000000000000004">
      <c r="A15399" s="1" t="s">
        <v>18</v>
      </c>
      <c r="B15399" s="2">
        <v>41626</v>
      </c>
      <c r="C15399">
        <v>29.596</v>
      </c>
    </row>
    <row r="15400" spans="1:3" x14ac:dyDescent="0.55000000000000004">
      <c r="A15400" s="1" t="s">
        <v>18</v>
      </c>
      <c r="B15400" s="2">
        <v>41627</v>
      </c>
      <c r="C15400">
        <v>28.143999999999998</v>
      </c>
    </row>
    <row r="15401" spans="1:3" x14ac:dyDescent="0.55000000000000004">
      <c r="A15401" s="1" t="s">
        <v>18</v>
      </c>
      <c r="B15401" s="2">
        <v>41628</v>
      </c>
      <c r="C15401">
        <v>28.648</v>
      </c>
    </row>
    <row r="15402" spans="1:3" x14ac:dyDescent="0.55000000000000004">
      <c r="A15402" s="1" t="s">
        <v>18</v>
      </c>
      <c r="B15402" s="2">
        <v>41631</v>
      </c>
      <c r="C15402">
        <v>28.71</v>
      </c>
    </row>
    <row r="15403" spans="1:3" x14ac:dyDescent="0.55000000000000004">
      <c r="A15403" s="1" t="s">
        <v>18</v>
      </c>
      <c r="B15403" s="2">
        <v>41632</v>
      </c>
      <c r="C15403">
        <v>30.282</v>
      </c>
    </row>
    <row r="15404" spans="1:3" x14ac:dyDescent="0.55000000000000004">
      <c r="A15404" s="1" t="s">
        <v>18</v>
      </c>
      <c r="B15404" s="2">
        <v>41634</v>
      </c>
      <c r="C15404">
        <v>31.1</v>
      </c>
    </row>
    <row r="15405" spans="1:3" x14ac:dyDescent="0.55000000000000004">
      <c r="A15405" s="1" t="s">
        <v>18</v>
      </c>
      <c r="B15405" s="2">
        <v>41635</v>
      </c>
      <c r="C15405">
        <v>30.224</v>
      </c>
    </row>
    <row r="15406" spans="1:3" x14ac:dyDescent="0.55000000000000004">
      <c r="A15406" s="1" t="s">
        <v>18</v>
      </c>
      <c r="B15406" s="2">
        <v>41638</v>
      </c>
      <c r="C15406">
        <v>30.488</v>
      </c>
    </row>
    <row r="15407" spans="1:3" x14ac:dyDescent="0.55000000000000004">
      <c r="A15407" s="1" t="s">
        <v>18</v>
      </c>
      <c r="B15407" s="2">
        <v>41639</v>
      </c>
      <c r="C15407">
        <v>30.085999999999999</v>
      </c>
    </row>
    <row r="15408" spans="1:3" x14ac:dyDescent="0.55000000000000004">
      <c r="A15408" s="1" t="s">
        <v>18</v>
      </c>
      <c r="B15408" s="2">
        <v>41641</v>
      </c>
      <c r="C15408">
        <v>30.02</v>
      </c>
    </row>
    <row r="15409" spans="1:3" x14ac:dyDescent="0.55000000000000004">
      <c r="A15409" s="1" t="s">
        <v>18</v>
      </c>
      <c r="B15409" s="2">
        <v>41642</v>
      </c>
      <c r="C15409">
        <v>29.911999999999999</v>
      </c>
    </row>
    <row r="15410" spans="1:3" x14ac:dyDescent="0.55000000000000004">
      <c r="A15410" s="1" t="s">
        <v>18</v>
      </c>
      <c r="B15410" s="2">
        <v>41645</v>
      </c>
      <c r="C15410">
        <v>29.4</v>
      </c>
    </row>
    <row r="15411" spans="1:3" x14ac:dyDescent="0.55000000000000004">
      <c r="A15411" s="1" t="s">
        <v>18</v>
      </c>
      <c r="B15411" s="2">
        <v>41646</v>
      </c>
      <c r="C15411">
        <v>29.872</v>
      </c>
    </row>
    <row r="15412" spans="1:3" x14ac:dyDescent="0.55000000000000004">
      <c r="A15412" s="1" t="s">
        <v>18</v>
      </c>
      <c r="B15412" s="2">
        <v>41647</v>
      </c>
      <c r="C15412">
        <v>30.256</v>
      </c>
    </row>
    <row r="15413" spans="1:3" x14ac:dyDescent="0.55000000000000004">
      <c r="A15413" s="1" t="s">
        <v>18</v>
      </c>
      <c r="B15413" s="2">
        <v>41648</v>
      </c>
      <c r="C15413">
        <v>29.506</v>
      </c>
    </row>
    <row r="15414" spans="1:3" x14ac:dyDescent="0.55000000000000004">
      <c r="A15414" s="1" t="s">
        <v>18</v>
      </c>
      <c r="B15414" s="2">
        <v>41649</v>
      </c>
      <c r="C15414">
        <v>29.143999999999998</v>
      </c>
    </row>
    <row r="15415" spans="1:3" x14ac:dyDescent="0.55000000000000004">
      <c r="A15415" s="1" t="s">
        <v>18</v>
      </c>
      <c r="B15415" s="2">
        <v>41652</v>
      </c>
      <c r="C15415">
        <v>27.867999999999999</v>
      </c>
    </row>
    <row r="15416" spans="1:3" x14ac:dyDescent="0.55000000000000004">
      <c r="A15416" s="1" t="s">
        <v>18</v>
      </c>
      <c r="B15416" s="2">
        <v>41653</v>
      </c>
      <c r="C15416">
        <v>32.253999999999998</v>
      </c>
    </row>
    <row r="15417" spans="1:3" x14ac:dyDescent="0.55000000000000004">
      <c r="A15417" s="1" t="s">
        <v>18</v>
      </c>
      <c r="B15417" s="2">
        <v>41654</v>
      </c>
      <c r="C15417">
        <v>32.826000000000001</v>
      </c>
    </row>
    <row r="15418" spans="1:3" x14ac:dyDescent="0.55000000000000004">
      <c r="A15418" s="1" t="s">
        <v>18</v>
      </c>
      <c r="B15418" s="2">
        <v>41655</v>
      </c>
      <c r="C15418">
        <v>34.194000000000003</v>
      </c>
    </row>
    <row r="15419" spans="1:3" x14ac:dyDescent="0.55000000000000004">
      <c r="A15419" s="1" t="s">
        <v>18</v>
      </c>
      <c r="B15419" s="2">
        <v>41656</v>
      </c>
      <c r="C15419">
        <v>34.002000000000002</v>
      </c>
    </row>
    <row r="15420" spans="1:3" x14ac:dyDescent="0.55000000000000004">
      <c r="A15420" s="1" t="s">
        <v>18</v>
      </c>
      <c r="B15420" s="2">
        <v>41660</v>
      </c>
      <c r="C15420">
        <v>35.335999999999999</v>
      </c>
    </row>
    <row r="15421" spans="1:3" x14ac:dyDescent="0.55000000000000004">
      <c r="A15421" s="1" t="s">
        <v>18</v>
      </c>
      <c r="B15421" s="2">
        <v>41661</v>
      </c>
      <c r="C15421">
        <v>35.712000000000003</v>
      </c>
    </row>
    <row r="15422" spans="1:3" x14ac:dyDescent="0.55000000000000004">
      <c r="A15422" s="1" t="s">
        <v>18</v>
      </c>
      <c r="B15422" s="2">
        <v>41662</v>
      </c>
      <c r="C15422">
        <v>36.299999999999997</v>
      </c>
    </row>
    <row r="15423" spans="1:3" x14ac:dyDescent="0.55000000000000004">
      <c r="A15423" s="1" t="s">
        <v>18</v>
      </c>
      <c r="B15423" s="2">
        <v>41663</v>
      </c>
      <c r="C15423">
        <v>34.92</v>
      </c>
    </row>
    <row r="15424" spans="1:3" x14ac:dyDescent="0.55000000000000004">
      <c r="A15424" s="1" t="s">
        <v>18</v>
      </c>
      <c r="B15424" s="2">
        <v>41666</v>
      </c>
      <c r="C15424">
        <v>33.923999999999999</v>
      </c>
    </row>
    <row r="15425" spans="1:3" x14ac:dyDescent="0.55000000000000004">
      <c r="A15425" s="1" t="s">
        <v>18</v>
      </c>
      <c r="B15425" s="2">
        <v>41667</v>
      </c>
      <c r="C15425">
        <v>35.676000000000002</v>
      </c>
    </row>
    <row r="15426" spans="1:3" x14ac:dyDescent="0.55000000000000004">
      <c r="A15426" s="1" t="s">
        <v>18</v>
      </c>
      <c r="B15426" s="2">
        <v>41668</v>
      </c>
      <c r="C15426">
        <v>35.045999999999999</v>
      </c>
    </row>
    <row r="15427" spans="1:3" x14ac:dyDescent="0.55000000000000004">
      <c r="A15427" s="1" t="s">
        <v>18</v>
      </c>
      <c r="B15427" s="2">
        <v>41669</v>
      </c>
      <c r="C15427">
        <v>36.567999999999998</v>
      </c>
    </row>
    <row r="15428" spans="1:3" x14ac:dyDescent="0.55000000000000004">
      <c r="A15428" s="1" t="s">
        <v>18</v>
      </c>
      <c r="B15428" s="2">
        <v>41670</v>
      </c>
      <c r="C15428">
        <v>36.281999999999996</v>
      </c>
    </row>
    <row r="15429" spans="1:3" x14ac:dyDescent="0.55000000000000004">
      <c r="A15429" s="1" t="s">
        <v>18</v>
      </c>
      <c r="B15429" s="2">
        <v>41673</v>
      </c>
      <c r="C15429">
        <v>35.421999999999997</v>
      </c>
    </row>
    <row r="15430" spans="1:3" x14ac:dyDescent="0.55000000000000004">
      <c r="A15430" s="1" t="s">
        <v>18</v>
      </c>
      <c r="B15430" s="2">
        <v>41674</v>
      </c>
      <c r="C15430">
        <v>35.746000000000002</v>
      </c>
    </row>
    <row r="15431" spans="1:3" x14ac:dyDescent="0.55000000000000004">
      <c r="A15431" s="1" t="s">
        <v>18</v>
      </c>
      <c r="B15431" s="2">
        <v>41675</v>
      </c>
      <c r="C15431">
        <v>34.884</v>
      </c>
    </row>
    <row r="15432" spans="1:3" x14ac:dyDescent="0.55000000000000004">
      <c r="A15432" s="1" t="s">
        <v>18</v>
      </c>
      <c r="B15432" s="2">
        <v>41676</v>
      </c>
      <c r="C15432">
        <v>35.676000000000002</v>
      </c>
    </row>
    <row r="15433" spans="1:3" x14ac:dyDescent="0.55000000000000004">
      <c r="A15433" s="1" t="s">
        <v>18</v>
      </c>
      <c r="B15433" s="2">
        <v>41677</v>
      </c>
      <c r="C15433">
        <v>37.305999999999997</v>
      </c>
    </row>
    <row r="15434" spans="1:3" x14ac:dyDescent="0.55000000000000004">
      <c r="A15434" s="1" t="s">
        <v>18</v>
      </c>
      <c r="B15434" s="2">
        <v>41680</v>
      </c>
      <c r="C15434">
        <v>39.311999999999998</v>
      </c>
    </row>
    <row r="15435" spans="1:3" x14ac:dyDescent="0.55000000000000004">
      <c r="A15435" s="1" t="s">
        <v>18</v>
      </c>
      <c r="B15435" s="2">
        <v>41681</v>
      </c>
      <c r="C15435">
        <v>39.323999999999998</v>
      </c>
    </row>
    <row r="15436" spans="1:3" x14ac:dyDescent="0.55000000000000004">
      <c r="A15436" s="1" t="s">
        <v>18</v>
      </c>
      <c r="B15436" s="2">
        <v>41682</v>
      </c>
      <c r="C15436">
        <v>39.064</v>
      </c>
    </row>
    <row r="15437" spans="1:3" x14ac:dyDescent="0.55000000000000004">
      <c r="A15437" s="1" t="s">
        <v>18</v>
      </c>
      <c r="B15437" s="2">
        <v>41683</v>
      </c>
      <c r="C15437">
        <v>39.926000000000002</v>
      </c>
    </row>
    <row r="15438" spans="1:3" x14ac:dyDescent="0.55000000000000004">
      <c r="A15438" s="1" t="s">
        <v>18</v>
      </c>
      <c r="B15438" s="2">
        <v>41684</v>
      </c>
      <c r="C15438">
        <v>39.646000000000001</v>
      </c>
    </row>
    <row r="15439" spans="1:3" x14ac:dyDescent="0.55000000000000004">
      <c r="A15439" s="1" t="s">
        <v>18</v>
      </c>
      <c r="B15439" s="2">
        <v>41688</v>
      </c>
      <c r="C15439">
        <v>40.74</v>
      </c>
    </row>
    <row r="15440" spans="1:3" x14ac:dyDescent="0.55000000000000004">
      <c r="A15440" s="1" t="s">
        <v>18</v>
      </c>
      <c r="B15440" s="2">
        <v>41689</v>
      </c>
      <c r="C15440">
        <v>38.728000000000002</v>
      </c>
    </row>
    <row r="15441" spans="1:3" x14ac:dyDescent="0.55000000000000004">
      <c r="A15441" s="1" t="s">
        <v>18</v>
      </c>
      <c r="B15441" s="2">
        <v>41690</v>
      </c>
      <c r="C15441">
        <v>41.994</v>
      </c>
    </row>
    <row r="15442" spans="1:3" x14ac:dyDescent="0.55000000000000004">
      <c r="A15442" s="1" t="s">
        <v>18</v>
      </c>
      <c r="B15442" s="2">
        <v>41691</v>
      </c>
      <c r="C15442">
        <v>41.92</v>
      </c>
    </row>
    <row r="15443" spans="1:3" x14ac:dyDescent="0.55000000000000004">
      <c r="A15443" s="1" t="s">
        <v>18</v>
      </c>
      <c r="B15443" s="2">
        <v>41694</v>
      </c>
      <c r="C15443">
        <v>43.53</v>
      </c>
    </row>
    <row r="15444" spans="1:3" x14ac:dyDescent="0.55000000000000004">
      <c r="A15444" s="1" t="s">
        <v>18</v>
      </c>
      <c r="B15444" s="2">
        <v>41695</v>
      </c>
      <c r="C15444">
        <v>49.6</v>
      </c>
    </row>
    <row r="15445" spans="1:3" x14ac:dyDescent="0.55000000000000004">
      <c r="A15445" s="1" t="s">
        <v>18</v>
      </c>
      <c r="B15445" s="2">
        <v>41696</v>
      </c>
      <c r="C15445">
        <v>50.6</v>
      </c>
    </row>
    <row r="15446" spans="1:3" x14ac:dyDescent="0.55000000000000004">
      <c r="A15446" s="1" t="s">
        <v>18</v>
      </c>
      <c r="B15446" s="2">
        <v>41697</v>
      </c>
      <c r="C15446">
        <v>50.508000000000003</v>
      </c>
    </row>
    <row r="15447" spans="1:3" x14ac:dyDescent="0.55000000000000004">
      <c r="A15447" s="1" t="s">
        <v>18</v>
      </c>
      <c r="B15447" s="2">
        <v>41698</v>
      </c>
      <c r="C15447">
        <v>48.962000000000003</v>
      </c>
    </row>
    <row r="15448" spans="1:3" x14ac:dyDescent="0.55000000000000004">
      <c r="A15448" s="1" t="s">
        <v>18</v>
      </c>
      <c r="B15448" s="2">
        <v>41701</v>
      </c>
      <c r="C15448">
        <v>50.112000000000002</v>
      </c>
    </row>
    <row r="15449" spans="1:3" x14ac:dyDescent="0.55000000000000004">
      <c r="A15449" s="1" t="s">
        <v>18</v>
      </c>
      <c r="B15449" s="2">
        <v>41702</v>
      </c>
      <c r="C15449">
        <v>50.968000000000004</v>
      </c>
    </row>
    <row r="15450" spans="1:3" x14ac:dyDescent="0.55000000000000004">
      <c r="A15450" s="1" t="s">
        <v>18</v>
      </c>
      <c r="B15450" s="2">
        <v>41703</v>
      </c>
      <c r="C15450">
        <v>50.531999999999996</v>
      </c>
    </row>
    <row r="15451" spans="1:3" x14ac:dyDescent="0.55000000000000004">
      <c r="A15451" s="1" t="s">
        <v>18</v>
      </c>
      <c r="B15451" s="2">
        <v>41704</v>
      </c>
      <c r="C15451">
        <v>50.588000000000001</v>
      </c>
    </row>
    <row r="15452" spans="1:3" x14ac:dyDescent="0.55000000000000004">
      <c r="A15452" s="1" t="s">
        <v>18</v>
      </c>
      <c r="B15452" s="2">
        <v>41705</v>
      </c>
      <c r="C15452">
        <v>49.241999999999997</v>
      </c>
    </row>
    <row r="15453" spans="1:3" x14ac:dyDescent="0.55000000000000004">
      <c r="A15453" s="1" t="s">
        <v>18</v>
      </c>
      <c r="B15453" s="2">
        <v>41708</v>
      </c>
      <c r="C15453">
        <v>47.768000000000001</v>
      </c>
    </row>
    <row r="15454" spans="1:3" x14ac:dyDescent="0.55000000000000004">
      <c r="A15454" s="1" t="s">
        <v>18</v>
      </c>
      <c r="B15454" s="2">
        <v>41709</v>
      </c>
      <c r="C15454">
        <v>46.881999999999998</v>
      </c>
    </row>
    <row r="15455" spans="1:3" x14ac:dyDescent="0.55000000000000004">
      <c r="A15455" s="1" t="s">
        <v>18</v>
      </c>
      <c r="B15455" s="2">
        <v>41710</v>
      </c>
      <c r="C15455">
        <v>48.298000000000002</v>
      </c>
    </row>
    <row r="15456" spans="1:3" x14ac:dyDescent="0.55000000000000004">
      <c r="A15456" s="1" t="s">
        <v>18</v>
      </c>
      <c r="B15456" s="2">
        <v>41711</v>
      </c>
      <c r="C15456">
        <v>47.558</v>
      </c>
    </row>
    <row r="15457" spans="1:3" x14ac:dyDescent="0.55000000000000004">
      <c r="A15457" s="1" t="s">
        <v>18</v>
      </c>
      <c r="B15457" s="2">
        <v>41712</v>
      </c>
      <c r="C15457">
        <v>46.194000000000003</v>
      </c>
    </row>
    <row r="15458" spans="1:3" x14ac:dyDescent="0.55000000000000004">
      <c r="A15458" s="1" t="s">
        <v>18</v>
      </c>
      <c r="B15458" s="2">
        <v>41715</v>
      </c>
      <c r="C15458">
        <v>46.795999999999999</v>
      </c>
    </row>
    <row r="15459" spans="1:3" x14ac:dyDescent="0.55000000000000004">
      <c r="A15459" s="1" t="s">
        <v>18</v>
      </c>
      <c r="B15459" s="2">
        <v>41716</v>
      </c>
      <c r="C15459">
        <v>48.008000000000003</v>
      </c>
    </row>
    <row r="15460" spans="1:3" x14ac:dyDescent="0.55000000000000004">
      <c r="A15460" s="1" t="s">
        <v>18</v>
      </c>
      <c r="B15460" s="2">
        <v>41717</v>
      </c>
      <c r="C15460">
        <v>47.167999999999999</v>
      </c>
    </row>
    <row r="15461" spans="1:3" x14ac:dyDescent="0.55000000000000004">
      <c r="A15461" s="1" t="s">
        <v>18</v>
      </c>
      <c r="B15461" s="2">
        <v>41718</v>
      </c>
      <c r="C15461">
        <v>46.981999999999999</v>
      </c>
    </row>
    <row r="15462" spans="1:3" x14ac:dyDescent="0.55000000000000004">
      <c r="A15462" s="1" t="s">
        <v>18</v>
      </c>
      <c r="B15462" s="2">
        <v>41719</v>
      </c>
      <c r="C15462">
        <v>45.777999999999999</v>
      </c>
    </row>
    <row r="15463" spans="1:3" x14ac:dyDescent="0.55000000000000004">
      <c r="A15463" s="1" t="s">
        <v>18</v>
      </c>
      <c r="B15463" s="2">
        <v>41722</v>
      </c>
      <c r="C15463">
        <v>44.033999999999999</v>
      </c>
    </row>
    <row r="15464" spans="1:3" x14ac:dyDescent="0.55000000000000004">
      <c r="A15464" s="1" t="s">
        <v>18</v>
      </c>
      <c r="B15464" s="2">
        <v>41723</v>
      </c>
      <c r="C15464">
        <v>44.088000000000001</v>
      </c>
    </row>
    <row r="15465" spans="1:3" x14ac:dyDescent="0.55000000000000004">
      <c r="A15465" s="1" t="s">
        <v>18</v>
      </c>
      <c r="B15465" s="2">
        <v>41724</v>
      </c>
      <c r="C15465">
        <v>42.591999999999999</v>
      </c>
    </row>
    <row r="15466" spans="1:3" x14ac:dyDescent="0.55000000000000004">
      <c r="A15466" s="1" t="s">
        <v>18</v>
      </c>
      <c r="B15466" s="2">
        <v>41725</v>
      </c>
      <c r="C15466">
        <v>41.463999999999999</v>
      </c>
    </row>
    <row r="15467" spans="1:3" x14ac:dyDescent="0.55000000000000004">
      <c r="A15467" s="1" t="s">
        <v>18</v>
      </c>
      <c r="B15467" s="2">
        <v>41726</v>
      </c>
      <c r="C15467">
        <v>42.473999999999997</v>
      </c>
    </row>
    <row r="15468" spans="1:3" x14ac:dyDescent="0.55000000000000004">
      <c r="A15468" s="1" t="s">
        <v>18</v>
      </c>
      <c r="B15468" s="2">
        <v>41729</v>
      </c>
      <c r="C15468">
        <v>41.69</v>
      </c>
    </row>
    <row r="15469" spans="1:3" x14ac:dyDescent="0.55000000000000004">
      <c r="A15469" s="1" t="s">
        <v>18</v>
      </c>
      <c r="B15469" s="2">
        <v>41730</v>
      </c>
      <c r="C15469">
        <v>43.393999999999998</v>
      </c>
    </row>
    <row r="15470" spans="1:3" x14ac:dyDescent="0.55000000000000004">
      <c r="A15470" s="1" t="s">
        <v>18</v>
      </c>
      <c r="B15470" s="2">
        <v>41731</v>
      </c>
      <c r="C15470">
        <v>46.058</v>
      </c>
    </row>
    <row r="15471" spans="1:3" x14ac:dyDescent="0.55000000000000004">
      <c r="A15471" s="1" t="s">
        <v>18</v>
      </c>
      <c r="B15471" s="2">
        <v>41732</v>
      </c>
      <c r="C15471">
        <v>45.08</v>
      </c>
    </row>
    <row r="15472" spans="1:3" x14ac:dyDescent="0.55000000000000004">
      <c r="A15472" s="1" t="s">
        <v>18</v>
      </c>
      <c r="B15472" s="2">
        <v>41733</v>
      </c>
      <c r="C15472">
        <v>42.445999999999998</v>
      </c>
    </row>
    <row r="15473" spans="1:3" x14ac:dyDescent="0.55000000000000004">
      <c r="A15473" s="1" t="s">
        <v>18</v>
      </c>
      <c r="B15473" s="2">
        <v>41736</v>
      </c>
      <c r="C15473">
        <v>41.503999999999998</v>
      </c>
    </row>
    <row r="15474" spans="1:3" x14ac:dyDescent="0.55000000000000004">
      <c r="A15474" s="1" t="s">
        <v>18</v>
      </c>
      <c r="B15474" s="2">
        <v>41737</v>
      </c>
      <c r="C15474">
        <v>43.091999999999999</v>
      </c>
    </row>
    <row r="15475" spans="1:3" x14ac:dyDescent="0.55000000000000004">
      <c r="A15475" s="1" t="s">
        <v>18</v>
      </c>
      <c r="B15475" s="2">
        <v>41738</v>
      </c>
      <c r="C15475">
        <v>43.386000000000003</v>
      </c>
    </row>
    <row r="15476" spans="1:3" x14ac:dyDescent="0.55000000000000004">
      <c r="A15476" s="1" t="s">
        <v>18</v>
      </c>
      <c r="B15476" s="2">
        <v>41739</v>
      </c>
      <c r="C15476">
        <v>40.838000000000001</v>
      </c>
    </row>
    <row r="15477" spans="1:3" x14ac:dyDescent="0.55000000000000004">
      <c r="A15477" s="1" t="s">
        <v>18</v>
      </c>
      <c r="B15477" s="2">
        <v>41740</v>
      </c>
      <c r="C15477">
        <v>40.756</v>
      </c>
    </row>
    <row r="15478" spans="1:3" x14ac:dyDescent="0.55000000000000004">
      <c r="A15478" s="1" t="s">
        <v>18</v>
      </c>
      <c r="B15478" s="2">
        <v>41743</v>
      </c>
      <c r="C15478">
        <v>39.618000000000002</v>
      </c>
    </row>
    <row r="15479" spans="1:3" x14ac:dyDescent="0.55000000000000004">
      <c r="A15479" s="1" t="s">
        <v>18</v>
      </c>
      <c r="B15479" s="2">
        <v>41744</v>
      </c>
      <c r="C15479">
        <v>38.781999999999996</v>
      </c>
    </row>
    <row r="15480" spans="1:3" x14ac:dyDescent="0.55000000000000004">
      <c r="A15480" s="1" t="s">
        <v>18</v>
      </c>
      <c r="B15480" s="2">
        <v>41745</v>
      </c>
      <c r="C15480">
        <v>39.822000000000003</v>
      </c>
    </row>
    <row r="15481" spans="1:3" x14ac:dyDescent="0.55000000000000004">
      <c r="A15481" s="1" t="s">
        <v>18</v>
      </c>
      <c r="B15481" s="2">
        <v>41746</v>
      </c>
      <c r="C15481">
        <v>39.624000000000002</v>
      </c>
    </row>
    <row r="15482" spans="1:3" x14ac:dyDescent="0.55000000000000004">
      <c r="A15482" s="1" t="s">
        <v>18</v>
      </c>
      <c r="B15482" s="2">
        <v>41750</v>
      </c>
      <c r="C15482">
        <v>40.875999999999998</v>
      </c>
    </row>
    <row r="15483" spans="1:3" x14ac:dyDescent="0.55000000000000004">
      <c r="A15483" s="1" t="s">
        <v>18</v>
      </c>
      <c r="B15483" s="2">
        <v>41751</v>
      </c>
      <c r="C15483">
        <v>43.728000000000002</v>
      </c>
    </row>
    <row r="15484" spans="1:3" x14ac:dyDescent="0.55000000000000004">
      <c r="A15484" s="1" t="s">
        <v>18</v>
      </c>
      <c r="B15484" s="2">
        <v>41752</v>
      </c>
      <c r="C15484">
        <v>41.597999999999999</v>
      </c>
    </row>
    <row r="15485" spans="1:3" x14ac:dyDescent="0.55000000000000004">
      <c r="A15485" s="1" t="s">
        <v>18</v>
      </c>
      <c r="B15485" s="2">
        <v>41753</v>
      </c>
      <c r="C15485">
        <v>41.572000000000003</v>
      </c>
    </row>
    <row r="15486" spans="1:3" x14ac:dyDescent="0.55000000000000004">
      <c r="A15486" s="1" t="s">
        <v>18</v>
      </c>
      <c r="B15486" s="2">
        <v>41754</v>
      </c>
      <c r="C15486">
        <v>39.97</v>
      </c>
    </row>
    <row r="15487" spans="1:3" x14ac:dyDescent="0.55000000000000004">
      <c r="A15487" s="1" t="s">
        <v>18</v>
      </c>
      <c r="B15487" s="2">
        <v>41757</v>
      </c>
      <c r="C15487">
        <v>39.701999999999998</v>
      </c>
    </row>
    <row r="15488" spans="1:3" x14ac:dyDescent="0.55000000000000004">
      <c r="A15488" s="1" t="s">
        <v>18</v>
      </c>
      <c r="B15488" s="2">
        <v>41758</v>
      </c>
      <c r="C15488">
        <v>41.384</v>
      </c>
    </row>
    <row r="15489" spans="1:3" x14ac:dyDescent="0.55000000000000004">
      <c r="A15489" s="1" t="s">
        <v>18</v>
      </c>
      <c r="B15489" s="2">
        <v>41759</v>
      </c>
      <c r="C15489">
        <v>41.578000000000003</v>
      </c>
    </row>
    <row r="15490" spans="1:3" x14ac:dyDescent="0.55000000000000004">
      <c r="A15490" s="1" t="s">
        <v>18</v>
      </c>
      <c r="B15490" s="2">
        <v>41760</v>
      </c>
      <c r="C15490">
        <v>41.545999999999999</v>
      </c>
    </row>
    <row r="15491" spans="1:3" x14ac:dyDescent="0.55000000000000004">
      <c r="A15491" s="1" t="s">
        <v>18</v>
      </c>
      <c r="B15491" s="2">
        <v>41761</v>
      </c>
      <c r="C15491">
        <v>42.182000000000002</v>
      </c>
    </row>
    <row r="15492" spans="1:3" x14ac:dyDescent="0.55000000000000004">
      <c r="A15492" s="1" t="s">
        <v>18</v>
      </c>
      <c r="B15492" s="2">
        <v>41764</v>
      </c>
      <c r="C15492">
        <v>43.322000000000003</v>
      </c>
    </row>
    <row r="15493" spans="1:3" x14ac:dyDescent="0.55000000000000004">
      <c r="A15493" s="1" t="s">
        <v>18</v>
      </c>
      <c r="B15493" s="2">
        <v>41765</v>
      </c>
      <c r="C15493">
        <v>41.456000000000003</v>
      </c>
    </row>
    <row r="15494" spans="1:3" x14ac:dyDescent="0.55000000000000004">
      <c r="A15494" s="1" t="s">
        <v>18</v>
      </c>
      <c r="B15494" s="2">
        <v>41766</v>
      </c>
      <c r="C15494">
        <v>40.270000000000003</v>
      </c>
    </row>
    <row r="15495" spans="1:3" x14ac:dyDescent="0.55000000000000004">
      <c r="A15495" s="1" t="s">
        <v>18</v>
      </c>
      <c r="B15495" s="2">
        <v>41767</v>
      </c>
      <c r="C15495">
        <v>35.718000000000004</v>
      </c>
    </row>
    <row r="15496" spans="1:3" x14ac:dyDescent="0.55000000000000004">
      <c r="A15496" s="1" t="s">
        <v>18</v>
      </c>
      <c r="B15496" s="2">
        <v>41768</v>
      </c>
      <c r="C15496">
        <v>36.451999999999998</v>
      </c>
    </row>
    <row r="15497" spans="1:3" x14ac:dyDescent="0.55000000000000004">
      <c r="A15497" s="1" t="s">
        <v>18</v>
      </c>
      <c r="B15497" s="2">
        <v>41771</v>
      </c>
      <c r="C15497">
        <v>36.933999999999997</v>
      </c>
    </row>
    <row r="15498" spans="1:3" x14ac:dyDescent="0.55000000000000004">
      <c r="A15498" s="1" t="s">
        <v>18</v>
      </c>
      <c r="B15498" s="2">
        <v>41772</v>
      </c>
      <c r="C15498">
        <v>38.031999999999996</v>
      </c>
    </row>
    <row r="15499" spans="1:3" x14ac:dyDescent="0.55000000000000004">
      <c r="A15499" s="1" t="s">
        <v>18</v>
      </c>
      <c r="B15499" s="2">
        <v>41773</v>
      </c>
      <c r="C15499">
        <v>38.124000000000002</v>
      </c>
    </row>
    <row r="15500" spans="1:3" x14ac:dyDescent="0.55000000000000004">
      <c r="A15500" s="1" t="s">
        <v>18</v>
      </c>
      <c r="B15500" s="2">
        <v>41774</v>
      </c>
      <c r="C15500">
        <v>37.718000000000004</v>
      </c>
    </row>
    <row r="15501" spans="1:3" x14ac:dyDescent="0.55000000000000004">
      <c r="A15501" s="1" t="s">
        <v>18</v>
      </c>
      <c r="B15501" s="2">
        <v>41775</v>
      </c>
      <c r="C15501">
        <v>38.311999999999998</v>
      </c>
    </row>
    <row r="15502" spans="1:3" x14ac:dyDescent="0.55000000000000004">
      <c r="A15502" s="1" t="s">
        <v>18</v>
      </c>
      <c r="B15502" s="2">
        <v>41778</v>
      </c>
      <c r="C15502">
        <v>39.218000000000004</v>
      </c>
    </row>
    <row r="15503" spans="1:3" x14ac:dyDescent="0.55000000000000004">
      <c r="A15503" s="1" t="s">
        <v>18</v>
      </c>
      <c r="B15503" s="2">
        <v>41779</v>
      </c>
      <c r="C15503">
        <v>39.06</v>
      </c>
    </row>
    <row r="15504" spans="1:3" x14ac:dyDescent="0.55000000000000004">
      <c r="A15504" s="1" t="s">
        <v>18</v>
      </c>
      <c r="B15504" s="2">
        <v>41780</v>
      </c>
      <c r="C15504">
        <v>39.89</v>
      </c>
    </row>
    <row r="15505" spans="1:3" x14ac:dyDescent="0.55000000000000004">
      <c r="A15505" s="1" t="s">
        <v>18</v>
      </c>
      <c r="B15505" s="2">
        <v>41781</v>
      </c>
      <c r="C15505">
        <v>40.975999999999999</v>
      </c>
    </row>
    <row r="15506" spans="1:3" x14ac:dyDescent="0.55000000000000004">
      <c r="A15506" s="1" t="s">
        <v>18</v>
      </c>
      <c r="B15506" s="2">
        <v>41782</v>
      </c>
      <c r="C15506">
        <v>41.46</v>
      </c>
    </row>
    <row r="15507" spans="1:3" x14ac:dyDescent="0.55000000000000004">
      <c r="A15507" s="1" t="s">
        <v>18</v>
      </c>
      <c r="B15507" s="2">
        <v>41786</v>
      </c>
      <c r="C15507">
        <v>42.311999999999998</v>
      </c>
    </row>
    <row r="15508" spans="1:3" x14ac:dyDescent="0.55000000000000004">
      <c r="A15508" s="1" t="s">
        <v>18</v>
      </c>
      <c r="B15508" s="2">
        <v>41787</v>
      </c>
      <c r="C15508">
        <v>42.048000000000002</v>
      </c>
    </row>
    <row r="15509" spans="1:3" x14ac:dyDescent="0.55000000000000004">
      <c r="A15509" s="1" t="s">
        <v>18</v>
      </c>
      <c r="B15509" s="2">
        <v>41788</v>
      </c>
      <c r="C15509">
        <v>42.048000000000002</v>
      </c>
    </row>
    <row r="15510" spans="1:3" x14ac:dyDescent="0.55000000000000004">
      <c r="A15510" s="1" t="s">
        <v>18</v>
      </c>
      <c r="B15510" s="2">
        <v>41789</v>
      </c>
      <c r="C15510">
        <v>41.554000000000002</v>
      </c>
    </row>
    <row r="15511" spans="1:3" x14ac:dyDescent="0.55000000000000004">
      <c r="A15511" s="1" t="s">
        <v>18</v>
      </c>
      <c r="B15511" s="2">
        <v>41792</v>
      </c>
      <c r="C15511">
        <v>40.94</v>
      </c>
    </row>
    <row r="15512" spans="1:3" x14ac:dyDescent="0.55000000000000004">
      <c r="A15512" s="1" t="s">
        <v>18</v>
      </c>
      <c r="B15512" s="2">
        <v>41793</v>
      </c>
      <c r="C15512">
        <v>40.988</v>
      </c>
    </row>
    <row r="15513" spans="1:3" x14ac:dyDescent="0.55000000000000004">
      <c r="A15513" s="1" t="s">
        <v>18</v>
      </c>
      <c r="B15513" s="2">
        <v>41794</v>
      </c>
      <c r="C15513">
        <v>40.798000000000002</v>
      </c>
    </row>
    <row r="15514" spans="1:3" x14ac:dyDescent="0.55000000000000004">
      <c r="A15514" s="1" t="s">
        <v>18</v>
      </c>
      <c r="B15514" s="2">
        <v>41795</v>
      </c>
      <c r="C15514">
        <v>41.38</v>
      </c>
    </row>
    <row r="15515" spans="1:3" x14ac:dyDescent="0.55000000000000004">
      <c r="A15515" s="1" t="s">
        <v>18</v>
      </c>
      <c r="B15515" s="2">
        <v>41796</v>
      </c>
      <c r="C15515">
        <v>41.634</v>
      </c>
    </row>
    <row r="15516" spans="1:3" x14ac:dyDescent="0.55000000000000004">
      <c r="A15516" s="1" t="s">
        <v>18</v>
      </c>
      <c r="B15516" s="2">
        <v>41799</v>
      </c>
      <c r="C15516">
        <v>41.061999999999998</v>
      </c>
    </row>
    <row r="15517" spans="1:3" x14ac:dyDescent="0.55000000000000004">
      <c r="A15517" s="1" t="s">
        <v>18</v>
      </c>
      <c r="B15517" s="2">
        <v>41800</v>
      </c>
      <c r="C15517">
        <v>40.46</v>
      </c>
    </row>
    <row r="15518" spans="1:3" x14ac:dyDescent="0.55000000000000004">
      <c r="A15518" s="1" t="s">
        <v>18</v>
      </c>
      <c r="B15518" s="2">
        <v>41801</v>
      </c>
      <c r="C15518">
        <v>40.893999999999998</v>
      </c>
    </row>
    <row r="15519" spans="1:3" x14ac:dyDescent="0.55000000000000004">
      <c r="A15519" s="1" t="s">
        <v>18</v>
      </c>
      <c r="B15519" s="2">
        <v>41802</v>
      </c>
      <c r="C15519">
        <v>40.704000000000001</v>
      </c>
    </row>
    <row r="15520" spans="1:3" x14ac:dyDescent="0.55000000000000004">
      <c r="A15520" s="1" t="s">
        <v>18</v>
      </c>
      <c r="B15520" s="2">
        <v>41803</v>
      </c>
      <c r="C15520">
        <v>41.283999999999999</v>
      </c>
    </row>
    <row r="15521" spans="1:3" x14ac:dyDescent="0.55000000000000004">
      <c r="A15521" s="1" t="s">
        <v>18</v>
      </c>
      <c r="B15521" s="2">
        <v>41806</v>
      </c>
      <c r="C15521">
        <v>44.921999999999997</v>
      </c>
    </row>
    <row r="15522" spans="1:3" x14ac:dyDescent="0.55000000000000004">
      <c r="A15522" s="1" t="s">
        <v>18</v>
      </c>
      <c r="B15522" s="2">
        <v>41807</v>
      </c>
      <c r="C15522">
        <v>46.334000000000003</v>
      </c>
    </row>
    <row r="15523" spans="1:3" x14ac:dyDescent="0.55000000000000004">
      <c r="A15523" s="1" t="s">
        <v>18</v>
      </c>
      <c r="B15523" s="2">
        <v>41808</v>
      </c>
      <c r="C15523">
        <v>45.423999999999999</v>
      </c>
    </row>
    <row r="15524" spans="1:3" x14ac:dyDescent="0.55000000000000004">
      <c r="A15524" s="1" t="s">
        <v>18</v>
      </c>
      <c r="B15524" s="2">
        <v>41809</v>
      </c>
      <c r="C15524">
        <v>45.558</v>
      </c>
    </row>
    <row r="15525" spans="1:3" x14ac:dyDescent="0.55000000000000004">
      <c r="A15525" s="1" t="s">
        <v>18</v>
      </c>
      <c r="B15525" s="2">
        <v>41810</v>
      </c>
      <c r="C15525">
        <v>45.917999999999999</v>
      </c>
    </row>
    <row r="15526" spans="1:3" x14ac:dyDescent="0.55000000000000004">
      <c r="A15526" s="1" t="s">
        <v>18</v>
      </c>
      <c r="B15526" s="2">
        <v>41813</v>
      </c>
      <c r="C15526">
        <v>47.444000000000003</v>
      </c>
    </row>
    <row r="15527" spans="1:3" x14ac:dyDescent="0.55000000000000004">
      <c r="A15527" s="1" t="s">
        <v>18</v>
      </c>
      <c r="B15527" s="2">
        <v>41814</v>
      </c>
      <c r="C15527">
        <v>46.5</v>
      </c>
    </row>
    <row r="15528" spans="1:3" x14ac:dyDescent="0.55000000000000004">
      <c r="A15528" s="1" t="s">
        <v>18</v>
      </c>
      <c r="B15528" s="2">
        <v>41815</v>
      </c>
      <c r="C15528">
        <v>47.378</v>
      </c>
    </row>
    <row r="15529" spans="1:3" x14ac:dyDescent="0.55000000000000004">
      <c r="A15529" s="1" t="s">
        <v>18</v>
      </c>
      <c r="B15529" s="2">
        <v>41816</v>
      </c>
      <c r="C15529">
        <v>47.12</v>
      </c>
    </row>
    <row r="15530" spans="1:3" x14ac:dyDescent="0.55000000000000004">
      <c r="A15530" s="1" t="s">
        <v>18</v>
      </c>
      <c r="B15530" s="2">
        <v>41817</v>
      </c>
      <c r="C15530">
        <v>47.811999999999998</v>
      </c>
    </row>
    <row r="15531" spans="1:3" x14ac:dyDescent="0.55000000000000004">
      <c r="A15531" s="1" t="s">
        <v>18</v>
      </c>
      <c r="B15531" s="2">
        <v>41820</v>
      </c>
      <c r="C15531">
        <v>48.012</v>
      </c>
    </row>
    <row r="15532" spans="1:3" x14ac:dyDescent="0.55000000000000004">
      <c r="A15532" s="1" t="s">
        <v>18</v>
      </c>
      <c r="B15532" s="2">
        <v>41821</v>
      </c>
      <c r="C15532">
        <v>47.944000000000003</v>
      </c>
    </row>
    <row r="15533" spans="1:3" x14ac:dyDescent="0.55000000000000004">
      <c r="A15533" s="1" t="s">
        <v>18</v>
      </c>
      <c r="B15533" s="2">
        <v>41822</v>
      </c>
      <c r="C15533">
        <v>45.886000000000003</v>
      </c>
    </row>
    <row r="15534" spans="1:3" x14ac:dyDescent="0.55000000000000004">
      <c r="A15534" s="1" t="s">
        <v>18</v>
      </c>
      <c r="B15534" s="2">
        <v>41823</v>
      </c>
      <c r="C15534">
        <v>45.85</v>
      </c>
    </row>
    <row r="15535" spans="1:3" x14ac:dyDescent="0.55000000000000004">
      <c r="A15535" s="1" t="s">
        <v>18</v>
      </c>
      <c r="B15535" s="2">
        <v>41827</v>
      </c>
      <c r="C15535">
        <v>44.531999999999996</v>
      </c>
    </row>
    <row r="15536" spans="1:3" x14ac:dyDescent="0.55000000000000004">
      <c r="A15536" s="1" t="s">
        <v>18</v>
      </c>
      <c r="B15536" s="2">
        <v>41828</v>
      </c>
      <c r="C15536">
        <v>43.814</v>
      </c>
    </row>
    <row r="15537" spans="1:3" x14ac:dyDescent="0.55000000000000004">
      <c r="A15537" s="1" t="s">
        <v>18</v>
      </c>
      <c r="B15537" s="2">
        <v>41829</v>
      </c>
      <c r="C15537">
        <v>44.612000000000002</v>
      </c>
    </row>
    <row r="15538" spans="1:3" x14ac:dyDescent="0.55000000000000004">
      <c r="A15538" s="1" t="s">
        <v>18</v>
      </c>
      <c r="B15538" s="2">
        <v>41830</v>
      </c>
      <c r="C15538">
        <v>43.892000000000003</v>
      </c>
    </row>
    <row r="15539" spans="1:3" x14ac:dyDescent="0.55000000000000004">
      <c r="A15539" s="1" t="s">
        <v>18</v>
      </c>
      <c r="B15539" s="2">
        <v>41831</v>
      </c>
      <c r="C15539">
        <v>43.625999999999998</v>
      </c>
    </row>
    <row r="15540" spans="1:3" x14ac:dyDescent="0.55000000000000004">
      <c r="A15540" s="1" t="s">
        <v>18</v>
      </c>
      <c r="B15540" s="2">
        <v>41834</v>
      </c>
      <c r="C15540">
        <v>45.34</v>
      </c>
    </row>
    <row r="15541" spans="1:3" x14ac:dyDescent="0.55000000000000004">
      <c r="A15541" s="1" t="s">
        <v>18</v>
      </c>
      <c r="B15541" s="2">
        <v>41835</v>
      </c>
      <c r="C15541">
        <v>43.915999999999997</v>
      </c>
    </row>
    <row r="15542" spans="1:3" x14ac:dyDescent="0.55000000000000004">
      <c r="A15542" s="1" t="s">
        <v>18</v>
      </c>
      <c r="B15542" s="2">
        <v>41836</v>
      </c>
      <c r="C15542">
        <v>43.432000000000002</v>
      </c>
    </row>
    <row r="15543" spans="1:3" x14ac:dyDescent="0.55000000000000004">
      <c r="A15543" s="1" t="s">
        <v>18</v>
      </c>
      <c r="B15543" s="2">
        <v>41837</v>
      </c>
      <c r="C15543">
        <v>43.08</v>
      </c>
    </row>
    <row r="15544" spans="1:3" x14ac:dyDescent="0.55000000000000004">
      <c r="A15544" s="1" t="s">
        <v>18</v>
      </c>
      <c r="B15544" s="2">
        <v>41838</v>
      </c>
      <c r="C15544">
        <v>44.003999999999998</v>
      </c>
    </row>
    <row r="15545" spans="1:3" x14ac:dyDescent="0.55000000000000004">
      <c r="A15545" s="1" t="s">
        <v>18</v>
      </c>
      <c r="B15545" s="2">
        <v>41841</v>
      </c>
      <c r="C15545">
        <v>44.107999999999997</v>
      </c>
    </row>
    <row r="15546" spans="1:3" x14ac:dyDescent="0.55000000000000004">
      <c r="A15546" s="1" t="s">
        <v>18</v>
      </c>
      <c r="B15546" s="2">
        <v>41842</v>
      </c>
      <c r="C15546">
        <v>43.915999999999997</v>
      </c>
    </row>
    <row r="15547" spans="1:3" x14ac:dyDescent="0.55000000000000004">
      <c r="A15547" s="1" t="s">
        <v>18</v>
      </c>
      <c r="B15547" s="2">
        <v>41843</v>
      </c>
      <c r="C15547">
        <v>44.497999999999998</v>
      </c>
    </row>
    <row r="15548" spans="1:3" x14ac:dyDescent="0.55000000000000004">
      <c r="A15548" s="1" t="s">
        <v>18</v>
      </c>
      <c r="B15548" s="2">
        <v>41844</v>
      </c>
      <c r="C15548">
        <v>44.707999999999998</v>
      </c>
    </row>
    <row r="15549" spans="1:3" x14ac:dyDescent="0.55000000000000004">
      <c r="A15549" s="1" t="s">
        <v>18</v>
      </c>
      <c r="B15549" s="2">
        <v>41845</v>
      </c>
      <c r="C15549">
        <v>44.713999999999999</v>
      </c>
    </row>
    <row r="15550" spans="1:3" x14ac:dyDescent="0.55000000000000004">
      <c r="A15550" s="1" t="s">
        <v>18</v>
      </c>
      <c r="B15550" s="2">
        <v>41848</v>
      </c>
      <c r="C15550">
        <v>44.963999999999999</v>
      </c>
    </row>
    <row r="15551" spans="1:3" x14ac:dyDescent="0.55000000000000004">
      <c r="A15551" s="1" t="s">
        <v>18</v>
      </c>
      <c r="B15551" s="2">
        <v>41849</v>
      </c>
      <c r="C15551">
        <v>45.002000000000002</v>
      </c>
    </row>
    <row r="15552" spans="1:3" x14ac:dyDescent="0.55000000000000004">
      <c r="A15552" s="1" t="s">
        <v>18</v>
      </c>
      <c r="B15552" s="2">
        <v>41850</v>
      </c>
      <c r="C15552">
        <v>45.783999999999999</v>
      </c>
    </row>
    <row r="15553" spans="1:3" x14ac:dyDescent="0.55000000000000004">
      <c r="A15553" s="1" t="s">
        <v>18</v>
      </c>
      <c r="B15553" s="2">
        <v>41851</v>
      </c>
      <c r="C15553">
        <v>44.66</v>
      </c>
    </row>
    <row r="15554" spans="1:3" x14ac:dyDescent="0.55000000000000004">
      <c r="A15554" s="1" t="s">
        <v>18</v>
      </c>
      <c r="B15554" s="2">
        <v>41852</v>
      </c>
      <c r="C15554">
        <v>46.654000000000003</v>
      </c>
    </row>
    <row r="15555" spans="1:3" x14ac:dyDescent="0.55000000000000004">
      <c r="A15555" s="1" t="s">
        <v>18</v>
      </c>
      <c r="B15555" s="2">
        <v>41855</v>
      </c>
      <c r="C15555">
        <v>47.704000000000001</v>
      </c>
    </row>
    <row r="15556" spans="1:3" x14ac:dyDescent="0.55000000000000004">
      <c r="A15556" s="1" t="s">
        <v>18</v>
      </c>
      <c r="B15556" s="2">
        <v>41856</v>
      </c>
      <c r="C15556">
        <v>47.698</v>
      </c>
    </row>
    <row r="15557" spans="1:3" x14ac:dyDescent="0.55000000000000004">
      <c r="A15557" s="1" t="s">
        <v>18</v>
      </c>
      <c r="B15557" s="2">
        <v>41857</v>
      </c>
      <c r="C15557">
        <v>49.786000000000001</v>
      </c>
    </row>
    <row r="15558" spans="1:3" x14ac:dyDescent="0.55000000000000004">
      <c r="A15558" s="1" t="s">
        <v>18</v>
      </c>
      <c r="B15558" s="2">
        <v>41858</v>
      </c>
      <c r="C15558">
        <v>50.478000000000002</v>
      </c>
    </row>
    <row r="15559" spans="1:3" x14ac:dyDescent="0.55000000000000004">
      <c r="A15559" s="1" t="s">
        <v>18</v>
      </c>
      <c r="B15559" s="2">
        <v>41859</v>
      </c>
      <c r="C15559">
        <v>49.625999999999998</v>
      </c>
    </row>
    <row r="15560" spans="1:3" x14ac:dyDescent="0.55000000000000004">
      <c r="A15560" s="1" t="s">
        <v>18</v>
      </c>
      <c r="B15560" s="2">
        <v>41862</v>
      </c>
      <c r="C15560">
        <v>51.863999999999997</v>
      </c>
    </row>
    <row r="15561" spans="1:3" x14ac:dyDescent="0.55000000000000004">
      <c r="A15561" s="1" t="s">
        <v>18</v>
      </c>
      <c r="B15561" s="2">
        <v>41863</v>
      </c>
      <c r="C15561">
        <v>51.991999999999997</v>
      </c>
    </row>
    <row r="15562" spans="1:3" x14ac:dyDescent="0.55000000000000004">
      <c r="A15562" s="1" t="s">
        <v>18</v>
      </c>
      <c r="B15562" s="2">
        <v>41864</v>
      </c>
      <c r="C15562">
        <v>52.061999999999998</v>
      </c>
    </row>
    <row r="15563" spans="1:3" x14ac:dyDescent="0.55000000000000004">
      <c r="A15563" s="1" t="s">
        <v>18</v>
      </c>
      <c r="B15563" s="2">
        <v>41865</v>
      </c>
      <c r="C15563">
        <v>52.276000000000003</v>
      </c>
    </row>
    <row r="15564" spans="1:3" x14ac:dyDescent="0.55000000000000004">
      <c r="A15564" s="1" t="s">
        <v>18</v>
      </c>
      <c r="B15564" s="2">
        <v>41866</v>
      </c>
      <c r="C15564">
        <v>52.402000000000001</v>
      </c>
    </row>
    <row r="15565" spans="1:3" x14ac:dyDescent="0.55000000000000004">
      <c r="A15565" s="1" t="s">
        <v>18</v>
      </c>
      <c r="B15565" s="2">
        <v>41869</v>
      </c>
      <c r="C15565">
        <v>51.988</v>
      </c>
    </row>
    <row r="15566" spans="1:3" x14ac:dyDescent="0.55000000000000004">
      <c r="A15566" s="1" t="s">
        <v>18</v>
      </c>
      <c r="B15566" s="2">
        <v>41870</v>
      </c>
      <c r="C15566">
        <v>51.351999999999997</v>
      </c>
    </row>
    <row r="15567" spans="1:3" x14ac:dyDescent="0.55000000000000004">
      <c r="A15567" s="1" t="s">
        <v>18</v>
      </c>
      <c r="B15567" s="2">
        <v>41871</v>
      </c>
      <c r="C15567">
        <v>51.142000000000003</v>
      </c>
    </row>
    <row r="15568" spans="1:3" x14ac:dyDescent="0.55000000000000004">
      <c r="A15568" s="1" t="s">
        <v>18</v>
      </c>
      <c r="B15568" s="2">
        <v>41872</v>
      </c>
      <c r="C15568">
        <v>50.868000000000002</v>
      </c>
    </row>
    <row r="15569" spans="1:3" x14ac:dyDescent="0.55000000000000004">
      <c r="A15569" s="1" t="s">
        <v>18</v>
      </c>
      <c r="B15569" s="2">
        <v>41873</v>
      </c>
      <c r="C15569">
        <v>51.356000000000002</v>
      </c>
    </row>
    <row r="15570" spans="1:3" x14ac:dyDescent="0.55000000000000004">
      <c r="A15570" s="1" t="s">
        <v>18</v>
      </c>
      <c r="B15570" s="2">
        <v>41876</v>
      </c>
      <c r="C15570">
        <v>52.51</v>
      </c>
    </row>
    <row r="15571" spans="1:3" x14ac:dyDescent="0.55000000000000004">
      <c r="A15571" s="1" t="s">
        <v>18</v>
      </c>
      <c r="B15571" s="2">
        <v>41877</v>
      </c>
      <c r="C15571">
        <v>52.347999999999999</v>
      </c>
    </row>
    <row r="15572" spans="1:3" x14ac:dyDescent="0.55000000000000004">
      <c r="A15572" s="1" t="s">
        <v>18</v>
      </c>
      <c r="B15572" s="2">
        <v>41878</v>
      </c>
      <c r="C15572">
        <v>52.65</v>
      </c>
    </row>
    <row r="15573" spans="1:3" x14ac:dyDescent="0.55000000000000004">
      <c r="A15573" s="1" t="s">
        <v>18</v>
      </c>
      <c r="B15573" s="2">
        <v>41879</v>
      </c>
      <c r="C15573">
        <v>52.771999999999998</v>
      </c>
    </row>
    <row r="15574" spans="1:3" x14ac:dyDescent="0.55000000000000004">
      <c r="A15574" s="1" t="s">
        <v>18</v>
      </c>
      <c r="B15574" s="2">
        <v>41880</v>
      </c>
      <c r="C15574">
        <v>53.94</v>
      </c>
    </row>
    <row r="15575" spans="1:3" x14ac:dyDescent="0.55000000000000004">
      <c r="A15575" s="1" t="s">
        <v>18</v>
      </c>
      <c r="B15575" s="2">
        <v>41884</v>
      </c>
      <c r="C15575">
        <v>56.823999999999998</v>
      </c>
    </row>
    <row r="15576" spans="1:3" x14ac:dyDescent="0.55000000000000004">
      <c r="A15576" s="1" t="s">
        <v>18</v>
      </c>
      <c r="B15576" s="2">
        <v>41885</v>
      </c>
      <c r="C15576">
        <v>56.238</v>
      </c>
    </row>
    <row r="15577" spans="1:3" x14ac:dyDescent="0.55000000000000004">
      <c r="A15577" s="1" t="s">
        <v>18</v>
      </c>
      <c r="B15577" s="2">
        <v>41886</v>
      </c>
      <c r="C15577">
        <v>57.207999999999998</v>
      </c>
    </row>
    <row r="15578" spans="1:3" x14ac:dyDescent="0.55000000000000004">
      <c r="A15578" s="1" t="s">
        <v>18</v>
      </c>
      <c r="B15578" s="2">
        <v>41887</v>
      </c>
      <c r="C15578">
        <v>55.478000000000002</v>
      </c>
    </row>
    <row r="15579" spans="1:3" x14ac:dyDescent="0.55000000000000004">
      <c r="A15579" s="1" t="s">
        <v>18</v>
      </c>
      <c r="B15579" s="2">
        <v>41890</v>
      </c>
      <c r="C15579">
        <v>56.421999999999997</v>
      </c>
    </row>
    <row r="15580" spans="1:3" x14ac:dyDescent="0.55000000000000004">
      <c r="A15580" s="1" t="s">
        <v>18</v>
      </c>
      <c r="B15580" s="2">
        <v>41891</v>
      </c>
      <c r="C15580">
        <v>55.695999999999998</v>
      </c>
    </row>
    <row r="15581" spans="1:3" x14ac:dyDescent="0.55000000000000004">
      <c r="A15581" s="1" t="s">
        <v>18</v>
      </c>
      <c r="B15581" s="2">
        <v>41892</v>
      </c>
      <c r="C15581">
        <v>56.22</v>
      </c>
    </row>
    <row r="15582" spans="1:3" x14ac:dyDescent="0.55000000000000004">
      <c r="A15582" s="1" t="s">
        <v>18</v>
      </c>
      <c r="B15582" s="2">
        <v>41893</v>
      </c>
      <c r="C15582">
        <v>56.061999999999998</v>
      </c>
    </row>
    <row r="15583" spans="1:3" x14ac:dyDescent="0.55000000000000004">
      <c r="A15583" s="1" t="s">
        <v>18</v>
      </c>
      <c r="B15583" s="2">
        <v>41894</v>
      </c>
      <c r="C15583">
        <v>55.84</v>
      </c>
    </row>
    <row r="15584" spans="1:3" x14ac:dyDescent="0.55000000000000004">
      <c r="A15584" s="1" t="s">
        <v>18</v>
      </c>
      <c r="B15584" s="2">
        <v>41897</v>
      </c>
      <c r="C15584">
        <v>50.771999999999998</v>
      </c>
    </row>
    <row r="15585" spans="1:3" x14ac:dyDescent="0.55000000000000004">
      <c r="A15585" s="1" t="s">
        <v>18</v>
      </c>
      <c r="B15585" s="2">
        <v>41898</v>
      </c>
      <c r="C15585">
        <v>52.148000000000003</v>
      </c>
    </row>
    <row r="15586" spans="1:3" x14ac:dyDescent="0.55000000000000004">
      <c r="A15586" s="1" t="s">
        <v>18</v>
      </c>
      <c r="B15586" s="2">
        <v>41899</v>
      </c>
      <c r="C15586">
        <v>52.276000000000003</v>
      </c>
    </row>
    <row r="15587" spans="1:3" x14ac:dyDescent="0.55000000000000004">
      <c r="A15587" s="1" t="s">
        <v>18</v>
      </c>
      <c r="B15587" s="2">
        <v>41900</v>
      </c>
      <c r="C15587">
        <v>52.764000000000003</v>
      </c>
    </row>
    <row r="15588" spans="1:3" x14ac:dyDescent="0.55000000000000004">
      <c r="A15588" s="1" t="s">
        <v>18</v>
      </c>
      <c r="B15588" s="2">
        <v>41901</v>
      </c>
      <c r="C15588">
        <v>51.863999999999997</v>
      </c>
    </row>
    <row r="15589" spans="1:3" x14ac:dyDescent="0.55000000000000004">
      <c r="A15589" s="1" t="s">
        <v>18</v>
      </c>
      <c r="B15589" s="2">
        <v>41904</v>
      </c>
      <c r="C15589">
        <v>50.006</v>
      </c>
    </row>
    <row r="15590" spans="1:3" x14ac:dyDescent="0.55000000000000004">
      <c r="A15590" s="1" t="s">
        <v>18</v>
      </c>
      <c r="B15590" s="2">
        <v>41905</v>
      </c>
      <c r="C15590">
        <v>50.082000000000001</v>
      </c>
    </row>
    <row r="15591" spans="1:3" x14ac:dyDescent="0.55000000000000004">
      <c r="A15591" s="1" t="s">
        <v>18</v>
      </c>
      <c r="B15591" s="2">
        <v>41906</v>
      </c>
      <c r="C15591">
        <v>50.427999999999997</v>
      </c>
    </row>
    <row r="15592" spans="1:3" x14ac:dyDescent="0.55000000000000004">
      <c r="A15592" s="1" t="s">
        <v>18</v>
      </c>
      <c r="B15592" s="2">
        <v>41907</v>
      </c>
      <c r="C15592">
        <v>49.39</v>
      </c>
    </row>
    <row r="15593" spans="1:3" x14ac:dyDescent="0.55000000000000004">
      <c r="A15593" s="1" t="s">
        <v>18</v>
      </c>
      <c r="B15593" s="2">
        <v>41908</v>
      </c>
      <c r="C15593">
        <v>49.32</v>
      </c>
    </row>
    <row r="15594" spans="1:3" x14ac:dyDescent="0.55000000000000004">
      <c r="A15594" s="1" t="s">
        <v>18</v>
      </c>
      <c r="B15594" s="2">
        <v>41911</v>
      </c>
      <c r="C15594">
        <v>49.052</v>
      </c>
    </row>
    <row r="15595" spans="1:3" x14ac:dyDescent="0.55000000000000004">
      <c r="A15595" s="1" t="s">
        <v>18</v>
      </c>
      <c r="B15595" s="2">
        <v>41912</v>
      </c>
      <c r="C15595">
        <v>48.536000000000001</v>
      </c>
    </row>
    <row r="15596" spans="1:3" x14ac:dyDescent="0.55000000000000004">
      <c r="A15596" s="1" t="s">
        <v>18</v>
      </c>
      <c r="B15596" s="2">
        <v>41913</v>
      </c>
      <c r="C15596">
        <v>48.048000000000002</v>
      </c>
    </row>
    <row r="15597" spans="1:3" x14ac:dyDescent="0.55000000000000004">
      <c r="A15597" s="1" t="s">
        <v>18</v>
      </c>
      <c r="B15597" s="2">
        <v>41914</v>
      </c>
      <c r="C15597">
        <v>50.283999999999999</v>
      </c>
    </row>
    <row r="15598" spans="1:3" x14ac:dyDescent="0.55000000000000004">
      <c r="A15598" s="1" t="s">
        <v>18</v>
      </c>
      <c r="B15598" s="2">
        <v>41915</v>
      </c>
      <c r="C15598">
        <v>51.042000000000002</v>
      </c>
    </row>
    <row r="15599" spans="1:3" x14ac:dyDescent="0.55000000000000004">
      <c r="A15599" s="1" t="s">
        <v>18</v>
      </c>
      <c r="B15599" s="2">
        <v>41918</v>
      </c>
      <c r="C15599">
        <v>52.124000000000002</v>
      </c>
    </row>
    <row r="15600" spans="1:3" x14ac:dyDescent="0.55000000000000004">
      <c r="A15600" s="1" t="s">
        <v>18</v>
      </c>
      <c r="B15600" s="2">
        <v>41919</v>
      </c>
      <c r="C15600">
        <v>51.914000000000001</v>
      </c>
    </row>
    <row r="15601" spans="1:3" x14ac:dyDescent="0.55000000000000004">
      <c r="A15601" s="1" t="s">
        <v>18</v>
      </c>
      <c r="B15601" s="2">
        <v>41920</v>
      </c>
      <c r="C15601">
        <v>51.856000000000002</v>
      </c>
    </row>
    <row r="15602" spans="1:3" x14ac:dyDescent="0.55000000000000004">
      <c r="A15602" s="1" t="s">
        <v>18</v>
      </c>
      <c r="B15602" s="2">
        <v>41921</v>
      </c>
      <c r="C15602">
        <v>51.402000000000001</v>
      </c>
    </row>
    <row r="15603" spans="1:3" x14ac:dyDescent="0.55000000000000004">
      <c r="A15603" s="1" t="s">
        <v>18</v>
      </c>
      <c r="B15603" s="2">
        <v>41922</v>
      </c>
      <c r="C15603">
        <v>47.381999999999998</v>
      </c>
    </row>
    <row r="15604" spans="1:3" x14ac:dyDescent="0.55000000000000004">
      <c r="A15604" s="1" t="s">
        <v>18</v>
      </c>
      <c r="B15604" s="2">
        <v>41925</v>
      </c>
      <c r="C15604">
        <v>44.917999999999999</v>
      </c>
    </row>
    <row r="15605" spans="1:3" x14ac:dyDescent="0.55000000000000004">
      <c r="A15605" s="1" t="s">
        <v>18</v>
      </c>
      <c r="B15605" s="2">
        <v>41926</v>
      </c>
      <c r="C15605">
        <v>45.411999999999999</v>
      </c>
    </row>
    <row r="15606" spans="1:3" x14ac:dyDescent="0.55000000000000004">
      <c r="A15606" s="1" t="s">
        <v>18</v>
      </c>
      <c r="B15606" s="2">
        <v>41927</v>
      </c>
      <c r="C15606">
        <v>45.94</v>
      </c>
    </row>
    <row r="15607" spans="1:3" x14ac:dyDescent="0.55000000000000004">
      <c r="A15607" s="1" t="s">
        <v>18</v>
      </c>
      <c r="B15607" s="2">
        <v>41928</v>
      </c>
      <c r="C15607">
        <v>45.27</v>
      </c>
    </row>
    <row r="15608" spans="1:3" x14ac:dyDescent="0.55000000000000004">
      <c r="A15608" s="1" t="s">
        <v>18</v>
      </c>
      <c r="B15608" s="2">
        <v>41929</v>
      </c>
      <c r="C15608">
        <v>45.496000000000002</v>
      </c>
    </row>
    <row r="15609" spans="1:3" x14ac:dyDescent="0.55000000000000004">
      <c r="A15609" s="1" t="s">
        <v>18</v>
      </c>
      <c r="B15609" s="2">
        <v>41932</v>
      </c>
      <c r="C15609">
        <v>46.094000000000001</v>
      </c>
    </row>
    <row r="15610" spans="1:3" x14ac:dyDescent="0.55000000000000004">
      <c r="A15610" s="1" t="s">
        <v>18</v>
      </c>
      <c r="B15610" s="2">
        <v>41933</v>
      </c>
      <c r="C15610">
        <v>47.067999999999998</v>
      </c>
    </row>
    <row r="15611" spans="1:3" x14ac:dyDescent="0.55000000000000004">
      <c r="A15611" s="1" t="s">
        <v>18</v>
      </c>
      <c r="B15611" s="2">
        <v>41934</v>
      </c>
      <c r="C15611">
        <v>46.22</v>
      </c>
    </row>
    <row r="15612" spans="1:3" x14ac:dyDescent="0.55000000000000004">
      <c r="A15612" s="1" t="s">
        <v>18</v>
      </c>
      <c r="B15612" s="2">
        <v>41935</v>
      </c>
      <c r="C15612">
        <v>47.058</v>
      </c>
    </row>
    <row r="15613" spans="1:3" x14ac:dyDescent="0.55000000000000004">
      <c r="A15613" s="1" t="s">
        <v>18</v>
      </c>
      <c r="B15613" s="2">
        <v>41936</v>
      </c>
      <c r="C15613">
        <v>47.048000000000002</v>
      </c>
    </row>
    <row r="15614" spans="1:3" x14ac:dyDescent="0.55000000000000004">
      <c r="A15614" s="1" t="s">
        <v>18</v>
      </c>
      <c r="B15614" s="2">
        <v>41939</v>
      </c>
      <c r="C15614">
        <v>44.334000000000003</v>
      </c>
    </row>
    <row r="15615" spans="1:3" x14ac:dyDescent="0.55000000000000004">
      <c r="A15615" s="1" t="s">
        <v>18</v>
      </c>
      <c r="B15615" s="2">
        <v>41940</v>
      </c>
      <c r="C15615">
        <v>48.554000000000002</v>
      </c>
    </row>
    <row r="15616" spans="1:3" x14ac:dyDescent="0.55000000000000004">
      <c r="A15616" s="1" t="s">
        <v>18</v>
      </c>
      <c r="B15616" s="2">
        <v>41941</v>
      </c>
      <c r="C15616">
        <v>47.62</v>
      </c>
    </row>
    <row r="15617" spans="1:3" x14ac:dyDescent="0.55000000000000004">
      <c r="A15617" s="1" t="s">
        <v>18</v>
      </c>
      <c r="B15617" s="2">
        <v>41942</v>
      </c>
      <c r="C15617">
        <v>47.731999999999999</v>
      </c>
    </row>
    <row r="15618" spans="1:3" x14ac:dyDescent="0.55000000000000004">
      <c r="A15618" s="1" t="s">
        <v>18</v>
      </c>
      <c r="B15618" s="2">
        <v>41943</v>
      </c>
      <c r="C15618">
        <v>48.34</v>
      </c>
    </row>
    <row r="15619" spans="1:3" x14ac:dyDescent="0.55000000000000004">
      <c r="A15619" s="1" t="s">
        <v>18</v>
      </c>
      <c r="B15619" s="2">
        <v>41946</v>
      </c>
      <c r="C15619">
        <v>48.518000000000001</v>
      </c>
    </row>
    <row r="15620" spans="1:3" x14ac:dyDescent="0.55000000000000004">
      <c r="A15620" s="1" t="s">
        <v>18</v>
      </c>
      <c r="B15620" s="2">
        <v>41947</v>
      </c>
      <c r="C15620">
        <v>47.786000000000001</v>
      </c>
    </row>
    <row r="15621" spans="1:3" x14ac:dyDescent="0.55000000000000004">
      <c r="A15621" s="1" t="s">
        <v>18</v>
      </c>
      <c r="B15621" s="2">
        <v>41948</v>
      </c>
      <c r="C15621">
        <v>46.194000000000003</v>
      </c>
    </row>
    <row r="15622" spans="1:3" x14ac:dyDescent="0.55000000000000004">
      <c r="A15622" s="1" t="s">
        <v>18</v>
      </c>
      <c r="B15622" s="2">
        <v>41949</v>
      </c>
      <c r="C15622">
        <v>48.244</v>
      </c>
    </row>
    <row r="15623" spans="1:3" x14ac:dyDescent="0.55000000000000004">
      <c r="A15623" s="1" t="s">
        <v>18</v>
      </c>
      <c r="B15623" s="2">
        <v>41950</v>
      </c>
      <c r="C15623">
        <v>48.04</v>
      </c>
    </row>
    <row r="15624" spans="1:3" x14ac:dyDescent="0.55000000000000004">
      <c r="A15624" s="1" t="s">
        <v>18</v>
      </c>
      <c r="B15624" s="2">
        <v>41953</v>
      </c>
      <c r="C15624">
        <v>48.386000000000003</v>
      </c>
    </row>
    <row r="15625" spans="1:3" x14ac:dyDescent="0.55000000000000004">
      <c r="A15625" s="1" t="s">
        <v>18</v>
      </c>
      <c r="B15625" s="2">
        <v>41954</v>
      </c>
      <c r="C15625">
        <v>50.216000000000001</v>
      </c>
    </row>
    <row r="15626" spans="1:3" x14ac:dyDescent="0.55000000000000004">
      <c r="A15626" s="1" t="s">
        <v>18</v>
      </c>
      <c r="B15626" s="2">
        <v>41955</v>
      </c>
      <c r="C15626">
        <v>49.82</v>
      </c>
    </row>
    <row r="15627" spans="1:3" x14ac:dyDescent="0.55000000000000004">
      <c r="A15627" s="1" t="s">
        <v>18</v>
      </c>
      <c r="B15627" s="2">
        <v>41956</v>
      </c>
      <c r="C15627">
        <v>50.34</v>
      </c>
    </row>
    <row r="15628" spans="1:3" x14ac:dyDescent="0.55000000000000004">
      <c r="A15628" s="1" t="s">
        <v>18</v>
      </c>
      <c r="B15628" s="2">
        <v>41957</v>
      </c>
      <c r="C15628">
        <v>51.735999999999997</v>
      </c>
    </row>
    <row r="15629" spans="1:3" x14ac:dyDescent="0.55000000000000004">
      <c r="A15629" s="1" t="s">
        <v>18</v>
      </c>
      <c r="B15629" s="2">
        <v>41960</v>
      </c>
      <c r="C15629">
        <v>50.795999999999999</v>
      </c>
    </row>
    <row r="15630" spans="1:3" x14ac:dyDescent="0.55000000000000004">
      <c r="A15630" s="1" t="s">
        <v>18</v>
      </c>
      <c r="B15630" s="2">
        <v>41961</v>
      </c>
      <c r="C15630">
        <v>51.54</v>
      </c>
    </row>
    <row r="15631" spans="1:3" x14ac:dyDescent="0.55000000000000004">
      <c r="A15631" s="1" t="s">
        <v>18</v>
      </c>
      <c r="B15631" s="2">
        <v>41962</v>
      </c>
      <c r="C15631">
        <v>49.548000000000002</v>
      </c>
    </row>
    <row r="15632" spans="1:3" x14ac:dyDescent="0.55000000000000004">
      <c r="A15632" s="1" t="s">
        <v>18</v>
      </c>
      <c r="B15632" s="2">
        <v>41963</v>
      </c>
      <c r="C15632">
        <v>49.741999999999997</v>
      </c>
    </row>
    <row r="15633" spans="1:3" x14ac:dyDescent="0.55000000000000004">
      <c r="A15633" s="1" t="s">
        <v>18</v>
      </c>
      <c r="B15633" s="2">
        <v>41964</v>
      </c>
      <c r="C15633">
        <v>48.555999999999997</v>
      </c>
    </row>
    <row r="15634" spans="1:3" x14ac:dyDescent="0.55000000000000004">
      <c r="A15634" s="1" t="s">
        <v>18</v>
      </c>
      <c r="B15634" s="2">
        <v>41967</v>
      </c>
      <c r="C15634">
        <v>49.344000000000001</v>
      </c>
    </row>
    <row r="15635" spans="1:3" x14ac:dyDescent="0.55000000000000004">
      <c r="A15635" s="1" t="s">
        <v>18</v>
      </c>
      <c r="B15635" s="2">
        <v>41968</v>
      </c>
      <c r="C15635">
        <v>49.618000000000002</v>
      </c>
    </row>
    <row r="15636" spans="1:3" x14ac:dyDescent="0.55000000000000004">
      <c r="A15636" s="1" t="s">
        <v>18</v>
      </c>
      <c r="B15636" s="2">
        <v>41969</v>
      </c>
      <c r="C15636">
        <v>49.688000000000002</v>
      </c>
    </row>
    <row r="15637" spans="1:3" x14ac:dyDescent="0.55000000000000004">
      <c r="A15637" s="1" t="s">
        <v>18</v>
      </c>
      <c r="B15637" s="2">
        <v>41971</v>
      </c>
      <c r="C15637">
        <v>48.904000000000003</v>
      </c>
    </row>
    <row r="15638" spans="1:3" x14ac:dyDescent="0.55000000000000004">
      <c r="A15638" s="1" t="s">
        <v>18</v>
      </c>
      <c r="B15638" s="2">
        <v>41974</v>
      </c>
      <c r="C15638">
        <v>46.328000000000003</v>
      </c>
    </row>
    <row r="15639" spans="1:3" x14ac:dyDescent="0.55000000000000004">
      <c r="A15639" s="1" t="s">
        <v>18</v>
      </c>
      <c r="B15639" s="2">
        <v>41975</v>
      </c>
      <c r="C15639">
        <v>46.286000000000001</v>
      </c>
    </row>
    <row r="15640" spans="1:3" x14ac:dyDescent="0.55000000000000004">
      <c r="A15640" s="1" t="s">
        <v>18</v>
      </c>
      <c r="B15640" s="2">
        <v>41976</v>
      </c>
      <c r="C15640">
        <v>45.86</v>
      </c>
    </row>
    <row r="15641" spans="1:3" x14ac:dyDescent="0.55000000000000004">
      <c r="A15641" s="1" t="s">
        <v>18</v>
      </c>
      <c r="B15641" s="2">
        <v>41977</v>
      </c>
      <c r="C15641">
        <v>45.655999999999999</v>
      </c>
    </row>
    <row r="15642" spans="1:3" x14ac:dyDescent="0.55000000000000004">
      <c r="A15642" s="1" t="s">
        <v>18</v>
      </c>
      <c r="B15642" s="2">
        <v>41978</v>
      </c>
      <c r="C15642">
        <v>44.741999999999997</v>
      </c>
    </row>
    <row r="15643" spans="1:3" x14ac:dyDescent="0.55000000000000004">
      <c r="A15643" s="1" t="s">
        <v>18</v>
      </c>
      <c r="B15643" s="2">
        <v>41981</v>
      </c>
      <c r="C15643">
        <v>42.872</v>
      </c>
    </row>
    <row r="15644" spans="1:3" x14ac:dyDescent="0.55000000000000004">
      <c r="A15644" s="1" t="s">
        <v>18</v>
      </c>
      <c r="B15644" s="2">
        <v>41982</v>
      </c>
      <c r="C15644">
        <v>43.378</v>
      </c>
    </row>
    <row r="15645" spans="1:3" x14ac:dyDescent="0.55000000000000004">
      <c r="A15645" s="1" t="s">
        <v>18</v>
      </c>
      <c r="B15645" s="2">
        <v>41983</v>
      </c>
      <c r="C15645">
        <v>41.968000000000004</v>
      </c>
    </row>
    <row r="15646" spans="1:3" x14ac:dyDescent="0.55000000000000004">
      <c r="A15646" s="1" t="s">
        <v>18</v>
      </c>
      <c r="B15646" s="2">
        <v>41984</v>
      </c>
      <c r="C15646">
        <v>41.776000000000003</v>
      </c>
    </row>
    <row r="15647" spans="1:3" x14ac:dyDescent="0.55000000000000004">
      <c r="A15647" s="1" t="s">
        <v>18</v>
      </c>
      <c r="B15647" s="2">
        <v>41985</v>
      </c>
      <c r="C15647">
        <v>41.4</v>
      </c>
    </row>
    <row r="15648" spans="1:3" x14ac:dyDescent="0.55000000000000004">
      <c r="A15648" s="1" t="s">
        <v>18</v>
      </c>
      <c r="B15648" s="2">
        <v>41988</v>
      </c>
      <c r="C15648">
        <v>40.808</v>
      </c>
    </row>
    <row r="15649" spans="1:3" x14ac:dyDescent="0.55000000000000004">
      <c r="A15649" s="1" t="s">
        <v>18</v>
      </c>
      <c r="B15649" s="2">
        <v>41989</v>
      </c>
      <c r="C15649">
        <v>39.561999999999998</v>
      </c>
    </row>
    <row r="15650" spans="1:3" x14ac:dyDescent="0.55000000000000004">
      <c r="A15650" s="1" t="s">
        <v>18</v>
      </c>
      <c r="B15650" s="2">
        <v>41990</v>
      </c>
      <c r="C15650">
        <v>41.164000000000001</v>
      </c>
    </row>
    <row r="15651" spans="1:3" x14ac:dyDescent="0.55000000000000004">
      <c r="A15651" s="1" t="s">
        <v>18</v>
      </c>
      <c r="B15651" s="2">
        <v>41991</v>
      </c>
      <c r="C15651">
        <v>43.652000000000001</v>
      </c>
    </row>
    <row r="15652" spans="1:3" x14ac:dyDescent="0.55000000000000004">
      <c r="A15652" s="1" t="s">
        <v>18</v>
      </c>
      <c r="B15652" s="2">
        <v>41992</v>
      </c>
      <c r="C15652">
        <v>43.857999999999997</v>
      </c>
    </row>
    <row r="15653" spans="1:3" x14ac:dyDescent="0.55000000000000004">
      <c r="A15653" s="1" t="s">
        <v>18</v>
      </c>
      <c r="B15653" s="2">
        <v>41995</v>
      </c>
      <c r="C15653">
        <v>44.52</v>
      </c>
    </row>
    <row r="15654" spans="1:3" x14ac:dyDescent="0.55000000000000004">
      <c r="A15654" s="1" t="s">
        <v>18</v>
      </c>
      <c r="B15654" s="2">
        <v>41996</v>
      </c>
      <c r="C15654">
        <v>44.194000000000003</v>
      </c>
    </row>
    <row r="15655" spans="1:3" x14ac:dyDescent="0.55000000000000004">
      <c r="A15655" s="1" t="s">
        <v>18</v>
      </c>
      <c r="B15655" s="2">
        <v>41997</v>
      </c>
      <c r="C15655">
        <v>44.451999999999998</v>
      </c>
    </row>
    <row r="15656" spans="1:3" x14ac:dyDescent="0.55000000000000004">
      <c r="A15656" s="1" t="s">
        <v>18</v>
      </c>
      <c r="B15656" s="2">
        <v>41999</v>
      </c>
      <c r="C15656">
        <v>45.564</v>
      </c>
    </row>
    <row r="15657" spans="1:3" x14ac:dyDescent="0.55000000000000004">
      <c r="A15657" s="1" t="s">
        <v>18</v>
      </c>
      <c r="B15657" s="2">
        <v>42002</v>
      </c>
      <c r="C15657">
        <v>45.142000000000003</v>
      </c>
    </row>
    <row r="15658" spans="1:3" x14ac:dyDescent="0.55000000000000004">
      <c r="A15658" s="1" t="s">
        <v>18</v>
      </c>
      <c r="B15658" s="2">
        <v>42003</v>
      </c>
      <c r="C15658">
        <v>44.445999999999998</v>
      </c>
    </row>
    <row r="15659" spans="1:3" x14ac:dyDescent="0.55000000000000004">
      <c r="A15659" s="1" t="s">
        <v>18</v>
      </c>
      <c r="B15659" s="2">
        <v>42004</v>
      </c>
      <c r="C15659">
        <v>44.481999999999999</v>
      </c>
    </row>
    <row r="15660" spans="1:3" x14ac:dyDescent="0.55000000000000004">
      <c r="A15660" s="1" t="s">
        <v>18</v>
      </c>
      <c r="B15660" s="2">
        <v>42006</v>
      </c>
      <c r="C15660">
        <v>43.862000000000002</v>
      </c>
    </row>
    <row r="15661" spans="1:3" x14ac:dyDescent="0.55000000000000004">
      <c r="A15661" s="1" t="s">
        <v>18</v>
      </c>
      <c r="B15661" s="2">
        <v>42009</v>
      </c>
      <c r="C15661">
        <v>42.018000000000001</v>
      </c>
    </row>
    <row r="15662" spans="1:3" x14ac:dyDescent="0.55000000000000004">
      <c r="A15662" s="1" t="s">
        <v>18</v>
      </c>
      <c r="B15662" s="2">
        <v>42010</v>
      </c>
      <c r="C15662">
        <v>42.256</v>
      </c>
    </row>
    <row r="15663" spans="1:3" x14ac:dyDescent="0.55000000000000004">
      <c r="A15663" s="1" t="s">
        <v>18</v>
      </c>
      <c r="B15663" s="2">
        <v>42011</v>
      </c>
      <c r="C15663">
        <v>42.19</v>
      </c>
    </row>
    <row r="15664" spans="1:3" x14ac:dyDescent="0.55000000000000004">
      <c r="A15664" s="1" t="s">
        <v>18</v>
      </c>
      <c r="B15664" s="2">
        <v>42012</v>
      </c>
      <c r="C15664">
        <v>42.124000000000002</v>
      </c>
    </row>
    <row r="15665" spans="1:3" x14ac:dyDescent="0.55000000000000004">
      <c r="A15665" s="1" t="s">
        <v>18</v>
      </c>
      <c r="B15665" s="2">
        <v>42013</v>
      </c>
      <c r="C15665">
        <v>41.332000000000001</v>
      </c>
    </row>
    <row r="15666" spans="1:3" x14ac:dyDescent="0.55000000000000004">
      <c r="A15666" s="1" t="s">
        <v>18</v>
      </c>
      <c r="B15666" s="2">
        <v>42016</v>
      </c>
      <c r="C15666">
        <v>40.442</v>
      </c>
    </row>
    <row r="15667" spans="1:3" x14ac:dyDescent="0.55000000000000004">
      <c r="A15667" s="1" t="s">
        <v>18</v>
      </c>
      <c r="B15667" s="2">
        <v>42017</v>
      </c>
      <c r="C15667">
        <v>40.85</v>
      </c>
    </row>
    <row r="15668" spans="1:3" x14ac:dyDescent="0.55000000000000004">
      <c r="A15668" s="1" t="s">
        <v>18</v>
      </c>
      <c r="B15668" s="2">
        <v>42018</v>
      </c>
      <c r="C15668">
        <v>38.537999999999997</v>
      </c>
    </row>
    <row r="15669" spans="1:3" x14ac:dyDescent="0.55000000000000004">
      <c r="A15669" s="1" t="s">
        <v>18</v>
      </c>
      <c r="B15669" s="2">
        <v>42019</v>
      </c>
      <c r="C15669">
        <v>38.374000000000002</v>
      </c>
    </row>
    <row r="15670" spans="1:3" x14ac:dyDescent="0.55000000000000004">
      <c r="A15670" s="1" t="s">
        <v>18</v>
      </c>
      <c r="B15670" s="2">
        <v>42020</v>
      </c>
      <c r="C15670">
        <v>38.613999999999997</v>
      </c>
    </row>
    <row r="15671" spans="1:3" x14ac:dyDescent="0.55000000000000004">
      <c r="A15671" s="1" t="s">
        <v>18</v>
      </c>
      <c r="B15671" s="2">
        <v>42024</v>
      </c>
      <c r="C15671">
        <v>38.386000000000003</v>
      </c>
    </row>
    <row r="15672" spans="1:3" x14ac:dyDescent="0.55000000000000004">
      <c r="A15672" s="1" t="s">
        <v>18</v>
      </c>
      <c r="B15672" s="2">
        <v>42025</v>
      </c>
      <c r="C15672">
        <v>39.314</v>
      </c>
    </row>
    <row r="15673" spans="1:3" x14ac:dyDescent="0.55000000000000004">
      <c r="A15673" s="1" t="s">
        <v>18</v>
      </c>
      <c r="B15673" s="2">
        <v>42026</v>
      </c>
      <c r="C15673">
        <v>40.323999999999998</v>
      </c>
    </row>
    <row r="15674" spans="1:3" x14ac:dyDescent="0.55000000000000004">
      <c r="A15674" s="1" t="s">
        <v>18</v>
      </c>
      <c r="B15674" s="2">
        <v>42027</v>
      </c>
      <c r="C15674">
        <v>40.258000000000003</v>
      </c>
    </row>
    <row r="15675" spans="1:3" x14ac:dyDescent="0.55000000000000004">
      <c r="A15675" s="1" t="s">
        <v>18</v>
      </c>
      <c r="B15675" s="2">
        <v>42030</v>
      </c>
      <c r="C15675">
        <v>41.31</v>
      </c>
    </row>
    <row r="15676" spans="1:3" x14ac:dyDescent="0.55000000000000004">
      <c r="A15676" s="1" t="s">
        <v>18</v>
      </c>
      <c r="B15676" s="2">
        <v>42031</v>
      </c>
      <c r="C15676">
        <v>41.195999999999998</v>
      </c>
    </row>
    <row r="15677" spans="1:3" x14ac:dyDescent="0.55000000000000004">
      <c r="A15677" s="1" t="s">
        <v>18</v>
      </c>
      <c r="B15677" s="2">
        <v>42032</v>
      </c>
      <c r="C15677">
        <v>39.874000000000002</v>
      </c>
    </row>
    <row r="15678" spans="1:3" x14ac:dyDescent="0.55000000000000004">
      <c r="A15678" s="1" t="s">
        <v>18</v>
      </c>
      <c r="B15678" s="2">
        <v>42033</v>
      </c>
      <c r="C15678">
        <v>41.04</v>
      </c>
    </row>
    <row r="15679" spans="1:3" x14ac:dyDescent="0.55000000000000004">
      <c r="A15679" s="1" t="s">
        <v>18</v>
      </c>
      <c r="B15679" s="2">
        <v>42034</v>
      </c>
      <c r="C15679">
        <v>40.72</v>
      </c>
    </row>
    <row r="15680" spans="1:3" x14ac:dyDescent="0.55000000000000004">
      <c r="A15680" s="1" t="s">
        <v>18</v>
      </c>
      <c r="B15680" s="2">
        <v>42037</v>
      </c>
      <c r="C15680">
        <v>42.188000000000002</v>
      </c>
    </row>
    <row r="15681" spans="1:3" x14ac:dyDescent="0.55000000000000004">
      <c r="A15681" s="1" t="s">
        <v>18</v>
      </c>
      <c r="B15681" s="2">
        <v>42038</v>
      </c>
      <c r="C15681">
        <v>43.671999999999997</v>
      </c>
    </row>
    <row r="15682" spans="1:3" x14ac:dyDescent="0.55000000000000004">
      <c r="A15682" s="1" t="s">
        <v>18</v>
      </c>
      <c r="B15682" s="2">
        <v>42039</v>
      </c>
      <c r="C15682">
        <v>43.71</v>
      </c>
    </row>
    <row r="15683" spans="1:3" x14ac:dyDescent="0.55000000000000004">
      <c r="A15683" s="1" t="s">
        <v>18</v>
      </c>
      <c r="B15683" s="2">
        <v>42040</v>
      </c>
      <c r="C15683">
        <v>44.198</v>
      </c>
    </row>
    <row r="15684" spans="1:3" x14ac:dyDescent="0.55000000000000004">
      <c r="A15684" s="1" t="s">
        <v>18</v>
      </c>
      <c r="B15684" s="2">
        <v>42041</v>
      </c>
      <c r="C15684">
        <v>43.472000000000001</v>
      </c>
    </row>
    <row r="15685" spans="1:3" x14ac:dyDescent="0.55000000000000004">
      <c r="A15685" s="1" t="s">
        <v>18</v>
      </c>
      <c r="B15685" s="2">
        <v>42044</v>
      </c>
      <c r="C15685">
        <v>43.496000000000002</v>
      </c>
    </row>
    <row r="15686" spans="1:3" x14ac:dyDescent="0.55000000000000004">
      <c r="A15686" s="1" t="s">
        <v>18</v>
      </c>
      <c r="B15686" s="2">
        <v>42045</v>
      </c>
      <c r="C15686">
        <v>43.258000000000003</v>
      </c>
    </row>
    <row r="15687" spans="1:3" x14ac:dyDescent="0.55000000000000004">
      <c r="A15687" s="1" t="s">
        <v>18</v>
      </c>
      <c r="B15687" s="2">
        <v>42046</v>
      </c>
      <c r="C15687">
        <v>42.56</v>
      </c>
    </row>
    <row r="15688" spans="1:3" x14ac:dyDescent="0.55000000000000004">
      <c r="A15688" s="1" t="s">
        <v>18</v>
      </c>
      <c r="B15688" s="2">
        <v>42047</v>
      </c>
      <c r="C15688">
        <v>40.576000000000001</v>
      </c>
    </row>
    <row r="15689" spans="1:3" x14ac:dyDescent="0.55000000000000004">
      <c r="A15689" s="1" t="s">
        <v>18</v>
      </c>
      <c r="B15689" s="2">
        <v>42048</v>
      </c>
      <c r="C15689">
        <v>40.753999999999998</v>
      </c>
    </row>
    <row r="15690" spans="1:3" x14ac:dyDescent="0.55000000000000004">
      <c r="A15690" s="1" t="s">
        <v>18</v>
      </c>
      <c r="B15690" s="2">
        <v>42052</v>
      </c>
      <c r="C15690">
        <v>40.869999999999997</v>
      </c>
    </row>
    <row r="15691" spans="1:3" x14ac:dyDescent="0.55000000000000004">
      <c r="A15691" s="1" t="s">
        <v>18</v>
      </c>
      <c r="B15691" s="2">
        <v>42053</v>
      </c>
      <c r="C15691">
        <v>40.892000000000003</v>
      </c>
    </row>
    <row r="15692" spans="1:3" x14ac:dyDescent="0.55000000000000004">
      <c r="A15692" s="1" t="s">
        <v>18</v>
      </c>
      <c r="B15692" s="2">
        <v>42054</v>
      </c>
      <c r="C15692">
        <v>42.341999999999999</v>
      </c>
    </row>
    <row r="15693" spans="1:3" x14ac:dyDescent="0.55000000000000004">
      <c r="A15693" s="1" t="s">
        <v>18</v>
      </c>
      <c r="B15693" s="2">
        <v>42055</v>
      </c>
      <c r="C15693">
        <v>43.421999999999997</v>
      </c>
    </row>
    <row r="15694" spans="1:3" x14ac:dyDescent="0.55000000000000004">
      <c r="A15694" s="1" t="s">
        <v>18</v>
      </c>
      <c r="B15694" s="2">
        <v>42058</v>
      </c>
      <c r="C15694">
        <v>41.468000000000004</v>
      </c>
    </row>
    <row r="15695" spans="1:3" x14ac:dyDescent="0.55000000000000004">
      <c r="A15695" s="1" t="s">
        <v>18</v>
      </c>
      <c r="B15695" s="2">
        <v>42059</v>
      </c>
      <c r="C15695">
        <v>40.822000000000003</v>
      </c>
    </row>
    <row r="15696" spans="1:3" x14ac:dyDescent="0.55000000000000004">
      <c r="A15696" s="1" t="s">
        <v>18</v>
      </c>
      <c r="B15696" s="2">
        <v>42060</v>
      </c>
      <c r="C15696">
        <v>40.752000000000002</v>
      </c>
    </row>
    <row r="15697" spans="1:3" x14ac:dyDescent="0.55000000000000004">
      <c r="A15697" s="1" t="s">
        <v>18</v>
      </c>
      <c r="B15697" s="2">
        <v>42061</v>
      </c>
      <c r="C15697">
        <v>41.438000000000002</v>
      </c>
    </row>
    <row r="15698" spans="1:3" x14ac:dyDescent="0.55000000000000004">
      <c r="A15698" s="1" t="s">
        <v>18</v>
      </c>
      <c r="B15698" s="2">
        <v>42062</v>
      </c>
      <c r="C15698">
        <v>40.667999999999999</v>
      </c>
    </row>
    <row r="15699" spans="1:3" x14ac:dyDescent="0.55000000000000004">
      <c r="A15699" s="1" t="s">
        <v>18</v>
      </c>
      <c r="B15699" s="2">
        <v>42065</v>
      </c>
      <c r="C15699">
        <v>39.466000000000001</v>
      </c>
    </row>
    <row r="15700" spans="1:3" x14ac:dyDescent="0.55000000000000004">
      <c r="A15700" s="1" t="s">
        <v>18</v>
      </c>
      <c r="B15700" s="2">
        <v>42066</v>
      </c>
      <c r="C15700">
        <v>39.911999999999999</v>
      </c>
    </row>
    <row r="15701" spans="1:3" x14ac:dyDescent="0.55000000000000004">
      <c r="A15701" s="1" t="s">
        <v>18</v>
      </c>
      <c r="B15701" s="2">
        <v>42067</v>
      </c>
      <c r="C15701">
        <v>40.488</v>
      </c>
    </row>
    <row r="15702" spans="1:3" x14ac:dyDescent="0.55000000000000004">
      <c r="A15702" s="1" t="s">
        <v>18</v>
      </c>
      <c r="B15702" s="2">
        <v>42068</v>
      </c>
      <c r="C15702">
        <v>40.125999999999998</v>
      </c>
    </row>
    <row r="15703" spans="1:3" x14ac:dyDescent="0.55000000000000004">
      <c r="A15703" s="1" t="s">
        <v>18</v>
      </c>
      <c r="B15703" s="2">
        <v>42069</v>
      </c>
      <c r="C15703">
        <v>38.776000000000003</v>
      </c>
    </row>
    <row r="15704" spans="1:3" x14ac:dyDescent="0.55000000000000004">
      <c r="A15704" s="1" t="s">
        <v>18</v>
      </c>
      <c r="B15704" s="2">
        <v>42072</v>
      </c>
      <c r="C15704">
        <v>38.176000000000002</v>
      </c>
    </row>
    <row r="15705" spans="1:3" x14ac:dyDescent="0.55000000000000004">
      <c r="A15705" s="1" t="s">
        <v>18</v>
      </c>
      <c r="B15705" s="2">
        <v>42073</v>
      </c>
      <c r="C15705">
        <v>38.064</v>
      </c>
    </row>
    <row r="15706" spans="1:3" x14ac:dyDescent="0.55000000000000004">
      <c r="A15706" s="1" t="s">
        <v>18</v>
      </c>
      <c r="B15706" s="2">
        <v>42074</v>
      </c>
      <c r="C15706">
        <v>38.747999999999998</v>
      </c>
    </row>
    <row r="15707" spans="1:3" x14ac:dyDescent="0.55000000000000004">
      <c r="A15707" s="1" t="s">
        <v>18</v>
      </c>
      <c r="B15707" s="2">
        <v>42075</v>
      </c>
      <c r="C15707">
        <v>38.213999999999999</v>
      </c>
    </row>
    <row r="15708" spans="1:3" x14ac:dyDescent="0.55000000000000004">
      <c r="A15708" s="1" t="s">
        <v>18</v>
      </c>
      <c r="B15708" s="2">
        <v>42076</v>
      </c>
      <c r="C15708">
        <v>37.735999999999997</v>
      </c>
    </row>
    <row r="15709" spans="1:3" x14ac:dyDescent="0.55000000000000004">
      <c r="A15709" s="1" t="s">
        <v>18</v>
      </c>
      <c r="B15709" s="2">
        <v>42079</v>
      </c>
      <c r="C15709">
        <v>39.14</v>
      </c>
    </row>
    <row r="15710" spans="1:3" x14ac:dyDescent="0.55000000000000004">
      <c r="A15710" s="1" t="s">
        <v>18</v>
      </c>
      <c r="B15710" s="2">
        <v>42080</v>
      </c>
      <c r="C15710">
        <v>38.945999999999998</v>
      </c>
    </row>
    <row r="15711" spans="1:3" x14ac:dyDescent="0.55000000000000004">
      <c r="A15711" s="1" t="s">
        <v>18</v>
      </c>
      <c r="B15711" s="2">
        <v>42081</v>
      </c>
      <c r="C15711">
        <v>40.142000000000003</v>
      </c>
    </row>
    <row r="15712" spans="1:3" x14ac:dyDescent="0.55000000000000004">
      <c r="A15712" s="1" t="s">
        <v>18</v>
      </c>
      <c r="B15712" s="2">
        <v>42082</v>
      </c>
      <c r="C15712">
        <v>39.130000000000003</v>
      </c>
    </row>
    <row r="15713" spans="1:3" x14ac:dyDescent="0.55000000000000004">
      <c r="A15713" s="1" t="s">
        <v>18</v>
      </c>
      <c r="B15713" s="2">
        <v>42083</v>
      </c>
      <c r="C15713">
        <v>39.616</v>
      </c>
    </row>
    <row r="15714" spans="1:3" x14ac:dyDescent="0.55000000000000004">
      <c r="A15714" s="1" t="s">
        <v>18</v>
      </c>
      <c r="B15714" s="2">
        <v>42086</v>
      </c>
      <c r="C15714">
        <v>39.926000000000002</v>
      </c>
    </row>
    <row r="15715" spans="1:3" x14ac:dyDescent="0.55000000000000004">
      <c r="A15715" s="1" t="s">
        <v>18</v>
      </c>
      <c r="B15715" s="2">
        <v>42087</v>
      </c>
      <c r="C15715">
        <v>40.344000000000001</v>
      </c>
    </row>
    <row r="15716" spans="1:3" x14ac:dyDescent="0.55000000000000004">
      <c r="A15716" s="1" t="s">
        <v>18</v>
      </c>
      <c r="B15716" s="2">
        <v>42088</v>
      </c>
      <c r="C15716">
        <v>38.86</v>
      </c>
    </row>
    <row r="15717" spans="1:3" x14ac:dyDescent="0.55000000000000004">
      <c r="A15717" s="1" t="s">
        <v>18</v>
      </c>
      <c r="B15717" s="2">
        <v>42089</v>
      </c>
      <c r="C15717">
        <v>38.082000000000001</v>
      </c>
    </row>
    <row r="15718" spans="1:3" x14ac:dyDescent="0.55000000000000004">
      <c r="A15718" s="1" t="s">
        <v>18</v>
      </c>
      <c r="B15718" s="2">
        <v>42090</v>
      </c>
      <c r="C15718">
        <v>37</v>
      </c>
    </row>
    <row r="15719" spans="1:3" x14ac:dyDescent="0.55000000000000004">
      <c r="A15719" s="1" t="s">
        <v>18</v>
      </c>
      <c r="B15719" s="2">
        <v>42093</v>
      </c>
      <c r="C15719">
        <v>38.113999999999997</v>
      </c>
    </row>
    <row r="15720" spans="1:3" x14ac:dyDescent="0.55000000000000004">
      <c r="A15720" s="1" t="s">
        <v>18</v>
      </c>
      <c r="B15720" s="2">
        <v>42094</v>
      </c>
      <c r="C15720">
        <v>37.753999999999998</v>
      </c>
    </row>
    <row r="15721" spans="1:3" x14ac:dyDescent="0.55000000000000004">
      <c r="A15721" s="1" t="s">
        <v>18</v>
      </c>
      <c r="B15721" s="2">
        <v>42095</v>
      </c>
      <c r="C15721">
        <v>37.518000000000001</v>
      </c>
    </row>
    <row r="15722" spans="1:3" x14ac:dyDescent="0.55000000000000004">
      <c r="A15722" s="1" t="s">
        <v>18</v>
      </c>
      <c r="B15722" s="2">
        <v>42096</v>
      </c>
      <c r="C15722">
        <v>38.200000000000003</v>
      </c>
    </row>
    <row r="15723" spans="1:3" x14ac:dyDescent="0.55000000000000004">
      <c r="A15723" s="1" t="s">
        <v>18</v>
      </c>
      <c r="B15723" s="2">
        <v>42100</v>
      </c>
      <c r="C15723">
        <v>40.619999999999997</v>
      </c>
    </row>
    <row r="15724" spans="1:3" x14ac:dyDescent="0.55000000000000004">
      <c r="A15724" s="1" t="s">
        <v>18</v>
      </c>
      <c r="B15724" s="2">
        <v>42101</v>
      </c>
      <c r="C15724">
        <v>40.65</v>
      </c>
    </row>
    <row r="15725" spans="1:3" x14ac:dyDescent="0.55000000000000004">
      <c r="A15725" s="1" t="s">
        <v>18</v>
      </c>
      <c r="B15725" s="2">
        <v>42102</v>
      </c>
      <c r="C15725">
        <v>41.533999999999999</v>
      </c>
    </row>
    <row r="15726" spans="1:3" x14ac:dyDescent="0.55000000000000004">
      <c r="A15726" s="1" t="s">
        <v>18</v>
      </c>
      <c r="B15726" s="2">
        <v>42103</v>
      </c>
      <c r="C15726">
        <v>42.018000000000001</v>
      </c>
    </row>
    <row r="15727" spans="1:3" x14ac:dyDescent="0.55000000000000004">
      <c r="A15727" s="1" t="s">
        <v>18</v>
      </c>
      <c r="B15727" s="2">
        <v>42104</v>
      </c>
      <c r="C15727">
        <v>42.18</v>
      </c>
    </row>
    <row r="15728" spans="1:3" x14ac:dyDescent="0.55000000000000004">
      <c r="A15728" s="1" t="s">
        <v>18</v>
      </c>
      <c r="B15728" s="2">
        <v>42107</v>
      </c>
      <c r="C15728">
        <v>41.956000000000003</v>
      </c>
    </row>
    <row r="15729" spans="1:3" x14ac:dyDescent="0.55000000000000004">
      <c r="A15729" s="1" t="s">
        <v>18</v>
      </c>
      <c r="B15729" s="2">
        <v>42108</v>
      </c>
      <c r="C15729">
        <v>41.491999999999997</v>
      </c>
    </row>
    <row r="15730" spans="1:3" x14ac:dyDescent="0.55000000000000004">
      <c r="A15730" s="1" t="s">
        <v>18</v>
      </c>
      <c r="B15730" s="2">
        <v>42109</v>
      </c>
      <c r="C15730">
        <v>41.566000000000003</v>
      </c>
    </row>
    <row r="15731" spans="1:3" x14ac:dyDescent="0.55000000000000004">
      <c r="A15731" s="1" t="s">
        <v>18</v>
      </c>
      <c r="B15731" s="2">
        <v>42110</v>
      </c>
      <c r="C15731">
        <v>41.34</v>
      </c>
    </row>
    <row r="15732" spans="1:3" x14ac:dyDescent="0.55000000000000004">
      <c r="A15732" s="1" t="s">
        <v>18</v>
      </c>
      <c r="B15732" s="2">
        <v>42111</v>
      </c>
      <c r="C15732">
        <v>41.357999999999997</v>
      </c>
    </row>
    <row r="15733" spans="1:3" x14ac:dyDescent="0.55000000000000004">
      <c r="A15733" s="1" t="s">
        <v>18</v>
      </c>
      <c r="B15733" s="2">
        <v>42114</v>
      </c>
      <c r="C15733">
        <v>41.054000000000002</v>
      </c>
    </row>
    <row r="15734" spans="1:3" x14ac:dyDescent="0.55000000000000004">
      <c r="A15734" s="1" t="s">
        <v>18</v>
      </c>
      <c r="B15734" s="2">
        <v>42115</v>
      </c>
      <c r="C15734">
        <v>41.881999999999998</v>
      </c>
    </row>
    <row r="15735" spans="1:3" x14ac:dyDescent="0.55000000000000004">
      <c r="A15735" s="1" t="s">
        <v>18</v>
      </c>
      <c r="B15735" s="2">
        <v>42116</v>
      </c>
      <c r="C15735">
        <v>43.887999999999998</v>
      </c>
    </row>
    <row r="15736" spans="1:3" x14ac:dyDescent="0.55000000000000004">
      <c r="A15736" s="1" t="s">
        <v>18</v>
      </c>
      <c r="B15736" s="2">
        <v>42117</v>
      </c>
      <c r="C15736">
        <v>43.72</v>
      </c>
    </row>
    <row r="15737" spans="1:3" x14ac:dyDescent="0.55000000000000004">
      <c r="A15737" s="1" t="s">
        <v>18</v>
      </c>
      <c r="B15737" s="2">
        <v>42118</v>
      </c>
      <c r="C15737">
        <v>43.686</v>
      </c>
    </row>
    <row r="15738" spans="1:3" x14ac:dyDescent="0.55000000000000004">
      <c r="A15738" s="1" t="s">
        <v>18</v>
      </c>
      <c r="B15738" s="2">
        <v>42121</v>
      </c>
      <c r="C15738">
        <v>46.31</v>
      </c>
    </row>
    <row r="15739" spans="1:3" x14ac:dyDescent="0.55000000000000004">
      <c r="A15739" s="1" t="s">
        <v>18</v>
      </c>
      <c r="B15739" s="2">
        <v>42122</v>
      </c>
      <c r="C15739">
        <v>46.095999999999997</v>
      </c>
    </row>
    <row r="15740" spans="1:3" x14ac:dyDescent="0.55000000000000004">
      <c r="A15740" s="1" t="s">
        <v>18</v>
      </c>
      <c r="B15740" s="2">
        <v>42123</v>
      </c>
      <c r="C15740">
        <v>46.49</v>
      </c>
    </row>
    <row r="15741" spans="1:3" x14ac:dyDescent="0.55000000000000004">
      <c r="A15741" s="1" t="s">
        <v>18</v>
      </c>
      <c r="B15741" s="2">
        <v>42124</v>
      </c>
      <c r="C15741">
        <v>45.21</v>
      </c>
    </row>
    <row r="15742" spans="1:3" x14ac:dyDescent="0.55000000000000004">
      <c r="A15742" s="1" t="s">
        <v>18</v>
      </c>
      <c r="B15742" s="2">
        <v>42125</v>
      </c>
      <c r="C15742">
        <v>45.206000000000003</v>
      </c>
    </row>
    <row r="15743" spans="1:3" x14ac:dyDescent="0.55000000000000004">
      <c r="A15743" s="1" t="s">
        <v>18</v>
      </c>
      <c r="B15743" s="2">
        <v>42128</v>
      </c>
      <c r="C15743">
        <v>46.101999999999997</v>
      </c>
    </row>
    <row r="15744" spans="1:3" x14ac:dyDescent="0.55000000000000004">
      <c r="A15744" s="1" t="s">
        <v>18</v>
      </c>
      <c r="B15744" s="2">
        <v>42129</v>
      </c>
      <c r="C15744">
        <v>46.59</v>
      </c>
    </row>
    <row r="15745" spans="1:3" x14ac:dyDescent="0.55000000000000004">
      <c r="A15745" s="1" t="s">
        <v>18</v>
      </c>
      <c r="B15745" s="2">
        <v>42130</v>
      </c>
      <c r="C15745">
        <v>46.085999999999999</v>
      </c>
    </row>
    <row r="15746" spans="1:3" x14ac:dyDescent="0.55000000000000004">
      <c r="A15746" s="1" t="s">
        <v>18</v>
      </c>
      <c r="B15746" s="2">
        <v>42131</v>
      </c>
      <c r="C15746">
        <v>47.36</v>
      </c>
    </row>
    <row r="15747" spans="1:3" x14ac:dyDescent="0.55000000000000004">
      <c r="A15747" s="1" t="s">
        <v>18</v>
      </c>
      <c r="B15747" s="2">
        <v>42132</v>
      </c>
      <c r="C15747">
        <v>47.322000000000003</v>
      </c>
    </row>
    <row r="15748" spans="1:3" x14ac:dyDescent="0.55000000000000004">
      <c r="A15748" s="1" t="s">
        <v>18</v>
      </c>
      <c r="B15748" s="2">
        <v>42135</v>
      </c>
      <c r="C15748">
        <v>47.898000000000003</v>
      </c>
    </row>
    <row r="15749" spans="1:3" x14ac:dyDescent="0.55000000000000004">
      <c r="A15749" s="1" t="s">
        <v>18</v>
      </c>
      <c r="B15749" s="2">
        <v>42136</v>
      </c>
      <c r="C15749">
        <v>48.948</v>
      </c>
    </row>
    <row r="15750" spans="1:3" x14ac:dyDescent="0.55000000000000004">
      <c r="A15750" s="1" t="s">
        <v>18</v>
      </c>
      <c r="B15750" s="2">
        <v>42137</v>
      </c>
      <c r="C15750">
        <v>48.636000000000003</v>
      </c>
    </row>
    <row r="15751" spans="1:3" x14ac:dyDescent="0.55000000000000004">
      <c r="A15751" s="1" t="s">
        <v>18</v>
      </c>
      <c r="B15751" s="2">
        <v>42138</v>
      </c>
      <c r="C15751">
        <v>48.82</v>
      </c>
    </row>
    <row r="15752" spans="1:3" x14ac:dyDescent="0.55000000000000004">
      <c r="A15752" s="1" t="s">
        <v>18</v>
      </c>
      <c r="B15752" s="2">
        <v>42139</v>
      </c>
      <c r="C15752">
        <v>49.768000000000001</v>
      </c>
    </row>
    <row r="15753" spans="1:3" x14ac:dyDescent="0.55000000000000004">
      <c r="A15753" s="1" t="s">
        <v>18</v>
      </c>
      <c r="B15753" s="2">
        <v>42142</v>
      </c>
      <c r="C15753">
        <v>49.75</v>
      </c>
    </row>
    <row r="15754" spans="1:3" x14ac:dyDescent="0.55000000000000004">
      <c r="A15754" s="1" t="s">
        <v>18</v>
      </c>
      <c r="B15754" s="2">
        <v>42143</v>
      </c>
      <c r="C15754">
        <v>49.427999999999997</v>
      </c>
    </row>
    <row r="15755" spans="1:3" x14ac:dyDescent="0.55000000000000004">
      <c r="A15755" s="1" t="s">
        <v>18</v>
      </c>
      <c r="B15755" s="2">
        <v>42144</v>
      </c>
      <c r="C15755">
        <v>48.87</v>
      </c>
    </row>
    <row r="15756" spans="1:3" x14ac:dyDescent="0.55000000000000004">
      <c r="A15756" s="1" t="s">
        <v>18</v>
      </c>
      <c r="B15756" s="2">
        <v>42145</v>
      </c>
      <c r="C15756">
        <v>49.124000000000002</v>
      </c>
    </row>
    <row r="15757" spans="1:3" x14ac:dyDescent="0.55000000000000004">
      <c r="A15757" s="1" t="s">
        <v>18</v>
      </c>
      <c r="B15757" s="2">
        <v>42146</v>
      </c>
      <c r="C15757">
        <v>49.545999999999999</v>
      </c>
    </row>
    <row r="15758" spans="1:3" x14ac:dyDescent="0.55000000000000004">
      <c r="A15758" s="1" t="s">
        <v>18</v>
      </c>
      <c r="B15758" s="2">
        <v>42150</v>
      </c>
      <c r="C15758">
        <v>49.491999999999997</v>
      </c>
    </row>
    <row r="15759" spans="1:3" x14ac:dyDescent="0.55000000000000004">
      <c r="A15759" s="1" t="s">
        <v>18</v>
      </c>
      <c r="B15759" s="2">
        <v>42151</v>
      </c>
      <c r="C15759">
        <v>49.485999999999997</v>
      </c>
    </row>
    <row r="15760" spans="1:3" x14ac:dyDescent="0.55000000000000004">
      <c r="A15760" s="1" t="s">
        <v>18</v>
      </c>
      <c r="B15760" s="2">
        <v>42152</v>
      </c>
      <c r="C15760">
        <v>50.29</v>
      </c>
    </row>
    <row r="15761" spans="1:3" x14ac:dyDescent="0.55000000000000004">
      <c r="A15761" s="1" t="s">
        <v>18</v>
      </c>
      <c r="B15761" s="2">
        <v>42153</v>
      </c>
      <c r="C15761">
        <v>50.16</v>
      </c>
    </row>
    <row r="15762" spans="1:3" x14ac:dyDescent="0.55000000000000004">
      <c r="A15762" s="1" t="s">
        <v>18</v>
      </c>
      <c r="B15762" s="2">
        <v>42156</v>
      </c>
      <c r="C15762">
        <v>49.89</v>
      </c>
    </row>
    <row r="15763" spans="1:3" x14ac:dyDescent="0.55000000000000004">
      <c r="A15763" s="1" t="s">
        <v>18</v>
      </c>
      <c r="B15763" s="2">
        <v>42157</v>
      </c>
      <c r="C15763">
        <v>49.67</v>
      </c>
    </row>
    <row r="15764" spans="1:3" x14ac:dyDescent="0.55000000000000004">
      <c r="A15764" s="1" t="s">
        <v>18</v>
      </c>
      <c r="B15764" s="2">
        <v>42158</v>
      </c>
      <c r="C15764">
        <v>49.798000000000002</v>
      </c>
    </row>
    <row r="15765" spans="1:3" x14ac:dyDescent="0.55000000000000004">
      <c r="A15765" s="1" t="s">
        <v>18</v>
      </c>
      <c r="B15765" s="2">
        <v>42159</v>
      </c>
      <c r="C15765">
        <v>49.183999999999997</v>
      </c>
    </row>
    <row r="15766" spans="1:3" x14ac:dyDescent="0.55000000000000004">
      <c r="A15766" s="1" t="s">
        <v>18</v>
      </c>
      <c r="B15766" s="2">
        <v>42160</v>
      </c>
      <c r="C15766">
        <v>49.828000000000003</v>
      </c>
    </row>
    <row r="15767" spans="1:3" x14ac:dyDescent="0.55000000000000004">
      <c r="A15767" s="1" t="s">
        <v>18</v>
      </c>
      <c r="B15767" s="2">
        <v>42163</v>
      </c>
      <c r="C15767">
        <v>51.258000000000003</v>
      </c>
    </row>
    <row r="15768" spans="1:3" x14ac:dyDescent="0.55000000000000004">
      <c r="A15768" s="1" t="s">
        <v>18</v>
      </c>
      <c r="B15768" s="2">
        <v>42164</v>
      </c>
      <c r="C15768">
        <v>51.2</v>
      </c>
    </row>
    <row r="15769" spans="1:3" x14ac:dyDescent="0.55000000000000004">
      <c r="A15769" s="1" t="s">
        <v>18</v>
      </c>
      <c r="B15769" s="2">
        <v>42165</v>
      </c>
      <c r="C15769">
        <v>50.14</v>
      </c>
    </row>
    <row r="15770" spans="1:3" x14ac:dyDescent="0.55000000000000004">
      <c r="A15770" s="1" t="s">
        <v>18</v>
      </c>
      <c r="B15770" s="2">
        <v>42166</v>
      </c>
      <c r="C15770">
        <v>50.281999999999996</v>
      </c>
    </row>
    <row r="15771" spans="1:3" x14ac:dyDescent="0.55000000000000004">
      <c r="A15771" s="1" t="s">
        <v>18</v>
      </c>
      <c r="B15771" s="2">
        <v>42167</v>
      </c>
      <c r="C15771">
        <v>50.137999999999998</v>
      </c>
    </row>
    <row r="15772" spans="1:3" x14ac:dyDescent="0.55000000000000004">
      <c r="A15772" s="1" t="s">
        <v>18</v>
      </c>
      <c r="B15772" s="2">
        <v>42170</v>
      </c>
      <c r="C15772">
        <v>50.076000000000001</v>
      </c>
    </row>
    <row r="15773" spans="1:3" x14ac:dyDescent="0.55000000000000004">
      <c r="A15773" s="1" t="s">
        <v>18</v>
      </c>
      <c r="B15773" s="2">
        <v>42171</v>
      </c>
      <c r="C15773">
        <v>50.624000000000002</v>
      </c>
    </row>
    <row r="15774" spans="1:3" x14ac:dyDescent="0.55000000000000004">
      <c r="A15774" s="1" t="s">
        <v>18</v>
      </c>
      <c r="B15774" s="2">
        <v>42172</v>
      </c>
      <c r="C15774">
        <v>52.082000000000001</v>
      </c>
    </row>
    <row r="15775" spans="1:3" x14ac:dyDescent="0.55000000000000004">
      <c r="A15775" s="1" t="s">
        <v>18</v>
      </c>
      <c r="B15775" s="2">
        <v>42173</v>
      </c>
      <c r="C15775">
        <v>52.378</v>
      </c>
    </row>
    <row r="15776" spans="1:3" x14ac:dyDescent="0.55000000000000004">
      <c r="A15776" s="1" t="s">
        <v>18</v>
      </c>
      <c r="B15776" s="2">
        <v>42174</v>
      </c>
      <c r="C15776">
        <v>52.502000000000002</v>
      </c>
    </row>
    <row r="15777" spans="1:3" x14ac:dyDescent="0.55000000000000004">
      <c r="A15777" s="1" t="s">
        <v>18</v>
      </c>
      <c r="B15777" s="2">
        <v>42177</v>
      </c>
      <c r="C15777">
        <v>51.957999999999998</v>
      </c>
    </row>
    <row r="15778" spans="1:3" x14ac:dyDescent="0.55000000000000004">
      <c r="A15778" s="1" t="s">
        <v>18</v>
      </c>
      <c r="B15778" s="2">
        <v>42178</v>
      </c>
      <c r="C15778">
        <v>53.533999999999999</v>
      </c>
    </row>
    <row r="15779" spans="1:3" x14ac:dyDescent="0.55000000000000004">
      <c r="A15779" s="1" t="s">
        <v>18</v>
      </c>
      <c r="B15779" s="2">
        <v>42179</v>
      </c>
      <c r="C15779">
        <v>53.033999999999999</v>
      </c>
    </row>
    <row r="15780" spans="1:3" x14ac:dyDescent="0.55000000000000004">
      <c r="A15780" s="1" t="s">
        <v>18</v>
      </c>
      <c r="B15780" s="2">
        <v>42180</v>
      </c>
      <c r="C15780">
        <v>53.758000000000003</v>
      </c>
    </row>
    <row r="15781" spans="1:3" x14ac:dyDescent="0.55000000000000004">
      <c r="A15781" s="1" t="s">
        <v>18</v>
      </c>
      <c r="B15781" s="2">
        <v>42181</v>
      </c>
      <c r="C15781">
        <v>53.417999999999999</v>
      </c>
    </row>
    <row r="15782" spans="1:3" x14ac:dyDescent="0.55000000000000004">
      <c r="A15782" s="1" t="s">
        <v>18</v>
      </c>
      <c r="B15782" s="2">
        <v>42184</v>
      </c>
      <c r="C15782">
        <v>52.404000000000003</v>
      </c>
    </row>
    <row r="15783" spans="1:3" x14ac:dyDescent="0.55000000000000004">
      <c r="A15783" s="1" t="s">
        <v>18</v>
      </c>
      <c r="B15783" s="2">
        <v>42185</v>
      </c>
      <c r="C15783">
        <v>53.652000000000001</v>
      </c>
    </row>
    <row r="15784" spans="1:3" x14ac:dyDescent="0.55000000000000004">
      <c r="A15784" s="1" t="s">
        <v>18</v>
      </c>
      <c r="B15784" s="2">
        <v>42186</v>
      </c>
      <c r="C15784">
        <v>53.83</v>
      </c>
    </row>
    <row r="15785" spans="1:3" x14ac:dyDescent="0.55000000000000004">
      <c r="A15785" s="1" t="s">
        <v>18</v>
      </c>
      <c r="B15785" s="2">
        <v>42187</v>
      </c>
      <c r="C15785">
        <v>56.003999999999998</v>
      </c>
    </row>
    <row r="15786" spans="1:3" x14ac:dyDescent="0.55000000000000004">
      <c r="A15786" s="1" t="s">
        <v>18</v>
      </c>
      <c r="B15786" s="2">
        <v>42191</v>
      </c>
      <c r="C15786">
        <v>55.944000000000003</v>
      </c>
    </row>
    <row r="15787" spans="1:3" x14ac:dyDescent="0.55000000000000004">
      <c r="A15787" s="1" t="s">
        <v>18</v>
      </c>
      <c r="B15787" s="2">
        <v>42192</v>
      </c>
      <c r="C15787">
        <v>53.576000000000001</v>
      </c>
    </row>
    <row r="15788" spans="1:3" x14ac:dyDescent="0.55000000000000004">
      <c r="A15788" s="1" t="s">
        <v>18</v>
      </c>
      <c r="B15788" s="2">
        <v>42193</v>
      </c>
      <c r="C15788">
        <v>50.991999999999997</v>
      </c>
    </row>
    <row r="15789" spans="1:3" x14ac:dyDescent="0.55000000000000004">
      <c r="A15789" s="1" t="s">
        <v>18</v>
      </c>
      <c r="B15789" s="2">
        <v>42194</v>
      </c>
      <c r="C15789">
        <v>51.584000000000003</v>
      </c>
    </row>
    <row r="15790" spans="1:3" x14ac:dyDescent="0.55000000000000004">
      <c r="A15790" s="1" t="s">
        <v>18</v>
      </c>
      <c r="B15790" s="2">
        <v>42195</v>
      </c>
      <c r="C15790">
        <v>51.83</v>
      </c>
    </row>
    <row r="15791" spans="1:3" x14ac:dyDescent="0.55000000000000004">
      <c r="A15791" s="1" t="s">
        <v>18</v>
      </c>
      <c r="B15791" s="2">
        <v>42198</v>
      </c>
      <c r="C15791">
        <v>52.432000000000002</v>
      </c>
    </row>
    <row r="15792" spans="1:3" x14ac:dyDescent="0.55000000000000004">
      <c r="A15792" s="1" t="s">
        <v>18</v>
      </c>
      <c r="B15792" s="2">
        <v>42199</v>
      </c>
      <c r="C15792">
        <v>53.13</v>
      </c>
    </row>
    <row r="15793" spans="1:3" x14ac:dyDescent="0.55000000000000004">
      <c r="A15793" s="1" t="s">
        <v>18</v>
      </c>
      <c r="B15793" s="2">
        <v>42200</v>
      </c>
      <c r="C15793">
        <v>52.628</v>
      </c>
    </row>
    <row r="15794" spans="1:3" x14ac:dyDescent="0.55000000000000004">
      <c r="A15794" s="1" t="s">
        <v>18</v>
      </c>
      <c r="B15794" s="2">
        <v>42201</v>
      </c>
      <c r="C15794">
        <v>53.335999999999999</v>
      </c>
    </row>
    <row r="15795" spans="1:3" x14ac:dyDescent="0.55000000000000004">
      <c r="A15795" s="1" t="s">
        <v>18</v>
      </c>
      <c r="B15795" s="2">
        <v>42202</v>
      </c>
      <c r="C15795">
        <v>54.932000000000002</v>
      </c>
    </row>
    <row r="15796" spans="1:3" x14ac:dyDescent="0.55000000000000004">
      <c r="A15796" s="1" t="s">
        <v>18</v>
      </c>
      <c r="B15796" s="2">
        <v>42205</v>
      </c>
      <c r="C15796">
        <v>56.451999999999998</v>
      </c>
    </row>
    <row r="15797" spans="1:3" x14ac:dyDescent="0.55000000000000004">
      <c r="A15797" s="1" t="s">
        <v>18</v>
      </c>
      <c r="B15797" s="2">
        <v>42206</v>
      </c>
      <c r="C15797">
        <v>53.353999999999999</v>
      </c>
    </row>
    <row r="15798" spans="1:3" x14ac:dyDescent="0.55000000000000004">
      <c r="A15798" s="1" t="s">
        <v>18</v>
      </c>
      <c r="B15798" s="2">
        <v>42207</v>
      </c>
      <c r="C15798">
        <v>53.573999999999998</v>
      </c>
    </row>
    <row r="15799" spans="1:3" x14ac:dyDescent="0.55000000000000004">
      <c r="A15799" s="1" t="s">
        <v>18</v>
      </c>
      <c r="B15799" s="2">
        <v>42208</v>
      </c>
      <c r="C15799">
        <v>53.44</v>
      </c>
    </row>
    <row r="15800" spans="1:3" x14ac:dyDescent="0.55000000000000004">
      <c r="A15800" s="1" t="s">
        <v>18</v>
      </c>
      <c r="B15800" s="2">
        <v>42209</v>
      </c>
      <c r="C15800">
        <v>53.082000000000001</v>
      </c>
    </row>
    <row r="15801" spans="1:3" x14ac:dyDescent="0.55000000000000004">
      <c r="A15801" s="1" t="s">
        <v>18</v>
      </c>
      <c r="B15801" s="2">
        <v>42212</v>
      </c>
      <c r="C15801">
        <v>50.601999999999997</v>
      </c>
    </row>
    <row r="15802" spans="1:3" x14ac:dyDescent="0.55000000000000004">
      <c r="A15802" s="1" t="s">
        <v>18</v>
      </c>
      <c r="B15802" s="2">
        <v>42213</v>
      </c>
      <c r="C15802">
        <v>52.963999999999999</v>
      </c>
    </row>
    <row r="15803" spans="1:3" x14ac:dyDescent="0.55000000000000004">
      <c r="A15803" s="1" t="s">
        <v>18</v>
      </c>
      <c r="B15803" s="2">
        <v>42214</v>
      </c>
      <c r="C15803">
        <v>52.764000000000003</v>
      </c>
    </row>
    <row r="15804" spans="1:3" x14ac:dyDescent="0.55000000000000004">
      <c r="A15804" s="1" t="s">
        <v>18</v>
      </c>
      <c r="B15804" s="2">
        <v>42215</v>
      </c>
      <c r="C15804">
        <v>53.357999999999997</v>
      </c>
    </row>
    <row r="15805" spans="1:3" x14ac:dyDescent="0.55000000000000004">
      <c r="A15805" s="1" t="s">
        <v>18</v>
      </c>
      <c r="B15805" s="2">
        <v>42216</v>
      </c>
      <c r="C15805">
        <v>53.23</v>
      </c>
    </row>
    <row r="15806" spans="1:3" x14ac:dyDescent="0.55000000000000004">
      <c r="A15806" s="1" t="s">
        <v>18</v>
      </c>
      <c r="B15806" s="2">
        <v>42219</v>
      </c>
      <c r="C15806">
        <v>51.997999999999998</v>
      </c>
    </row>
    <row r="15807" spans="1:3" x14ac:dyDescent="0.55000000000000004">
      <c r="A15807" s="1" t="s">
        <v>18</v>
      </c>
      <c r="B15807" s="2">
        <v>42220</v>
      </c>
      <c r="C15807">
        <v>53.256</v>
      </c>
    </row>
    <row r="15808" spans="1:3" x14ac:dyDescent="0.55000000000000004">
      <c r="A15808" s="1" t="s">
        <v>18</v>
      </c>
      <c r="B15808" s="2">
        <v>42221</v>
      </c>
      <c r="C15808">
        <v>54.026000000000003</v>
      </c>
    </row>
    <row r="15809" spans="1:3" x14ac:dyDescent="0.55000000000000004">
      <c r="A15809" s="1" t="s">
        <v>18</v>
      </c>
      <c r="B15809" s="2">
        <v>42222</v>
      </c>
      <c r="C15809">
        <v>49.225999999999999</v>
      </c>
    </row>
    <row r="15810" spans="1:3" x14ac:dyDescent="0.55000000000000004">
      <c r="A15810" s="1" t="s">
        <v>18</v>
      </c>
      <c r="B15810" s="2">
        <v>42223</v>
      </c>
      <c r="C15810">
        <v>48.502000000000002</v>
      </c>
    </row>
    <row r="15811" spans="1:3" x14ac:dyDescent="0.55000000000000004">
      <c r="A15811" s="1" t="s">
        <v>18</v>
      </c>
      <c r="B15811" s="2">
        <v>42226</v>
      </c>
      <c r="C15811">
        <v>48.228000000000002</v>
      </c>
    </row>
    <row r="15812" spans="1:3" x14ac:dyDescent="0.55000000000000004">
      <c r="A15812" s="1" t="s">
        <v>18</v>
      </c>
      <c r="B15812" s="2">
        <v>42227</v>
      </c>
      <c r="C15812">
        <v>47.473999999999997</v>
      </c>
    </row>
    <row r="15813" spans="1:3" x14ac:dyDescent="0.55000000000000004">
      <c r="A15813" s="1" t="s">
        <v>18</v>
      </c>
      <c r="B15813" s="2">
        <v>42228</v>
      </c>
      <c r="C15813">
        <v>47.634</v>
      </c>
    </row>
    <row r="15814" spans="1:3" x14ac:dyDescent="0.55000000000000004">
      <c r="A15814" s="1" t="s">
        <v>18</v>
      </c>
      <c r="B15814" s="2">
        <v>42229</v>
      </c>
      <c r="C15814">
        <v>48.502000000000002</v>
      </c>
    </row>
    <row r="15815" spans="1:3" x14ac:dyDescent="0.55000000000000004">
      <c r="A15815" s="1" t="s">
        <v>18</v>
      </c>
      <c r="B15815" s="2">
        <v>42230</v>
      </c>
      <c r="C15815">
        <v>48.63</v>
      </c>
    </row>
    <row r="15816" spans="1:3" x14ac:dyDescent="0.55000000000000004">
      <c r="A15816" s="1" t="s">
        <v>18</v>
      </c>
      <c r="B15816" s="2">
        <v>42233</v>
      </c>
      <c r="C15816">
        <v>50.997999999999998</v>
      </c>
    </row>
    <row r="15817" spans="1:3" x14ac:dyDescent="0.55000000000000004">
      <c r="A15817" s="1" t="s">
        <v>18</v>
      </c>
      <c r="B15817" s="2">
        <v>42234</v>
      </c>
      <c r="C15817">
        <v>52.143999999999998</v>
      </c>
    </row>
    <row r="15818" spans="1:3" x14ac:dyDescent="0.55000000000000004">
      <c r="A15818" s="1" t="s">
        <v>18</v>
      </c>
      <c r="B15818" s="2">
        <v>42235</v>
      </c>
      <c r="C15818">
        <v>51.05</v>
      </c>
    </row>
    <row r="15819" spans="1:3" x14ac:dyDescent="0.55000000000000004">
      <c r="A15819" s="1" t="s">
        <v>18</v>
      </c>
      <c r="B15819" s="2">
        <v>42236</v>
      </c>
      <c r="C15819">
        <v>48.436</v>
      </c>
    </row>
    <row r="15820" spans="1:3" x14ac:dyDescent="0.55000000000000004">
      <c r="A15820" s="1" t="s">
        <v>18</v>
      </c>
      <c r="B15820" s="2">
        <v>42237</v>
      </c>
      <c r="C15820">
        <v>46.154000000000003</v>
      </c>
    </row>
    <row r="15821" spans="1:3" x14ac:dyDescent="0.55000000000000004">
      <c r="A15821" s="1" t="s">
        <v>18</v>
      </c>
      <c r="B15821" s="2">
        <v>42240</v>
      </c>
      <c r="C15821">
        <v>43.774000000000001</v>
      </c>
    </row>
    <row r="15822" spans="1:3" x14ac:dyDescent="0.55000000000000004">
      <c r="A15822" s="1" t="s">
        <v>18</v>
      </c>
      <c r="B15822" s="2">
        <v>42241</v>
      </c>
      <c r="C15822">
        <v>44.006</v>
      </c>
    </row>
    <row r="15823" spans="1:3" x14ac:dyDescent="0.55000000000000004">
      <c r="A15823" s="1" t="s">
        <v>18</v>
      </c>
      <c r="B15823" s="2">
        <v>42242</v>
      </c>
      <c r="C15823">
        <v>44.968000000000004</v>
      </c>
    </row>
    <row r="15824" spans="1:3" x14ac:dyDescent="0.55000000000000004">
      <c r="A15824" s="1" t="s">
        <v>18</v>
      </c>
      <c r="B15824" s="2">
        <v>42243</v>
      </c>
      <c r="C15824">
        <v>48.597999999999999</v>
      </c>
    </row>
    <row r="15825" spans="1:3" x14ac:dyDescent="0.55000000000000004">
      <c r="A15825" s="1" t="s">
        <v>18</v>
      </c>
      <c r="B15825" s="2">
        <v>42244</v>
      </c>
      <c r="C15825">
        <v>49.695999999999998</v>
      </c>
    </row>
    <row r="15826" spans="1:3" x14ac:dyDescent="0.55000000000000004">
      <c r="A15826" s="1" t="s">
        <v>18</v>
      </c>
      <c r="B15826" s="2">
        <v>42247</v>
      </c>
      <c r="C15826">
        <v>49.811999999999998</v>
      </c>
    </row>
    <row r="15827" spans="1:3" x14ac:dyDescent="0.55000000000000004">
      <c r="A15827" s="1" t="s">
        <v>18</v>
      </c>
      <c r="B15827" s="2">
        <v>42248</v>
      </c>
      <c r="C15827">
        <v>47.725999999999999</v>
      </c>
    </row>
    <row r="15828" spans="1:3" x14ac:dyDescent="0.55000000000000004">
      <c r="A15828" s="1" t="s">
        <v>18</v>
      </c>
      <c r="B15828" s="2">
        <v>42249</v>
      </c>
      <c r="C15828">
        <v>49.537999999999997</v>
      </c>
    </row>
    <row r="15829" spans="1:3" x14ac:dyDescent="0.55000000000000004">
      <c r="A15829" s="1" t="s">
        <v>18</v>
      </c>
      <c r="B15829" s="2">
        <v>42250</v>
      </c>
      <c r="C15829">
        <v>49.113999999999997</v>
      </c>
    </row>
    <row r="15830" spans="1:3" x14ac:dyDescent="0.55000000000000004">
      <c r="A15830" s="1" t="s">
        <v>18</v>
      </c>
      <c r="B15830" s="2">
        <v>42251</v>
      </c>
      <c r="C15830">
        <v>48.386000000000003</v>
      </c>
    </row>
    <row r="15831" spans="1:3" x14ac:dyDescent="0.55000000000000004">
      <c r="A15831" s="1" t="s">
        <v>18</v>
      </c>
      <c r="B15831" s="2">
        <v>42255</v>
      </c>
      <c r="C15831">
        <v>49.634</v>
      </c>
    </row>
    <row r="15832" spans="1:3" x14ac:dyDescent="0.55000000000000004">
      <c r="A15832" s="1" t="s">
        <v>18</v>
      </c>
      <c r="B15832" s="2">
        <v>42256</v>
      </c>
      <c r="C15832">
        <v>49.781999999999996</v>
      </c>
    </row>
    <row r="15833" spans="1:3" x14ac:dyDescent="0.55000000000000004">
      <c r="A15833" s="1" t="s">
        <v>18</v>
      </c>
      <c r="B15833" s="2">
        <v>42257</v>
      </c>
      <c r="C15833">
        <v>49.695999999999998</v>
      </c>
    </row>
    <row r="15834" spans="1:3" x14ac:dyDescent="0.55000000000000004">
      <c r="A15834" s="1" t="s">
        <v>18</v>
      </c>
      <c r="B15834" s="2">
        <v>42258</v>
      </c>
      <c r="C15834">
        <v>50.048000000000002</v>
      </c>
    </row>
    <row r="15835" spans="1:3" x14ac:dyDescent="0.55000000000000004">
      <c r="A15835" s="1" t="s">
        <v>18</v>
      </c>
      <c r="B15835" s="2">
        <v>42261</v>
      </c>
      <c r="C15835">
        <v>50.637999999999998</v>
      </c>
    </row>
    <row r="15836" spans="1:3" x14ac:dyDescent="0.55000000000000004">
      <c r="A15836" s="1" t="s">
        <v>18</v>
      </c>
      <c r="B15836" s="2">
        <v>42262</v>
      </c>
      <c r="C15836">
        <v>50.713999999999999</v>
      </c>
    </row>
    <row r="15837" spans="1:3" x14ac:dyDescent="0.55000000000000004">
      <c r="A15837" s="1" t="s">
        <v>18</v>
      </c>
      <c r="B15837" s="2">
        <v>42263</v>
      </c>
      <c r="C15837">
        <v>52.45</v>
      </c>
    </row>
    <row r="15838" spans="1:3" x14ac:dyDescent="0.55000000000000004">
      <c r="A15838" s="1" t="s">
        <v>18</v>
      </c>
      <c r="B15838" s="2">
        <v>42264</v>
      </c>
      <c r="C15838">
        <v>52.414000000000001</v>
      </c>
    </row>
    <row r="15839" spans="1:3" x14ac:dyDescent="0.55000000000000004">
      <c r="A15839" s="1" t="s">
        <v>18</v>
      </c>
      <c r="B15839" s="2">
        <v>42265</v>
      </c>
      <c r="C15839">
        <v>52.124000000000002</v>
      </c>
    </row>
    <row r="15840" spans="1:3" x14ac:dyDescent="0.55000000000000004">
      <c r="A15840" s="1" t="s">
        <v>18</v>
      </c>
      <c r="B15840" s="2">
        <v>42268</v>
      </c>
      <c r="C15840">
        <v>52.84</v>
      </c>
    </row>
    <row r="15841" spans="1:3" x14ac:dyDescent="0.55000000000000004">
      <c r="A15841" s="1" t="s">
        <v>18</v>
      </c>
      <c r="B15841" s="2">
        <v>42269</v>
      </c>
      <c r="C15841">
        <v>52.188000000000002</v>
      </c>
    </row>
    <row r="15842" spans="1:3" x14ac:dyDescent="0.55000000000000004">
      <c r="A15842" s="1" t="s">
        <v>18</v>
      </c>
      <c r="B15842" s="2">
        <v>42270</v>
      </c>
      <c r="C15842">
        <v>52.212000000000003</v>
      </c>
    </row>
    <row r="15843" spans="1:3" x14ac:dyDescent="0.55000000000000004">
      <c r="A15843" s="1" t="s">
        <v>18</v>
      </c>
      <c r="B15843" s="2">
        <v>42271</v>
      </c>
      <c r="C15843">
        <v>52.624000000000002</v>
      </c>
    </row>
    <row r="15844" spans="1:3" x14ac:dyDescent="0.55000000000000004">
      <c r="A15844" s="1" t="s">
        <v>18</v>
      </c>
      <c r="B15844" s="2">
        <v>42272</v>
      </c>
      <c r="C15844">
        <v>51.381999999999998</v>
      </c>
    </row>
    <row r="15845" spans="1:3" x14ac:dyDescent="0.55000000000000004">
      <c r="A15845" s="1" t="s">
        <v>18</v>
      </c>
      <c r="B15845" s="2">
        <v>42275</v>
      </c>
      <c r="C15845">
        <v>49.686</v>
      </c>
    </row>
    <row r="15846" spans="1:3" x14ac:dyDescent="0.55000000000000004">
      <c r="A15846" s="1" t="s">
        <v>18</v>
      </c>
      <c r="B15846" s="2">
        <v>42276</v>
      </c>
      <c r="C15846">
        <v>49.33</v>
      </c>
    </row>
    <row r="15847" spans="1:3" x14ac:dyDescent="0.55000000000000004">
      <c r="A15847" s="1" t="s">
        <v>18</v>
      </c>
      <c r="B15847" s="2">
        <v>42277</v>
      </c>
      <c r="C15847">
        <v>49.68</v>
      </c>
    </row>
    <row r="15848" spans="1:3" x14ac:dyDescent="0.55000000000000004">
      <c r="A15848" s="1" t="s">
        <v>18</v>
      </c>
      <c r="B15848" s="2">
        <v>42278</v>
      </c>
      <c r="C15848">
        <v>47.975999999999999</v>
      </c>
    </row>
    <row r="15849" spans="1:3" x14ac:dyDescent="0.55000000000000004">
      <c r="A15849" s="1" t="s">
        <v>18</v>
      </c>
      <c r="B15849" s="2">
        <v>42279</v>
      </c>
      <c r="C15849">
        <v>49.514000000000003</v>
      </c>
    </row>
    <row r="15850" spans="1:3" x14ac:dyDescent="0.55000000000000004">
      <c r="A15850" s="1" t="s">
        <v>18</v>
      </c>
      <c r="B15850" s="2">
        <v>42282</v>
      </c>
      <c r="C15850">
        <v>49.23</v>
      </c>
    </row>
    <row r="15851" spans="1:3" x14ac:dyDescent="0.55000000000000004">
      <c r="A15851" s="1" t="s">
        <v>18</v>
      </c>
      <c r="B15851" s="2">
        <v>42283</v>
      </c>
      <c r="C15851">
        <v>48.292000000000002</v>
      </c>
    </row>
    <row r="15852" spans="1:3" x14ac:dyDescent="0.55000000000000004">
      <c r="A15852" s="1" t="s">
        <v>18</v>
      </c>
      <c r="B15852" s="2">
        <v>42284</v>
      </c>
      <c r="C15852">
        <v>46.392000000000003</v>
      </c>
    </row>
    <row r="15853" spans="1:3" x14ac:dyDescent="0.55000000000000004">
      <c r="A15853" s="1" t="s">
        <v>18</v>
      </c>
      <c r="B15853" s="2">
        <v>42285</v>
      </c>
      <c r="C15853">
        <v>45.344000000000001</v>
      </c>
    </row>
    <row r="15854" spans="1:3" x14ac:dyDescent="0.55000000000000004">
      <c r="A15854" s="1" t="s">
        <v>18</v>
      </c>
      <c r="B15854" s="2">
        <v>42286</v>
      </c>
      <c r="C15854">
        <v>44.137999999999998</v>
      </c>
    </row>
    <row r="15855" spans="1:3" x14ac:dyDescent="0.55000000000000004">
      <c r="A15855" s="1" t="s">
        <v>18</v>
      </c>
      <c r="B15855" s="2">
        <v>42289</v>
      </c>
      <c r="C15855">
        <v>43.116</v>
      </c>
    </row>
    <row r="15856" spans="1:3" x14ac:dyDescent="0.55000000000000004">
      <c r="A15856" s="1" t="s">
        <v>18</v>
      </c>
      <c r="B15856" s="2">
        <v>42290</v>
      </c>
      <c r="C15856">
        <v>43.85</v>
      </c>
    </row>
    <row r="15857" spans="1:3" x14ac:dyDescent="0.55000000000000004">
      <c r="A15857" s="1" t="s">
        <v>18</v>
      </c>
      <c r="B15857" s="2">
        <v>42291</v>
      </c>
      <c r="C15857">
        <v>43.375999999999998</v>
      </c>
    </row>
    <row r="15858" spans="1:3" x14ac:dyDescent="0.55000000000000004">
      <c r="A15858" s="1" t="s">
        <v>18</v>
      </c>
      <c r="B15858" s="2">
        <v>42292</v>
      </c>
      <c r="C15858">
        <v>44.262</v>
      </c>
    </row>
    <row r="15859" spans="1:3" x14ac:dyDescent="0.55000000000000004">
      <c r="A15859" s="1" t="s">
        <v>18</v>
      </c>
      <c r="B15859" s="2">
        <v>42293</v>
      </c>
      <c r="C15859">
        <v>45.402000000000001</v>
      </c>
    </row>
    <row r="15860" spans="1:3" x14ac:dyDescent="0.55000000000000004">
      <c r="A15860" s="1" t="s">
        <v>18</v>
      </c>
      <c r="B15860" s="2">
        <v>42296</v>
      </c>
      <c r="C15860">
        <v>45.62</v>
      </c>
    </row>
    <row r="15861" spans="1:3" x14ac:dyDescent="0.55000000000000004">
      <c r="A15861" s="1" t="s">
        <v>18</v>
      </c>
      <c r="B15861" s="2">
        <v>42297</v>
      </c>
      <c r="C15861">
        <v>42.606000000000002</v>
      </c>
    </row>
    <row r="15862" spans="1:3" x14ac:dyDescent="0.55000000000000004">
      <c r="A15862" s="1" t="s">
        <v>18</v>
      </c>
      <c r="B15862" s="2">
        <v>42298</v>
      </c>
      <c r="C15862">
        <v>42.018000000000001</v>
      </c>
    </row>
    <row r="15863" spans="1:3" x14ac:dyDescent="0.55000000000000004">
      <c r="A15863" s="1" t="s">
        <v>18</v>
      </c>
      <c r="B15863" s="2">
        <v>42299</v>
      </c>
      <c r="C15863">
        <v>42.344000000000001</v>
      </c>
    </row>
    <row r="15864" spans="1:3" x14ac:dyDescent="0.55000000000000004">
      <c r="A15864" s="1" t="s">
        <v>18</v>
      </c>
      <c r="B15864" s="2">
        <v>42300</v>
      </c>
      <c r="C15864">
        <v>41.817999999999998</v>
      </c>
    </row>
    <row r="15865" spans="1:3" x14ac:dyDescent="0.55000000000000004">
      <c r="A15865" s="1" t="s">
        <v>18</v>
      </c>
      <c r="B15865" s="2">
        <v>42303</v>
      </c>
      <c r="C15865">
        <v>43.052</v>
      </c>
    </row>
    <row r="15866" spans="1:3" x14ac:dyDescent="0.55000000000000004">
      <c r="A15866" s="1" t="s">
        <v>18</v>
      </c>
      <c r="B15866" s="2">
        <v>42304</v>
      </c>
      <c r="C15866">
        <v>42.07</v>
      </c>
    </row>
    <row r="15867" spans="1:3" x14ac:dyDescent="0.55000000000000004">
      <c r="A15867" s="1" t="s">
        <v>18</v>
      </c>
      <c r="B15867" s="2">
        <v>42305</v>
      </c>
      <c r="C15867">
        <v>42.591999999999999</v>
      </c>
    </row>
    <row r="15868" spans="1:3" x14ac:dyDescent="0.55000000000000004">
      <c r="A15868" s="1" t="s">
        <v>18</v>
      </c>
      <c r="B15868" s="2">
        <v>42306</v>
      </c>
      <c r="C15868">
        <v>42.326000000000001</v>
      </c>
    </row>
    <row r="15869" spans="1:3" x14ac:dyDescent="0.55000000000000004">
      <c r="A15869" s="1" t="s">
        <v>18</v>
      </c>
      <c r="B15869" s="2">
        <v>42307</v>
      </c>
      <c r="C15869">
        <v>41.386000000000003</v>
      </c>
    </row>
    <row r="15870" spans="1:3" x14ac:dyDescent="0.55000000000000004">
      <c r="A15870" s="1" t="s">
        <v>18</v>
      </c>
      <c r="B15870" s="2">
        <v>42310</v>
      </c>
      <c r="C15870">
        <v>42.758000000000003</v>
      </c>
    </row>
    <row r="15871" spans="1:3" x14ac:dyDescent="0.55000000000000004">
      <c r="A15871" s="1" t="s">
        <v>18</v>
      </c>
      <c r="B15871" s="2">
        <v>42311</v>
      </c>
      <c r="C15871">
        <v>41.67</v>
      </c>
    </row>
    <row r="15872" spans="1:3" x14ac:dyDescent="0.55000000000000004">
      <c r="A15872" s="1" t="s">
        <v>18</v>
      </c>
      <c r="B15872" s="2">
        <v>42312</v>
      </c>
      <c r="C15872">
        <v>46.326000000000001</v>
      </c>
    </row>
    <row r="15873" spans="1:3" x14ac:dyDescent="0.55000000000000004">
      <c r="A15873" s="1" t="s">
        <v>18</v>
      </c>
      <c r="B15873" s="2">
        <v>42313</v>
      </c>
      <c r="C15873">
        <v>46.353999999999999</v>
      </c>
    </row>
    <row r="15874" spans="1:3" x14ac:dyDescent="0.55000000000000004">
      <c r="A15874" s="1" t="s">
        <v>18</v>
      </c>
      <c r="B15874" s="2">
        <v>42314</v>
      </c>
      <c r="C15874">
        <v>46.472000000000001</v>
      </c>
    </row>
    <row r="15875" spans="1:3" x14ac:dyDescent="0.55000000000000004">
      <c r="A15875" s="1" t="s">
        <v>18</v>
      </c>
      <c r="B15875" s="2">
        <v>42317</v>
      </c>
      <c r="C15875">
        <v>45.066000000000003</v>
      </c>
    </row>
    <row r="15876" spans="1:3" x14ac:dyDescent="0.55000000000000004">
      <c r="A15876" s="1" t="s">
        <v>18</v>
      </c>
      <c r="B15876" s="2">
        <v>42318</v>
      </c>
      <c r="C15876">
        <v>43.3</v>
      </c>
    </row>
    <row r="15877" spans="1:3" x14ac:dyDescent="0.55000000000000004">
      <c r="A15877" s="1" t="s">
        <v>18</v>
      </c>
      <c r="B15877" s="2">
        <v>42319</v>
      </c>
      <c r="C15877">
        <v>43.816000000000003</v>
      </c>
    </row>
    <row r="15878" spans="1:3" x14ac:dyDescent="0.55000000000000004">
      <c r="A15878" s="1" t="s">
        <v>18</v>
      </c>
      <c r="B15878" s="2">
        <v>42320</v>
      </c>
      <c r="C15878">
        <v>42.588000000000001</v>
      </c>
    </row>
    <row r="15879" spans="1:3" x14ac:dyDescent="0.55000000000000004">
      <c r="A15879" s="1" t="s">
        <v>18</v>
      </c>
      <c r="B15879" s="2">
        <v>42321</v>
      </c>
      <c r="C15879">
        <v>41.438000000000002</v>
      </c>
    </row>
    <row r="15880" spans="1:3" x14ac:dyDescent="0.55000000000000004">
      <c r="A15880" s="1" t="s">
        <v>18</v>
      </c>
      <c r="B15880" s="2">
        <v>42324</v>
      </c>
      <c r="C15880">
        <v>42.862000000000002</v>
      </c>
    </row>
    <row r="15881" spans="1:3" x14ac:dyDescent="0.55000000000000004">
      <c r="A15881" s="1" t="s">
        <v>18</v>
      </c>
      <c r="B15881" s="2">
        <v>42325</v>
      </c>
      <c r="C15881">
        <v>42.8</v>
      </c>
    </row>
    <row r="15882" spans="1:3" x14ac:dyDescent="0.55000000000000004">
      <c r="A15882" s="1" t="s">
        <v>18</v>
      </c>
      <c r="B15882" s="2">
        <v>42326</v>
      </c>
      <c r="C15882">
        <v>44.213999999999999</v>
      </c>
    </row>
    <row r="15883" spans="1:3" x14ac:dyDescent="0.55000000000000004">
      <c r="A15883" s="1" t="s">
        <v>18</v>
      </c>
      <c r="B15883" s="2">
        <v>42327</v>
      </c>
      <c r="C15883">
        <v>44.36</v>
      </c>
    </row>
    <row r="15884" spans="1:3" x14ac:dyDescent="0.55000000000000004">
      <c r="A15884" s="1" t="s">
        <v>18</v>
      </c>
      <c r="B15884" s="2">
        <v>42328</v>
      </c>
      <c r="C15884">
        <v>44.002000000000002</v>
      </c>
    </row>
    <row r="15885" spans="1:3" x14ac:dyDescent="0.55000000000000004">
      <c r="A15885" s="1" t="s">
        <v>18</v>
      </c>
      <c r="B15885" s="2">
        <v>42331</v>
      </c>
      <c r="C15885">
        <v>43.55</v>
      </c>
    </row>
    <row r="15886" spans="1:3" x14ac:dyDescent="0.55000000000000004">
      <c r="A15886" s="1" t="s">
        <v>18</v>
      </c>
      <c r="B15886" s="2">
        <v>42332</v>
      </c>
      <c r="C15886">
        <v>43.65</v>
      </c>
    </row>
    <row r="15887" spans="1:3" x14ac:dyDescent="0.55000000000000004">
      <c r="A15887" s="1" t="s">
        <v>18</v>
      </c>
      <c r="B15887" s="2">
        <v>42333</v>
      </c>
      <c r="C15887">
        <v>45.927999999999997</v>
      </c>
    </row>
    <row r="15888" spans="1:3" x14ac:dyDescent="0.55000000000000004">
      <c r="A15888" s="1" t="s">
        <v>18</v>
      </c>
      <c r="B15888" s="2">
        <v>42335</v>
      </c>
      <c r="C15888">
        <v>46.322000000000003</v>
      </c>
    </row>
    <row r="15889" spans="1:3" x14ac:dyDescent="0.55000000000000004">
      <c r="A15889" s="1" t="s">
        <v>18</v>
      </c>
      <c r="B15889" s="2">
        <v>42338</v>
      </c>
      <c r="C15889">
        <v>46.052</v>
      </c>
    </row>
    <row r="15890" spans="1:3" x14ac:dyDescent="0.55000000000000004">
      <c r="A15890" s="1" t="s">
        <v>18</v>
      </c>
      <c r="B15890" s="2">
        <v>42339</v>
      </c>
      <c r="C15890">
        <v>47.438000000000002</v>
      </c>
    </row>
    <row r="15891" spans="1:3" x14ac:dyDescent="0.55000000000000004">
      <c r="A15891" s="1" t="s">
        <v>18</v>
      </c>
      <c r="B15891" s="2">
        <v>42340</v>
      </c>
      <c r="C15891">
        <v>46.398000000000003</v>
      </c>
    </row>
    <row r="15892" spans="1:3" x14ac:dyDescent="0.55000000000000004">
      <c r="A15892" s="1" t="s">
        <v>18</v>
      </c>
      <c r="B15892" s="2">
        <v>42341</v>
      </c>
      <c r="C15892">
        <v>46.542000000000002</v>
      </c>
    </row>
    <row r="15893" spans="1:3" x14ac:dyDescent="0.55000000000000004">
      <c r="A15893" s="1" t="s">
        <v>18</v>
      </c>
      <c r="B15893" s="2">
        <v>42342</v>
      </c>
      <c r="C15893">
        <v>46.076000000000001</v>
      </c>
    </row>
    <row r="15894" spans="1:3" x14ac:dyDescent="0.55000000000000004">
      <c r="A15894" s="1" t="s">
        <v>18</v>
      </c>
      <c r="B15894" s="2">
        <v>42345</v>
      </c>
      <c r="C15894">
        <v>46.225999999999999</v>
      </c>
    </row>
    <row r="15895" spans="1:3" x14ac:dyDescent="0.55000000000000004">
      <c r="A15895" s="1" t="s">
        <v>18</v>
      </c>
      <c r="B15895" s="2">
        <v>42346</v>
      </c>
      <c r="C15895">
        <v>45.344000000000001</v>
      </c>
    </row>
    <row r="15896" spans="1:3" x14ac:dyDescent="0.55000000000000004">
      <c r="A15896" s="1" t="s">
        <v>18</v>
      </c>
      <c r="B15896" s="2">
        <v>42347</v>
      </c>
      <c r="C15896">
        <v>44.904000000000003</v>
      </c>
    </row>
    <row r="15897" spans="1:3" x14ac:dyDescent="0.55000000000000004">
      <c r="A15897" s="1" t="s">
        <v>18</v>
      </c>
      <c r="B15897" s="2">
        <v>42348</v>
      </c>
      <c r="C15897">
        <v>45.414000000000001</v>
      </c>
    </row>
    <row r="15898" spans="1:3" x14ac:dyDescent="0.55000000000000004">
      <c r="A15898" s="1" t="s">
        <v>18</v>
      </c>
      <c r="B15898" s="2">
        <v>42349</v>
      </c>
      <c r="C15898">
        <v>43.404000000000003</v>
      </c>
    </row>
    <row r="15899" spans="1:3" x14ac:dyDescent="0.55000000000000004">
      <c r="A15899" s="1" t="s">
        <v>18</v>
      </c>
      <c r="B15899" s="2">
        <v>42352</v>
      </c>
      <c r="C15899">
        <v>43.716000000000001</v>
      </c>
    </row>
    <row r="15900" spans="1:3" x14ac:dyDescent="0.55000000000000004">
      <c r="A15900" s="1" t="s">
        <v>18</v>
      </c>
      <c r="B15900" s="2">
        <v>42353</v>
      </c>
      <c r="C15900">
        <v>44.218000000000004</v>
      </c>
    </row>
    <row r="15901" spans="1:3" x14ac:dyDescent="0.55000000000000004">
      <c r="A15901" s="1" t="s">
        <v>18</v>
      </c>
      <c r="B15901" s="2">
        <v>42354</v>
      </c>
      <c r="C15901">
        <v>46.902000000000001</v>
      </c>
    </row>
    <row r="15902" spans="1:3" x14ac:dyDescent="0.55000000000000004">
      <c r="A15902" s="1" t="s">
        <v>18</v>
      </c>
      <c r="B15902" s="2">
        <v>42355</v>
      </c>
      <c r="C15902">
        <v>46.677999999999997</v>
      </c>
    </row>
    <row r="15903" spans="1:3" x14ac:dyDescent="0.55000000000000004">
      <c r="A15903" s="1" t="s">
        <v>18</v>
      </c>
      <c r="B15903" s="2">
        <v>42356</v>
      </c>
      <c r="C15903">
        <v>46.091999999999999</v>
      </c>
    </row>
    <row r="15904" spans="1:3" x14ac:dyDescent="0.55000000000000004">
      <c r="A15904" s="1" t="s">
        <v>18</v>
      </c>
      <c r="B15904" s="2">
        <v>42359</v>
      </c>
      <c r="C15904">
        <v>46.512</v>
      </c>
    </row>
    <row r="15905" spans="1:3" x14ac:dyDescent="0.55000000000000004">
      <c r="A15905" s="1" t="s">
        <v>18</v>
      </c>
      <c r="B15905" s="2">
        <v>42360</v>
      </c>
      <c r="C15905">
        <v>45.99</v>
      </c>
    </row>
    <row r="15906" spans="1:3" x14ac:dyDescent="0.55000000000000004">
      <c r="A15906" s="1" t="s">
        <v>18</v>
      </c>
      <c r="B15906" s="2">
        <v>42361</v>
      </c>
      <c r="C15906">
        <v>45.94</v>
      </c>
    </row>
    <row r="15907" spans="1:3" x14ac:dyDescent="0.55000000000000004">
      <c r="A15907" s="1" t="s">
        <v>18</v>
      </c>
      <c r="B15907" s="2">
        <v>42362</v>
      </c>
      <c r="C15907">
        <v>46.113999999999997</v>
      </c>
    </row>
    <row r="15908" spans="1:3" x14ac:dyDescent="0.55000000000000004">
      <c r="A15908" s="1" t="s">
        <v>18</v>
      </c>
      <c r="B15908" s="2">
        <v>42366</v>
      </c>
      <c r="C15908">
        <v>45.79</v>
      </c>
    </row>
    <row r="15909" spans="1:3" x14ac:dyDescent="0.55000000000000004">
      <c r="A15909" s="1" t="s">
        <v>18</v>
      </c>
      <c r="B15909" s="2">
        <v>42367</v>
      </c>
      <c r="C15909">
        <v>47.438000000000002</v>
      </c>
    </row>
    <row r="15910" spans="1:3" x14ac:dyDescent="0.55000000000000004">
      <c r="A15910" s="1" t="s">
        <v>18</v>
      </c>
      <c r="B15910" s="2">
        <v>42368</v>
      </c>
      <c r="C15910">
        <v>47.618000000000002</v>
      </c>
    </row>
    <row r="15911" spans="1:3" x14ac:dyDescent="0.55000000000000004">
      <c r="A15911" s="1" t="s">
        <v>18</v>
      </c>
      <c r="B15911" s="2">
        <v>42369</v>
      </c>
      <c r="C15911">
        <v>48.002000000000002</v>
      </c>
    </row>
    <row r="15912" spans="1:3" x14ac:dyDescent="0.55000000000000004">
      <c r="A15912" s="1" t="s">
        <v>18</v>
      </c>
      <c r="B15912" s="2">
        <v>42373</v>
      </c>
      <c r="C15912">
        <v>44.682000000000002</v>
      </c>
    </row>
    <row r="15913" spans="1:3" x14ac:dyDescent="0.55000000000000004">
      <c r="A15913" s="1" t="s">
        <v>18</v>
      </c>
      <c r="B15913" s="2">
        <v>42374</v>
      </c>
      <c r="C15913">
        <v>44.686</v>
      </c>
    </row>
    <row r="15914" spans="1:3" x14ac:dyDescent="0.55000000000000004">
      <c r="A15914" s="1" t="s">
        <v>18</v>
      </c>
      <c r="B15914" s="2">
        <v>42375</v>
      </c>
      <c r="C15914">
        <v>43.808</v>
      </c>
    </row>
    <row r="15915" spans="1:3" x14ac:dyDescent="0.55000000000000004">
      <c r="A15915" s="1" t="s">
        <v>18</v>
      </c>
      <c r="B15915" s="2">
        <v>42376</v>
      </c>
      <c r="C15915">
        <v>43.13</v>
      </c>
    </row>
    <row r="15916" spans="1:3" x14ac:dyDescent="0.55000000000000004">
      <c r="A15916" s="1" t="s">
        <v>18</v>
      </c>
      <c r="B15916" s="2">
        <v>42377</v>
      </c>
      <c r="C15916">
        <v>42.2</v>
      </c>
    </row>
    <row r="15917" spans="1:3" x14ac:dyDescent="0.55000000000000004">
      <c r="A15917" s="1" t="s">
        <v>18</v>
      </c>
      <c r="B15917" s="2">
        <v>42380</v>
      </c>
      <c r="C15917">
        <v>41.57</v>
      </c>
    </row>
    <row r="15918" spans="1:3" x14ac:dyDescent="0.55000000000000004">
      <c r="A15918" s="1" t="s">
        <v>18</v>
      </c>
      <c r="B15918" s="2">
        <v>42381</v>
      </c>
      <c r="C15918">
        <v>41.994</v>
      </c>
    </row>
    <row r="15919" spans="1:3" x14ac:dyDescent="0.55000000000000004">
      <c r="A15919" s="1" t="s">
        <v>18</v>
      </c>
      <c r="B15919" s="2">
        <v>42382</v>
      </c>
      <c r="C15919">
        <v>40.061999999999998</v>
      </c>
    </row>
    <row r="15920" spans="1:3" x14ac:dyDescent="0.55000000000000004">
      <c r="A15920" s="1" t="s">
        <v>18</v>
      </c>
      <c r="B15920" s="2">
        <v>42383</v>
      </c>
      <c r="C15920">
        <v>41.235999999999997</v>
      </c>
    </row>
    <row r="15921" spans="1:3" x14ac:dyDescent="0.55000000000000004">
      <c r="A15921" s="1" t="s">
        <v>18</v>
      </c>
      <c r="B15921" s="2">
        <v>42384</v>
      </c>
      <c r="C15921">
        <v>40.997999999999998</v>
      </c>
    </row>
    <row r="15922" spans="1:3" x14ac:dyDescent="0.55000000000000004">
      <c r="A15922" s="1" t="s">
        <v>18</v>
      </c>
      <c r="B15922" s="2">
        <v>42388</v>
      </c>
      <c r="C15922">
        <v>40.944000000000003</v>
      </c>
    </row>
    <row r="15923" spans="1:3" x14ac:dyDescent="0.55000000000000004">
      <c r="A15923" s="1" t="s">
        <v>18</v>
      </c>
      <c r="B15923" s="2">
        <v>42389</v>
      </c>
      <c r="C15923">
        <v>39.74</v>
      </c>
    </row>
    <row r="15924" spans="1:3" x14ac:dyDescent="0.55000000000000004">
      <c r="A15924" s="1" t="s">
        <v>18</v>
      </c>
      <c r="B15924" s="2">
        <v>42390</v>
      </c>
      <c r="C15924">
        <v>39.994</v>
      </c>
    </row>
    <row r="15925" spans="1:3" x14ac:dyDescent="0.55000000000000004">
      <c r="A15925" s="1" t="s">
        <v>18</v>
      </c>
      <c r="B15925" s="2">
        <v>42391</v>
      </c>
      <c r="C15925">
        <v>40.51</v>
      </c>
    </row>
    <row r="15926" spans="1:3" x14ac:dyDescent="0.55000000000000004">
      <c r="A15926" s="1" t="s">
        <v>18</v>
      </c>
      <c r="B15926" s="2">
        <v>42394</v>
      </c>
      <c r="C15926">
        <v>39.276000000000003</v>
      </c>
    </row>
    <row r="15927" spans="1:3" x14ac:dyDescent="0.55000000000000004">
      <c r="A15927" s="1" t="s">
        <v>18</v>
      </c>
      <c r="B15927" s="2">
        <v>42395</v>
      </c>
      <c r="C15927">
        <v>38.712000000000003</v>
      </c>
    </row>
    <row r="15928" spans="1:3" x14ac:dyDescent="0.55000000000000004">
      <c r="A15928" s="1" t="s">
        <v>18</v>
      </c>
      <c r="B15928" s="2">
        <v>42396</v>
      </c>
      <c r="C15928">
        <v>37.613999999999997</v>
      </c>
    </row>
    <row r="15929" spans="1:3" x14ac:dyDescent="0.55000000000000004">
      <c r="A15929" s="1" t="s">
        <v>18</v>
      </c>
      <c r="B15929" s="2">
        <v>42397</v>
      </c>
      <c r="C15929">
        <v>37.94</v>
      </c>
    </row>
    <row r="15930" spans="1:3" x14ac:dyDescent="0.55000000000000004">
      <c r="A15930" s="1" t="s">
        <v>18</v>
      </c>
      <c r="B15930" s="2">
        <v>42398</v>
      </c>
      <c r="C15930">
        <v>38.24</v>
      </c>
    </row>
    <row r="15931" spans="1:3" x14ac:dyDescent="0.55000000000000004">
      <c r="A15931" s="1" t="s">
        <v>18</v>
      </c>
      <c r="B15931" s="2">
        <v>42401</v>
      </c>
      <c r="C15931">
        <v>39.387999999999998</v>
      </c>
    </row>
    <row r="15932" spans="1:3" x14ac:dyDescent="0.55000000000000004">
      <c r="A15932" s="1" t="s">
        <v>18</v>
      </c>
      <c r="B15932" s="2">
        <v>42402</v>
      </c>
      <c r="C15932">
        <v>36.555999999999997</v>
      </c>
    </row>
    <row r="15933" spans="1:3" x14ac:dyDescent="0.55000000000000004">
      <c r="A15933" s="1" t="s">
        <v>18</v>
      </c>
      <c r="B15933" s="2">
        <v>42403</v>
      </c>
      <c r="C15933">
        <v>34.695999999999998</v>
      </c>
    </row>
    <row r="15934" spans="1:3" x14ac:dyDescent="0.55000000000000004">
      <c r="A15934" s="1" t="s">
        <v>18</v>
      </c>
      <c r="B15934" s="2">
        <v>42404</v>
      </c>
      <c r="C15934">
        <v>35.066000000000003</v>
      </c>
    </row>
    <row r="15935" spans="1:3" x14ac:dyDescent="0.55000000000000004">
      <c r="A15935" s="1" t="s">
        <v>18</v>
      </c>
      <c r="B15935" s="2">
        <v>42405</v>
      </c>
      <c r="C15935">
        <v>32.520000000000003</v>
      </c>
    </row>
    <row r="15936" spans="1:3" x14ac:dyDescent="0.55000000000000004">
      <c r="A15936" s="1" t="s">
        <v>18</v>
      </c>
      <c r="B15936" s="2">
        <v>42408</v>
      </c>
      <c r="C15936">
        <v>29.597999999999999</v>
      </c>
    </row>
    <row r="15937" spans="1:3" x14ac:dyDescent="0.55000000000000004">
      <c r="A15937" s="1" t="s">
        <v>18</v>
      </c>
      <c r="B15937" s="2">
        <v>42409</v>
      </c>
      <c r="C15937">
        <v>29.65</v>
      </c>
    </row>
    <row r="15938" spans="1:3" x14ac:dyDescent="0.55000000000000004">
      <c r="A15938" s="1" t="s">
        <v>18</v>
      </c>
      <c r="B15938" s="2">
        <v>42410</v>
      </c>
      <c r="C15938">
        <v>28.734000000000002</v>
      </c>
    </row>
    <row r="15939" spans="1:3" x14ac:dyDescent="0.55000000000000004">
      <c r="A15939" s="1" t="s">
        <v>18</v>
      </c>
      <c r="B15939" s="2">
        <v>42411</v>
      </c>
      <c r="C15939">
        <v>30.094000000000001</v>
      </c>
    </row>
    <row r="15940" spans="1:3" x14ac:dyDescent="0.55000000000000004">
      <c r="A15940" s="1" t="s">
        <v>18</v>
      </c>
      <c r="B15940" s="2">
        <v>42412</v>
      </c>
      <c r="C15940">
        <v>30.207999999999998</v>
      </c>
    </row>
    <row r="15941" spans="1:3" x14ac:dyDescent="0.55000000000000004">
      <c r="A15941" s="1" t="s">
        <v>18</v>
      </c>
      <c r="B15941" s="2">
        <v>42416</v>
      </c>
      <c r="C15941">
        <v>31.033999999999999</v>
      </c>
    </row>
    <row r="15942" spans="1:3" x14ac:dyDescent="0.55000000000000004">
      <c r="A15942" s="1" t="s">
        <v>18</v>
      </c>
      <c r="B15942" s="2">
        <v>42417</v>
      </c>
      <c r="C15942">
        <v>33.735999999999997</v>
      </c>
    </row>
    <row r="15943" spans="1:3" x14ac:dyDescent="0.55000000000000004">
      <c r="A15943" s="1" t="s">
        <v>18</v>
      </c>
      <c r="B15943" s="2">
        <v>42418</v>
      </c>
      <c r="C15943">
        <v>33.353999999999999</v>
      </c>
    </row>
    <row r="15944" spans="1:3" x14ac:dyDescent="0.55000000000000004">
      <c r="A15944" s="1" t="s">
        <v>18</v>
      </c>
      <c r="B15944" s="2">
        <v>42419</v>
      </c>
      <c r="C15944">
        <v>33.316000000000003</v>
      </c>
    </row>
    <row r="15945" spans="1:3" x14ac:dyDescent="0.55000000000000004">
      <c r="A15945" s="1" t="s">
        <v>18</v>
      </c>
      <c r="B15945" s="2">
        <v>42422</v>
      </c>
      <c r="C15945">
        <v>35.548000000000002</v>
      </c>
    </row>
    <row r="15946" spans="1:3" x14ac:dyDescent="0.55000000000000004">
      <c r="A15946" s="1" t="s">
        <v>18</v>
      </c>
      <c r="B15946" s="2">
        <v>42423</v>
      </c>
      <c r="C15946">
        <v>35.442</v>
      </c>
    </row>
    <row r="15947" spans="1:3" x14ac:dyDescent="0.55000000000000004">
      <c r="A15947" s="1" t="s">
        <v>18</v>
      </c>
      <c r="B15947" s="2">
        <v>42424</v>
      </c>
      <c r="C15947">
        <v>35.799999999999997</v>
      </c>
    </row>
    <row r="15948" spans="1:3" x14ac:dyDescent="0.55000000000000004">
      <c r="A15948" s="1" t="s">
        <v>18</v>
      </c>
      <c r="B15948" s="2">
        <v>42425</v>
      </c>
      <c r="C15948">
        <v>37.485999999999997</v>
      </c>
    </row>
    <row r="15949" spans="1:3" x14ac:dyDescent="0.55000000000000004">
      <c r="A15949" s="1" t="s">
        <v>18</v>
      </c>
      <c r="B15949" s="2">
        <v>42426</v>
      </c>
      <c r="C15949">
        <v>38.067999999999998</v>
      </c>
    </row>
    <row r="15950" spans="1:3" x14ac:dyDescent="0.55000000000000004">
      <c r="A15950" s="1" t="s">
        <v>18</v>
      </c>
      <c r="B15950" s="2">
        <v>42429</v>
      </c>
      <c r="C15950">
        <v>38.386000000000003</v>
      </c>
    </row>
    <row r="15951" spans="1:3" x14ac:dyDescent="0.55000000000000004">
      <c r="A15951" s="1" t="s">
        <v>18</v>
      </c>
      <c r="B15951" s="2">
        <v>42430</v>
      </c>
      <c r="C15951">
        <v>37.270000000000003</v>
      </c>
    </row>
    <row r="15952" spans="1:3" x14ac:dyDescent="0.55000000000000004">
      <c r="A15952" s="1" t="s">
        <v>18</v>
      </c>
      <c r="B15952" s="2">
        <v>42431</v>
      </c>
      <c r="C15952">
        <v>37.667999999999999</v>
      </c>
    </row>
    <row r="15953" spans="1:3" x14ac:dyDescent="0.55000000000000004">
      <c r="A15953" s="1" t="s">
        <v>18</v>
      </c>
      <c r="B15953" s="2">
        <v>42432</v>
      </c>
      <c r="C15953">
        <v>39.148000000000003</v>
      </c>
    </row>
    <row r="15954" spans="1:3" x14ac:dyDescent="0.55000000000000004">
      <c r="A15954" s="1" t="s">
        <v>18</v>
      </c>
      <c r="B15954" s="2">
        <v>42433</v>
      </c>
      <c r="C15954">
        <v>40.207999999999998</v>
      </c>
    </row>
    <row r="15955" spans="1:3" x14ac:dyDescent="0.55000000000000004">
      <c r="A15955" s="1" t="s">
        <v>18</v>
      </c>
      <c r="B15955" s="2">
        <v>42436</v>
      </c>
      <c r="C15955">
        <v>41.058</v>
      </c>
    </row>
    <row r="15956" spans="1:3" x14ac:dyDescent="0.55000000000000004">
      <c r="A15956" s="1" t="s">
        <v>18</v>
      </c>
      <c r="B15956" s="2">
        <v>42437</v>
      </c>
      <c r="C15956">
        <v>40.520000000000003</v>
      </c>
    </row>
    <row r="15957" spans="1:3" x14ac:dyDescent="0.55000000000000004">
      <c r="A15957" s="1" t="s">
        <v>18</v>
      </c>
      <c r="B15957" s="2">
        <v>42438</v>
      </c>
      <c r="C15957">
        <v>41.744</v>
      </c>
    </row>
    <row r="15958" spans="1:3" x14ac:dyDescent="0.55000000000000004">
      <c r="A15958" s="1" t="s">
        <v>18</v>
      </c>
      <c r="B15958" s="2">
        <v>42439</v>
      </c>
      <c r="C15958">
        <v>41.036000000000001</v>
      </c>
    </row>
    <row r="15959" spans="1:3" x14ac:dyDescent="0.55000000000000004">
      <c r="A15959" s="1" t="s">
        <v>18</v>
      </c>
      <c r="B15959" s="2">
        <v>42440</v>
      </c>
      <c r="C15959">
        <v>41.5</v>
      </c>
    </row>
    <row r="15960" spans="1:3" x14ac:dyDescent="0.55000000000000004">
      <c r="A15960" s="1" t="s">
        <v>18</v>
      </c>
      <c r="B15960" s="2">
        <v>42443</v>
      </c>
      <c r="C15960">
        <v>43.03</v>
      </c>
    </row>
    <row r="15961" spans="1:3" x14ac:dyDescent="0.55000000000000004">
      <c r="A15961" s="1" t="s">
        <v>18</v>
      </c>
      <c r="B15961" s="2">
        <v>42444</v>
      </c>
      <c r="C15961">
        <v>43.667999999999999</v>
      </c>
    </row>
    <row r="15962" spans="1:3" x14ac:dyDescent="0.55000000000000004">
      <c r="A15962" s="1" t="s">
        <v>18</v>
      </c>
      <c r="B15962" s="2">
        <v>42445</v>
      </c>
      <c r="C15962">
        <v>44.386000000000003</v>
      </c>
    </row>
    <row r="15963" spans="1:3" x14ac:dyDescent="0.55000000000000004">
      <c r="A15963" s="1" t="s">
        <v>18</v>
      </c>
      <c r="B15963" s="2">
        <v>42446</v>
      </c>
      <c r="C15963">
        <v>45.276000000000003</v>
      </c>
    </row>
    <row r="15964" spans="1:3" x14ac:dyDescent="0.55000000000000004">
      <c r="A15964" s="1" t="s">
        <v>18</v>
      </c>
      <c r="B15964" s="2">
        <v>42447</v>
      </c>
      <c r="C15964">
        <v>46.548000000000002</v>
      </c>
    </row>
    <row r="15965" spans="1:3" x14ac:dyDescent="0.55000000000000004">
      <c r="A15965" s="1" t="s">
        <v>18</v>
      </c>
      <c r="B15965" s="2">
        <v>42450</v>
      </c>
      <c r="C15965">
        <v>47.664000000000001</v>
      </c>
    </row>
    <row r="15966" spans="1:3" x14ac:dyDescent="0.55000000000000004">
      <c r="A15966" s="1" t="s">
        <v>18</v>
      </c>
      <c r="B15966" s="2">
        <v>42451</v>
      </c>
      <c r="C15966">
        <v>46.847999999999999</v>
      </c>
    </row>
    <row r="15967" spans="1:3" x14ac:dyDescent="0.55000000000000004">
      <c r="A15967" s="1" t="s">
        <v>18</v>
      </c>
      <c r="B15967" s="2">
        <v>42452</v>
      </c>
      <c r="C15967">
        <v>44.515999999999998</v>
      </c>
    </row>
    <row r="15968" spans="1:3" x14ac:dyDescent="0.55000000000000004">
      <c r="A15968" s="1" t="s">
        <v>18</v>
      </c>
      <c r="B15968" s="2">
        <v>42453</v>
      </c>
      <c r="C15968">
        <v>45.55</v>
      </c>
    </row>
    <row r="15969" spans="1:3" x14ac:dyDescent="0.55000000000000004">
      <c r="A15969" s="1" t="s">
        <v>18</v>
      </c>
      <c r="B15969" s="2">
        <v>42457</v>
      </c>
      <c r="C15969">
        <v>46.052</v>
      </c>
    </row>
    <row r="15970" spans="1:3" x14ac:dyDescent="0.55000000000000004">
      <c r="A15970" s="1" t="s">
        <v>18</v>
      </c>
      <c r="B15970" s="2">
        <v>42458</v>
      </c>
      <c r="C15970">
        <v>46.026000000000003</v>
      </c>
    </row>
    <row r="15971" spans="1:3" x14ac:dyDescent="0.55000000000000004">
      <c r="A15971" s="1" t="s">
        <v>18</v>
      </c>
      <c r="B15971" s="2">
        <v>42459</v>
      </c>
      <c r="C15971">
        <v>45.378</v>
      </c>
    </row>
    <row r="15972" spans="1:3" x14ac:dyDescent="0.55000000000000004">
      <c r="A15972" s="1" t="s">
        <v>18</v>
      </c>
      <c r="B15972" s="2">
        <v>42460</v>
      </c>
      <c r="C15972">
        <v>45.954000000000001</v>
      </c>
    </row>
    <row r="15973" spans="1:3" x14ac:dyDescent="0.55000000000000004">
      <c r="A15973" s="1" t="s">
        <v>18</v>
      </c>
      <c r="B15973" s="2">
        <v>42461</v>
      </c>
      <c r="C15973">
        <v>47.518000000000001</v>
      </c>
    </row>
    <row r="15974" spans="1:3" x14ac:dyDescent="0.55000000000000004">
      <c r="A15974" s="1" t="s">
        <v>18</v>
      </c>
      <c r="B15974" s="2">
        <v>42464</v>
      </c>
      <c r="C15974">
        <v>49.398000000000003</v>
      </c>
    </row>
    <row r="15975" spans="1:3" x14ac:dyDescent="0.55000000000000004">
      <c r="A15975" s="1" t="s">
        <v>18</v>
      </c>
      <c r="B15975" s="2">
        <v>42465</v>
      </c>
      <c r="C15975">
        <v>51.094000000000001</v>
      </c>
    </row>
    <row r="15976" spans="1:3" x14ac:dyDescent="0.55000000000000004">
      <c r="A15976" s="1" t="s">
        <v>18</v>
      </c>
      <c r="B15976" s="2">
        <v>42466</v>
      </c>
      <c r="C15976">
        <v>53.084000000000003</v>
      </c>
    </row>
    <row r="15977" spans="1:3" x14ac:dyDescent="0.55000000000000004">
      <c r="A15977" s="1" t="s">
        <v>18</v>
      </c>
      <c r="B15977" s="2">
        <v>42467</v>
      </c>
      <c r="C15977">
        <v>51.44</v>
      </c>
    </row>
    <row r="15978" spans="1:3" x14ac:dyDescent="0.55000000000000004">
      <c r="A15978" s="1" t="s">
        <v>18</v>
      </c>
      <c r="B15978" s="2">
        <v>42468</v>
      </c>
      <c r="C15978">
        <v>50.014000000000003</v>
      </c>
    </row>
    <row r="15979" spans="1:3" x14ac:dyDescent="0.55000000000000004">
      <c r="A15979" s="1" t="s">
        <v>18</v>
      </c>
      <c r="B15979" s="2">
        <v>42471</v>
      </c>
      <c r="C15979">
        <v>49.984000000000002</v>
      </c>
    </row>
    <row r="15980" spans="1:3" x14ac:dyDescent="0.55000000000000004">
      <c r="A15980" s="1" t="s">
        <v>18</v>
      </c>
      <c r="B15980" s="2">
        <v>42472</v>
      </c>
      <c r="C15980">
        <v>49.564</v>
      </c>
    </row>
    <row r="15981" spans="1:3" x14ac:dyDescent="0.55000000000000004">
      <c r="A15981" s="1" t="s">
        <v>18</v>
      </c>
      <c r="B15981" s="2">
        <v>42473</v>
      </c>
      <c r="C15981">
        <v>50.905999999999999</v>
      </c>
    </row>
    <row r="15982" spans="1:3" x14ac:dyDescent="0.55000000000000004">
      <c r="A15982" s="1" t="s">
        <v>18</v>
      </c>
      <c r="B15982" s="2">
        <v>42474</v>
      </c>
      <c r="C15982">
        <v>50.372</v>
      </c>
    </row>
    <row r="15983" spans="1:3" x14ac:dyDescent="0.55000000000000004">
      <c r="A15983" s="1" t="s">
        <v>18</v>
      </c>
      <c r="B15983" s="2">
        <v>42475</v>
      </c>
      <c r="C15983">
        <v>50.902000000000001</v>
      </c>
    </row>
    <row r="15984" spans="1:3" x14ac:dyDescent="0.55000000000000004">
      <c r="A15984" s="1" t="s">
        <v>18</v>
      </c>
      <c r="B15984" s="2">
        <v>42478</v>
      </c>
      <c r="C15984">
        <v>50.776000000000003</v>
      </c>
    </row>
    <row r="15985" spans="1:3" x14ac:dyDescent="0.55000000000000004">
      <c r="A15985" s="1" t="s">
        <v>18</v>
      </c>
      <c r="B15985" s="2">
        <v>42479</v>
      </c>
      <c r="C15985">
        <v>49.473999999999997</v>
      </c>
    </row>
    <row r="15986" spans="1:3" x14ac:dyDescent="0.55000000000000004">
      <c r="A15986" s="1" t="s">
        <v>18</v>
      </c>
      <c r="B15986" s="2">
        <v>42480</v>
      </c>
      <c r="C15986">
        <v>49.994</v>
      </c>
    </row>
    <row r="15987" spans="1:3" x14ac:dyDescent="0.55000000000000004">
      <c r="A15987" s="1" t="s">
        <v>18</v>
      </c>
      <c r="B15987" s="2">
        <v>42481</v>
      </c>
      <c r="C15987">
        <v>49.658000000000001</v>
      </c>
    </row>
    <row r="15988" spans="1:3" x14ac:dyDescent="0.55000000000000004">
      <c r="A15988" s="1" t="s">
        <v>18</v>
      </c>
      <c r="B15988" s="2">
        <v>42482</v>
      </c>
      <c r="C15988">
        <v>50.75</v>
      </c>
    </row>
    <row r="15989" spans="1:3" x14ac:dyDescent="0.55000000000000004">
      <c r="A15989" s="1" t="s">
        <v>18</v>
      </c>
      <c r="B15989" s="2">
        <v>42485</v>
      </c>
      <c r="C15989">
        <v>50.363999999999997</v>
      </c>
    </row>
    <row r="15990" spans="1:3" x14ac:dyDescent="0.55000000000000004">
      <c r="A15990" s="1" t="s">
        <v>18</v>
      </c>
      <c r="B15990" s="2">
        <v>42486</v>
      </c>
      <c r="C15990">
        <v>50.747999999999998</v>
      </c>
    </row>
    <row r="15991" spans="1:3" x14ac:dyDescent="0.55000000000000004">
      <c r="A15991" s="1" t="s">
        <v>18</v>
      </c>
      <c r="B15991" s="2">
        <v>42487</v>
      </c>
      <c r="C15991">
        <v>50.293999999999997</v>
      </c>
    </row>
    <row r="15992" spans="1:3" x14ac:dyDescent="0.55000000000000004">
      <c r="A15992" s="1" t="s">
        <v>18</v>
      </c>
      <c r="B15992" s="2">
        <v>42488</v>
      </c>
      <c r="C15992">
        <v>49.542000000000002</v>
      </c>
    </row>
    <row r="15993" spans="1:3" x14ac:dyDescent="0.55000000000000004">
      <c r="A15993" s="1" t="s">
        <v>18</v>
      </c>
      <c r="B15993" s="2">
        <v>42489</v>
      </c>
      <c r="C15993">
        <v>48.152000000000001</v>
      </c>
    </row>
    <row r="15994" spans="1:3" x14ac:dyDescent="0.55000000000000004">
      <c r="A15994" s="1" t="s">
        <v>18</v>
      </c>
      <c r="B15994" s="2">
        <v>42492</v>
      </c>
      <c r="C15994">
        <v>48.36</v>
      </c>
    </row>
    <row r="15995" spans="1:3" x14ac:dyDescent="0.55000000000000004">
      <c r="A15995" s="1" t="s">
        <v>18</v>
      </c>
      <c r="B15995" s="2">
        <v>42493</v>
      </c>
      <c r="C15995">
        <v>46.463999999999999</v>
      </c>
    </row>
    <row r="15996" spans="1:3" x14ac:dyDescent="0.55000000000000004">
      <c r="A15996" s="1" t="s">
        <v>18</v>
      </c>
      <c r="B15996" s="2">
        <v>42494</v>
      </c>
      <c r="C15996">
        <v>44.512</v>
      </c>
    </row>
    <row r="15997" spans="1:3" x14ac:dyDescent="0.55000000000000004">
      <c r="A15997" s="1" t="s">
        <v>18</v>
      </c>
      <c r="B15997" s="2">
        <v>42495</v>
      </c>
      <c r="C15997">
        <v>42.305999999999997</v>
      </c>
    </row>
    <row r="15998" spans="1:3" x14ac:dyDescent="0.55000000000000004">
      <c r="A15998" s="1" t="s">
        <v>18</v>
      </c>
      <c r="B15998" s="2">
        <v>42496</v>
      </c>
      <c r="C15998">
        <v>42.985999999999997</v>
      </c>
    </row>
    <row r="15999" spans="1:3" x14ac:dyDescent="0.55000000000000004">
      <c r="A15999" s="1" t="s">
        <v>18</v>
      </c>
      <c r="B15999" s="2">
        <v>42499</v>
      </c>
      <c r="C15999">
        <v>41.783999999999999</v>
      </c>
    </row>
    <row r="16000" spans="1:3" x14ac:dyDescent="0.55000000000000004">
      <c r="A16000" s="1" t="s">
        <v>18</v>
      </c>
      <c r="B16000" s="2">
        <v>42500</v>
      </c>
      <c r="C16000">
        <v>41.738</v>
      </c>
    </row>
    <row r="16001" spans="1:3" x14ac:dyDescent="0.55000000000000004">
      <c r="A16001" s="1" t="s">
        <v>18</v>
      </c>
      <c r="B16001" s="2">
        <v>42501</v>
      </c>
      <c r="C16001">
        <v>41.792000000000002</v>
      </c>
    </row>
    <row r="16002" spans="1:3" x14ac:dyDescent="0.55000000000000004">
      <c r="A16002" s="1" t="s">
        <v>18</v>
      </c>
      <c r="B16002" s="2">
        <v>42502</v>
      </c>
      <c r="C16002">
        <v>41.456000000000003</v>
      </c>
    </row>
    <row r="16003" spans="1:3" x14ac:dyDescent="0.55000000000000004">
      <c r="A16003" s="1" t="s">
        <v>18</v>
      </c>
      <c r="B16003" s="2">
        <v>42503</v>
      </c>
      <c r="C16003">
        <v>41.521999999999998</v>
      </c>
    </row>
    <row r="16004" spans="1:3" x14ac:dyDescent="0.55000000000000004">
      <c r="A16004" s="1" t="s">
        <v>18</v>
      </c>
      <c r="B16004" s="2">
        <v>42506</v>
      </c>
      <c r="C16004">
        <v>41.658000000000001</v>
      </c>
    </row>
    <row r="16005" spans="1:3" x14ac:dyDescent="0.55000000000000004">
      <c r="A16005" s="1" t="s">
        <v>18</v>
      </c>
      <c r="B16005" s="2">
        <v>42507</v>
      </c>
      <c r="C16005">
        <v>40.932000000000002</v>
      </c>
    </row>
    <row r="16006" spans="1:3" x14ac:dyDescent="0.55000000000000004">
      <c r="A16006" s="1" t="s">
        <v>18</v>
      </c>
      <c r="B16006" s="2">
        <v>42508</v>
      </c>
      <c r="C16006">
        <v>42.234000000000002</v>
      </c>
    </row>
    <row r="16007" spans="1:3" x14ac:dyDescent="0.55000000000000004">
      <c r="A16007" s="1" t="s">
        <v>18</v>
      </c>
      <c r="B16007" s="2">
        <v>42509</v>
      </c>
      <c r="C16007">
        <v>43.042000000000002</v>
      </c>
    </row>
    <row r="16008" spans="1:3" x14ac:dyDescent="0.55000000000000004">
      <c r="A16008" s="1" t="s">
        <v>18</v>
      </c>
      <c r="B16008" s="2">
        <v>42510</v>
      </c>
      <c r="C16008">
        <v>44.055999999999997</v>
      </c>
    </row>
    <row r="16009" spans="1:3" x14ac:dyDescent="0.55000000000000004">
      <c r="A16009" s="1" t="s">
        <v>18</v>
      </c>
      <c r="B16009" s="2">
        <v>42513</v>
      </c>
      <c r="C16009">
        <v>43.244</v>
      </c>
    </row>
    <row r="16010" spans="1:3" x14ac:dyDescent="0.55000000000000004">
      <c r="A16010" s="1" t="s">
        <v>18</v>
      </c>
      <c r="B16010" s="2">
        <v>42514</v>
      </c>
      <c r="C16010">
        <v>43.582000000000001</v>
      </c>
    </row>
    <row r="16011" spans="1:3" x14ac:dyDescent="0.55000000000000004">
      <c r="A16011" s="1" t="s">
        <v>18</v>
      </c>
      <c r="B16011" s="2">
        <v>42515</v>
      </c>
      <c r="C16011">
        <v>43.915999999999997</v>
      </c>
    </row>
    <row r="16012" spans="1:3" x14ac:dyDescent="0.55000000000000004">
      <c r="A16012" s="1" t="s">
        <v>18</v>
      </c>
      <c r="B16012" s="2">
        <v>42516</v>
      </c>
      <c r="C16012">
        <v>45.024000000000001</v>
      </c>
    </row>
    <row r="16013" spans="1:3" x14ac:dyDescent="0.55000000000000004">
      <c r="A16013" s="1" t="s">
        <v>18</v>
      </c>
      <c r="B16013" s="2">
        <v>42517</v>
      </c>
      <c r="C16013">
        <v>44.607999999999997</v>
      </c>
    </row>
    <row r="16014" spans="1:3" x14ac:dyDescent="0.55000000000000004">
      <c r="A16014" s="1" t="s">
        <v>18</v>
      </c>
      <c r="B16014" s="2">
        <v>42521</v>
      </c>
      <c r="C16014">
        <v>44.646000000000001</v>
      </c>
    </row>
    <row r="16015" spans="1:3" x14ac:dyDescent="0.55000000000000004">
      <c r="A16015" s="1" t="s">
        <v>18</v>
      </c>
      <c r="B16015" s="2">
        <v>42522</v>
      </c>
      <c r="C16015">
        <v>43.911999999999999</v>
      </c>
    </row>
    <row r="16016" spans="1:3" x14ac:dyDescent="0.55000000000000004">
      <c r="A16016" s="1" t="s">
        <v>18</v>
      </c>
      <c r="B16016" s="2">
        <v>42523</v>
      </c>
      <c r="C16016">
        <v>43.792000000000002</v>
      </c>
    </row>
    <row r="16017" spans="1:3" x14ac:dyDescent="0.55000000000000004">
      <c r="A16017" s="1" t="s">
        <v>18</v>
      </c>
      <c r="B16017" s="2">
        <v>42524</v>
      </c>
      <c r="C16017">
        <v>43.798000000000002</v>
      </c>
    </row>
    <row r="16018" spans="1:3" x14ac:dyDescent="0.55000000000000004">
      <c r="A16018" s="1" t="s">
        <v>18</v>
      </c>
      <c r="B16018" s="2">
        <v>42527</v>
      </c>
      <c r="C16018">
        <v>44.136000000000003</v>
      </c>
    </row>
    <row r="16019" spans="1:3" x14ac:dyDescent="0.55000000000000004">
      <c r="A16019" s="1" t="s">
        <v>18</v>
      </c>
      <c r="B16019" s="2">
        <v>42528</v>
      </c>
      <c r="C16019">
        <v>46.468000000000004</v>
      </c>
    </row>
    <row r="16020" spans="1:3" x14ac:dyDescent="0.55000000000000004">
      <c r="A16020" s="1" t="s">
        <v>18</v>
      </c>
      <c r="B16020" s="2">
        <v>42529</v>
      </c>
      <c r="C16020">
        <v>47.103999999999999</v>
      </c>
    </row>
    <row r="16021" spans="1:3" x14ac:dyDescent="0.55000000000000004">
      <c r="A16021" s="1" t="s">
        <v>18</v>
      </c>
      <c r="B16021" s="2">
        <v>42530</v>
      </c>
      <c r="C16021">
        <v>45.872</v>
      </c>
    </row>
    <row r="16022" spans="1:3" x14ac:dyDescent="0.55000000000000004">
      <c r="A16022" s="1" t="s">
        <v>18</v>
      </c>
      <c r="B16022" s="2">
        <v>42531</v>
      </c>
      <c r="C16022">
        <v>43.758000000000003</v>
      </c>
    </row>
    <row r="16023" spans="1:3" x14ac:dyDescent="0.55000000000000004">
      <c r="A16023" s="1" t="s">
        <v>18</v>
      </c>
      <c r="B16023" s="2">
        <v>42534</v>
      </c>
      <c r="C16023">
        <v>43.573999999999998</v>
      </c>
    </row>
    <row r="16024" spans="1:3" x14ac:dyDescent="0.55000000000000004">
      <c r="A16024" s="1" t="s">
        <v>18</v>
      </c>
      <c r="B16024" s="2">
        <v>42535</v>
      </c>
      <c r="C16024">
        <v>42.991999999999997</v>
      </c>
    </row>
    <row r="16025" spans="1:3" x14ac:dyDescent="0.55000000000000004">
      <c r="A16025" s="1" t="s">
        <v>18</v>
      </c>
      <c r="B16025" s="2">
        <v>42536</v>
      </c>
      <c r="C16025">
        <v>43.54</v>
      </c>
    </row>
    <row r="16026" spans="1:3" x14ac:dyDescent="0.55000000000000004">
      <c r="A16026" s="1" t="s">
        <v>18</v>
      </c>
      <c r="B16026" s="2">
        <v>42537</v>
      </c>
      <c r="C16026">
        <v>43.585999999999999</v>
      </c>
    </row>
    <row r="16027" spans="1:3" x14ac:dyDescent="0.55000000000000004">
      <c r="A16027" s="1" t="s">
        <v>18</v>
      </c>
      <c r="B16027" s="2">
        <v>42538</v>
      </c>
      <c r="C16027">
        <v>43.094000000000001</v>
      </c>
    </row>
    <row r="16028" spans="1:3" x14ac:dyDescent="0.55000000000000004">
      <c r="A16028" s="1" t="s">
        <v>18</v>
      </c>
      <c r="B16028" s="2">
        <v>42541</v>
      </c>
      <c r="C16028">
        <v>43.94</v>
      </c>
    </row>
    <row r="16029" spans="1:3" x14ac:dyDescent="0.55000000000000004">
      <c r="A16029" s="1" t="s">
        <v>18</v>
      </c>
      <c r="B16029" s="2">
        <v>42542</v>
      </c>
      <c r="C16029">
        <v>43.921999999999997</v>
      </c>
    </row>
    <row r="16030" spans="1:3" x14ac:dyDescent="0.55000000000000004">
      <c r="A16030" s="1" t="s">
        <v>18</v>
      </c>
      <c r="B16030" s="2">
        <v>42543</v>
      </c>
      <c r="C16030">
        <v>39.332000000000001</v>
      </c>
    </row>
    <row r="16031" spans="1:3" x14ac:dyDescent="0.55000000000000004">
      <c r="A16031" s="1" t="s">
        <v>18</v>
      </c>
      <c r="B16031" s="2">
        <v>42544</v>
      </c>
      <c r="C16031">
        <v>39.28</v>
      </c>
    </row>
    <row r="16032" spans="1:3" x14ac:dyDescent="0.55000000000000004">
      <c r="A16032" s="1" t="s">
        <v>18</v>
      </c>
      <c r="B16032" s="2">
        <v>42545</v>
      </c>
      <c r="C16032">
        <v>38.630000000000003</v>
      </c>
    </row>
    <row r="16033" spans="1:3" x14ac:dyDescent="0.55000000000000004">
      <c r="A16033" s="1" t="s">
        <v>18</v>
      </c>
      <c r="B16033" s="2">
        <v>42548</v>
      </c>
      <c r="C16033">
        <v>39.71</v>
      </c>
    </row>
    <row r="16034" spans="1:3" x14ac:dyDescent="0.55000000000000004">
      <c r="A16034" s="1" t="s">
        <v>18</v>
      </c>
      <c r="B16034" s="2">
        <v>42549</v>
      </c>
      <c r="C16034">
        <v>40.357999999999997</v>
      </c>
    </row>
    <row r="16035" spans="1:3" x14ac:dyDescent="0.55000000000000004">
      <c r="A16035" s="1" t="s">
        <v>18</v>
      </c>
      <c r="B16035" s="2">
        <v>42550</v>
      </c>
      <c r="C16035">
        <v>42.037999999999997</v>
      </c>
    </row>
    <row r="16036" spans="1:3" x14ac:dyDescent="0.55000000000000004">
      <c r="A16036" s="1" t="s">
        <v>18</v>
      </c>
      <c r="B16036" s="2">
        <v>42551</v>
      </c>
      <c r="C16036">
        <v>42.456000000000003</v>
      </c>
    </row>
    <row r="16037" spans="1:3" x14ac:dyDescent="0.55000000000000004">
      <c r="A16037" s="1" t="s">
        <v>18</v>
      </c>
      <c r="B16037" s="2">
        <v>42552</v>
      </c>
      <c r="C16037">
        <v>43.3</v>
      </c>
    </row>
    <row r="16038" spans="1:3" x14ac:dyDescent="0.55000000000000004">
      <c r="A16038" s="1" t="s">
        <v>18</v>
      </c>
      <c r="B16038" s="2">
        <v>42556</v>
      </c>
      <c r="C16038">
        <v>42.795999999999999</v>
      </c>
    </row>
    <row r="16039" spans="1:3" x14ac:dyDescent="0.55000000000000004">
      <c r="A16039" s="1" t="s">
        <v>18</v>
      </c>
      <c r="B16039" s="2">
        <v>42557</v>
      </c>
      <c r="C16039">
        <v>42.887999999999998</v>
      </c>
    </row>
    <row r="16040" spans="1:3" x14ac:dyDescent="0.55000000000000004">
      <c r="A16040" s="1" t="s">
        <v>18</v>
      </c>
      <c r="B16040" s="2">
        <v>42558</v>
      </c>
      <c r="C16040">
        <v>43.188000000000002</v>
      </c>
    </row>
    <row r="16041" spans="1:3" x14ac:dyDescent="0.55000000000000004">
      <c r="A16041" s="1" t="s">
        <v>18</v>
      </c>
      <c r="B16041" s="2">
        <v>42559</v>
      </c>
      <c r="C16041">
        <v>43.356000000000002</v>
      </c>
    </row>
    <row r="16042" spans="1:3" x14ac:dyDescent="0.55000000000000004">
      <c r="A16042" s="1" t="s">
        <v>18</v>
      </c>
      <c r="B16042" s="2">
        <v>42562</v>
      </c>
      <c r="C16042">
        <v>44.956000000000003</v>
      </c>
    </row>
    <row r="16043" spans="1:3" x14ac:dyDescent="0.55000000000000004">
      <c r="A16043" s="1" t="s">
        <v>18</v>
      </c>
      <c r="B16043" s="2">
        <v>42563</v>
      </c>
      <c r="C16043">
        <v>44.93</v>
      </c>
    </row>
    <row r="16044" spans="1:3" x14ac:dyDescent="0.55000000000000004">
      <c r="A16044" s="1" t="s">
        <v>18</v>
      </c>
      <c r="B16044" s="2">
        <v>42564</v>
      </c>
      <c r="C16044">
        <v>44.506</v>
      </c>
    </row>
    <row r="16045" spans="1:3" x14ac:dyDescent="0.55000000000000004">
      <c r="A16045" s="1" t="s">
        <v>18</v>
      </c>
      <c r="B16045" s="2">
        <v>42565</v>
      </c>
      <c r="C16045">
        <v>44.305999999999997</v>
      </c>
    </row>
    <row r="16046" spans="1:3" x14ac:dyDescent="0.55000000000000004">
      <c r="A16046" s="1" t="s">
        <v>18</v>
      </c>
      <c r="B16046" s="2">
        <v>42566</v>
      </c>
      <c r="C16046">
        <v>44.08</v>
      </c>
    </row>
    <row r="16047" spans="1:3" x14ac:dyDescent="0.55000000000000004">
      <c r="A16047" s="1" t="s">
        <v>18</v>
      </c>
      <c r="B16047" s="2">
        <v>42569</v>
      </c>
      <c r="C16047">
        <v>45.25</v>
      </c>
    </row>
    <row r="16048" spans="1:3" x14ac:dyDescent="0.55000000000000004">
      <c r="A16048" s="1" t="s">
        <v>18</v>
      </c>
      <c r="B16048" s="2">
        <v>42570</v>
      </c>
      <c r="C16048">
        <v>45.052</v>
      </c>
    </row>
    <row r="16049" spans="1:3" x14ac:dyDescent="0.55000000000000004">
      <c r="A16049" s="1" t="s">
        <v>18</v>
      </c>
      <c r="B16049" s="2">
        <v>42571</v>
      </c>
      <c r="C16049">
        <v>45.671999999999997</v>
      </c>
    </row>
    <row r="16050" spans="1:3" x14ac:dyDescent="0.55000000000000004">
      <c r="A16050" s="1" t="s">
        <v>18</v>
      </c>
      <c r="B16050" s="2">
        <v>42572</v>
      </c>
      <c r="C16050">
        <v>44.1</v>
      </c>
    </row>
    <row r="16051" spans="1:3" x14ac:dyDescent="0.55000000000000004">
      <c r="A16051" s="1" t="s">
        <v>18</v>
      </c>
      <c r="B16051" s="2">
        <v>42573</v>
      </c>
      <c r="C16051">
        <v>44.454000000000001</v>
      </c>
    </row>
    <row r="16052" spans="1:3" x14ac:dyDescent="0.55000000000000004">
      <c r="A16052" s="1" t="s">
        <v>18</v>
      </c>
      <c r="B16052" s="2">
        <v>42576</v>
      </c>
      <c r="C16052">
        <v>46.002000000000002</v>
      </c>
    </row>
    <row r="16053" spans="1:3" x14ac:dyDescent="0.55000000000000004">
      <c r="A16053" s="1" t="s">
        <v>18</v>
      </c>
      <c r="B16053" s="2">
        <v>42577</v>
      </c>
      <c r="C16053">
        <v>45.902000000000001</v>
      </c>
    </row>
    <row r="16054" spans="1:3" x14ac:dyDescent="0.55000000000000004">
      <c r="A16054" s="1" t="s">
        <v>18</v>
      </c>
      <c r="B16054" s="2">
        <v>42578</v>
      </c>
      <c r="C16054">
        <v>45.698</v>
      </c>
    </row>
    <row r="16055" spans="1:3" x14ac:dyDescent="0.55000000000000004">
      <c r="A16055" s="1" t="s">
        <v>18</v>
      </c>
      <c r="B16055" s="2">
        <v>42579</v>
      </c>
      <c r="C16055">
        <v>46.122</v>
      </c>
    </row>
    <row r="16056" spans="1:3" x14ac:dyDescent="0.55000000000000004">
      <c r="A16056" s="1" t="s">
        <v>18</v>
      </c>
      <c r="B16056" s="2">
        <v>42580</v>
      </c>
      <c r="C16056">
        <v>46.957999999999998</v>
      </c>
    </row>
    <row r="16057" spans="1:3" x14ac:dyDescent="0.55000000000000004">
      <c r="A16057" s="1" t="s">
        <v>18</v>
      </c>
      <c r="B16057" s="2">
        <v>42583</v>
      </c>
      <c r="C16057">
        <v>46.002000000000002</v>
      </c>
    </row>
    <row r="16058" spans="1:3" x14ac:dyDescent="0.55000000000000004">
      <c r="A16058" s="1" t="s">
        <v>18</v>
      </c>
      <c r="B16058" s="2">
        <v>42584</v>
      </c>
      <c r="C16058">
        <v>45.44</v>
      </c>
    </row>
    <row r="16059" spans="1:3" x14ac:dyDescent="0.55000000000000004">
      <c r="A16059" s="1" t="s">
        <v>18</v>
      </c>
      <c r="B16059" s="2">
        <v>42585</v>
      </c>
      <c r="C16059">
        <v>45.158000000000001</v>
      </c>
    </row>
    <row r="16060" spans="1:3" x14ac:dyDescent="0.55000000000000004">
      <c r="A16060" s="1" t="s">
        <v>18</v>
      </c>
      <c r="B16060" s="2">
        <v>42586</v>
      </c>
      <c r="C16060">
        <v>46.122</v>
      </c>
    </row>
    <row r="16061" spans="1:3" x14ac:dyDescent="0.55000000000000004">
      <c r="A16061" s="1" t="s">
        <v>18</v>
      </c>
      <c r="B16061" s="2">
        <v>42587</v>
      </c>
      <c r="C16061">
        <v>46.006</v>
      </c>
    </row>
    <row r="16062" spans="1:3" x14ac:dyDescent="0.55000000000000004">
      <c r="A16062" s="1" t="s">
        <v>18</v>
      </c>
      <c r="B16062" s="2">
        <v>42590</v>
      </c>
      <c r="C16062">
        <v>45.231999999999999</v>
      </c>
    </row>
    <row r="16063" spans="1:3" x14ac:dyDescent="0.55000000000000004">
      <c r="A16063" s="1" t="s">
        <v>18</v>
      </c>
      <c r="B16063" s="2">
        <v>42591</v>
      </c>
      <c r="C16063">
        <v>45.816000000000003</v>
      </c>
    </row>
    <row r="16064" spans="1:3" x14ac:dyDescent="0.55000000000000004">
      <c r="A16064" s="1" t="s">
        <v>18</v>
      </c>
      <c r="B16064" s="2">
        <v>42592</v>
      </c>
      <c r="C16064">
        <v>45.13</v>
      </c>
    </row>
    <row r="16065" spans="1:3" x14ac:dyDescent="0.55000000000000004">
      <c r="A16065" s="1" t="s">
        <v>18</v>
      </c>
      <c r="B16065" s="2">
        <v>42593</v>
      </c>
      <c r="C16065">
        <v>44.981999999999999</v>
      </c>
    </row>
    <row r="16066" spans="1:3" x14ac:dyDescent="0.55000000000000004">
      <c r="A16066" s="1" t="s">
        <v>18</v>
      </c>
      <c r="B16066" s="2">
        <v>42594</v>
      </c>
      <c r="C16066">
        <v>45.122</v>
      </c>
    </row>
    <row r="16067" spans="1:3" x14ac:dyDescent="0.55000000000000004">
      <c r="A16067" s="1" t="s">
        <v>18</v>
      </c>
      <c r="B16067" s="2">
        <v>42597</v>
      </c>
      <c r="C16067">
        <v>45.118000000000002</v>
      </c>
    </row>
    <row r="16068" spans="1:3" x14ac:dyDescent="0.55000000000000004">
      <c r="A16068" s="1" t="s">
        <v>18</v>
      </c>
      <c r="B16068" s="2">
        <v>42598</v>
      </c>
      <c r="C16068">
        <v>44.722000000000001</v>
      </c>
    </row>
    <row r="16069" spans="1:3" x14ac:dyDescent="0.55000000000000004">
      <c r="A16069" s="1" t="s">
        <v>18</v>
      </c>
      <c r="B16069" s="2">
        <v>42599</v>
      </c>
      <c r="C16069">
        <v>44.648000000000003</v>
      </c>
    </row>
    <row r="16070" spans="1:3" x14ac:dyDescent="0.55000000000000004">
      <c r="A16070" s="1" t="s">
        <v>18</v>
      </c>
      <c r="B16070" s="2">
        <v>42600</v>
      </c>
      <c r="C16070">
        <v>44.701999999999998</v>
      </c>
    </row>
    <row r="16071" spans="1:3" x14ac:dyDescent="0.55000000000000004">
      <c r="A16071" s="1" t="s">
        <v>18</v>
      </c>
      <c r="B16071" s="2">
        <v>42601</v>
      </c>
      <c r="C16071">
        <v>45</v>
      </c>
    </row>
    <row r="16072" spans="1:3" x14ac:dyDescent="0.55000000000000004">
      <c r="A16072" s="1" t="s">
        <v>18</v>
      </c>
      <c r="B16072" s="2">
        <v>42604</v>
      </c>
      <c r="C16072">
        <v>44.585999999999999</v>
      </c>
    </row>
    <row r="16073" spans="1:3" x14ac:dyDescent="0.55000000000000004">
      <c r="A16073" s="1" t="s">
        <v>18</v>
      </c>
      <c r="B16073" s="2">
        <v>42605</v>
      </c>
      <c r="C16073">
        <v>44.968000000000004</v>
      </c>
    </row>
    <row r="16074" spans="1:3" x14ac:dyDescent="0.55000000000000004">
      <c r="A16074" s="1" t="s">
        <v>18</v>
      </c>
      <c r="B16074" s="2">
        <v>42606</v>
      </c>
      <c r="C16074">
        <v>44.524000000000001</v>
      </c>
    </row>
    <row r="16075" spans="1:3" x14ac:dyDescent="0.55000000000000004">
      <c r="A16075" s="1" t="s">
        <v>18</v>
      </c>
      <c r="B16075" s="2">
        <v>42607</v>
      </c>
      <c r="C16075">
        <v>44.192</v>
      </c>
    </row>
    <row r="16076" spans="1:3" x14ac:dyDescent="0.55000000000000004">
      <c r="A16076" s="1" t="s">
        <v>18</v>
      </c>
      <c r="B16076" s="2">
        <v>42608</v>
      </c>
      <c r="C16076">
        <v>43.997999999999998</v>
      </c>
    </row>
    <row r="16077" spans="1:3" x14ac:dyDescent="0.55000000000000004">
      <c r="A16077" s="1" t="s">
        <v>18</v>
      </c>
      <c r="B16077" s="2">
        <v>42611</v>
      </c>
      <c r="C16077">
        <v>43.04</v>
      </c>
    </row>
    <row r="16078" spans="1:3" x14ac:dyDescent="0.55000000000000004">
      <c r="A16078" s="1" t="s">
        <v>18</v>
      </c>
      <c r="B16078" s="2">
        <v>42612</v>
      </c>
      <c r="C16078">
        <v>42.268000000000001</v>
      </c>
    </row>
    <row r="16079" spans="1:3" x14ac:dyDescent="0.55000000000000004">
      <c r="A16079" s="1" t="s">
        <v>18</v>
      </c>
      <c r="B16079" s="2">
        <v>42613</v>
      </c>
      <c r="C16079">
        <v>42.402000000000001</v>
      </c>
    </row>
    <row r="16080" spans="1:3" x14ac:dyDescent="0.55000000000000004">
      <c r="A16080" s="1" t="s">
        <v>18</v>
      </c>
      <c r="B16080" s="2">
        <v>42614</v>
      </c>
      <c r="C16080">
        <v>40.154000000000003</v>
      </c>
    </row>
    <row r="16081" spans="1:3" x14ac:dyDescent="0.55000000000000004">
      <c r="A16081" s="1" t="s">
        <v>18</v>
      </c>
      <c r="B16081" s="2">
        <v>42615</v>
      </c>
      <c r="C16081">
        <v>39.555999999999997</v>
      </c>
    </row>
    <row r="16082" spans="1:3" x14ac:dyDescent="0.55000000000000004">
      <c r="A16082" s="1" t="s">
        <v>18</v>
      </c>
      <c r="B16082" s="2">
        <v>42619</v>
      </c>
      <c r="C16082">
        <v>40.566000000000003</v>
      </c>
    </row>
    <row r="16083" spans="1:3" x14ac:dyDescent="0.55000000000000004">
      <c r="A16083" s="1" t="s">
        <v>18</v>
      </c>
      <c r="B16083" s="2">
        <v>42620</v>
      </c>
      <c r="C16083">
        <v>40.341999999999999</v>
      </c>
    </row>
    <row r="16084" spans="1:3" x14ac:dyDescent="0.55000000000000004">
      <c r="A16084" s="1" t="s">
        <v>18</v>
      </c>
      <c r="B16084" s="2">
        <v>42621</v>
      </c>
      <c r="C16084">
        <v>39.472000000000001</v>
      </c>
    </row>
    <row r="16085" spans="1:3" x14ac:dyDescent="0.55000000000000004">
      <c r="A16085" s="1" t="s">
        <v>18</v>
      </c>
      <c r="B16085" s="2">
        <v>42622</v>
      </c>
      <c r="C16085">
        <v>38.893999999999998</v>
      </c>
    </row>
    <row r="16086" spans="1:3" x14ac:dyDescent="0.55000000000000004">
      <c r="A16086" s="1" t="s">
        <v>18</v>
      </c>
      <c r="B16086" s="2">
        <v>42625</v>
      </c>
      <c r="C16086">
        <v>39.659999999999997</v>
      </c>
    </row>
    <row r="16087" spans="1:3" x14ac:dyDescent="0.55000000000000004">
      <c r="A16087" s="1" t="s">
        <v>18</v>
      </c>
      <c r="B16087" s="2">
        <v>42626</v>
      </c>
      <c r="C16087">
        <v>39.21</v>
      </c>
    </row>
    <row r="16088" spans="1:3" x14ac:dyDescent="0.55000000000000004">
      <c r="A16088" s="1" t="s">
        <v>18</v>
      </c>
      <c r="B16088" s="2">
        <v>42627</v>
      </c>
      <c r="C16088">
        <v>39.281999999999996</v>
      </c>
    </row>
    <row r="16089" spans="1:3" x14ac:dyDescent="0.55000000000000004">
      <c r="A16089" s="1" t="s">
        <v>18</v>
      </c>
      <c r="B16089" s="2">
        <v>42628</v>
      </c>
      <c r="C16089">
        <v>40.084000000000003</v>
      </c>
    </row>
    <row r="16090" spans="1:3" x14ac:dyDescent="0.55000000000000004">
      <c r="A16090" s="1" t="s">
        <v>18</v>
      </c>
      <c r="B16090" s="2">
        <v>42629</v>
      </c>
      <c r="C16090">
        <v>41.08</v>
      </c>
    </row>
    <row r="16091" spans="1:3" x14ac:dyDescent="0.55000000000000004">
      <c r="A16091" s="1" t="s">
        <v>18</v>
      </c>
      <c r="B16091" s="2">
        <v>42632</v>
      </c>
      <c r="C16091">
        <v>41.268000000000001</v>
      </c>
    </row>
    <row r="16092" spans="1:3" x14ac:dyDescent="0.55000000000000004">
      <c r="A16092" s="1" t="s">
        <v>18</v>
      </c>
      <c r="B16092" s="2">
        <v>42633</v>
      </c>
      <c r="C16092">
        <v>40.927999999999997</v>
      </c>
    </row>
    <row r="16093" spans="1:3" x14ac:dyDescent="0.55000000000000004">
      <c r="A16093" s="1" t="s">
        <v>18</v>
      </c>
      <c r="B16093" s="2">
        <v>42634</v>
      </c>
      <c r="C16093">
        <v>41.043999999999997</v>
      </c>
    </row>
    <row r="16094" spans="1:3" x14ac:dyDescent="0.55000000000000004">
      <c r="A16094" s="1" t="s">
        <v>18</v>
      </c>
      <c r="B16094" s="2">
        <v>42635</v>
      </c>
      <c r="C16094">
        <v>41.286000000000001</v>
      </c>
    </row>
    <row r="16095" spans="1:3" x14ac:dyDescent="0.55000000000000004">
      <c r="A16095" s="1" t="s">
        <v>18</v>
      </c>
      <c r="B16095" s="2">
        <v>42636</v>
      </c>
      <c r="C16095">
        <v>41.49</v>
      </c>
    </row>
    <row r="16096" spans="1:3" x14ac:dyDescent="0.55000000000000004">
      <c r="A16096" s="1" t="s">
        <v>18</v>
      </c>
      <c r="B16096" s="2">
        <v>42639</v>
      </c>
      <c r="C16096">
        <v>41.798000000000002</v>
      </c>
    </row>
    <row r="16097" spans="1:3" x14ac:dyDescent="0.55000000000000004">
      <c r="A16097" s="1" t="s">
        <v>18</v>
      </c>
      <c r="B16097" s="2">
        <v>42640</v>
      </c>
      <c r="C16097">
        <v>41.161999999999999</v>
      </c>
    </row>
    <row r="16098" spans="1:3" x14ac:dyDescent="0.55000000000000004">
      <c r="A16098" s="1" t="s">
        <v>18</v>
      </c>
      <c r="B16098" s="2">
        <v>42641</v>
      </c>
      <c r="C16098">
        <v>41.253999999999998</v>
      </c>
    </row>
    <row r="16099" spans="1:3" x14ac:dyDescent="0.55000000000000004">
      <c r="A16099" s="1" t="s">
        <v>18</v>
      </c>
      <c r="B16099" s="2">
        <v>42642</v>
      </c>
      <c r="C16099">
        <v>40.14</v>
      </c>
    </row>
    <row r="16100" spans="1:3" x14ac:dyDescent="0.55000000000000004">
      <c r="A16100" s="1" t="s">
        <v>18</v>
      </c>
      <c r="B16100" s="2">
        <v>42643</v>
      </c>
      <c r="C16100">
        <v>40.805999999999997</v>
      </c>
    </row>
    <row r="16101" spans="1:3" x14ac:dyDescent="0.55000000000000004">
      <c r="A16101" s="1" t="s">
        <v>18</v>
      </c>
      <c r="B16101" s="2">
        <v>42646</v>
      </c>
      <c r="C16101">
        <v>42.74</v>
      </c>
    </row>
    <row r="16102" spans="1:3" x14ac:dyDescent="0.55000000000000004">
      <c r="A16102" s="1" t="s">
        <v>18</v>
      </c>
      <c r="B16102" s="2">
        <v>42647</v>
      </c>
      <c r="C16102">
        <v>42.281999999999996</v>
      </c>
    </row>
    <row r="16103" spans="1:3" x14ac:dyDescent="0.55000000000000004">
      <c r="A16103" s="1" t="s">
        <v>18</v>
      </c>
      <c r="B16103" s="2">
        <v>42648</v>
      </c>
      <c r="C16103">
        <v>41.692</v>
      </c>
    </row>
    <row r="16104" spans="1:3" x14ac:dyDescent="0.55000000000000004">
      <c r="A16104" s="1" t="s">
        <v>18</v>
      </c>
      <c r="B16104" s="2">
        <v>42649</v>
      </c>
      <c r="C16104">
        <v>40.200000000000003</v>
      </c>
    </row>
    <row r="16105" spans="1:3" x14ac:dyDescent="0.55000000000000004">
      <c r="A16105" s="1" t="s">
        <v>18</v>
      </c>
      <c r="B16105" s="2">
        <v>42650</v>
      </c>
      <c r="C16105">
        <v>39.322000000000003</v>
      </c>
    </row>
    <row r="16106" spans="1:3" x14ac:dyDescent="0.55000000000000004">
      <c r="A16106" s="1" t="s">
        <v>18</v>
      </c>
      <c r="B16106" s="2">
        <v>42653</v>
      </c>
      <c r="C16106">
        <v>40.19</v>
      </c>
    </row>
    <row r="16107" spans="1:3" x14ac:dyDescent="0.55000000000000004">
      <c r="A16107" s="1" t="s">
        <v>18</v>
      </c>
      <c r="B16107" s="2">
        <v>42654</v>
      </c>
      <c r="C16107">
        <v>40.020000000000003</v>
      </c>
    </row>
    <row r="16108" spans="1:3" x14ac:dyDescent="0.55000000000000004">
      <c r="A16108" s="1" t="s">
        <v>18</v>
      </c>
      <c r="B16108" s="2">
        <v>42655</v>
      </c>
      <c r="C16108">
        <v>40.302</v>
      </c>
    </row>
    <row r="16109" spans="1:3" x14ac:dyDescent="0.55000000000000004">
      <c r="A16109" s="1" t="s">
        <v>18</v>
      </c>
      <c r="B16109" s="2">
        <v>42656</v>
      </c>
      <c r="C16109">
        <v>40.048000000000002</v>
      </c>
    </row>
    <row r="16110" spans="1:3" x14ac:dyDescent="0.55000000000000004">
      <c r="A16110" s="1" t="s">
        <v>18</v>
      </c>
      <c r="B16110" s="2">
        <v>42657</v>
      </c>
      <c r="C16110">
        <v>39.302</v>
      </c>
    </row>
    <row r="16111" spans="1:3" x14ac:dyDescent="0.55000000000000004">
      <c r="A16111" s="1" t="s">
        <v>18</v>
      </c>
      <c r="B16111" s="2">
        <v>42660</v>
      </c>
      <c r="C16111">
        <v>38.792000000000002</v>
      </c>
    </row>
    <row r="16112" spans="1:3" x14ac:dyDescent="0.55000000000000004">
      <c r="A16112" s="1" t="s">
        <v>18</v>
      </c>
      <c r="B16112" s="2">
        <v>42661</v>
      </c>
      <c r="C16112">
        <v>39.82</v>
      </c>
    </row>
    <row r="16113" spans="1:3" x14ac:dyDescent="0.55000000000000004">
      <c r="A16113" s="1" t="s">
        <v>18</v>
      </c>
      <c r="B16113" s="2">
        <v>42662</v>
      </c>
      <c r="C16113">
        <v>40.712000000000003</v>
      </c>
    </row>
    <row r="16114" spans="1:3" x14ac:dyDescent="0.55000000000000004">
      <c r="A16114" s="1" t="s">
        <v>18</v>
      </c>
      <c r="B16114" s="2">
        <v>42663</v>
      </c>
      <c r="C16114">
        <v>39.82</v>
      </c>
    </row>
    <row r="16115" spans="1:3" x14ac:dyDescent="0.55000000000000004">
      <c r="A16115" s="1" t="s">
        <v>18</v>
      </c>
      <c r="B16115" s="2">
        <v>42664</v>
      </c>
      <c r="C16115">
        <v>40.018000000000001</v>
      </c>
    </row>
    <row r="16116" spans="1:3" x14ac:dyDescent="0.55000000000000004">
      <c r="A16116" s="1" t="s">
        <v>18</v>
      </c>
      <c r="B16116" s="2">
        <v>42667</v>
      </c>
      <c r="C16116">
        <v>40.552</v>
      </c>
    </row>
    <row r="16117" spans="1:3" x14ac:dyDescent="0.55000000000000004">
      <c r="A16117" s="1" t="s">
        <v>18</v>
      </c>
      <c r="B16117" s="2">
        <v>42668</v>
      </c>
      <c r="C16117">
        <v>40.468000000000004</v>
      </c>
    </row>
    <row r="16118" spans="1:3" x14ac:dyDescent="0.55000000000000004">
      <c r="A16118" s="1" t="s">
        <v>18</v>
      </c>
      <c r="B16118" s="2">
        <v>42669</v>
      </c>
      <c r="C16118">
        <v>40.448</v>
      </c>
    </row>
    <row r="16119" spans="1:3" x14ac:dyDescent="0.55000000000000004">
      <c r="A16119" s="1" t="s">
        <v>18</v>
      </c>
      <c r="B16119" s="2">
        <v>42670</v>
      </c>
      <c r="C16119">
        <v>40.802</v>
      </c>
    </row>
    <row r="16120" spans="1:3" x14ac:dyDescent="0.55000000000000004">
      <c r="A16120" s="1" t="s">
        <v>18</v>
      </c>
      <c r="B16120" s="2">
        <v>42671</v>
      </c>
      <c r="C16120">
        <v>39.994</v>
      </c>
    </row>
    <row r="16121" spans="1:3" x14ac:dyDescent="0.55000000000000004">
      <c r="A16121" s="1" t="s">
        <v>18</v>
      </c>
      <c r="B16121" s="2">
        <v>42674</v>
      </c>
      <c r="C16121">
        <v>39.545999999999999</v>
      </c>
    </row>
    <row r="16122" spans="1:3" x14ac:dyDescent="0.55000000000000004">
      <c r="A16122" s="1" t="s">
        <v>18</v>
      </c>
      <c r="B16122" s="2">
        <v>42675</v>
      </c>
      <c r="C16122">
        <v>38.158000000000001</v>
      </c>
    </row>
    <row r="16123" spans="1:3" x14ac:dyDescent="0.55000000000000004">
      <c r="A16123" s="1" t="s">
        <v>18</v>
      </c>
      <c r="B16123" s="2">
        <v>42676</v>
      </c>
      <c r="C16123">
        <v>37.603999999999999</v>
      </c>
    </row>
    <row r="16124" spans="1:3" x14ac:dyDescent="0.55000000000000004">
      <c r="A16124" s="1" t="s">
        <v>18</v>
      </c>
      <c r="B16124" s="2">
        <v>42677</v>
      </c>
      <c r="C16124">
        <v>37.484000000000002</v>
      </c>
    </row>
    <row r="16125" spans="1:3" x14ac:dyDescent="0.55000000000000004">
      <c r="A16125" s="1" t="s">
        <v>18</v>
      </c>
      <c r="B16125" s="2">
        <v>42678</v>
      </c>
      <c r="C16125">
        <v>38.112000000000002</v>
      </c>
    </row>
    <row r="16126" spans="1:3" x14ac:dyDescent="0.55000000000000004">
      <c r="A16126" s="1" t="s">
        <v>18</v>
      </c>
      <c r="B16126" s="2">
        <v>42681</v>
      </c>
      <c r="C16126">
        <v>38.642000000000003</v>
      </c>
    </row>
    <row r="16127" spans="1:3" x14ac:dyDescent="0.55000000000000004">
      <c r="A16127" s="1" t="s">
        <v>18</v>
      </c>
      <c r="B16127" s="2">
        <v>42682</v>
      </c>
      <c r="C16127">
        <v>38.988</v>
      </c>
    </row>
    <row r="16128" spans="1:3" x14ac:dyDescent="0.55000000000000004">
      <c r="A16128" s="1" t="s">
        <v>18</v>
      </c>
      <c r="B16128" s="2">
        <v>42683</v>
      </c>
      <c r="C16128">
        <v>38.012</v>
      </c>
    </row>
    <row r="16129" spans="1:3" x14ac:dyDescent="0.55000000000000004">
      <c r="A16129" s="1" t="s">
        <v>18</v>
      </c>
      <c r="B16129" s="2">
        <v>42684</v>
      </c>
      <c r="C16129">
        <v>37.07</v>
      </c>
    </row>
    <row r="16130" spans="1:3" x14ac:dyDescent="0.55000000000000004">
      <c r="A16130" s="1" t="s">
        <v>18</v>
      </c>
      <c r="B16130" s="2">
        <v>42685</v>
      </c>
      <c r="C16130">
        <v>37.712000000000003</v>
      </c>
    </row>
    <row r="16131" spans="1:3" x14ac:dyDescent="0.55000000000000004">
      <c r="A16131" s="1" t="s">
        <v>18</v>
      </c>
      <c r="B16131" s="2">
        <v>42688</v>
      </c>
      <c r="C16131">
        <v>36.29</v>
      </c>
    </row>
    <row r="16132" spans="1:3" x14ac:dyDescent="0.55000000000000004">
      <c r="A16132" s="1" t="s">
        <v>18</v>
      </c>
      <c r="B16132" s="2">
        <v>42689</v>
      </c>
      <c r="C16132">
        <v>36.753999999999998</v>
      </c>
    </row>
    <row r="16133" spans="1:3" x14ac:dyDescent="0.55000000000000004">
      <c r="A16133" s="1" t="s">
        <v>18</v>
      </c>
      <c r="B16133" s="2">
        <v>42690</v>
      </c>
      <c r="C16133">
        <v>36.786000000000001</v>
      </c>
    </row>
    <row r="16134" spans="1:3" x14ac:dyDescent="0.55000000000000004">
      <c r="A16134" s="1" t="s">
        <v>18</v>
      </c>
      <c r="B16134" s="2">
        <v>42691</v>
      </c>
      <c r="C16134">
        <v>37.731999999999999</v>
      </c>
    </row>
    <row r="16135" spans="1:3" x14ac:dyDescent="0.55000000000000004">
      <c r="A16135" s="1" t="s">
        <v>18</v>
      </c>
      <c r="B16135" s="2">
        <v>42692</v>
      </c>
      <c r="C16135">
        <v>37.003999999999998</v>
      </c>
    </row>
    <row r="16136" spans="1:3" x14ac:dyDescent="0.55000000000000004">
      <c r="A16136" s="1" t="s">
        <v>18</v>
      </c>
      <c r="B16136" s="2">
        <v>42695</v>
      </c>
      <c r="C16136">
        <v>36.904000000000003</v>
      </c>
    </row>
    <row r="16137" spans="1:3" x14ac:dyDescent="0.55000000000000004">
      <c r="A16137" s="1" t="s">
        <v>18</v>
      </c>
      <c r="B16137" s="2">
        <v>42696</v>
      </c>
      <c r="C16137">
        <v>38.234000000000002</v>
      </c>
    </row>
    <row r="16138" spans="1:3" x14ac:dyDescent="0.55000000000000004">
      <c r="A16138" s="1" t="s">
        <v>18</v>
      </c>
      <c r="B16138" s="2">
        <v>42697</v>
      </c>
      <c r="C16138">
        <v>38.628</v>
      </c>
    </row>
    <row r="16139" spans="1:3" x14ac:dyDescent="0.55000000000000004">
      <c r="A16139" s="1" t="s">
        <v>18</v>
      </c>
      <c r="B16139" s="2">
        <v>42699</v>
      </c>
      <c r="C16139">
        <v>39.33</v>
      </c>
    </row>
    <row r="16140" spans="1:3" x14ac:dyDescent="0.55000000000000004">
      <c r="A16140" s="1" t="s">
        <v>18</v>
      </c>
      <c r="B16140" s="2">
        <v>42702</v>
      </c>
      <c r="C16140">
        <v>39.223999999999997</v>
      </c>
    </row>
    <row r="16141" spans="1:3" x14ac:dyDescent="0.55000000000000004">
      <c r="A16141" s="1" t="s">
        <v>18</v>
      </c>
      <c r="B16141" s="2">
        <v>42703</v>
      </c>
      <c r="C16141">
        <v>37.914000000000001</v>
      </c>
    </row>
    <row r="16142" spans="1:3" x14ac:dyDescent="0.55000000000000004">
      <c r="A16142" s="1" t="s">
        <v>18</v>
      </c>
      <c r="B16142" s="2">
        <v>42704</v>
      </c>
      <c r="C16142">
        <v>37.880000000000003</v>
      </c>
    </row>
    <row r="16143" spans="1:3" x14ac:dyDescent="0.55000000000000004">
      <c r="A16143" s="1" t="s">
        <v>18</v>
      </c>
      <c r="B16143" s="2">
        <v>42705</v>
      </c>
      <c r="C16143">
        <v>36.375999999999998</v>
      </c>
    </row>
    <row r="16144" spans="1:3" x14ac:dyDescent="0.55000000000000004">
      <c r="A16144" s="1" t="s">
        <v>18</v>
      </c>
      <c r="B16144" s="2">
        <v>42706</v>
      </c>
      <c r="C16144">
        <v>36.293999999999997</v>
      </c>
    </row>
    <row r="16145" spans="1:3" x14ac:dyDescent="0.55000000000000004">
      <c r="A16145" s="1" t="s">
        <v>18</v>
      </c>
      <c r="B16145" s="2">
        <v>42709</v>
      </c>
      <c r="C16145">
        <v>37.36</v>
      </c>
    </row>
    <row r="16146" spans="1:3" x14ac:dyDescent="0.55000000000000004">
      <c r="A16146" s="1" t="s">
        <v>18</v>
      </c>
      <c r="B16146" s="2">
        <v>42710</v>
      </c>
      <c r="C16146">
        <v>37.17</v>
      </c>
    </row>
    <row r="16147" spans="1:3" x14ac:dyDescent="0.55000000000000004">
      <c r="A16147" s="1" t="s">
        <v>18</v>
      </c>
      <c r="B16147" s="2">
        <v>42711</v>
      </c>
      <c r="C16147">
        <v>38.630000000000003</v>
      </c>
    </row>
    <row r="16148" spans="1:3" x14ac:dyDescent="0.55000000000000004">
      <c r="A16148" s="1" t="s">
        <v>18</v>
      </c>
      <c r="B16148" s="2">
        <v>42712</v>
      </c>
      <c r="C16148">
        <v>38.457999999999998</v>
      </c>
    </row>
    <row r="16149" spans="1:3" x14ac:dyDescent="0.55000000000000004">
      <c r="A16149" s="1" t="s">
        <v>18</v>
      </c>
      <c r="B16149" s="2">
        <v>42713</v>
      </c>
      <c r="C16149">
        <v>38.436</v>
      </c>
    </row>
    <row r="16150" spans="1:3" x14ac:dyDescent="0.55000000000000004">
      <c r="A16150" s="1" t="s">
        <v>18</v>
      </c>
      <c r="B16150" s="2">
        <v>42716</v>
      </c>
      <c r="C16150">
        <v>38.485999999999997</v>
      </c>
    </row>
    <row r="16151" spans="1:3" x14ac:dyDescent="0.55000000000000004">
      <c r="A16151" s="1" t="s">
        <v>18</v>
      </c>
      <c r="B16151" s="2">
        <v>42717</v>
      </c>
      <c r="C16151">
        <v>39.630000000000003</v>
      </c>
    </row>
    <row r="16152" spans="1:3" x14ac:dyDescent="0.55000000000000004">
      <c r="A16152" s="1" t="s">
        <v>18</v>
      </c>
      <c r="B16152" s="2">
        <v>42718</v>
      </c>
      <c r="C16152">
        <v>39.738</v>
      </c>
    </row>
    <row r="16153" spans="1:3" x14ac:dyDescent="0.55000000000000004">
      <c r="A16153" s="1" t="s">
        <v>18</v>
      </c>
      <c r="B16153" s="2">
        <v>42719</v>
      </c>
      <c r="C16153">
        <v>39.515999999999998</v>
      </c>
    </row>
    <row r="16154" spans="1:3" x14ac:dyDescent="0.55000000000000004">
      <c r="A16154" s="1" t="s">
        <v>18</v>
      </c>
      <c r="B16154" s="2">
        <v>42720</v>
      </c>
      <c r="C16154">
        <v>40.497999999999998</v>
      </c>
    </row>
    <row r="16155" spans="1:3" x14ac:dyDescent="0.55000000000000004">
      <c r="A16155" s="1" t="s">
        <v>18</v>
      </c>
      <c r="B16155" s="2">
        <v>42723</v>
      </c>
      <c r="C16155">
        <v>40.545999999999999</v>
      </c>
    </row>
    <row r="16156" spans="1:3" x14ac:dyDescent="0.55000000000000004">
      <c r="A16156" s="1" t="s">
        <v>18</v>
      </c>
      <c r="B16156" s="2">
        <v>42724</v>
      </c>
      <c r="C16156">
        <v>41.758000000000003</v>
      </c>
    </row>
    <row r="16157" spans="1:3" x14ac:dyDescent="0.55000000000000004">
      <c r="A16157" s="1" t="s">
        <v>18</v>
      </c>
      <c r="B16157" s="2">
        <v>42725</v>
      </c>
      <c r="C16157">
        <v>41.54</v>
      </c>
    </row>
    <row r="16158" spans="1:3" x14ac:dyDescent="0.55000000000000004">
      <c r="A16158" s="1" t="s">
        <v>18</v>
      </c>
      <c r="B16158" s="2">
        <v>42726</v>
      </c>
      <c r="C16158">
        <v>41.69</v>
      </c>
    </row>
    <row r="16159" spans="1:3" x14ac:dyDescent="0.55000000000000004">
      <c r="A16159" s="1" t="s">
        <v>18</v>
      </c>
      <c r="B16159" s="2">
        <v>42727</v>
      </c>
      <c r="C16159">
        <v>42.667999999999999</v>
      </c>
    </row>
    <row r="16160" spans="1:3" x14ac:dyDescent="0.55000000000000004">
      <c r="A16160" s="1" t="s">
        <v>18</v>
      </c>
      <c r="B16160" s="2">
        <v>42731</v>
      </c>
      <c r="C16160">
        <v>43.905999999999999</v>
      </c>
    </row>
    <row r="16161" spans="1:3" x14ac:dyDescent="0.55000000000000004">
      <c r="A16161" s="1" t="s">
        <v>18</v>
      </c>
      <c r="B16161" s="2">
        <v>42732</v>
      </c>
      <c r="C16161">
        <v>43.948</v>
      </c>
    </row>
    <row r="16162" spans="1:3" x14ac:dyDescent="0.55000000000000004">
      <c r="A16162" s="1" t="s">
        <v>18</v>
      </c>
      <c r="B16162" s="2">
        <v>42733</v>
      </c>
      <c r="C16162">
        <v>42.936</v>
      </c>
    </row>
    <row r="16163" spans="1:3" x14ac:dyDescent="0.55000000000000004">
      <c r="A16163" s="1" t="s">
        <v>18</v>
      </c>
      <c r="B16163" s="2">
        <v>42734</v>
      </c>
      <c r="C16163">
        <v>42.738</v>
      </c>
    </row>
    <row r="16164" spans="1:3" x14ac:dyDescent="0.55000000000000004">
      <c r="A16164" s="1" t="s">
        <v>18</v>
      </c>
      <c r="B16164" s="2">
        <v>42738</v>
      </c>
      <c r="C16164">
        <v>43.398000000000003</v>
      </c>
    </row>
    <row r="16165" spans="1:3" x14ac:dyDescent="0.55000000000000004">
      <c r="A16165" s="1" t="s">
        <v>18</v>
      </c>
      <c r="B16165" s="2">
        <v>42739</v>
      </c>
      <c r="C16165">
        <v>45.398000000000003</v>
      </c>
    </row>
    <row r="16166" spans="1:3" x14ac:dyDescent="0.55000000000000004">
      <c r="A16166" s="1" t="s">
        <v>18</v>
      </c>
      <c r="B16166" s="2">
        <v>42740</v>
      </c>
      <c r="C16166">
        <v>45.35</v>
      </c>
    </row>
    <row r="16167" spans="1:3" x14ac:dyDescent="0.55000000000000004">
      <c r="A16167" s="1" t="s">
        <v>18</v>
      </c>
      <c r="B16167" s="2">
        <v>42741</v>
      </c>
      <c r="C16167">
        <v>45.802</v>
      </c>
    </row>
    <row r="16168" spans="1:3" x14ac:dyDescent="0.55000000000000004">
      <c r="A16168" s="1" t="s">
        <v>18</v>
      </c>
      <c r="B16168" s="2">
        <v>42744</v>
      </c>
      <c r="C16168">
        <v>46.256</v>
      </c>
    </row>
    <row r="16169" spans="1:3" x14ac:dyDescent="0.55000000000000004">
      <c r="A16169" s="1" t="s">
        <v>18</v>
      </c>
      <c r="B16169" s="2">
        <v>42745</v>
      </c>
      <c r="C16169">
        <v>45.973999999999997</v>
      </c>
    </row>
    <row r="16170" spans="1:3" x14ac:dyDescent="0.55000000000000004">
      <c r="A16170" s="1" t="s">
        <v>18</v>
      </c>
      <c r="B16170" s="2">
        <v>42746</v>
      </c>
      <c r="C16170">
        <v>45.945999999999998</v>
      </c>
    </row>
    <row r="16171" spans="1:3" x14ac:dyDescent="0.55000000000000004">
      <c r="A16171" s="1" t="s">
        <v>18</v>
      </c>
      <c r="B16171" s="2">
        <v>42747</v>
      </c>
      <c r="C16171">
        <v>45.917999999999999</v>
      </c>
    </row>
    <row r="16172" spans="1:3" x14ac:dyDescent="0.55000000000000004">
      <c r="A16172" s="1" t="s">
        <v>18</v>
      </c>
      <c r="B16172" s="2">
        <v>42748</v>
      </c>
      <c r="C16172">
        <v>47.55</v>
      </c>
    </row>
    <row r="16173" spans="1:3" x14ac:dyDescent="0.55000000000000004">
      <c r="A16173" s="1" t="s">
        <v>18</v>
      </c>
      <c r="B16173" s="2">
        <v>42752</v>
      </c>
      <c r="C16173">
        <v>47.116</v>
      </c>
    </row>
    <row r="16174" spans="1:3" x14ac:dyDescent="0.55000000000000004">
      <c r="A16174" s="1" t="s">
        <v>18</v>
      </c>
      <c r="B16174" s="2">
        <v>42753</v>
      </c>
      <c r="C16174">
        <v>47.671999999999997</v>
      </c>
    </row>
    <row r="16175" spans="1:3" x14ac:dyDescent="0.55000000000000004">
      <c r="A16175" s="1" t="s">
        <v>18</v>
      </c>
      <c r="B16175" s="2">
        <v>42754</v>
      </c>
      <c r="C16175">
        <v>48.752000000000002</v>
      </c>
    </row>
    <row r="16176" spans="1:3" x14ac:dyDescent="0.55000000000000004">
      <c r="A16176" s="1" t="s">
        <v>18</v>
      </c>
      <c r="B16176" s="2">
        <v>42755</v>
      </c>
      <c r="C16176">
        <v>48.945999999999998</v>
      </c>
    </row>
    <row r="16177" spans="1:3" x14ac:dyDescent="0.55000000000000004">
      <c r="A16177" s="1" t="s">
        <v>18</v>
      </c>
      <c r="B16177" s="2">
        <v>42758</v>
      </c>
      <c r="C16177">
        <v>49.783999999999999</v>
      </c>
    </row>
    <row r="16178" spans="1:3" x14ac:dyDescent="0.55000000000000004">
      <c r="A16178" s="1" t="s">
        <v>18</v>
      </c>
      <c r="B16178" s="2">
        <v>42759</v>
      </c>
      <c r="C16178">
        <v>50.921999999999997</v>
      </c>
    </row>
    <row r="16179" spans="1:3" x14ac:dyDescent="0.55000000000000004">
      <c r="A16179" s="1" t="s">
        <v>18</v>
      </c>
      <c r="B16179" s="2">
        <v>42760</v>
      </c>
      <c r="C16179">
        <v>50.893999999999998</v>
      </c>
    </row>
    <row r="16180" spans="1:3" x14ac:dyDescent="0.55000000000000004">
      <c r="A16180" s="1" t="s">
        <v>18</v>
      </c>
      <c r="B16180" s="2">
        <v>42761</v>
      </c>
      <c r="C16180">
        <v>50.502000000000002</v>
      </c>
    </row>
    <row r="16181" spans="1:3" x14ac:dyDescent="0.55000000000000004">
      <c r="A16181" s="1" t="s">
        <v>18</v>
      </c>
      <c r="B16181" s="2">
        <v>42762</v>
      </c>
      <c r="C16181">
        <v>50.59</v>
      </c>
    </row>
    <row r="16182" spans="1:3" x14ac:dyDescent="0.55000000000000004">
      <c r="A16182" s="1" t="s">
        <v>18</v>
      </c>
      <c r="B16182" s="2">
        <v>42765</v>
      </c>
      <c r="C16182">
        <v>50.125999999999998</v>
      </c>
    </row>
    <row r="16183" spans="1:3" x14ac:dyDescent="0.55000000000000004">
      <c r="A16183" s="1" t="s">
        <v>18</v>
      </c>
      <c r="B16183" s="2">
        <v>42766</v>
      </c>
      <c r="C16183">
        <v>50.386000000000003</v>
      </c>
    </row>
    <row r="16184" spans="1:3" x14ac:dyDescent="0.55000000000000004">
      <c r="A16184" s="1" t="s">
        <v>18</v>
      </c>
      <c r="B16184" s="2">
        <v>42767</v>
      </c>
      <c r="C16184">
        <v>49.847999999999999</v>
      </c>
    </row>
    <row r="16185" spans="1:3" x14ac:dyDescent="0.55000000000000004">
      <c r="A16185" s="1" t="s">
        <v>18</v>
      </c>
      <c r="B16185" s="2">
        <v>42768</v>
      </c>
      <c r="C16185">
        <v>50.31</v>
      </c>
    </row>
    <row r="16186" spans="1:3" x14ac:dyDescent="0.55000000000000004">
      <c r="A16186" s="1" t="s">
        <v>18</v>
      </c>
      <c r="B16186" s="2">
        <v>42769</v>
      </c>
      <c r="C16186">
        <v>50.265999999999998</v>
      </c>
    </row>
    <row r="16187" spans="1:3" x14ac:dyDescent="0.55000000000000004">
      <c r="A16187" s="1" t="s">
        <v>18</v>
      </c>
      <c r="B16187" s="2">
        <v>42772</v>
      </c>
      <c r="C16187">
        <v>51.554000000000002</v>
      </c>
    </row>
    <row r="16188" spans="1:3" x14ac:dyDescent="0.55000000000000004">
      <c r="A16188" s="1" t="s">
        <v>18</v>
      </c>
      <c r="B16188" s="2">
        <v>42773</v>
      </c>
      <c r="C16188">
        <v>51.496000000000002</v>
      </c>
    </row>
    <row r="16189" spans="1:3" x14ac:dyDescent="0.55000000000000004">
      <c r="A16189" s="1" t="s">
        <v>18</v>
      </c>
      <c r="B16189" s="2">
        <v>42774</v>
      </c>
      <c r="C16189">
        <v>52.415999999999997</v>
      </c>
    </row>
    <row r="16190" spans="1:3" x14ac:dyDescent="0.55000000000000004">
      <c r="A16190" s="1" t="s">
        <v>18</v>
      </c>
      <c r="B16190" s="2">
        <v>42775</v>
      </c>
      <c r="C16190">
        <v>53.84</v>
      </c>
    </row>
    <row r="16191" spans="1:3" x14ac:dyDescent="0.55000000000000004">
      <c r="A16191" s="1" t="s">
        <v>18</v>
      </c>
      <c r="B16191" s="2">
        <v>42776</v>
      </c>
      <c r="C16191">
        <v>53.845999999999997</v>
      </c>
    </row>
    <row r="16192" spans="1:3" x14ac:dyDescent="0.55000000000000004">
      <c r="A16192" s="1" t="s">
        <v>18</v>
      </c>
      <c r="B16192" s="2">
        <v>42779</v>
      </c>
      <c r="C16192">
        <v>56.12</v>
      </c>
    </row>
    <row r="16193" spans="1:3" x14ac:dyDescent="0.55000000000000004">
      <c r="A16193" s="1" t="s">
        <v>18</v>
      </c>
      <c r="B16193" s="2">
        <v>42780</v>
      </c>
      <c r="C16193">
        <v>56.195999999999998</v>
      </c>
    </row>
    <row r="16194" spans="1:3" x14ac:dyDescent="0.55000000000000004">
      <c r="A16194" s="1" t="s">
        <v>18</v>
      </c>
      <c r="B16194" s="2">
        <v>42781</v>
      </c>
      <c r="C16194">
        <v>55.951999999999998</v>
      </c>
    </row>
    <row r="16195" spans="1:3" x14ac:dyDescent="0.55000000000000004">
      <c r="A16195" s="1" t="s">
        <v>18</v>
      </c>
      <c r="B16195" s="2">
        <v>42782</v>
      </c>
      <c r="C16195">
        <v>53.79</v>
      </c>
    </row>
    <row r="16196" spans="1:3" x14ac:dyDescent="0.55000000000000004">
      <c r="A16196" s="1" t="s">
        <v>18</v>
      </c>
      <c r="B16196" s="2">
        <v>42783</v>
      </c>
      <c r="C16196">
        <v>54.445999999999998</v>
      </c>
    </row>
    <row r="16197" spans="1:3" x14ac:dyDescent="0.55000000000000004">
      <c r="A16197" s="1" t="s">
        <v>18</v>
      </c>
      <c r="B16197" s="2">
        <v>42787</v>
      </c>
      <c r="C16197">
        <v>55.478000000000002</v>
      </c>
    </row>
    <row r="16198" spans="1:3" x14ac:dyDescent="0.55000000000000004">
      <c r="A16198" s="1" t="s">
        <v>18</v>
      </c>
      <c r="B16198" s="2">
        <v>42788</v>
      </c>
      <c r="C16198">
        <v>54.701999999999998</v>
      </c>
    </row>
    <row r="16199" spans="1:3" x14ac:dyDescent="0.55000000000000004">
      <c r="A16199" s="1" t="s">
        <v>18</v>
      </c>
      <c r="B16199" s="2">
        <v>42789</v>
      </c>
      <c r="C16199">
        <v>51.198</v>
      </c>
    </row>
    <row r="16200" spans="1:3" x14ac:dyDescent="0.55000000000000004">
      <c r="A16200" s="1" t="s">
        <v>18</v>
      </c>
      <c r="B16200" s="2">
        <v>42790</v>
      </c>
      <c r="C16200">
        <v>51.4</v>
      </c>
    </row>
    <row r="16201" spans="1:3" x14ac:dyDescent="0.55000000000000004">
      <c r="A16201" s="1" t="s">
        <v>18</v>
      </c>
      <c r="B16201" s="2">
        <v>42793</v>
      </c>
      <c r="C16201">
        <v>49.246000000000002</v>
      </c>
    </row>
    <row r="16202" spans="1:3" x14ac:dyDescent="0.55000000000000004">
      <c r="A16202" s="1" t="s">
        <v>18</v>
      </c>
      <c r="B16202" s="2">
        <v>42794</v>
      </c>
      <c r="C16202">
        <v>49.997999999999998</v>
      </c>
    </row>
    <row r="16203" spans="1:3" x14ac:dyDescent="0.55000000000000004">
      <c r="A16203" s="1" t="s">
        <v>18</v>
      </c>
      <c r="B16203" s="2">
        <v>42795</v>
      </c>
      <c r="C16203">
        <v>50.003999999999998</v>
      </c>
    </row>
    <row r="16204" spans="1:3" x14ac:dyDescent="0.55000000000000004">
      <c r="A16204" s="1" t="s">
        <v>18</v>
      </c>
      <c r="B16204" s="2">
        <v>42796</v>
      </c>
      <c r="C16204">
        <v>50.095999999999997</v>
      </c>
    </row>
    <row r="16205" spans="1:3" x14ac:dyDescent="0.55000000000000004">
      <c r="A16205" s="1" t="s">
        <v>18</v>
      </c>
      <c r="B16205" s="2">
        <v>42797</v>
      </c>
      <c r="C16205">
        <v>50.314</v>
      </c>
    </row>
    <row r="16206" spans="1:3" x14ac:dyDescent="0.55000000000000004">
      <c r="A16206" s="1" t="s">
        <v>18</v>
      </c>
      <c r="B16206" s="2">
        <v>42800</v>
      </c>
      <c r="C16206">
        <v>50.241999999999997</v>
      </c>
    </row>
    <row r="16207" spans="1:3" x14ac:dyDescent="0.55000000000000004">
      <c r="A16207" s="1" t="s">
        <v>18</v>
      </c>
      <c r="B16207" s="2">
        <v>42801</v>
      </c>
      <c r="C16207">
        <v>49.718000000000004</v>
      </c>
    </row>
    <row r="16208" spans="1:3" x14ac:dyDescent="0.55000000000000004">
      <c r="A16208" s="1" t="s">
        <v>18</v>
      </c>
      <c r="B16208" s="2">
        <v>42802</v>
      </c>
      <c r="C16208">
        <v>49.374000000000002</v>
      </c>
    </row>
    <row r="16209" spans="1:3" x14ac:dyDescent="0.55000000000000004">
      <c r="A16209" s="1" t="s">
        <v>18</v>
      </c>
      <c r="B16209" s="2">
        <v>42803</v>
      </c>
      <c r="C16209">
        <v>48.98</v>
      </c>
    </row>
    <row r="16210" spans="1:3" x14ac:dyDescent="0.55000000000000004">
      <c r="A16210" s="1" t="s">
        <v>18</v>
      </c>
      <c r="B16210" s="2">
        <v>42804</v>
      </c>
      <c r="C16210">
        <v>48.738</v>
      </c>
    </row>
    <row r="16211" spans="1:3" x14ac:dyDescent="0.55000000000000004">
      <c r="A16211" s="1" t="s">
        <v>18</v>
      </c>
      <c r="B16211" s="2">
        <v>42807</v>
      </c>
      <c r="C16211">
        <v>49.234000000000002</v>
      </c>
    </row>
    <row r="16212" spans="1:3" x14ac:dyDescent="0.55000000000000004">
      <c r="A16212" s="1" t="s">
        <v>18</v>
      </c>
      <c r="B16212" s="2">
        <v>42808</v>
      </c>
      <c r="C16212">
        <v>51.6</v>
      </c>
    </row>
    <row r="16213" spans="1:3" x14ac:dyDescent="0.55000000000000004">
      <c r="A16213" s="1" t="s">
        <v>18</v>
      </c>
      <c r="B16213" s="2">
        <v>42809</v>
      </c>
      <c r="C16213">
        <v>51.146000000000001</v>
      </c>
    </row>
    <row r="16214" spans="1:3" x14ac:dyDescent="0.55000000000000004">
      <c r="A16214" s="1" t="s">
        <v>18</v>
      </c>
      <c r="B16214" s="2">
        <v>42810</v>
      </c>
      <c r="C16214">
        <v>52.41</v>
      </c>
    </row>
    <row r="16215" spans="1:3" x14ac:dyDescent="0.55000000000000004">
      <c r="A16215" s="1" t="s">
        <v>18</v>
      </c>
      <c r="B16215" s="2">
        <v>42811</v>
      </c>
      <c r="C16215">
        <v>52.3</v>
      </c>
    </row>
    <row r="16216" spans="1:3" x14ac:dyDescent="0.55000000000000004">
      <c r="A16216" s="1" t="s">
        <v>18</v>
      </c>
      <c r="B16216" s="2">
        <v>42814</v>
      </c>
      <c r="C16216">
        <v>52.384</v>
      </c>
    </row>
    <row r="16217" spans="1:3" x14ac:dyDescent="0.55000000000000004">
      <c r="A16217" s="1" t="s">
        <v>18</v>
      </c>
      <c r="B16217" s="2">
        <v>42815</v>
      </c>
      <c r="C16217">
        <v>50.136000000000003</v>
      </c>
    </row>
    <row r="16218" spans="1:3" x14ac:dyDescent="0.55000000000000004">
      <c r="A16218" s="1" t="s">
        <v>18</v>
      </c>
      <c r="B16218" s="2">
        <v>42816</v>
      </c>
      <c r="C16218">
        <v>51.002000000000002</v>
      </c>
    </row>
    <row r="16219" spans="1:3" x14ac:dyDescent="0.55000000000000004">
      <c r="A16219" s="1" t="s">
        <v>18</v>
      </c>
      <c r="B16219" s="2">
        <v>42817</v>
      </c>
      <c r="C16219">
        <v>50.956000000000003</v>
      </c>
    </row>
    <row r="16220" spans="1:3" x14ac:dyDescent="0.55000000000000004">
      <c r="A16220" s="1" t="s">
        <v>18</v>
      </c>
      <c r="B16220" s="2">
        <v>42818</v>
      </c>
      <c r="C16220">
        <v>52.631999999999998</v>
      </c>
    </row>
    <row r="16221" spans="1:3" x14ac:dyDescent="0.55000000000000004">
      <c r="A16221" s="1" t="s">
        <v>18</v>
      </c>
      <c r="B16221" s="2">
        <v>42821</v>
      </c>
      <c r="C16221">
        <v>54.043999999999997</v>
      </c>
    </row>
    <row r="16222" spans="1:3" x14ac:dyDescent="0.55000000000000004">
      <c r="A16222" s="1" t="s">
        <v>18</v>
      </c>
      <c r="B16222" s="2">
        <v>42822</v>
      </c>
      <c r="C16222">
        <v>55.49</v>
      </c>
    </row>
    <row r="16223" spans="1:3" x14ac:dyDescent="0.55000000000000004">
      <c r="A16223" s="1" t="s">
        <v>18</v>
      </c>
      <c r="B16223" s="2">
        <v>42823</v>
      </c>
      <c r="C16223">
        <v>55.475999999999999</v>
      </c>
    </row>
    <row r="16224" spans="1:3" x14ac:dyDescent="0.55000000000000004">
      <c r="A16224" s="1" t="s">
        <v>18</v>
      </c>
      <c r="B16224" s="2">
        <v>42824</v>
      </c>
      <c r="C16224">
        <v>55.584000000000003</v>
      </c>
    </row>
    <row r="16225" spans="1:3" x14ac:dyDescent="0.55000000000000004">
      <c r="A16225" s="1" t="s">
        <v>18</v>
      </c>
      <c r="B16225" s="2">
        <v>42825</v>
      </c>
      <c r="C16225">
        <v>55.66</v>
      </c>
    </row>
    <row r="16226" spans="1:3" x14ac:dyDescent="0.55000000000000004">
      <c r="A16226" s="1" t="s">
        <v>18</v>
      </c>
      <c r="B16226" s="2">
        <v>42828</v>
      </c>
      <c r="C16226">
        <v>59.704000000000001</v>
      </c>
    </row>
    <row r="16227" spans="1:3" x14ac:dyDescent="0.55000000000000004">
      <c r="A16227" s="1" t="s">
        <v>18</v>
      </c>
      <c r="B16227" s="2">
        <v>42829</v>
      </c>
      <c r="C16227">
        <v>60.74</v>
      </c>
    </row>
    <row r="16228" spans="1:3" x14ac:dyDescent="0.55000000000000004">
      <c r="A16228" s="1" t="s">
        <v>18</v>
      </c>
      <c r="B16228" s="2">
        <v>42830</v>
      </c>
      <c r="C16228">
        <v>59</v>
      </c>
    </row>
    <row r="16229" spans="1:3" x14ac:dyDescent="0.55000000000000004">
      <c r="A16229" s="1" t="s">
        <v>18</v>
      </c>
      <c r="B16229" s="2">
        <v>42831</v>
      </c>
      <c r="C16229">
        <v>59.74</v>
      </c>
    </row>
    <row r="16230" spans="1:3" x14ac:dyDescent="0.55000000000000004">
      <c r="A16230" s="1" t="s">
        <v>18</v>
      </c>
      <c r="B16230" s="2">
        <v>42832</v>
      </c>
      <c r="C16230">
        <v>60.508000000000003</v>
      </c>
    </row>
    <row r="16231" spans="1:3" x14ac:dyDescent="0.55000000000000004">
      <c r="A16231" s="1" t="s">
        <v>18</v>
      </c>
      <c r="B16231" s="2">
        <v>42835</v>
      </c>
      <c r="C16231">
        <v>62.478000000000002</v>
      </c>
    </row>
    <row r="16232" spans="1:3" x14ac:dyDescent="0.55000000000000004">
      <c r="A16232" s="1" t="s">
        <v>18</v>
      </c>
      <c r="B16232" s="2">
        <v>42836</v>
      </c>
      <c r="C16232">
        <v>61.741999999999997</v>
      </c>
    </row>
    <row r="16233" spans="1:3" x14ac:dyDescent="0.55000000000000004">
      <c r="A16233" s="1" t="s">
        <v>18</v>
      </c>
      <c r="B16233" s="2">
        <v>42837</v>
      </c>
      <c r="C16233">
        <v>59.368000000000002</v>
      </c>
    </row>
    <row r="16234" spans="1:3" x14ac:dyDescent="0.55000000000000004">
      <c r="A16234" s="1" t="s">
        <v>18</v>
      </c>
      <c r="B16234" s="2">
        <v>42838</v>
      </c>
      <c r="C16234">
        <v>60.8</v>
      </c>
    </row>
    <row r="16235" spans="1:3" x14ac:dyDescent="0.55000000000000004">
      <c r="A16235" s="1" t="s">
        <v>18</v>
      </c>
      <c r="B16235" s="2">
        <v>42842</v>
      </c>
      <c r="C16235">
        <v>60.287999999999997</v>
      </c>
    </row>
    <row r="16236" spans="1:3" x14ac:dyDescent="0.55000000000000004">
      <c r="A16236" s="1" t="s">
        <v>18</v>
      </c>
      <c r="B16236" s="2">
        <v>42843</v>
      </c>
      <c r="C16236">
        <v>60.05</v>
      </c>
    </row>
    <row r="16237" spans="1:3" x14ac:dyDescent="0.55000000000000004">
      <c r="A16237" s="1" t="s">
        <v>18</v>
      </c>
      <c r="B16237" s="2">
        <v>42844</v>
      </c>
      <c r="C16237">
        <v>61.103999999999999</v>
      </c>
    </row>
    <row r="16238" spans="1:3" x14ac:dyDescent="0.55000000000000004">
      <c r="A16238" s="1" t="s">
        <v>18</v>
      </c>
      <c r="B16238" s="2">
        <v>42845</v>
      </c>
      <c r="C16238">
        <v>60.502000000000002</v>
      </c>
    </row>
    <row r="16239" spans="1:3" x14ac:dyDescent="0.55000000000000004">
      <c r="A16239" s="1" t="s">
        <v>18</v>
      </c>
      <c r="B16239" s="2">
        <v>42846</v>
      </c>
      <c r="C16239">
        <v>61.12</v>
      </c>
    </row>
    <row r="16240" spans="1:3" x14ac:dyDescent="0.55000000000000004">
      <c r="A16240" s="1" t="s">
        <v>18</v>
      </c>
      <c r="B16240" s="2">
        <v>42849</v>
      </c>
      <c r="C16240">
        <v>61.606000000000002</v>
      </c>
    </row>
    <row r="16241" spans="1:3" x14ac:dyDescent="0.55000000000000004">
      <c r="A16241" s="1" t="s">
        <v>18</v>
      </c>
      <c r="B16241" s="2">
        <v>42850</v>
      </c>
      <c r="C16241">
        <v>62.758000000000003</v>
      </c>
    </row>
    <row r="16242" spans="1:3" x14ac:dyDescent="0.55000000000000004">
      <c r="A16242" s="1" t="s">
        <v>18</v>
      </c>
      <c r="B16242" s="2">
        <v>42851</v>
      </c>
      <c r="C16242">
        <v>62.033999999999999</v>
      </c>
    </row>
    <row r="16243" spans="1:3" x14ac:dyDescent="0.55000000000000004">
      <c r="A16243" s="1" t="s">
        <v>18</v>
      </c>
      <c r="B16243" s="2">
        <v>42852</v>
      </c>
      <c r="C16243">
        <v>61.725999999999999</v>
      </c>
    </row>
    <row r="16244" spans="1:3" x14ac:dyDescent="0.55000000000000004">
      <c r="A16244" s="1" t="s">
        <v>18</v>
      </c>
      <c r="B16244" s="2">
        <v>42853</v>
      </c>
      <c r="C16244">
        <v>62.814</v>
      </c>
    </row>
    <row r="16245" spans="1:3" x14ac:dyDescent="0.55000000000000004">
      <c r="A16245" s="1" t="s">
        <v>18</v>
      </c>
      <c r="B16245" s="2">
        <v>42856</v>
      </c>
      <c r="C16245">
        <v>64.566000000000003</v>
      </c>
    </row>
    <row r="16246" spans="1:3" x14ac:dyDescent="0.55000000000000004">
      <c r="A16246" s="1" t="s">
        <v>18</v>
      </c>
      <c r="B16246" s="2">
        <v>42857</v>
      </c>
      <c r="C16246">
        <v>63.777999999999999</v>
      </c>
    </row>
    <row r="16247" spans="1:3" x14ac:dyDescent="0.55000000000000004">
      <c r="A16247" s="1" t="s">
        <v>18</v>
      </c>
      <c r="B16247" s="2">
        <v>42858</v>
      </c>
      <c r="C16247">
        <v>62.204000000000001</v>
      </c>
    </row>
    <row r="16248" spans="1:3" x14ac:dyDescent="0.55000000000000004">
      <c r="A16248" s="1" t="s">
        <v>18</v>
      </c>
      <c r="B16248" s="2">
        <v>42859</v>
      </c>
      <c r="C16248">
        <v>59.091999999999999</v>
      </c>
    </row>
    <row r="16249" spans="1:3" x14ac:dyDescent="0.55000000000000004">
      <c r="A16249" s="1" t="s">
        <v>18</v>
      </c>
      <c r="B16249" s="2">
        <v>42860</v>
      </c>
      <c r="C16249">
        <v>61.67</v>
      </c>
    </row>
    <row r="16250" spans="1:3" x14ac:dyDescent="0.55000000000000004">
      <c r="A16250" s="1" t="s">
        <v>18</v>
      </c>
      <c r="B16250" s="2">
        <v>42863</v>
      </c>
      <c r="C16250">
        <v>61.438000000000002</v>
      </c>
    </row>
    <row r="16251" spans="1:3" x14ac:dyDescent="0.55000000000000004">
      <c r="A16251" s="1" t="s">
        <v>18</v>
      </c>
      <c r="B16251" s="2">
        <v>42864</v>
      </c>
      <c r="C16251">
        <v>64.251999999999995</v>
      </c>
    </row>
    <row r="16252" spans="1:3" x14ac:dyDescent="0.55000000000000004">
      <c r="A16252" s="1" t="s">
        <v>18</v>
      </c>
      <c r="B16252" s="2">
        <v>42865</v>
      </c>
      <c r="C16252">
        <v>65.043999999999997</v>
      </c>
    </row>
    <row r="16253" spans="1:3" x14ac:dyDescent="0.55000000000000004">
      <c r="A16253" s="1" t="s">
        <v>18</v>
      </c>
      <c r="B16253" s="2">
        <v>42866</v>
      </c>
      <c r="C16253">
        <v>64.62</v>
      </c>
    </row>
    <row r="16254" spans="1:3" x14ac:dyDescent="0.55000000000000004">
      <c r="A16254" s="1" t="s">
        <v>18</v>
      </c>
      <c r="B16254" s="2">
        <v>42867</v>
      </c>
      <c r="C16254">
        <v>64.962000000000003</v>
      </c>
    </row>
    <row r="16255" spans="1:3" x14ac:dyDescent="0.55000000000000004">
      <c r="A16255" s="1" t="s">
        <v>18</v>
      </c>
      <c r="B16255" s="2">
        <v>42870</v>
      </c>
      <c r="C16255">
        <v>63.176000000000002</v>
      </c>
    </row>
    <row r="16256" spans="1:3" x14ac:dyDescent="0.55000000000000004">
      <c r="A16256" s="1" t="s">
        <v>18</v>
      </c>
      <c r="B16256" s="2">
        <v>42871</v>
      </c>
      <c r="C16256">
        <v>63.402000000000001</v>
      </c>
    </row>
    <row r="16257" spans="1:3" x14ac:dyDescent="0.55000000000000004">
      <c r="A16257" s="1" t="s">
        <v>18</v>
      </c>
      <c r="B16257" s="2">
        <v>42872</v>
      </c>
      <c r="C16257">
        <v>61.222000000000001</v>
      </c>
    </row>
    <row r="16258" spans="1:3" x14ac:dyDescent="0.55000000000000004">
      <c r="A16258" s="1" t="s">
        <v>18</v>
      </c>
      <c r="B16258" s="2">
        <v>42873</v>
      </c>
      <c r="C16258">
        <v>62.612000000000002</v>
      </c>
    </row>
    <row r="16259" spans="1:3" x14ac:dyDescent="0.55000000000000004">
      <c r="A16259" s="1" t="s">
        <v>18</v>
      </c>
      <c r="B16259" s="2">
        <v>42874</v>
      </c>
      <c r="C16259">
        <v>62.165999999999997</v>
      </c>
    </row>
    <row r="16260" spans="1:3" x14ac:dyDescent="0.55000000000000004">
      <c r="A16260" s="1" t="s">
        <v>18</v>
      </c>
      <c r="B16260" s="2">
        <v>42877</v>
      </c>
      <c r="C16260">
        <v>62.07</v>
      </c>
    </row>
    <row r="16261" spans="1:3" x14ac:dyDescent="0.55000000000000004">
      <c r="A16261" s="1" t="s">
        <v>18</v>
      </c>
      <c r="B16261" s="2">
        <v>42878</v>
      </c>
      <c r="C16261">
        <v>60.771999999999998</v>
      </c>
    </row>
    <row r="16262" spans="1:3" x14ac:dyDescent="0.55000000000000004">
      <c r="A16262" s="1" t="s">
        <v>18</v>
      </c>
      <c r="B16262" s="2">
        <v>42879</v>
      </c>
      <c r="C16262">
        <v>62.043999999999997</v>
      </c>
    </row>
    <row r="16263" spans="1:3" x14ac:dyDescent="0.55000000000000004">
      <c r="A16263" s="1" t="s">
        <v>18</v>
      </c>
      <c r="B16263" s="2">
        <v>42880</v>
      </c>
      <c r="C16263">
        <v>63.366</v>
      </c>
    </row>
    <row r="16264" spans="1:3" x14ac:dyDescent="0.55000000000000004">
      <c r="A16264" s="1" t="s">
        <v>18</v>
      </c>
      <c r="B16264" s="2">
        <v>42881</v>
      </c>
      <c r="C16264">
        <v>65.028000000000006</v>
      </c>
    </row>
    <row r="16265" spans="1:3" x14ac:dyDescent="0.55000000000000004">
      <c r="A16265" s="1" t="s">
        <v>18</v>
      </c>
      <c r="B16265" s="2">
        <v>42885</v>
      </c>
      <c r="C16265">
        <v>67.02</v>
      </c>
    </row>
    <row r="16266" spans="1:3" x14ac:dyDescent="0.55000000000000004">
      <c r="A16266" s="1" t="s">
        <v>18</v>
      </c>
      <c r="B16266" s="2">
        <v>42886</v>
      </c>
      <c r="C16266">
        <v>68.201999999999998</v>
      </c>
    </row>
    <row r="16267" spans="1:3" x14ac:dyDescent="0.55000000000000004">
      <c r="A16267" s="1" t="s">
        <v>18</v>
      </c>
      <c r="B16267" s="2">
        <v>42887</v>
      </c>
      <c r="C16267">
        <v>68.073999999999998</v>
      </c>
    </row>
    <row r="16268" spans="1:3" x14ac:dyDescent="0.55000000000000004">
      <c r="A16268" s="1" t="s">
        <v>18</v>
      </c>
      <c r="B16268" s="2">
        <v>42888</v>
      </c>
      <c r="C16268">
        <v>67.97</v>
      </c>
    </row>
    <row r="16269" spans="1:3" x14ac:dyDescent="0.55000000000000004">
      <c r="A16269" s="1" t="s">
        <v>18</v>
      </c>
      <c r="B16269" s="2">
        <v>42891</v>
      </c>
      <c r="C16269">
        <v>69.463999999999999</v>
      </c>
    </row>
    <row r="16270" spans="1:3" x14ac:dyDescent="0.55000000000000004">
      <c r="A16270" s="1" t="s">
        <v>18</v>
      </c>
      <c r="B16270" s="2">
        <v>42892</v>
      </c>
      <c r="C16270">
        <v>70.569999999999993</v>
      </c>
    </row>
    <row r="16271" spans="1:3" x14ac:dyDescent="0.55000000000000004">
      <c r="A16271" s="1" t="s">
        <v>18</v>
      </c>
      <c r="B16271" s="2">
        <v>42893</v>
      </c>
      <c r="C16271">
        <v>71.930000000000007</v>
      </c>
    </row>
    <row r="16272" spans="1:3" x14ac:dyDescent="0.55000000000000004">
      <c r="A16272" s="1" t="s">
        <v>18</v>
      </c>
      <c r="B16272" s="2">
        <v>42894</v>
      </c>
      <c r="C16272">
        <v>74</v>
      </c>
    </row>
    <row r="16273" spans="1:3" x14ac:dyDescent="0.55000000000000004">
      <c r="A16273" s="1" t="s">
        <v>18</v>
      </c>
      <c r="B16273" s="2">
        <v>42895</v>
      </c>
      <c r="C16273">
        <v>71.463999999999999</v>
      </c>
    </row>
    <row r="16274" spans="1:3" x14ac:dyDescent="0.55000000000000004">
      <c r="A16274" s="1" t="s">
        <v>18</v>
      </c>
      <c r="B16274" s="2">
        <v>42898</v>
      </c>
      <c r="C16274">
        <v>71.802000000000007</v>
      </c>
    </row>
    <row r="16275" spans="1:3" x14ac:dyDescent="0.55000000000000004">
      <c r="A16275" s="1" t="s">
        <v>18</v>
      </c>
      <c r="B16275" s="2">
        <v>42899</v>
      </c>
      <c r="C16275">
        <v>75.19</v>
      </c>
    </row>
    <row r="16276" spans="1:3" x14ac:dyDescent="0.55000000000000004">
      <c r="A16276" s="1" t="s">
        <v>18</v>
      </c>
      <c r="B16276" s="2">
        <v>42900</v>
      </c>
      <c r="C16276">
        <v>76.132000000000005</v>
      </c>
    </row>
    <row r="16277" spans="1:3" x14ac:dyDescent="0.55000000000000004">
      <c r="A16277" s="1" t="s">
        <v>18</v>
      </c>
      <c r="B16277" s="2">
        <v>42901</v>
      </c>
      <c r="C16277">
        <v>75.067999999999998</v>
      </c>
    </row>
    <row r="16278" spans="1:3" x14ac:dyDescent="0.55000000000000004">
      <c r="A16278" s="1" t="s">
        <v>18</v>
      </c>
      <c r="B16278" s="2">
        <v>42902</v>
      </c>
      <c r="C16278">
        <v>74.28</v>
      </c>
    </row>
    <row r="16279" spans="1:3" x14ac:dyDescent="0.55000000000000004">
      <c r="A16279" s="1" t="s">
        <v>18</v>
      </c>
      <c r="B16279" s="2">
        <v>42905</v>
      </c>
      <c r="C16279">
        <v>73.959999999999994</v>
      </c>
    </row>
    <row r="16280" spans="1:3" x14ac:dyDescent="0.55000000000000004">
      <c r="A16280" s="1" t="s">
        <v>18</v>
      </c>
      <c r="B16280" s="2">
        <v>42906</v>
      </c>
      <c r="C16280">
        <v>74.447999999999993</v>
      </c>
    </row>
    <row r="16281" spans="1:3" x14ac:dyDescent="0.55000000000000004">
      <c r="A16281" s="1" t="s">
        <v>18</v>
      </c>
      <c r="B16281" s="2">
        <v>42907</v>
      </c>
      <c r="C16281">
        <v>75.28</v>
      </c>
    </row>
    <row r="16282" spans="1:3" x14ac:dyDescent="0.55000000000000004">
      <c r="A16282" s="1" t="s">
        <v>18</v>
      </c>
      <c r="B16282" s="2">
        <v>42908</v>
      </c>
      <c r="C16282">
        <v>76.522000000000006</v>
      </c>
    </row>
    <row r="16283" spans="1:3" x14ac:dyDescent="0.55000000000000004">
      <c r="A16283" s="1" t="s">
        <v>18</v>
      </c>
      <c r="B16283" s="2">
        <v>42909</v>
      </c>
      <c r="C16283">
        <v>76.69</v>
      </c>
    </row>
    <row r="16284" spans="1:3" x14ac:dyDescent="0.55000000000000004">
      <c r="A16284" s="1" t="s">
        <v>18</v>
      </c>
      <c r="B16284" s="2">
        <v>42912</v>
      </c>
      <c r="C16284">
        <v>75.498000000000005</v>
      </c>
    </row>
    <row r="16285" spans="1:3" x14ac:dyDescent="0.55000000000000004">
      <c r="A16285" s="1" t="s">
        <v>18</v>
      </c>
      <c r="B16285" s="2">
        <v>42913</v>
      </c>
      <c r="C16285">
        <v>72.474000000000004</v>
      </c>
    </row>
    <row r="16286" spans="1:3" x14ac:dyDescent="0.55000000000000004">
      <c r="A16286" s="1" t="s">
        <v>18</v>
      </c>
      <c r="B16286" s="2">
        <v>42914</v>
      </c>
      <c r="C16286">
        <v>74.248000000000005</v>
      </c>
    </row>
    <row r="16287" spans="1:3" x14ac:dyDescent="0.55000000000000004">
      <c r="A16287" s="1" t="s">
        <v>18</v>
      </c>
      <c r="B16287" s="2">
        <v>42915</v>
      </c>
      <c r="C16287">
        <v>72.150000000000006</v>
      </c>
    </row>
    <row r="16288" spans="1:3" x14ac:dyDescent="0.55000000000000004">
      <c r="A16288" s="1" t="s">
        <v>18</v>
      </c>
      <c r="B16288" s="2">
        <v>42916</v>
      </c>
      <c r="C16288">
        <v>72.322000000000003</v>
      </c>
    </row>
    <row r="16289" spans="1:3" x14ac:dyDescent="0.55000000000000004">
      <c r="A16289" s="1" t="s">
        <v>18</v>
      </c>
      <c r="B16289" s="2">
        <v>42919</v>
      </c>
      <c r="C16289">
        <v>70.524000000000001</v>
      </c>
    </row>
    <row r="16290" spans="1:3" x14ac:dyDescent="0.55000000000000004">
      <c r="A16290" s="1" t="s">
        <v>18</v>
      </c>
      <c r="B16290" s="2">
        <v>42921</v>
      </c>
      <c r="C16290">
        <v>65.418000000000006</v>
      </c>
    </row>
    <row r="16291" spans="1:3" x14ac:dyDescent="0.55000000000000004">
      <c r="A16291" s="1" t="s">
        <v>18</v>
      </c>
      <c r="B16291" s="2">
        <v>42922</v>
      </c>
      <c r="C16291">
        <v>61.765999999999998</v>
      </c>
    </row>
    <row r="16292" spans="1:3" x14ac:dyDescent="0.55000000000000004">
      <c r="A16292" s="1" t="s">
        <v>18</v>
      </c>
      <c r="B16292" s="2">
        <v>42923</v>
      </c>
      <c r="C16292">
        <v>62.643999999999998</v>
      </c>
    </row>
    <row r="16293" spans="1:3" x14ac:dyDescent="0.55000000000000004">
      <c r="A16293" s="1" t="s">
        <v>18</v>
      </c>
      <c r="B16293" s="2">
        <v>42926</v>
      </c>
      <c r="C16293">
        <v>63.21</v>
      </c>
    </row>
    <row r="16294" spans="1:3" x14ac:dyDescent="0.55000000000000004">
      <c r="A16294" s="1" t="s">
        <v>18</v>
      </c>
      <c r="B16294" s="2">
        <v>42927</v>
      </c>
      <c r="C16294">
        <v>65.444000000000003</v>
      </c>
    </row>
    <row r="16295" spans="1:3" x14ac:dyDescent="0.55000000000000004">
      <c r="A16295" s="1" t="s">
        <v>18</v>
      </c>
      <c r="B16295" s="2">
        <v>42928</v>
      </c>
      <c r="C16295">
        <v>65.903999999999996</v>
      </c>
    </row>
    <row r="16296" spans="1:3" x14ac:dyDescent="0.55000000000000004">
      <c r="A16296" s="1" t="s">
        <v>18</v>
      </c>
      <c r="B16296" s="2">
        <v>42929</v>
      </c>
      <c r="C16296">
        <v>64.682000000000002</v>
      </c>
    </row>
    <row r="16297" spans="1:3" x14ac:dyDescent="0.55000000000000004">
      <c r="A16297" s="1" t="s">
        <v>18</v>
      </c>
      <c r="B16297" s="2">
        <v>42930</v>
      </c>
      <c r="C16297">
        <v>65.555999999999997</v>
      </c>
    </row>
    <row r="16298" spans="1:3" x14ac:dyDescent="0.55000000000000004">
      <c r="A16298" s="1" t="s">
        <v>18</v>
      </c>
      <c r="B16298" s="2">
        <v>42933</v>
      </c>
      <c r="C16298">
        <v>63.914000000000001</v>
      </c>
    </row>
    <row r="16299" spans="1:3" x14ac:dyDescent="0.55000000000000004">
      <c r="A16299" s="1" t="s">
        <v>18</v>
      </c>
      <c r="B16299" s="2">
        <v>42934</v>
      </c>
      <c r="C16299">
        <v>65.647999999999996</v>
      </c>
    </row>
    <row r="16300" spans="1:3" x14ac:dyDescent="0.55000000000000004">
      <c r="A16300" s="1" t="s">
        <v>18</v>
      </c>
      <c r="B16300" s="2">
        <v>42935</v>
      </c>
      <c r="C16300">
        <v>65.052000000000007</v>
      </c>
    </row>
    <row r="16301" spans="1:3" x14ac:dyDescent="0.55000000000000004">
      <c r="A16301" s="1" t="s">
        <v>18</v>
      </c>
      <c r="B16301" s="2">
        <v>42936</v>
      </c>
      <c r="C16301">
        <v>65.983999999999995</v>
      </c>
    </row>
    <row r="16302" spans="1:3" x14ac:dyDescent="0.55000000000000004">
      <c r="A16302" s="1" t="s">
        <v>18</v>
      </c>
      <c r="B16302" s="2">
        <v>42937</v>
      </c>
      <c r="C16302">
        <v>65.680000000000007</v>
      </c>
    </row>
    <row r="16303" spans="1:3" x14ac:dyDescent="0.55000000000000004">
      <c r="A16303" s="1" t="s">
        <v>18</v>
      </c>
      <c r="B16303" s="2">
        <v>42940</v>
      </c>
      <c r="C16303">
        <v>68.504000000000005</v>
      </c>
    </row>
    <row r="16304" spans="1:3" x14ac:dyDescent="0.55000000000000004">
      <c r="A16304" s="1" t="s">
        <v>18</v>
      </c>
      <c r="B16304" s="2">
        <v>42941</v>
      </c>
      <c r="C16304">
        <v>67.92</v>
      </c>
    </row>
    <row r="16305" spans="1:3" x14ac:dyDescent="0.55000000000000004">
      <c r="A16305" s="1" t="s">
        <v>18</v>
      </c>
      <c r="B16305" s="2">
        <v>42942</v>
      </c>
      <c r="C16305">
        <v>68.77</v>
      </c>
    </row>
    <row r="16306" spans="1:3" x14ac:dyDescent="0.55000000000000004">
      <c r="A16306" s="1" t="s">
        <v>18</v>
      </c>
      <c r="B16306" s="2">
        <v>42943</v>
      </c>
      <c r="C16306">
        <v>66.891999999999996</v>
      </c>
    </row>
    <row r="16307" spans="1:3" x14ac:dyDescent="0.55000000000000004">
      <c r="A16307" s="1" t="s">
        <v>18</v>
      </c>
      <c r="B16307" s="2">
        <v>42944</v>
      </c>
      <c r="C16307">
        <v>67.013999999999996</v>
      </c>
    </row>
    <row r="16308" spans="1:3" x14ac:dyDescent="0.55000000000000004">
      <c r="A16308" s="1" t="s">
        <v>18</v>
      </c>
      <c r="B16308" s="2">
        <v>42947</v>
      </c>
      <c r="C16308">
        <v>64.694000000000003</v>
      </c>
    </row>
    <row r="16309" spans="1:3" x14ac:dyDescent="0.55000000000000004">
      <c r="A16309" s="1" t="s">
        <v>18</v>
      </c>
      <c r="B16309" s="2">
        <v>42948</v>
      </c>
      <c r="C16309">
        <v>63.914000000000001</v>
      </c>
    </row>
    <row r="16310" spans="1:3" x14ac:dyDescent="0.55000000000000004">
      <c r="A16310" s="1" t="s">
        <v>18</v>
      </c>
      <c r="B16310" s="2">
        <v>42949</v>
      </c>
      <c r="C16310">
        <v>65.177999999999997</v>
      </c>
    </row>
    <row r="16311" spans="1:3" x14ac:dyDescent="0.55000000000000004">
      <c r="A16311" s="1" t="s">
        <v>18</v>
      </c>
      <c r="B16311" s="2">
        <v>42950</v>
      </c>
      <c r="C16311">
        <v>69.418000000000006</v>
      </c>
    </row>
    <row r="16312" spans="1:3" x14ac:dyDescent="0.55000000000000004">
      <c r="A16312" s="1" t="s">
        <v>18</v>
      </c>
      <c r="B16312" s="2">
        <v>42951</v>
      </c>
      <c r="C16312">
        <v>71.382000000000005</v>
      </c>
    </row>
    <row r="16313" spans="1:3" x14ac:dyDescent="0.55000000000000004">
      <c r="A16313" s="1" t="s">
        <v>18</v>
      </c>
      <c r="B16313" s="2">
        <v>42954</v>
      </c>
      <c r="C16313">
        <v>71.034000000000006</v>
      </c>
    </row>
    <row r="16314" spans="1:3" x14ac:dyDescent="0.55000000000000004">
      <c r="A16314" s="1" t="s">
        <v>18</v>
      </c>
      <c r="B16314" s="2">
        <v>42955</v>
      </c>
      <c r="C16314">
        <v>73.043999999999997</v>
      </c>
    </row>
    <row r="16315" spans="1:3" x14ac:dyDescent="0.55000000000000004">
      <c r="A16315" s="1" t="s">
        <v>18</v>
      </c>
      <c r="B16315" s="2">
        <v>42956</v>
      </c>
      <c r="C16315">
        <v>72.706000000000003</v>
      </c>
    </row>
    <row r="16316" spans="1:3" x14ac:dyDescent="0.55000000000000004">
      <c r="A16316" s="1" t="s">
        <v>18</v>
      </c>
      <c r="B16316" s="2">
        <v>42957</v>
      </c>
      <c r="C16316">
        <v>71.08</v>
      </c>
    </row>
    <row r="16317" spans="1:3" x14ac:dyDescent="0.55000000000000004">
      <c r="A16317" s="1" t="s">
        <v>18</v>
      </c>
      <c r="B16317" s="2">
        <v>42958</v>
      </c>
      <c r="C16317">
        <v>71.573999999999998</v>
      </c>
    </row>
    <row r="16318" spans="1:3" x14ac:dyDescent="0.55000000000000004">
      <c r="A16318" s="1" t="s">
        <v>18</v>
      </c>
      <c r="B16318" s="2">
        <v>42961</v>
      </c>
      <c r="C16318">
        <v>72.760000000000005</v>
      </c>
    </row>
    <row r="16319" spans="1:3" x14ac:dyDescent="0.55000000000000004">
      <c r="A16319" s="1" t="s">
        <v>18</v>
      </c>
      <c r="B16319" s="2">
        <v>42962</v>
      </c>
      <c r="C16319">
        <v>72.465999999999994</v>
      </c>
    </row>
    <row r="16320" spans="1:3" x14ac:dyDescent="0.55000000000000004">
      <c r="A16320" s="1" t="s">
        <v>18</v>
      </c>
      <c r="B16320" s="2">
        <v>42963</v>
      </c>
      <c r="C16320">
        <v>72.581999999999994</v>
      </c>
    </row>
    <row r="16321" spans="1:3" x14ac:dyDescent="0.55000000000000004">
      <c r="A16321" s="1" t="s">
        <v>18</v>
      </c>
      <c r="B16321" s="2">
        <v>42964</v>
      </c>
      <c r="C16321">
        <v>70.384</v>
      </c>
    </row>
    <row r="16322" spans="1:3" x14ac:dyDescent="0.55000000000000004">
      <c r="A16322" s="1" t="s">
        <v>18</v>
      </c>
      <c r="B16322" s="2">
        <v>42965</v>
      </c>
      <c r="C16322">
        <v>69.492000000000004</v>
      </c>
    </row>
    <row r="16323" spans="1:3" x14ac:dyDescent="0.55000000000000004">
      <c r="A16323" s="1" t="s">
        <v>18</v>
      </c>
      <c r="B16323" s="2">
        <v>42968</v>
      </c>
      <c r="C16323">
        <v>67.572000000000003</v>
      </c>
    </row>
    <row r="16324" spans="1:3" x14ac:dyDescent="0.55000000000000004">
      <c r="A16324" s="1" t="s">
        <v>18</v>
      </c>
      <c r="B16324" s="2">
        <v>42969</v>
      </c>
      <c r="C16324">
        <v>68.27</v>
      </c>
    </row>
    <row r="16325" spans="1:3" x14ac:dyDescent="0.55000000000000004">
      <c r="A16325" s="1" t="s">
        <v>18</v>
      </c>
      <c r="B16325" s="2">
        <v>42970</v>
      </c>
      <c r="C16325">
        <v>70.554000000000002</v>
      </c>
    </row>
    <row r="16326" spans="1:3" x14ac:dyDescent="0.55000000000000004">
      <c r="A16326" s="1" t="s">
        <v>18</v>
      </c>
      <c r="B16326" s="2">
        <v>42971</v>
      </c>
      <c r="C16326">
        <v>70.585999999999999</v>
      </c>
    </row>
    <row r="16327" spans="1:3" x14ac:dyDescent="0.55000000000000004">
      <c r="A16327" s="1" t="s">
        <v>18</v>
      </c>
      <c r="B16327" s="2">
        <v>42972</v>
      </c>
      <c r="C16327">
        <v>69.61</v>
      </c>
    </row>
    <row r="16328" spans="1:3" x14ac:dyDescent="0.55000000000000004">
      <c r="A16328" s="1" t="s">
        <v>18</v>
      </c>
      <c r="B16328" s="2">
        <v>42975</v>
      </c>
      <c r="C16328">
        <v>69.132000000000005</v>
      </c>
    </row>
    <row r="16329" spans="1:3" x14ac:dyDescent="0.55000000000000004">
      <c r="A16329" s="1" t="s">
        <v>18</v>
      </c>
      <c r="B16329" s="2">
        <v>42976</v>
      </c>
      <c r="C16329">
        <v>69.471999999999994</v>
      </c>
    </row>
    <row r="16330" spans="1:3" x14ac:dyDescent="0.55000000000000004">
      <c r="A16330" s="1" t="s">
        <v>18</v>
      </c>
      <c r="B16330" s="2">
        <v>42977</v>
      </c>
      <c r="C16330">
        <v>70.635999999999996</v>
      </c>
    </row>
    <row r="16331" spans="1:3" x14ac:dyDescent="0.55000000000000004">
      <c r="A16331" s="1" t="s">
        <v>18</v>
      </c>
      <c r="B16331" s="2">
        <v>42978</v>
      </c>
      <c r="C16331">
        <v>71.180000000000007</v>
      </c>
    </row>
    <row r="16332" spans="1:3" x14ac:dyDescent="0.55000000000000004">
      <c r="A16332" s="1" t="s">
        <v>18</v>
      </c>
      <c r="B16332" s="2">
        <v>42979</v>
      </c>
      <c r="C16332">
        <v>71.08</v>
      </c>
    </row>
    <row r="16333" spans="1:3" x14ac:dyDescent="0.55000000000000004">
      <c r="A16333" s="1" t="s">
        <v>18</v>
      </c>
      <c r="B16333" s="2">
        <v>42983</v>
      </c>
      <c r="C16333">
        <v>69.918000000000006</v>
      </c>
    </row>
    <row r="16334" spans="1:3" x14ac:dyDescent="0.55000000000000004">
      <c r="A16334" s="1" t="s">
        <v>18</v>
      </c>
      <c r="B16334" s="2">
        <v>42984</v>
      </c>
      <c r="C16334">
        <v>68.906000000000006</v>
      </c>
    </row>
    <row r="16335" spans="1:3" x14ac:dyDescent="0.55000000000000004">
      <c r="A16335" s="1" t="s">
        <v>18</v>
      </c>
      <c r="B16335" s="2">
        <v>42985</v>
      </c>
      <c r="C16335">
        <v>70.122</v>
      </c>
    </row>
    <row r="16336" spans="1:3" x14ac:dyDescent="0.55000000000000004">
      <c r="A16336" s="1" t="s">
        <v>18</v>
      </c>
      <c r="B16336" s="2">
        <v>42986</v>
      </c>
      <c r="C16336">
        <v>68.680000000000007</v>
      </c>
    </row>
    <row r="16337" spans="1:3" x14ac:dyDescent="0.55000000000000004">
      <c r="A16337" s="1" t="s">
        <v>18</v>
      </c>
      <c r="B16337" s="2">
        <v>42989</v>
      </c>
      <c r="C16337">
        <v>72.738</v>
      </c>
    </row>
    <row r="16338" spans="1:3" x14ac:dyDescent="0.55000000000000004">
      <c r="A16338" s="1" t="s">
        <v>18</v>
      </c>
      <c r="B16338" s="2">
        <v>42990</v>
      </c>
      <c r="C16338">
        <v>72.55</v>
      </c>
    </row>
    <row r="16339" spans="1:3" x14ac:dyDescent="0.55000000000000004">
      <c r="A16339" s="1" t="s">
        <v>18</v>
      </c>
      <c r="B16339" s="2">
        <v>42991</v>
      </c>
      <c r="C16339">
        <v>73.245999999999995</v>
      </c>
    </row>
    <row r="16340" spans="1:3" x14ac:dyDescent="0.55000000000000004">
      <c r="A16340" s="1" t="s">
        <v>18</v>
      </c>
      <c r="B16340" s="2">
        <v>42992</v>
      </c>
      <c r="C16340">
        <v>75.528000000000006</v>
      </c>
    </row>
    <row r="16341" spans="1:3" x14ac:dyDescent="0.55000000000000004">
      <c r="A16341" s="1" t="s">
        <v>18</v>
      </c>
      <c r="B16341" s="2">
        <v>42993</v>
      </c>
      <c r="C16341">
        <v>75.962000000000003</v>
      </c>
    </row>
    <row r="16342" spans="1:3" x14ac:dyDescent="0.55000000000000004">
      <c r="A16342" s="1" t="s">
        <v>18</v>
      </c>
      <c r="B16342" s="2">
        <v>42996</v>
      </c>
      <c r="C16342">
        <v>77</v>
      </c>
    </row>
    <row r="16343" spans="1:3" x14ac:dyDescent="0.55000000000000004">
      <c r="A16343" s="1" t="s">
        <v>18</v>
      </c>
      <c r="B16343" s="2">
        <v>42997</v>
      </c>
      <c r="C16343">
        <v>75.02</v>
      </c>
    </row>
    <row r="16344" spans="1:3" x14ac:dyDescent="0.55000000000000004">
      <c r="A16344" s="1" t="s">
        <v>18</v>
      </c>
      <c r="B16344" s="2">
        <v>42998</v>
      </c>
      <c r="C16344">
        <v>74.781999999999996</v>
      </c>
    </row>
    <row r="16345" spans="1:3" x14ac:dyDescent="0.55000000000000004">
      <c r="A16345" s="1" t="s">
        <v>18</v>
      </c>
      <c r="B16345" s="2">
        <v>42999</v>
      </c>
      <c r="C16345">
        <v>73.296000000000006</v>
      </c>
    </row>
    <row r="16346" spans="1:3" x14ac:dyDescent="0.55000000000000004">
      <c r="A16346" s="1" t="s">
        <v>18</v>
      </c>
      <c r="B16346" s="2">
        <v>43000</v>
      </c>
      <c r="C16346">
        <v>70.218000000000004</v>
      </c>
    </row>
    <row r="16347" spans="1:3" x14ac:dyDescent="0.55000000000000004">
      <c r="A16347" s="1" t="s">
        <v>18</v>
      </c>
      <c r="B16347" s="2">
        <v>43003</v>
      </c>
      <c r="C16347">
        <v>68.998000000000005</v>
      </c>
    </row>
    <row r="16348" spans="1:3" x14ac:dyDescent="0.55000000000000004">
      <c r="A16348" s="1" t="s">
        <v>18</v>
      </c>
      <c r="B16348" s="2">
        <v>43004</v>
      </c>
      <c r="C16348">
        <v>69.05</v>
      </c>
    </row>
    <row r="16349" spans="1:3" x14ac:dyDescent="0.55000000000000004">
      <c r="A16349" s="1" t="s">
        <v>18</v>
      </c>
      <c r="B16349" s="2">
        <v>43005</v>
      </c>
      <c r="C16349">
        <v>68.194000000000003</v>
      </c>
    </row>
    <row r="16350" spans="1:3" x14ac:dyDescent="0.55000000000000004">
      <c r="A16350" s="1" t="s">
        <v>18</v>
      </c>
      <c r="B16350" s="2">
        <v>43006</v>
      </c>
      <c r="C16350">
        <v>67.92</v>
      </c>
    </row>
    <row r="16351" spans="1:3" x14ac:dyDescent="0.55000000000000004">
      <c r="A16351" s="1" t="s">
        <v>18</v>
      </c>
      <c r="B16351" s="2">
        <v>43007</v>
      </c>
      <c r="C16351">
        <v>68.22</v>
      </c>
    </row>
    <row r="16352" spans="1:3" x14ac:dyDescent="0.55000000000000004">
      <c r="A16352" s="1" t="s">
        <v>18</v>
      </c>
      <c r="B16352" s="2">
        <v>43010</v>
      </c>
      <c r="C16352">
        <v>68.305999999999997</v>
      </c>
    </row>
    <row r="16353" spans="1:3" x14ac:dyDescent="0.55000000000000004">
      <c r="A16353" s="1" t="s">
        <v>18</v>
      </c>
      <c r="B16353" s="2">
        <v>43011</v>
      </c>
      <c r="C16353">
        <v>69.628</v>
      </c>
    </row>
    <row r="16354" spans="1:3" x14ac:dyDescent="0.55000000000000004">
      <c r="A16354" s="1" t="s">
        <v>18</v>
      </c>
      <c r="B16354" s="2">
        <v>43012</v>
      </c>
      <c r="C16354">
        <v>71.001999999999995</v>
      </c>
    </row>
    <row r="16355" spans="1:3" x14ac:dyDescent="0.55000000000000004">
      <c r="A16355" s="1" t="s">
        <v>18</v>
      </c>
      <c r="B16355" s="2">
        <v>43013</v>
      </c>
      <c r="C16355">
        <v>71.066000000000003</v>
      </c>
    </row>
    <row r="16356" spans="1:3" x14ac:dyDescent="0.55000000000000004">
      <c r="A16356" s="1" t="s">
        <v>18</v>
      </c>
      <c r="B16356" s="2">
        <v>43014</v>
      </c>
      <c r="C16356">
        <v>71.376000000000005</v>
      </c>
    </row>
    <row r="16357" spans="1:3" x14ac:dyDescent="0.55000000000000004">
      <c r="A16357" s="1" t="s">
        <v>18</v>
      </c>
      <c r="B16357" s="2">
        <v>43017</v>
      </c>
      <c r="C16357">
        <v>68.587999999999994</v>
      </c>
    </row>
    <row r="16358" spans="1:3" x14ac:dyDescent="0.55000000000000004">
      <c r="A16358" s="1" t="s">
        <v>18</v>
      </c>
      <c r="B16358" s="2">
        <v>43018</v>
      </c>
      <c r="C16358">
        <v>71.117999999999995</v>
      </c>
    </row>
    <row r="16359" spans="1:3" x14ac:dyDescent="0.55000000000000004">
      <c r="A16359" s="1" t="s">
        <v>18</v>
      </c>
      <c r="B16359" s="2">
        <v>43019</v>
      </c>
      <c r="C16359">
        <v>70.92</v>
      </c>
    </row>
    <row r="16360" spans="1:3" x14ac:dyDescent="0.55000000000000004">
      <c r="A16360" s="1" t="s">
        <v>18</v>
      </c>
      <c r="B16360" s="2">
        <v>43020</v>
      </c>
      <c r="C16360">
        <v>71.135999999999996</v>
      </c>
    </row>
    <row r="16361" spans="1:3" x14ac:dyDescent="0.55000000000000004">
      <c r="A16361" s="1" t="s">
        <v>18</v>
      </c>
      <c r="B16361" s="2">
        <v>43021</v>
      </c>
      <c r="C16361">
        <v>71.114000000000004</v>
      </c>
    </row>
    <row r="16362" spans="1:3" x14ac:dyDescent="0.55000000000000004">
      <c r="A16362" s="1" t="s">
        <v>18</v>
      </c>
      <c r="B16362" s="2">
        <v>43024</v>
      </c>
      <c r="C16362">
        <v>70.12</v>
      </c>
    </row>
    <row r="16363" spans="1:3" x14ac:dyDescent="0.55000000000000004">
      <c r="A16363" s="1" t="s">
        <v>18</v>
      </c>
      <c r="B16363" s="2">
        <v>43025</v>
      </c>
      <c r="C16363">
        <v>71.150000000000006</v>
      </c>
    </row>
    <row r="16364" spans="1:3" x14ac:dyDescent="0.55000000000000004">
      <c r="A16364" s="1" t="s">
        <v>18</v>
      </c>
      <c r="B16364" s="2">
        <v>43026</v>
      </c>
      <c r="C16364">
        <v>71.930000000000007</v>
      </c>
    </row>
    <row r="16365" spans="1:3" x14ac:dyDescent="0.55000000000000004">
      <c r="A16365" s="1" t="s">
        <v>18</v>
      </c>
      <c r="B16365" s="2">
        <v>43027</v>
      </c>
      <c r="C16365">
        <v>70.361999999999995</v>
      </c>
    </row>
    <row r="16366" spans="1:3" x14ac:dyDescent="0.55000000000000004">
      <c r="A16366" s="1" t="s">
        <v>18</v>
      </c>
      <c r="B16366" s="2">
        <v>43028</v>
      </c>
      <c r="C16366">
        <v>69.02</v>
      </c>
    </row>
    <row r="16367" spans="1:3" x14ac:dyDescent="0.55000000000000004">
      <c r="A16367" s="1" t="s">
        <v>18</v>
      </c>
      <c r="B16367" s="2">
        <v>43031</v>
      </c>
      <c r="C16367">
        <v>67.403999999999996</v>
      </c>
    </row>
    <row r="16368" spans="1:3" x14ac:dyDescent="0.55000000000000004">
      <c r="A16368" s="1" t="s">
        <v>18</v>
      </c>
      <c r="B16368" s="2">
        <v>43032</v>
      </c>
      <c r="C16368">
        <v>67.468000000000004</v>
      </c>
    </row>
    <row r="16369" spans="1:3" x14ac:dyDescent="0.55000000000000004">
      <c r="A16369" s="1" t="s">
        <v>18</v>
      </c>
      <c r="B16369" s="2">
        <v>43033</v>
      </c>
      <c r="C16369">
        <v>65.168000000000006</v>
      </c>
    </row>
    <row r="16370" spans="1:3" x14ac:dyDescent="0.55000000000000004">
      <c r="A16370" s="1" t="s">
        <v>18</v>
      </c>
      <c r="B16370" s="2">
        <v>43034</v>
      </c>
      <c r="C16370">
        <v>65.233999999999995</v>
      </c>
    </row>
    <row r="16371" spans="1:3" x14ac:dyDescent="0.55000000000000004">
      <c r="A16371" s="1" t="s">
        <v>18</v>
      </c>
      <c r="B16371" s="2">
        <v>43035</v>
      </c>
      <c r="C16371">
        <v>64.174000000000007</v>
      </c>
    </row>
    <row r="16372" spans="1:3" x14ac:dyDescent="0.55000000000000004">
      <c r="A16372" s="1" t="s">
        <v>18</v>
      </c>
      <c r="B16372" s="2">
        <v>43038</v>
      </c>
      <c r="C16372">
        <v>64.016000000000005</v>
      </c>
    </row>
    <row r="16373" spans="1:3" x14ac:dyDescent="0.55000000000000004">
      <c r="A16373" s="1" t="s">
        <v>18</v>
      </c>
      <c r="B16373" s="2">
        <v>43039</v>
      </c>
      <c r="C16373">
        <v>66.305999999999997</v>
      </c>
    </row>
    <row r="16374" spans="1:3" x14ac:dyDescent="0.55000000000000004">
      <c r="A16374" s="1" t="s">
        <v>18</v>
      </c>
      <c r="B16374" s="2">
        <v>43040</v>
      </c>
      <c r="C16374">
        <v>64.215999999999994</v>
      </c>
    </row>
    <row r="16375" spans="1:3" x14ac:dyDescent="0.55000000000000004">
      <c r="A16375" s="1" t="s">
        <v>18</v>
      </c>
      <c r="B16375" s="2">
        <v>43041</v>
      </c>
      <c r="C16375">
        <v>59.851999999999997</v>
      </c>
    </row>
    <row r="16376" spans="1:3" x14ac:dyDescent="0.55000000000000004">
      <c r="A16376" s="1" t="s">
        <v>18</v>
      </c>
      <c r="B16376" s="2">
        <v>43042</v>
      </c>
      <c r="C16376">
        <v>61.218000000000004</v>
      </c>
    </row>
    <row r="16377" spans="1:3" x14ac:dyDescent="0.55000000000000004">
      <c r="A16377" s="1" t="s">
        <v>18</v>
      </c>
      <c r="B16377" s="2">
        <v>43045</v>
      </c>
      <c r="C16377">
        <v>60.555999999999997</v>
      </c>
    </row>
    <row r="16378" spans="1:3" x14ac:dyDescent="0.55000000000000004">
      <c r="A16378" s="1" t="s">
        <v>18</v>
      </c>
      <c r="B16378" s="2">
        <v>43046</v>
      </c>
      <c r="C16378">
        <v>61.21</v>
      </c>
    </row>
    <row r="16379" spans="1:3" x14ac:dyDescent="0.55000000000000004">
      <c r="A16379" s="1" t="s">
        <v>18</v>
      </c>
      <c r="B16379" s="2">
        <v>43047</v>
      </c>
      <c r="C16379">
        <v>60.878</v>
      </c>
    </row>
    <row r="16380" spans="1:3" x14ac:dyDescent="0.55000000000000004">
      <c r="A16380" s="1" t="s">
        <v>18</v>
      </c>
      <c r="B16380" s="2">
        <v>43048</v>
      </c>
      <c r="C16380">
        <v>60.597999999999999</v>
      </c>
    </row>
    <row r="16381" spans="1:3" x14ac:dyDescent="0.55000000000000004">
      <c r="A16381" s="1" t="s">
        <v>18</v>
      </c>
      <c r="B16381" s="2">
        <v>43049</v>
      </c>
      <c r="C16381">
        <v>60.597999999999999</v>
      </c>
    </row>
    <row r="16382" spans="1:3" x14ac:dyDescent="0.55000000000000004">
      <c r="A16382" s="1" t="s">
        <v>18</v>
      </c>
      <c r="B16382" s="2">
        <v>43052</v>
      </c>
      <c r="C16382">
        <v>63.08</v>
      </c>
    </row>
    <row r="16383" spans="1:3" x14ac:dyDescent="0.55000000000000004">
      <c r="A16383" s="1" t="s">
        <v>18</v>
      </c>
      <c r="B16383" s="2">
        <v>43053</v>
      </c>
      <c r="C16383">
        <v>61.74</v>
      </c>
    </row>
    <row r="16384" spans="1:3" x14ac:dyDescent="0.55000000000000004">
      <c r="A16384" s="1" t="s">
        <v>18</v>
      </c>
      <c r="B16384" s="2">
        <v>43054</v>
      </c>
      <c r="C16384">
        <v>62.26</v>
      </c>
    </row>
    <row r="16385" spans="1:3" x14ac:dyDescent="0.55000000000000004">
      <c r="A16385" s="1" t="s">
        <v>18</v>
      </c>
      <c r="B16385" s="2">
        <v>43055</v>
      </c>
      <c r="C16385">
        <v>62.5</v>
      </c>
    </row>
    <row r="16386" spans="1:3" x14ac:dyDescent="0.55000000000000004">
      <c r="A16386" s="1" t="s">
        <v>18</v>
      </c>
      <c r="B16386" s="2">
        <v>43056</v>
      </c>
      <c r="C16386">
        <v>63.01</v>
      </c>
    </row>
    <row r="16387" spans="1:3" x14ac:dyDescent="0.55000000000000004">
      <c r="A16387" s="1" t="s">
        <v>18</v>
      </c>
      <c r="B16387" s="2">
        <v>43059</v>
      </c>
      <c r="C16387">
        <v>61.747999999999998</v>
      </c>
    </row>
    <row r="16388" spans="1:3" x14ac:dyDescent="0.55000000000000004">
      <c r="A16388" s="1" t="s">
        <v>18</v>
      </c>
      <c r="B16388" s="2">
        <v>43060</v>
      </c>
      <c r="C16388">
        <v>63.561999999999998</v>
      </c>
    </row>
    <row r="16389" spans="1:3" x14ac:dyDescent="0.55000000000000004">
      <c r="A16389" s="1" t="s">
        <v>18</v>
      </c>
      <c r="B16389" s="2">
        <v>43061</v>
      </c>
      <c r="C16389">
        <v>62.52</v>
      </c>
    </row>
    <row r="16390" spans="1:3" x14ac:dyDescent="0.55000000000000004">
      <c r="A16390" s="1" t="s">
        <v>18</v>
      </c>
      <c r="B16390" s="2">
        <v>43063</v>
      </c>
      <c r="C16390">
        <v>63.11</v>
      </c>
    </row>
    <row r="16391" spans="1:3" x14ac:dyDescent="0.55000000000000004">
      <c r="A16391" s="1" t="s">
        <v>18</v>
      </c>
      <c r="B16391" s="2">
        <v>43066</v>
      </c>
      <c r="C16391">
        <v>63.362000000000002</v>
      </c>
    </row>
    <row r="16392" spans="1:3" x14ac:dyDescent="0.55000000000000004">
      <c r="A16392" s="1" t="s">
        <v>18</v>
      </c>
      <c r="B16392" s="2">
        <v>43067</v>
      </c>
      <c r="C16392">
        <v>63.51</v>
      </c>
    </row>
    <row r="16393" spans="1:3" x14ac:dyDescent="0.55000000000000004">
      <c r="A16393" s="1" t="s">
        <v>18</v>
      </c>
      <c r="B16393" s="2">
        <v>43068</v>
      </c>
      <c r="C16393">
        <v>61.508000000000003</v>
      </c>
    </row>
    <row r="16394" spans="1:3" x14ac:dyDescent="0.55000000000000004">
      <c r="A16394" s="1" t="s">
        <v>18</v>
      </c>
      <c r="B16394" s="2">
        <v>43069</v>
      </c>
      <c r="C16394">
        <v>61.77</v>
      </c>
    </row>
    <row r="16395" spans="1:3" x14ac:dyDescent="0.55000000000000004">
      <c r="A16395" s="1" t="s">
        <v>18</v>
      </c>
      <c r="B16395" s="2">
        <v>43070</v>
      </c>
      <c r="C16395">
        <v>61.305999999999997</v>
      </c>
    </row>
    <row r="16396" spans="1:3" x14ac:dyDescent="0.55000000000000004">
      <c r="A16396" s="1" t="s">
        <v>18</v>
      </c>
      <c r="B16396" s="2">
        <v>43073</v>
      </c>
      <c r="C16396">
        <v>61.04</v>
      </c>
    </row>
    <row r="16397" spans="1:3" x14ac:dyDescent="0.55000000000000004">
      <c r="A16397" s="1" t="s">
        <v>18</v>
      </c>
      <c r="B16397" s="2">
        <v>43074</v>
      </c>
      <c r="C16397">
        <v>60.74</v>
      </c>
    </row>
    <row r="16398" spans="1:3" x14ac:dyDescent="0.55000000000000004">
      <c r="A16398" s="1" t="s">
        <v>18</v>
      </c>
      <c r="B16398" s="2">
        <v>43075</v>
      </c>
      <c r="C16398">
        <v>62.652000000000001</v>
      </c>
    </row>
    <row r="16399" spans="1:3" x14ac:dyDescent="0.55000000000000004">
      <c r="A16399" s="1" t="s">
        <v>18</v>
      </c>
      <c r="B16399" s="2">
        <v>43076</v>
      </c>
      <c r="C16399">
        <v>62.247999999999998</v>
      </c>
    </row>
    <row r="16400" spans="1:3" x14ac:dyDescent="0.55000000000000004">
      <c r="A16400" s="1" t="s">
        <v>18</v>
      </c>
      <c r="B16400" s="2">
        <v>43077</v>
      </c>
      <c r="C16400">
        <v>63.026000000000003</v>
      </c>
    </row>
    <row r="16401" spans="1:3" x14ac:dyDescent="0.55000000000000004">
      <c r="A16401" s="1" t="s">
        <v>18</v>
      </c>
      <c r="B16401" s="2">
        <v>43080</v>
      </c>
      <c r="C16401">
        <v>65.781999999999996</v>
      </c>
    </row>
    <row r="16402" spans="1:3" x14ac:dyDescent="0.55000000000000004">
      <c r="A16402" s="1" t="s">
        <v>18</v>
      </c>
      <c r="B16402" s="2">
        <v>43081</v>
      </c>
      <c r="C16402">
        <v>68.206000000000003</v>
      </c>
    </row>
    <row r="16403" spans="1:3" x14ac:dyDescent="0.55000000000000004">
      <c r="A16403" s="1" t="s">
        <v>18</v>
      </c>
      <c r="B16403" s="2">
        <v>43082</v>
      </c>
      <c r="C16403">
        <v>67.805999999999997</v>
      </c>
    </row>
    <row r="16404" spans="1:3" x14ac:dyDescent="0.55000000000000004">
      <c r="A16404" s="1" t="s">
        <v>18</v>
      </c>
      <c r="B16404" s="2">
        <v>43083</v>
      </c>
      <c r="C16404">
        <v>67.578000000000003</v>
      </c>
    </row>
    <row r="16405" spans="1:3" x14ac:dyDescent="0.55000000000000004">
      <c r="A16405" s="1" t="s">
        <v>18</v>
      </c>
      <c r="B16405" s="2">
        <v>43084</v>
      </c>
      <c r="C16405">
        <v>68.69</v>
      </c>
    </row>
    <row r="16406" spans="1:3" x14ac:dyDescent="0.55000000000000004">
      <c r="A16406" s="1" t="s">
        <v>18</v>
      </c>
      <c r="B16406" s="2">
        <v>43087</v>
      </c>
      <c r="C16406">
        <v>67.774000000000001</v>
      </c>
    </row>
    <row r="16407" spans="1:3" x14ac:dyDescent="0.55000000000000004">
      <c r="A16407" s="1" t="s">
        <v>18</v>
      </c>
      <c r="B16407" s="2">
        <v>43088</v>
      </c>
      <c r="C16407">
        <v>66.22</v>
      </c>
    </row>
    <row r="16408" spans="1:3" x14ac:dyDescent="0.55000000000000004">
      <c r="A16408" s="1" t="s">
        <v>18</v>
      </c>
      <c r="B16408" s="2">
        <v>43089</v>
      </c>
      <c r="C16408">
        <v>65.796000000000006</v>
      </c>
    </row>
    <row r="16409" spans="1:3" x14ac:dyDescent="0.55000000000000004">
      <c r="A16409" s="1" t="s">
        <v>18</v>
      </c>
      <c r="B16409" s="2">
        <v>43090</v>
      </c>
      <c r="C16409">
        <v>66.331999999999994</v>
      </c>
    </row>
    <row r="16410" spans="1:3" x14ac:dyDescent="0.55000000000000004">
      <c r="A16410" s="1" t="s">
        <v>18</v>
      </c>
      <c r="B16410" s="2">
        <v>43091</v>
      </c>
      <c r="C16410">
        <v>65.040000000000006</v>
      </c>
    </row>
    <row r="16411" spans="1:3" x14ac:dyDescent="0.55000000000000004">
      <c r="A16411" s="1" t="s">
        <v>18</v>
      </c>
      <c r="B16411" s="2">
        <v>43095</v>
      </c>
      <c r="C16411">
        <v>63.457999999999998</v>
      </c>
    </row>
    <row r="16412" spans="1:3" x14ac:dyDescent="0.55000000000000004">
      <c r="A16412" s="1" t="s">
        <v>18</v>
      </c>
      <c r="B16412" s="2">
        <v>43096</v>
      </c>
      <c r="C16412">
        <v>62.328000000000003</v>
      </c>
    </row>
    <row r="16413" spans="1:3" x14ac:dyDescent="0.55000000000000004">
      <c r="A16413" s="1" t="s">
        <v>18</v>
      </c>
      <c r="B16413" s="2">
        <v>43097</v>
      </c>
      <c r="C16413">
        <v>63.072000000000003</v>
      </c>
    </row>
    <row r="16414" spans="1:3" x14ac:dyDescent="0.55000000000000004">
      <c r="A16414" s="1" t="s">
        <v>18</v>
      </c>
      <c r="B16414" s="2">
        <v>43098</v>
      </c>
      <c r="C16414">
        <v>62.27</v>
      </c>
    </row>
    <row r="16415" spans="1:3" x14ac:dyDescent="0.55000000000000004">
      <c r="A16415" s="1" t="s">
        <v>18</v>
      </c>
      <c r="B16415" s="2">
        <v>43102</v>
      </c>
      <c r="C16415">
        <v>64.105999999999995</v>
      </c>
    </row>
    <row r="16416" spans="1:3" x14ac:dyDescent="0.55000000000000004">
      <c r="A16416" s="1" t="s">
        <v>18</v>
      </c>
      <c r="B16416" s="2">
        <v>43103</v>
      </c>
      <c r="C16416">
        <v>63.45</v>
      </c>
    </row>
    <row r="16417" spans="1:3" x14ac:dyDescent="0.55000000000000004">
      <c r="A16417" s="1" t="s">
        <v>18</v>
      </c>
      <c r="B16417" s="2">
        <v>43104</v>
      </c>
      <c r="C16417">
        <v>62.923999999999999</v>
      </c>
    </row>
    <row r="16418" spans="1:3" x14ac:dyDescent="0.55000000000000004">
      <c r="A16418" s="1" t="s">
        <v>18</v>
      </c>
      <c r="B16418" s="2">
        <v>43105</v>
      </c>
      <c r="C16418">
        <v>63.316000000000003</v>
      </c>
    </row>
    <row r="16419" spans="1:3" x14ac:dyDescent="0.55000000000000004">
      <c r="A16419" s="1" t="s">
        <v>18</v>
      </c>
      <c r="B16419" s="2">
        <v>43108</v>
      </c>
      <c r="C16419">
        <v>67.281999999999996</v>
      </c>
    </row>
    <row r="16420" spans="1:3" x14ac:dyDescent="0.55000000000000004">
      <c r="A16420" s="1" t="s">
        <v>18</v>
      </c>
      <c r="B16420" s="2">
        <v>43109</v>
      </c>
      <c r="C16420">
        <v>66.738</v>
      </c>
    </row>
    <row r="16421" spans="1:3" x14ac:dyDescent="0.55000000000000004">
      <c r="A16421" s="1" t="s">
        <v>18</v>
      </c>
      <c r="B16421" s="2">
        <v>43110</v>
      </c>
      <c r="C16421">
        <v>66.959999999999994</v>
      </c>
    </row>
    <row r="16422" spans="1:3" x14ac:dyDescent="0.55000000000000004">
      <c r="A16422" s="1" t="s">
        <v>18</v>
      </c>
      <c r="B16422" s="2">
        <v>43111</v>
      </c>
      <c r="C16422">
        <v>67.59</v>
      </c>
    </row>
    <row r="16423" spans="1:3" x14ac:dyDescent="0.55000000000000004">
      <c r="A16423" s="1" t="s">
        <v>18</v>
      </c>
      <c r="B16423" s="2">
        <v>43112</v>
      </c>
      <c r="C16423">
        <v>67.244</v>
      </c>
    </row>
    <row r="16424" spans="1:3" x14ac:dyDescent="0.55000000000000004">
      <c r="A16424" s="1" t="s">
        <v>18</v>
      </c>
      <c r="B16424" s="2">
        <v>43116</v>
      </c>
      <c r="C16424">
        <v>68.012</v>
      </c>
    </row>
    <row r="16425" spans="1:3" x14ac:dyDescent="0.55000000000000004">
      <c r="A16425" s="1" t="s">
        <v>18</v>
      </c>
      <c r="B16425" s="2">
        <v>43117</v>
      </c>
      <c r="C16425">
        <v>69.432000000000002</v>
      </c>
    </row>
    <row r="16426" spans="1:3" x14ac:dyDescent="0.55000000000000004">
      <c r="A16426" s="1" t="s">
        <v>18</v>
      </c>
      <c r="B16426" s="2">
        <v>43118</v>
      </c>
      <c r="C16426">
        <v>68.914000000000001</v>
      </c>
    </row>
    <row r="16427" spans="1:3" x14ac:dyDescent="0.55000000000000004">
      <c r="A16427" s="1" t="s">
        <v>18</v>
      </c>
      <c r="B16427" s="2">
        <v>43119</v>
      </c>
      <c r="C16427">
        <v>70.004000000000005</v>
      </c>
    </row>
    <row r="16428" spans="1:3" x14ac:dyDescent="0.55000000000000004">
      <c r="A16428" s="1" t="s">
        <v>18</v>
      </c>
      <c r="B16428" s="2">
        <v>43122</v>
      </c>
      <c r="C16428">
        <v>70.311999999999998</v>
      </c>
    </row>
    <row r="16429" spans="1:3" x14ac:dyDescent="0.55000000000000004">
      <c r="A16429" s="1" t="s">
        <v>18</v>
      </c>
      <c r="B16429" s="2">
        <v>43123</v>
      </c>
      <c r="C16429">
        <v>70.558000000000007</v>
      </c>
    </row>
    <row r="16430" spans="1:3" x14ac:dyDescent="0.55000000000000004">
      <c r="A16430" s="1" t="s">
        <v>18</v>
      </c>
      <c r="B16430" s="2">
        <v>43124</v>
      </c>
      <c r="C16430">
        <v>69.177999999999997</v>
      </c>
    </row>
    <row r="16431" spans="1:3" x14ac:dyDescent="0.55000000000000004">
      <c r="A16431" s="1" t="s">
        <v>18</v>
      </c>
      <c r="B16431" s="2">
        <v>43125</v>
      </c>
      <c r="C16431">
        <v>67.528000000000006</v>
      </c>
    </row>
    <row r="16432" spans="1:3" x14ac:dyDescent="0.55000000000000004">
      <c r="A16432" s="1" t="s">
        <v>18</v>
      </c>
      <c r="B16432" s="2">
        <v>43126</v>
      </c>
      <c r="C16432">
        <v>68.569999999999993</v>
      </c>
    </row>
    <row r="16433" spans="1:3" x14ac:dyDescent="0.55000000000000004">
      <c r="A16433" s="1" t="s">
        <v>18</v>
      </c>
      <c r="B16433" s="2">
        <v>43129</v>
      </c>
      <c r="C16433">
        <v>69.906000000000006</v>
      </c>
    </row>
    <row r="16434" spans="1:3" x14ac:dyDescent="0.55000000000000004">
      <c r="A16434" s="1" t="s">
        <v>18</v>
      </c>
      <c r="B16434" s="2">
        <v>43130</v>
      </c>
      <c r="C16434">
        <v>69.164000000000001</v>
      </c>
    </row>
    <row r="16435" spans="1:3" x14ac:dyDescent="0.55000000000000004">
      <c r="A16435" s="1" t="s">
        <v>18</v>
      </c>
      <c r="B16435" s="2">
        <v>43131</v>
      </c>
      <c r="C16435">
        <v>70.861999999999995</v>
      </c>
    </row>
    <row r="16436" spans="1:3" x14ac:dyDescent="0.55000000000000004">
      <c r="A16436" s="1" t="s">
        <v>18</v>
      </c>
      <c r="B16436" s="2">
        <v>43132</v>
      </c>
      <c r="C16436">
        <v>69.849999999999994</v>
      </c>
    </row>
    <row r="16437" spans="1:3" x14ac:dyDescent="0.55000000000000004">
      <c r="A16437" s="1" t="s">
        <v>18</v>
      </c>
      <c r="B16437" s="2">
        <v>43133</v>
      </c>
      <c r="C16437">
        <v>68.75</v>
      </c>
    </row>
    <row r="16438" spans="1:3" x14ac:dyDescent="0.55000000000000004">
      <c r="A16438" s="1" t="s">
        <v>18</v>
      </c>
      <c r="B16438" s="2">
        <v>43136</v>
      </c>
      <c r="C16438">
        <v>66.626000000000005</v>
      </c>
    </row>
    <row r="16439" spans="1:3" x14ac:dyDescent="0.55000000000000004">
      <c r="A16439" s="1" t="s">
        <v>18</v>
      </c>
      <c r="B16439" s="2">
        <v>43137</v>
      </c>
      <c r="C16439">
        <v>66.793999999999997</v>
      </c>
    </row>
    <row r="16440" spans="1:3" x14ac:dyDescent="0.55000000000000004">
      <c r="A16440" s="1" t="s">
        <v>18</v>
      </c>
      <c r="B16440" s="2">
        <v>43138</v>
      </c>
      <c r="C16440">
        <v>69</v>
      </c>
    </row>
    <row r="16441" spans="1:3" x14ac:dyDescent="0.55000000000000004">
      <c r="A16441" s="1" t="s">
        <v>18</v>
      </c>
      <c r="B16441" s="2">
        <v>43139</v>
      </c>
      <c r="C16441">
        <v>63.045999999999999</v>
      </c>
    </row>
    <row r="16442" spans="1:3" x14ac:dyDescent="0.55000000000000004">
      <c r="A16442" s="1" t="s">
        <v>18</v>
      </c>
      <c r="B16442" s="2">
        <v>43140</v>
      </c>
      <c r="C16442">
        <v>62.084000000000003</v>
      </c>
    </row>
    <row r="16443" spans="1:3" x14ac:dyDescent="0.55000000000000004">
      <c r="A16443" s="1" t="s">
        <v>18</v>
      </c>
      <c r="B16443" s="2">
        <v>43143</v>
      </c>
      <c r="C16443">
        <v>63.146000000000001</v>
      </c>
    </row>
    <row r="16444" spans="1:3" x14ac:dyDescent="0.55000000000000004">
      <c r="A16444" s="1" t="s">
        <v>18</v>
      </c>
      <c r="B16444" s="2">
        <v>43144</v>
      </c>
      <c r="C16444">
        <v>64.731999999999999</v>
      </c>
    </row>
    <row r="16445" spans="1:3" x14ac:dyDescent="0.55000000000000004">
      <c r="A16445" s="1" t="s">
        <v>18</v>
      </c>
      <c r="B16445" s="2">
        <v>43145</v>
      </c>
      <c r="C16445">
        <v>64.462000000000003</v>
      </c>
    </row>
    <row r="16446" spans="1:3" x14ac:dyDescent="0.55000000000000004">
      <c r="A16446" s="1" t="s">
        <v>18</v>
      </c>
      <c r="B16446" s="2">
        <v>43146</v>
      </c>
      <c r="C16446">
        <v>66.813999999999993</v>
      </c>
    </row>
    <row r="16447" spans="1:3" x14ac:dyDescent="0.55000000000000004">
      <c r="A16447" s="1" t="s">
        <v>18</v>
      </c>
      <c r="B16447" s="2">
        <v>43147</v>
      </c>
      <c r="C16447">
        <v>67.097999999999999</v>
      </c>
    </row>
    <row r="16448" spans="1:3" x14ac:dyDescent="0.55000000000000004">
      <c r="A16448" s="1" t="s">
        <v>18</v>
      </c>
      <c r="B16448" s="2">
        <v>43151</v>
      </c>
      <c r="C16448">
        <v>66.953999999999994</v>
      </c>
    </row>
    <row r="16449" spans="1:3" x14ac:dyDescent="0.55000000000000004">
      <c r="A16449" s="1" t="s">
        <v>18</v>
      </c>
      <c r="B16449" s="2">
        <v>43152</v>
      </c>
      <c r="C16449">
        <v>66.66</v>
      </c>
    </row>
    <row r="16450" spans="1:3" x14ac:dyDescent="0.55000000000000004">
      <c r="A16450" s="1" t="s">
        <v>18</v>
      </c>
      <c r="B16450" s="2">
        <v>43153</v>
      </c>
      <c r="C16450">
        <v>69.233999999999995</v>
      </c>
    </row>
    <row r="16451" spans="1:3" x14ac:dyDescent="0.55000000000000004">
      <c r="A16451" s="1" t="s">
        <v>18</v>
      </c>
      <c r="B16451" s="2">
        <v>43154</v>
      </c>
      <c r="C16451">
        <v>70.41</v>
      </c>
    </row>
    <row r="16452" spans="1:3" x14ac:dyDescent="0.55000000000000004">
      <c r="A16452" s="1" t="s">
        <v>18</v>
      </c>
      <c r="B16452" s="2">
        <v>43157</v>
      </c>
      <c r="C16452">
        <v>71.483999999999995</v>
      </c>
    </row>
    <row r="16453" spans="1:3" x14ac:dyDescent="0.55000000000000004">
      <c r="A16453" s="1" t="s">
        <v>18</v>
      </c>
      <c r="B16453" s="2">
        <v>43158</v>
      </c>
      <c r="C16453">
        <v>70.197999999999993</v>
      </c>
    </row>
    <row r="16454" spans="1:3" x14ac:dyDescent="0.55000000000000004">
      <c r="A16454" s="1" t="s">
        <v>18</v>
      </c>
      <c r="B16454" s="2">
        <v>43159</v>
      </c>
      <c r="C16454">
        <v>68.611999999999995</v>
      </c>
    </row>
    <row r="16455" spans="1:3" x14ac:dyDescent="0.55000000000000004">
      <c r="A16455" s="1" t="s">
        <v>18</v>
      </c>
      <c r="B16455" s="2">
        <v>43160</v>
      </c>
      <c r="C16455">
        <v>66.186000000000007</v>
      </c>
    </row>
    <row r="16456" spans="1:3" x14ac:dyDescent="0.55000000000000004">
      <c r="A16456" s="1" t="s">
        <v>18</v>
      </c>
      <c r="B16456" s="2">
        <v>43161</v>
      </c>
      <c r="C16456">
        <v>67.024000000000001</v>
      </c>
    </row>
    <row r="16457" spans="1:3" x14ac:dyDescent="0.55000000000000004">
      <c r="A16457" s="1" t="s">
        <v>18</v>
      </c>
      <c r="B16457" s="2">
        <v>43164</v>
      </c>
      <c r="C16457">
        <v>66.67</v>
      </c>
    </row>
    <row r="16458" spans="1:3" x14ac:dyDescent="0.55000000000000004">
      <c r="A16458" s="1" t="s">
        <v>18</v>
      </c>
      <c r="B16458" s="2">
        <v>43165</v>
      </c>
      <c r="C16458">
        <v>65.64</v>
      </c>
    </row>
    <row r="16459" spans="1:3" x14ac:dyDescent="0.55000000000000004">
      <c r="A16459" s="1" t="s">
        <v>18</v>
      </c>
      <c r="B16459" s="2">
        <v>43166</v>
      </c>
      <c r="C16459">
        <v>66.459999999999994</v>
      </c>
    </row>
    <row r="16460" spans="1:3" x14ac:dyDescent="0.55000000000000004">
      <c r="A16460" s="1" t="s">
        <v>18</v>
      </c>
      <c r="B16460" s="2">
        <v>43167</v>
      </c>
      <c r="C16460">
        <v>65.819999999999993</v>
      </c>
    </row>
    <row r="16461" spans="1:3" x14ac:dyDescent="0.55000000000000004">
      <c r="A16461" s="1" t="s">
        <v>18</v>
      </c>
      <c r="B16461" s="2">
        <v>43168</v>
      </c>
      <c r="C16461">
        <v>65.433999999999997</v>
      </c>
    </row>
    <row r="16462" spans="1:3" x14ac:dyDescent="0.55000000000000004">
      <c r="A16462" s="1" t="s">
        <v>18</v>
      </c>
      <c r="B16462" s="2">
        <v>43171</v>
      </c>
      <c r="C16462">
        <v>69.102000000000004</v>
      </c>
    </row>
    <row r="16463" spans="1:3" x14ac:dyDescent="0.55000000000000004">
      <c r="A16463" s="1" t="s">
        <v>18</v>
      </c>
      <c r="B16463" s="2">
        <v>43172</v>
      </c>
      <c r="C16463">
        <v>68.367999999999995</v>
      </c>
    </row>
    <row r="16464" spans="1:3" x14ac:dyDescent="0.55000000000000004">
      <c r="A16464" s="1" t="s">
        <v>18</v>
      </c>
      <c r="B16464" s="2">
        <v>43173</v>
      </c>
      <c r="C16464">
        <v>65.325999999999993</v>
      </c>
    </row>
    <row r="16465" spans="1:3" x14ac:dyDescent="0.55000000000000004">
      <c r="A16465" s="1" t="s">
        <v>18</v>
      </c>
      <c r="B16465" s="2">
        <v>43174</v>
      </c>
      <c r="C16465">
        <v>65.12</v>
      </c>
    </row>
    <row r="16466" spans="1:3" x14ac:dyDescent="0.55000000000000004">
      <c r="A16466" s="1" t="s">
        <v>18</v>
      </c>
      <c r="B16466" s="2">
        <v>43175</v>
      </c>
      <c r="C16466">
        <v>64.27</v>
      </c>
    </row>
    <row r="16467" spans="1:3" x14ac:dyDescent="0.55000000000000004">
      <c r="A16467" s="1" t="s">
        <v>18</v>
      </c>
      <c r="B16467" s="2">
        <v>43178</v>
      </c>
      <c r="C16467">
        <v>62.712000000000003</v>
      </c>
    </row>
    <row r="16468" spans="1:3" x14ac:dyDescent="0.55000000000000004">
      <c r="A16468" s="1" t="s">
        <v>18</v>
      </c>
      <c r="B16468" s="2">
        <v>43179</v>
      </c>
      <c r="C16468">
        <v>62.11</v>
      </c>
    </row>
    <row r="16469" spans="1:3" x14ac:dyDescent="0.55000000000000004">
      <c r="A16469" s="1" t="s">
        <v>18</v>
      </c>
      <c r="B16469" s="2">
        <v>43180</v>
      </c>
      <c r="C16469">
        <v>63.305999999999997</v>
      </c>
    </row>
    <row r="16470" spans="1:3" x14ac:dyDescent="0.55000000000000004">
      <c r="A16470" s="1" t="s">
        <v>18</v>
      </c>
      <c r="B16470" s="2">
        <v>43181</v>
      </c>
      <c r="C16470">
        <v>61.82</v>
      </c>
    </row>
    <row r="16471" spans="1:3" x14ac:dyDescent="0.55000000000000004">
      <c r="A16471" s="1" t="s">
        <v>18</v>
      </c>
      <c r="B16471" s="2">
        <v>43182</v>
      </c>
      <c r="C16471">
        <v>60.308</v>
      </c>
    </row>
    <row r="16472" spans="1:3" x14ac:dyDescent="0.55000000000000004">
      <c r="A16472" s="1" t="s">
        <v>18</v>
      </c>
      <c r="B16472" s="2">
        <v>43185</v>
      </c>
      <c r="C16472">
        <v>60.835999999999999</v>
      </c>
    </row>
    <row r="16473" spans="1:3" x14ac:dyDescent="0.55000000000000004">
      <c r="A16473" s="1" t="s">
        <v>18</v>
      </c>
      <c r="B16473" s="2">
        <v>43186</v>
      </c>
      <c r="C16473">
        <v>55.835999999999999</v>
      </c>
    </row>
    <row r="16474" spans="1:3" x14ac:dyDescent="0.55000000000000004">
      <c r="A16474" s="1" t="s">
        <v>18</v>
      </c>
      <c r="B16474" s="2">
        <v>43187</v>
      </c>
      <c r="C16474">
        <v>51.555999999999997</v>
      </c>
    </row>
    <row r="16475" spans="1:3" x14ac:dyDescent="0.55000000000000004">
      <c r="A16475" s="1" t="s">
        <v>18</v>
      </c>
      <c r="B16475" s="2">
        <v>43188</v>
      </c>
      <c r="C16475">
        <v>53.225999999999999</v>
      </c>
    </row>
    <row r="16476" spans="1:3" x14ac:dyDescent="0.55000000000000004">
      <c r="A16476" s="1" t="s">
        <v>18</v>
      </c>
      <c r="B16476" s="2">
        <v>43192</v>
      </c>
      <c r="C16476">
        <v>50.496000000000002</v>
      </c>
    </row>
    <row r="16477" spans="1:3" x14ac:dyDescent="0.55000000000000004">
      <c r="A16477" s="1" t="s">
        <v>18</v>
      </c>
      <c r="B16477" s="2">
        <v>43193</v>
      </c>
      <c r="C16477">
        <v>53.506</v>
      </c>
    </row>
    <row r="16478" spans="1:3" x14ac:dyDescent="0.55000000000000004">
      <c r="A16478" s="1" t="s">
        <v>18</v>
      </c>
      <c r="B16478" s="2">
        <v>43194</v>
      </c>
      <c r="C16478">
        <v>57.387999999999998</v>
      </c>
    </row>
    <row r="16479" spans="1:3" x14ac:dyDescent="0.55000000000000004">
      <c r="A16479" s="1" t="s">
        <v>18</v>
      </c>
      <c r="B16479" s="2">
        <v>43195</v>
      </c>
      <c r="C16479">
        <v>61.143999999999998</v>
      </c>
    </row>
    <row r="16480" spans="1:3" x14ac:dyDescent="0.55000000000000004">
      <c r="A16480" s="1" t="s">
        <v>18</v>
      </c>
      <c r="B16480" s="2">
        <v>43196</v>
      </c>
      <c r="C16480">
        <v>59.86</v>
      </c>
    </row>
    <row r="16481" spans="1:3" x14ac:dyDescent="0.55000000000000004">
      <c r="A16481" s="1" t="s">
        <v>18</v>
      </c>
      <c r="B16481" s="2">
        <v>43199</v>
      </c>
      <c r="C16481">
        <v>57.932000000000002</v>
      </c>
    </row>
    <row r="16482" spans="1:3" x14ac:dyDescent="0.55000000000000004">
      <c r="A16482" s="1" t="s">
        <v>18</v>
      </c>
      <c r="B16482" s="2">
        <v>43200</v>
      </c>
      <c r="C16482">
        <v>60.94</v>
      </c>
    </row>
    <row r="16483" spans="1:3" x14ac:dyDescent="0.55000000000000004">
      <c r="A16483" s="1" t="s">
        <v>18</v>
      </c>
      <c r="B16483" s="2">
        <v>43201</v>
      </c>
      <c r="C16483">
        <v>60.186</v>
      </c>
    </row>
    <row r="16484" spans="1:3" x14ac:dyDescent="0.55000000000000004">
      <c r="A16484" s="1" t="s">
        <v>18</v>
      </c>
      <c r="B16484" s="2">
        <v>43202</v>
      </c>
      <c r="C16484">
        <v>58.816000000000003</v>
      </c>
    </row>
    <row r="16485" spans="1:3" x14ac:dyDescent="0.55000000000000004">
      <c r="A16485" s="1" t="s">
        <v>18</v>
      </c>
      <c r="B16485" s="2">
        <v>43203</v>
      </c>
      <c r="C16485">
        <v>60.067999999999998</v>
      </c>
    </row>
    <row r="16486" spans="1:3" x14ac:dyDescent="0.55000000000000004">
      <c r="A16486" s="1" t="s">
        <v>18</v>
      </c>
      <c r="B16486" s="2">
        <v>43206</v>
      </c>
      <c r="C16486">
        <v>58.241999999999997</v>
      </c>
    </row>
    <row r="16487" spans="1:3" x14ac:dyDescent="0.55000000000000004">
      <c r="A16487" s="1" t="s">
        <v>18</v>
      </c>
      <c r="B16487" s="2">
        <v>43207</v>
      </c>
      <c r="C16487">
        <v>57.537999999999997</v>
      </c>
    </row>
    <row r="16488" spans="1:3" x14ac:dyDescent="0.55000000000000004">
      <c r="A16488" s="1" t="s">
        <v>18</v>
      </c>
      <c r="B16488" s="2">
        <v>43208</v>
      </c>
      <c r="C16488">
        <v>58.67</v>
      </c>
    </row>
    <row r="16489" spans="1:3" x14ac:dyDescent="0.55000000000000004">
      <c r="A16489" s="1" t="s">
        <v>18</v>
      </c>
      <c r="B16489" s="2">
        <v>43209</v>
      </c>
      <c r="C16489">
        <v>60.015999999999998</v>
      </c>
    </row>
    <row r="16490" spans="1:3" x14ac:dyDescent="0.55000000000000004">
      <c r="A16490" s="1" t="s">
        <v>18</v>
      </c>
      <c r="B16490" s="2">
        <v>43210</v>
      </c>
      <c r="C16490">
        <v>58.048000000000002</v>
      </c>
    </row>
    <row r="16491" spans="1:3" x14ac:dyDescent="0.55000000000000004">
      <c r="A16491" s="1" t="s">
        <v>18</v>
      </c>
      <c r="B16491" s="2">
        <v>43213</v>
      </c>
      <c r="C16491">
        <v>56.673999999999999</v>
      </c>
    </row>
    <row r="16492" spans="1:3" x14ac:dyDescent="0.55000000000000004">
      <c r="A16492" s="1" t="s">
        <v>18</v>
      </c>
      <c r="B16492" s="2">
        <v>43214</v>
      </c>
      <c r="C16492">
        <v>56.692</v>
      </c>
    </row>
    <row r="16493" spans="1:3" x14ac:dyDescent="0.55000000000000004">
      <c r="A16493" s="1" t="s">
        <v>18</v>
      </c>
      <c r="B16493" s="2">
        <v>43215</v>
      </c>
      <c r="C16493">
        <v>56.137999999999998</v>
      </c>
    </row>
    <row r="16494" spans="1:3" x14ac:dyDescent="0.55000000000000004">
      <c r="A16494" s="1" t="s">
        <v>18</v>
      </c>
      <c r="B16494" s="2">
        <v>43216</v>
      </c>
      <c r="C16494">
        <v>57.095999999999997</v>
      </c>
    </row>
    <row r="16495" spans="1:3" x14ac:dyDescent="0.55000000000000004">
      <c r="A16495" s="1" t="s">
        <v>18</v>
      </c>
      <c r="B16495" s="2">
        <v>43217</v>
      </c>
      <c r="C16495">
        <v>58.816000000000003</v>
      </c>
    </row>
    <row r="16496" spans="1:3" x14ac:dyDescent="0.55000000000000004">
      <c r="A16496" s="1" t="s">
        <v>18</v>
      </c>
      <c r="B16496" s="2">
        <v>43220</v>
      </c>
      <c r="C16496">
        <v>58.78</v>
      </c>
    </row>
    <row r="16497" spans="1:3" x14ac:dyDescent="0.55000000000000004">
      <c r="A16497" s="1" t="s">
        <v>18</v>
      </c>
      <c r="B16497" s="2">
        <v>43221</v>
      </c>
      <c r="C16497">
        <v>59.984000000000002</v>
      </c>
    </row>
    <row r="16498" spans="1:3" x14ac:dyDescent="0.55000000000000004">
      <c r="A16498" s="1" t="s">
        <v>18</v>
      </c>
      <c r="B16498" s="2">
        <v>43222</v>
      </c>
      <c r="C16498">
        <v>60.23</v>
      </c>
    </row>
    <row r="16499" spans="1:3" x14ac:dyDescent="0.55000000000000004">
      <c r="A16499" s="1" t="s">
        <v>18</v>
      </c>
      <c r="B16499" s="2">
        <v>43223</v>
      </c>
      <c r="C16499">
        <v>56.89</v>
      </c>
    </row>
    <row r="16500" spans="1:3" x14ac:dyDescent="0.55000000000000004">
      <c r="A16500" s="1" t="s">
        <v>18</v>
      </c>
      <c r="B16500" s="2">
        <v>43224</v>
      </c>
      <c r="C16500">
        <v>58.817999999999998</v>
      </c>
    </row>
    <row r="16501" spans="1:3" x14ac:dyDescent="0.55000000000000004">
      <c r="A16501" s="1" t="s">
        <v>18</v>
      </c>
      <c r="B16501" s="2">
        <v>43227</v>
      </c>
      <c r="C16501">
        <v>60.554000000000002</v>
      </c>
    </row>
    <row r="16502" spans="1:3" x14ac:dyDescent="0.55000000000000004">
      <c r="A16502" s="1" t="s">
        <v>18</v>
      </c>
      <c r="B16502" s="2">
        <v>43228</v>
      </c>
      <c r="C16502">
        <v>60.393999999999998</v>
      </c>
    </row>
    <row r="16503" spans="1:3" x14ac:dyDescent="0.55000000000000004">
      <c r="A16503" s="1" t="s">
        <v>18</v>
      </c>
      <c r="B16503" s="2">
        <v>43229</v>
      </c>
      <c r="C16503">
        <v>61.37</v>
      </c>
    </row>
    <row r="16504" spans="1:3" x14ac:dyDescent="0.55000000000000004">
      <c r="A16504" s="1" t="s">
        <v>18</v>
      </c>
      <c r="B16504" s="2">
        <v>43230</v>
      </c>
      <c r="C16504">
        <v>61.003999999999998</v>
      </c>
    </row>
    <row r="16505" spans="1:3" x14ac:dyDescent="0.55000000000000004">
      <c r="A16505" s="1" t="s">
        <v>18</v>
      </c>
      <c r="B16505" s="2">
        <v>43231</v>
      </c>
      <c r="C16505">
        <v>60.212000000000003</v>
      </c>
    </row>
    <row r="16506" spans="1:3" x14ac:dyDescent="0.55000000000000004">
      <c r="A16506" s="1" t="s">
        <v>18</v>
      </c>
      <c r="B16506" s="2">
        <v>43234</v>
      </c>
      <c r="C16506">
        <v>58.393999999999998</v>
      </c>
    </row>
    <row r="16507" spans="1:3" x14ac:dyDescent="0.55000000000000004">
      <c r="A16507" s="1" t="s">
        <v>18</v>
      </c>
      <c r="B16507" s="2">
        <v>43235</v>
      </c>
      <c r="C16507">
        <v>56.835999999999999</v>
      </c>
    </row>
    <row r="16508" spans="1:3" x14ac:dyDescent="0.55000000000000004">
      <c r="A16508" s="1" t="s">
        <v>18</v>
      </c>
      <c r="B16508" s="2">
        <v>43236</v>
      </c>
      <c r="C16508">
        <v>57.295999999999999</v>
      </c>
    </row>
    <row r="16509" spans="1:3" x14ac:dyDescent="0.55000000000000004">
      <c r="A16509" s="1" t="s">
        <v>18</v>
      </c>
      <c r="B16509" s="2">
        <v>43237</v>
      </c>
      <c r="C16509">
        <v>56.908000000000001</v>
      </c>
    </row>
    <row r="16510" spans="1:3" x14ac:dyDescent="0.55000000000000004">
      <c r="A16510" s="1" t="s">
        <v>18</v>
      </c>
      <c r="B16510" s="2">
        <v>43238</v>
      </c>
      <c r="C16510">
        <v>55.363999999999997</v>
      </c>
    </row>
    <row r="16511" spans="1:3" x14ac:dyDescent="0.55000000000000004">
      <c r="A16511" s="1" t="s">
        <v>18</v>
      </c>
      <c r="B16511" s="2">
        <v>43241</v>
      </c>
      <c r="C16511">
        <v>56.898000000000003</v>
      </c>
    </row>
    <row r="16512" spans="1:3" x14ac:dyDescent="0.55000000000000004">
      <c r="A16512" s="1" t="s">
        <v>18</v>
      </c>
      <c r="B16512" s="2">
        <v>43242</v>
      </c>
      <c r="C16512">
        <v>55.002000000000002</v>
      </c>
    </row>
    <row r="16513" spans="1:3" x14ac:dyDescent="0.55000000000000004">
      <c r="A16513" s="1" t="s">
        <v>18</v>
      </c>
      <c r="B16513" s="2">
        <v>43243</v>
      </c>
      <c r="C16513">
        <v>55.814</v>
      </c>
    </row>
    <row r="16514" spans="1:3" x14ac:dyDescent="0.55000000000000004">
      <c r="A16514" s="1" t="s">
        <v>18</v>
      </c>
      <c r="B16514" s="2">
        <v>43244</v>
      </c>
      <c r="C16514">
        <v>55.57</v>
      </c>
    </row>
    <row r="16515" spans="1:3" x14ac:dyDescent="0.55000000000000004">
      <c r="A16515" s="1" t="s">
        <v>18</v>
      </c>
      <c r="B16515" s="2">
        <v>43245</v>
      </c>
      <c r="C16515">
        <v>55.77</v>
      </c>
    </row>
    <row r="16516" spans="1:3" x14ac:dyDescent="0.55000000000000004">
      <c r="A16516" s="1" t="s">
        <v>18</v>
      </c>
      <c r="B16516" s="2">
        <v>43249</v>
      </c>
      <c r="C16516">
        <v>56.752000000000002</v>
      </c>
    </row>
    <row r="16517" spans="1:3" x14ac:dyDescent="0.55000000000000004">
      <c r="A16517" s="1" t="s">
        <v>18</v>
      </c>
      <c r="B16517" s="2">
        <v>43250</v>
      </c>
      <c r="C16517">
        <v>58.344000000000001</v>
      </c>
    </row>
    <row r="16518" spans="1:3" x14ac:dyDescent="0.55000000000000004">
      <c r="A16518" s="1" t="s">
        <v>18</v>
      </c>
      <c r="B16518" s="2">
        <v>43251</v>
      </c>
      <c r="C16518">
        <v>56.945999999999998</v>
      </c>
    </row>
    <row r="16519" spans="1:3" x14ac:dyDescent="0.55000000000000004">
      <c r="A16519" s="1" t="s">
        <v>18</v>
      </c>
      <c r="B16519" s="2">
        <v>43252</v>
      </c>
      <c r="C16519">
        <v>58.363999999999997</v>
      </c>
    </row>
    <row r="16520" spans="1:3" x14ac:dyDescent="0.55000000000000004">
      <c r="A16520" s="1" t="s">
        <v>18</v>
      </c>
      <c r="B16520" s="2">
        <v>43255</v>
      </c>
      <c r="C16520">
        <v>59.347999999999999</v>
      </c>
    </row>
    <row r="16521" spans="1:3" x14ac:dyDescent="0.55000000000000004">
      <c r="A16521" s="1" t="s">
        <v>18</v>
      </c>
      <c r="B16521" s="2">
        <v>43256</v>
      </c>
      <c r="C16521">
        <v>58.225999999999999</v>
      </c>
    </row>
    <row r="16522" spans="1:3" x14ac:dyDescent="0.55000000000000004">
      <c r="A16522" s="1" t="s">
        <v>18</v>
      </c>
      <c r="B16522" s="2">
        <v>43257</v>
      </c>
      <c r="C16522">
        <v>63.9</v>
      </c>
    </row>
    <row r="16523" spans="1:3" x14ac:dyDescent="0.55000000000000004">
      <c r="A16523" s="1" t="s">
        <v>18</v>
      </c>
      <c r="B16523" s="2">
        <v>43258</v>
      </c>
      <c r="C16523">
        <v>63.218000000000004</v>
      </c>
    </row>
    <row r="16524" spans="1:3" x14ac:dyDescent="0.55000000000000004">
      <c r="A16524" s="1" t="s">
        <v>18</v>
      </c>
      <c r="B16524" s="2">
        <v>43259</v>
      </c>
      <c r="C16524">
        <v>63.531999999999996</v>
      </c>
    </row>
    <row r="16525" spans="1:3" x14ac:dyDescent="0.55000000000000004">
      <c r="A16525" s="1" t="s">
        <v>18</v>
      </c>
      <c r="B16525" s="2">
        <v>43262</v>
      </c>
      <c r="C16525">
        <v>66.42</v>
      </c>
    </row>
    <row r="16526" spans="1:3" x14ac:dyDescent="0.55000000000000004">
      <c r="A16526" s="1" t="s">
        <v>18</v>
      </c>
      <c r="B16526" s="2">
        <v>43263</v>
      </c>
      <c r="C16526">
        <v>68.554000000000002</v>
      </c>
    </row>
    <row r="16527" spans="1:3" x14ac:dyDescent="0.55000000000000004">
      <c r="A16527" s="1" t="s">
        <v>18</v>
      </c>
      <c r="B16527" s="2">
        <v>43264</v>
      </c>
      <c r="C16527">
        <v>68.956000000000003</v>
      </c>
    </row>
    <row r="16528" spans="1:3" x14ac:dyDescent="0.55000000000000004">
      <c r="A16528" s="1" t="s">
        <v>18</v>
      </c>
      <c r="B16528" s="2">
        <v>43265</v>
      </c>
      <c r="C16528">
        <v>71.543999999999997</v>
      </c>
    </row>
    <row r="16529" spans="1:3" x14ac:dyDescent="0.55000000000000004">
      <c r="A16529" s="1" t="s">
        <v>18</v>
      </c>
      <c r="B16529" s="2">
        <v>43266</v>
      </c>
      <c r="C16529">
        <v>71.634</v>
      </c>
    </row>
    <row r="16530" spans="1:3" x14ac:dyDescent="0.55000000000000004">
      <c r="A16530" s="1" t="s">
        <v>18</v>
      </c>
      <c r="B16530" s="2">
        <v>43269</v>
      </c>
      <c r="C16530">
        <v>74.165999999999997</v>
      </c>
    </row>
    <row r="16531" spans="1:3" x14ac:dyDescent="0.55000000000000004">
      <c r="A16531" s="1" t="s">
        <v>18</v>
      </c>
      <c r="B16531" s="2">
        <v>43270</v>
      </c>
      <c r="C16531">
        <v>70.510000000000005</v>
      </c>
    </row>
    <row r="16532" spans="1:3" x14ac:dyDescent="0.55000000000000004">
      <c r="A16532" s="1" t="s">
        <v>18</v>
      </c>
      <c r="B16532" s="2">
        <v>43271</v>
      </c>
      <c r="C16532">
        <v>72.444000000000003</v>
      </c>
    </row>
    <row r="16533" spans="1:3" x14ac:dyDescent="0.55000000000000004">
      <c r="A16533" s="1" t="s">
        <v>18</v>
      </c>
      <c r="B16533" s="2">
        <v>43272</v>
      </c>
      <c r="C16533">
        <v>69.501999999999995</v>
      </c>
    </row>
    <row r="16534" spans="1:3" x14ac:dyDescent="0.55000000000000004">
      <c r="A16534" s="1" t="s">
        <v>18</v>
      </c>
      <c r="B16534" s="2">
        <v>43273</v>
      </c>
      <c r="C16534">
        <v>66.725999999999999</v>
      </c>
    </row>
    <row r="16535" spans="1:3" x14ac:dyDescent="0.55000000000000004">
      <c r="A16535" s="1" t="s">
        <v>18</v>
      </c>
      <c r="B16535" s="2">
        <v>43276</v>
      </c>
      <c r="C16535">
        <v>66.602000000000004</v>
      </c>
    </row>
    <row r="16536" spans="1:3" x14ac:dyDescent="0.55000000000000004">
      <c r="A16536" s="1" t="s">
        <v>18</v>
      </c>
      <c r="B16536" s="2">
        <v>43277</v>
      </c>
      <c r="C16536">
        <v>68.400000000000006</v>
      </c>
    </row>
    <row r="16537" spans="1:3" x14ac:dyDescent="0.55000000000000004">
      <c r="A16537" s="1" t="s">
        <v>18</v>
      </c>
      <c r="B16537" s="2">
        <v>43278</v>
      </c>
      <c r="C16537">
        <v>68.900000000000006</v>
      </c>
    </row>
    <row r="16538" spans="1:3" x14ac:dyDescent="0.55000000000000004">
      <c r="A16538" s="1" t="s">
        <v>18</v>
      </c>
      <c r="B16538" s="2">
        <v>43279</v>
      </c>
      <c r="C16538">
        <v>69.986000000000004</v>
      </c>
    </row>
    <row r="16539" spans="1:3" x14ac:dyDescent="0.55000000000000004">
      <c r="A16539" s="1" t="s">
        <v>18</v>
      </c>
      <c r="B16539" s="2">
        <v>43280</v>
      </c>
      <c r="C16539">
        <v>68.59</v>
      </c>
    </row>
    <row r="16540" spans="1:3" x14ac:dyDescent="0.55000000000000004">
      <c r="A16540" s="1" t="s">
        <v>18</v>
      </c>
      <c r="B16540" s="2">
        <v>43283</v>
      </c>
      <c r="C16540">
        <v>67.013999999999996</v>
      </c>
    </row>
    <row r="16541" spans="1:3" x14ac:dyDescent="0.55000000000000004">
      <c r="A16541" s="1" t="s">
        <v>18</v>
      </c>
      <c r="B16541" s="2">
        <v>43284</v>
      </c>
      <c r="C16541">
        <v>62.171999999999997</v>
      </c>
    </row>
    <row r="16542" spans="1:3" x14ac:dyDescent="0.55000000000000004">
      <c r="A16542" s="1" t="s">
        <v>18</v>
      </c>
      <c r="B16542" s="2">
        <v>43286</v>
      </c>
      <c r="C16542">
        <v>61.832000000000001</v>
      </c>
    </row>
    <row r="16543" spans="1:3" x14ac:dyDescent="0.55000000000000004">
      <c r="A16543" s="1" t="s">
        <v>18</v>
      </c>
      <c r="B16543" s="2">
        <v>43287</v>
      </c>
      <c r="C16543">
        <v>61.78</v>
      </c>
    </row>
    <row r="16544" spans="1:3" x14ac:dyDescent="0.55000000000000004">
      <c r="A16544" s="1" t="s">
        <v>18</v>
      </c>
      <c r="B16544" s="2">
        <v>43290</v>
      </c>
      <c r="C16544">
        <v>63.701999999999998</v>
      </c>
    </row>
    <row r="16545" spans="1:3" x14ac:dyDescent="0.55000000000000004">
      <c r="A16545" s="1" t="s">
        <v>18</v>
      </c>
      <c r="B16545" s="2">
        <v>43291</v>
      </c>
      <c r="C16545">
        <v>64.494</v>
      </c>
    </row>
    <row r="16546" spans="1:3" x14ac:dyDescent="0.55000000000000004">
      <c r="A16546" s="1" t="s">
        <v>18</v>
      </c>
      <c r="B16546" s="2">
        <v>43292</v>
      </c>
      <c r="C16546">
        <v>63.792000000000002</v>
      </c>
    </row>
    <row r="16547" spans="1:3" x14ac:dyDescent="0.55000000000000004">
      <c r="A16547" s="1" t="s">
        <v>18</v>
      </c>
      <c r="B16547" s="2">
        <v>43293</v>
      </c>
      <c r="C16547">
        <v>63.341999999999999</v>
      </c>
    </row>
    <row r="16548" spans="1:3" x14ac:dyDescent="0.55000000000000004">
      <c r="A16548" s="1" t="s">
        <v>18</v>
      </c>
      <c r="B16548" s="2">
        <v>43294</v>
      </c>
      <c r="C16548">
        <v>63.774000000000001</v>
      </c>
    </row>
    <row r="16549" spans="1:3" x14ac:dyDescent="0.55000000000000004">
      <c r="A16549" s="1" t="s">
        <v>18</v>
      </c>
      <c r="B16549" s="2">
        <v>43297</v>
      </c>
      <c r="C16549">
        <v>62.02</v>
      </c>
    </row>
    <row r="16550" spans="1:3" x14ac:dyDescent="0.55000000000000004">
      <c r="A16550" s="1" t="s">
        <v>18</v>
      </c>
      <c r="B16550" s="2">
        <v>43298</v>
      </c>
      <c r="C16550">
        <v>64.537999999999997</v>
      </c>
    </row>
    <row r="16551" spans="1:3" x14ac:dyDescent="0.55000000000000004">
      <c r="A16551" s="1" t="s">
        <v>18</v>
      </c>
      <c r="B16551" s="2">
        <v>43299</v>
      </c>
      <c r="C16551">
        <v>64.77</v>
      </c>
    </row>
    <row r="16552" spans="1:3" x14ac:dyDescent="0.55000000000000004">
      <c r="A16552" s="1" t="s">
        <v>18</v>
      </c>
      <c r="B16552" s="2">
        <v>43300</v>
      </c>
      <c r="C16552">
        <v>64.046000000000006</v>
      </c>
    </row>
    <row r="16553" spans="1:3" x14ac:dyDescent="0.55000000000000004">
      <c r="A16553" s="1" t="s">
        <v>18</v>
      </c>
      <c r="B16553" s="2">
        <v>43301</v>
      </c>
      <c r="C16553">
        <v>62.716000000000001</v>
      </c>
    </row>
    <row r="16554" spans="1:3" x14ac:dyDescent="0.55000000000000004">
      <c r="A16554" s="1" t="s">
        <v>18</v>
      </c>
      <c r="B16554" s="2">
        <v>43304</v>
      </c>
      <c r="C16554">
        <v>60.64</v>
      </c>
    </row>
    <row r="16555" spans="1:3" x14ac:dyDescent="0.55000000000000004">
      <c r="A16555" s="1" t="s">
        <v>18</v>
      </c>
      <c r="B16555" s="2">
        <v>43305</v>
      </c>
      <c r="C16555">
        <v>59.485999999999997</v>
      </c>
    </row>
    <row r="16556" spans="1:3" x14ac:dyDescent="0.55000000000000004">
      <c r="A16556" s="1" t="s">
        <v>18</v>
      </c>
      <c r="B16556" s="2">
        <v>43306</v>
      </c>
      <c r="C16556">
        <v>61.747999999999998</v>
      </c>
    </row>
    <row r="16557" spans="1:3" x14ac:dyDescent="0.55000000000000004">
      <c r="A16557" s="1" t="s">
        <v>18</v>
      </c>
      <c r="B16557" s="2">
        <v>43307</v>
      </c>
      <c r="C16557">
        <v>61.33</v>
      </c>
    </row>
    <row r="16558" spans="1:3" x14ac:dyDescent="0.55000000000000004">
      <c r="A16558" s="1" t="s">
        <v>18</v>
      </c>
      <c r="B16558" s="2">
        <v>43308</v>
      </c>
      <c r="C16558">
        <v>59.436</v>
      </c>
    </row>
    <row r="16559" spans="1:3" x14ac:dyDescent="0.55000000000000004">
      <c r="A16559" s="1" t="s">
        <v>18</v>
      </c>
      <c r="B16559" s="2">
        <v>43311</v>
      </c>
      <c r="C16559">
        <v>58.033999999999999</v>
      </c>
    </row>
    <row r="16560" spans="1:3" x14ac:dyDescent="0.55000000000000004">
      <c r="A16560" s="1" t="s">
        <v>18</v>
      </c>
      <c r="B16560" s="2">
        <v>43312</v>
      </c>
      <c r="C16560">
        <v>59.628</v>
      </c>
    </row>
    <row r="16561" spans="1:3" x14ac:dyDescent="0.55000000000000004">
      <c r="A16561" s="1" t="s">
        <v>18</v>
      </c>
      <c r="B16561" s="2">
        <v>43313</v>
      </c>
      <c r="C16561">
        <v>60.167999999999999</v>
      </c>
    </row>
    <row r="16562" spans="1:3" x14ac:dyDescent="0.55000000000000004">
      <c r="A16562" s="1" t="s">
        <v>18</v>
      </c>
      <c r="B16562" s="2">
        <v>43314</v>
      </c>
      <c r="C16562">
        <v>69.908000000000001</v>
      </c>
    </row>
    <row r="16563" spans="1:3" x14ac:dyDescent="0.55000000000000004">
      <c r="A16563" s="1" t="s">
        <v>18</v>
      </c>
      <c r="B16563" s="2">
        <v>43315</v>
      </c>
      <c r="C16563">
        <v>69.634</v>
      </c>
    </row>
    <row r="16564" spans="1:3" x14ac:dyDescent="0.55000000000000004">
      <c r="A16564" s="1" t="s">
        <v>18</v>
      </c>
      <c r="B16564" s="2">
        <v>43318</v>
      </c>
      <c r="C16564">
        <v>68.397999999999996</v>
      </c>
    </row>
    <row r="16565" spans="1:3" x14ac:dyDescent="0.55000000000000004">
      <c r="A16565" s="1" t="s">
        <v>18</v>
      </c>
      <c r="B16565" s="2">
        <v>43319</v>
      </c>
      <c r="C16565">
        <v>75.914000000000001</v>
      </c>
    </row>
    <row r="16566" spans="1:3" x14ac:dyDescent="0.55000000000000004">
      <c r="A16566" s="1" t="s">
        <v>18</v>
      </c>
      <c r="B16566" s="2">
        <v>43320</v>
      </c>
      <c r="C16566">
        <v>74.067999999999998</v>
      </c>
    </row>
    <row r="16567" spans="1:3" x14ac:dyDescent="0.55000000000000004">
      <c r="A16567" s="1" t="s">
        <v>18</v>
      </c>
      <c r="B16567" s="2">
        <v>43321</v>
      </c>
      <c r="C16567">
        <v>70.489999999999995</v>
      </c>
    </row>
    <row r="16568" spans="1:3" x14ac:dyDescent="0.55000000000000004">
      <c r="A16568" s="1" t="s">
        <v>18</v>
      </c>
      <c r="B16568" s="2">
        <v>43322</v>
      </c>
      <c r="C16568">
        <v>71.097999999999999</v>
      </c>
    </row>
    <row r="16569" spans="1:3" x14ac:dyDescent="0.55000000000000004">
      <c r="A16569" s="1" t="s">
        <v>18</v>
      </c>
      <c r="B16569" s="2">
        <v>43325</v>
      </c>
      <c r="C16569">
        <v>71.281999999999996</v>
      </c>
    </row>
    <row r="16570" spans="1:3" x14ac:dyDescent="0.55000000000000004">
      <c r="A16570" s="1" t="s">
        <v>18</v>
      </c>
      <c r="B16570" s="2">
        <v>43326</v>
      </c>
      <c r="C16570">
        <v>69.528000000000006</v>
      </c>
    </row>
    <row r="16571" spans="1:3" x14ac:dyDescent="0.55000000000000004">
      <c r="A16571" s="1" t="s">
        <v>18</v>
      </c>
      <c r="B16571" s="2">
        <v>43327</v>
      </c>
      <c r="C16571">
        <v>67.738</v>
      </c>
    </row>
    <row r="16572" spans="1:3" x14ac:dyDescent="0.55000000000000004">
      <c r="A16572" s="1" t="s">
        <v>18</v>
      </c>
      <c r="B16572" s="2">
        <v>43328</v>
      </c>
      <c r="C16572">
        <v>67.09</v>
      </c>
    </row>
    <row r="16573" spans="1:3" x14ac:dyDescent="0.55000000000000004">
      <c r="A16573" s="1" t="s">
        <v>18</v>
      </c>
      <c r="B16573" s="2">
        <v>43329</v>
      </c>
      <c r="C16573">
        <v>61.1</v>
      </c>
    </row>
    <row r="16574" spans="1:3" x14ac:dyDescent="0.55000000000000004">
      <c r="A16574" s="1" t="s">
        <v>18</v>
      </c>
      <c r="B16574" s="2">
        <v>43332</v>
      </c>
      <c r="C16574">
        <v>61.688000000000002</v>
      </c>
    </row>
    <row r="16575" spans="1:3" x14ac:dyDescent="0.55000000000000004">
      <c r="A16575" s="1" t="s">
        <v>18</v>
      </c>
      <c r="B16575" s="2">
        <v>43333</v>
      </c>
      <c r="C16575">
        <v>64.38</v>
      </c>
    </row>
    <row r="16576" spans="1:3" x14ac:dyDescent="0.55000000000000004">
      <c r="A16576" s="1" t="s">
        <v>18</v>
      </c>
      <c r="B16576" s="2">
        <v>43334</v>
      </c>
      <c r="C16576">
        <v>64.328000000000003</v>
      </c>
    </row>
    <row r="16577" spans="1:3" x14ac:dyDescent="0.55000000000000004">
      <c r="A16577" s="1" t="s">
        <v>18</v>
      </c>
      <c r="B16577" s="2">
        <v>43335</v>
      </c>
      <c r="C16577">
        <v>64.02</v>
      </c>
    </row>
    <row r="16578" spans="1:3" x14ac:dyDescent="0.55000000000000004">
      <c r="A16578" s="1" t="s">
        <v>18</v>
      </c>
      <c r="B16578" s="2">
        <v>43336</v>
      </c>
      <c r="C16578">
        <v>64.563999999999993</v>
      </c>
    </row>
    <row r="16579" spans="1:3" x14ac:dyDescent="0.55000000000000004">
      <c r="A16579" s="1" t="s">
        <v>18</v>
      </c>
      <c r="B16579" s="2">
        <v>43339</v>
      </c>
      <c r="C16579">
        <v>63.853999999999999</v>
      </c>
    </row>
    <row r="16580" spans="1:3" x14ac:dyDescent="0.55000000000000004">
      <c r="A16580" s="1" t="s">
        <v>18</v>
      </c>
      <c r="B16580" s="2">
        <v>43340</v>
      </c>
      <c r="C16580">
        <v>62.372</v>
      </c>
    </row>
    <row r="16581" spans="1:3" x14ac:dyDescent="0.55000000000000004">
      <c r="A16581" s="1" t="s">
        <v>18</v>
      </c>
      <c r="B16581" s="2">
        <v>43341</v>
      </c>
      <c r="C16581">
        <v>61.002000000000002</v>
      </c>
    </row>
    <row r="16582" spans="1:3" x14ac:dyDescent="0.55000000000000004">
      <c r="A16582" s="1" t="s">
        <v>18</v>
      </c>
      <c r="B16582" s="2">
        <v>43342</v>
      </c>
      <c r="C16582">
        <v>60.63</v>
      </c>
    </row>
    <row r="16583" spans="1:3" x14ac:dyDescent="0.55000000000000004">
      <c r="A16583" s="1" t="s">
        <v>18</v>
      </c>
      <c r="B16583" s="2">
        <v>43343</v>
      </c>
      <c r="C16583">
        <v>60.332000000000001</v>
      </c>
    </row>
    <row r="16584" spans="1:3" x14ac:dyDescent="0.55000000000000004">
      <c r="A16584" s="1" t="s">
        <v>18</v>
      </c>
      <c r="B16584" s="2">
        <v>43347</v>
      </c>
      <c r="C16584">
        <v>57.79</v>
      </c>
    </row>
    <row r="16585" spans="1:3" x14ac:dyDescent="0.55000000000000004">
      <c r="A16585" s="1" t="s">
        <v>18</v>
      </c>
      <c r="B16585" s="2">
        <v>43348</v>
      </c>
      <c r="C16585">
        <v>56.148000000000003</v>
      </c>
    </row>
    <row r="16586" spans="1:3" x14ac:dyDescent="0.55000000000000004">
      <c r="A16586" s="1" t="s">
        <v>18</v>
      </c>
      <c r="B16586" s="2">
        <v>43349</v>
      </c>
      <c r="C16586">
        <v>56.19</v>
      </c>
    </row>
    <row r="16587" spans="1:3" x14ac:dyDescent="0.55000000000000004">
      <c r="A16587" s="1" t="s">
        <v>18</v>
      </c>
      <c r="B16587" s="2">
        <v>43350</v>
      </c>
      <c r="C16587">
        <v>52.648000000000003</v>
      </c>
    </row>
    <row r="16588" spans="1:3" x14ac:dyDescent="0.55000000000000004">
      <c r="A16588" s="1" t="s">
        <v>18</v>
      </c>
      <c r="B16588" s="2">
        <v>43353</v>
      </c>
      <c r="C16588">
        <v>57.1</v>
      </c>
    </row>
    <row r="16589" spans="1:3" x14ac:dyDescent="0.55000000000000004">
      <c r="A16589" s="1" t="s">
        <v>18</v>
      </c>
      <c r="B16589" s="2">
        <v>43354</v>
      </c>
      <c r="C16589">
        <v>55.887999999999998</v>
      </c>
    </row>
    <row r="16590" spans="1:3" x14ac:dyDescent="0.55000000000000004">
      <c r="A16590" s="1" t="s">
        <v>18</v>
      </c>
      <c r="B16590" s="2">
        <v>43355</v>
      </c>
      <c r="C16590">
        <v>58.107999999999997</v>
      </c>
    </row>
    <row r="16591" spans="1:3" x14ac:dyDescent="0.55000000000000004">
      <c r="A16591" s="1" t="s">
        <v>18</v>
      </c>
      <c r="B16591" s="2">
        <v>43356</v>
      </c>
      <c r="C16591">
        <v>57.892000000000003</v>
      </c>
    </row>
    <row r="16592" spans="1:3" x14ac:dyDescent="0.55000000000000004">
      <c r="A16592" s="1" t="s">
        <v>18</v>
      </c>
      <c r="B16592" s="2">
        <v>43357</v>
      </c>
      <c r="C16592">
        <v>59.04</v>
      </c>
    </row>
    <row r="16593" spans="1:3" x14ac:dyDescent="0.55000000000000004">
      <c r="A16593" s="1" t="s">
        <v>18</v>
      </c>
      <c r="B16593" s="2">
        <v>43360</v>
      </c>
      <c r="C16593">
        <v>58.968000000000004</v>
      </c>
    </row>
    <row r="16594" spans="1:3" x14ac:dyDescent="0.55000000000000004">
      <c r="A16594" s="1" t="s">
        <v>18</v>
      </c>
      <c r="B16594" s="2">
        <v>43361</v>
      </c>
      <c r="C16594">
        <v>56.991999999999997</v>
      </c>
    </row>
    <row r="16595" spans="1:3" x14ac:dyDescent="0.55000000000000004">
      <c r="A16595" s="1" t="s">
        <v>18</v>
      </c>
      <c r="B16595" s="2">
        <v>43362</v>
      </c>
      <c r="C16595">
        <v>59.804000000000002</v>
      </c>
    </row>
    <row r="16596" spans="1:3" x14ac:dyDescent="0.55000000000000004">
      <c r="A16596" s="1" t="s">
        <v>18</v>
      </c>
      <c r="B16596" s="2">
        <v>43363</v>
      </c>
      <c r="C16596">
        <v>59.665999999999997</v>
      </c>
    </row>
    <row r="16597" spans="1:3" x14ac:dyDescent="0.55000000000000004">
      <c r="A16597" s="1" t="s">
        <v>18</v>
      </c>
      <c r="B16597" s="2">
        <v>43364</v>
      </c>
      <c r="C16597">
        <v>59.82</v>
      </c>
    </row>
    <row r="16598" spans="1:3" x14ac:dyDescent="0.55000000000000004">
      <c r="A16598" s="1" t="s">
        <v>18</v>
      </c>
      <c r="B16598" s="2">
        <v>43367</v>
      </c>
      <c r="C16598">
        <v>59.936</v>
      </c>
    </row>
    <row r="16599" spans="1:3" x14ac:dyDescent="0.55000000000000004">
      <c r="A16599" s="1" t="s">
        <v>18</v>
      </c>
      <c r="B16599" s="2">
        <v>43368</v>
      </c>
      <c r="C16599">
        <v>60.198</v>
      </c>
    </row>
    <row r="16600" spans="1:3" x14ac:dyDescent="0.55000000000000004">
      <c r="A16600" s="1" t="s">
        <v>18</v>
      </c>
      <c r="B16600" s="2">
        <v>43369</v>
      </c>
      <c r="C16600">
        <v>61.915999999999997</v>
      </c>
    </row>
    <row r="16601" spans="1:3" x14ac:dyDescent="0.55000000000000004">
      <c r="A16601" s="1" t="s">
        <v>18</v>
      </c>
      <c r="B16601" s="2">
        <v>43370</v>
      </c>
      <c r="C16601">
        <v>61.503999999999998</v>
      </c>
    </row>
    <row r="16602" spans="1:3" x14ac:dyDescent="0.55000000000000004">
      <c r="A16602" s="1" t="s">
        <v>18</v>
      </c>
      <c r="B16602" s="2">
        <v>43371</v>
      </c>
      <c r="C16602">
        <v>52.954000000000001</v>
      </c>
    </row>
    <row r="16603" spans="1:3" x14ac:dyDescent="0.55000000000000004">
      <c r="A16603" s="1" t="s">
        <v>18</v>
      </c>
      <c r="B16603" s="2">
        <v>43374</v>
      </c>
      <c r="C16603">
        <v>62.14</v>
      </c>
    </row>
    <row r="16604" spans="1:3" x14ac:dyDescent="0.55000000000000004">
      <c r="A16604" s="1" t="s">
        <v>18</v>
      </c>
      <c r="B16604" s="2">
        <v>43375</v>
      </c>
      <c r="C16604">
        <v>60.204000000000001</v>
      </c>
    </row>
    <row r="16605" spans="1:3" x14ac:dyDescent="0.55000000000000004">
      <c r="A16605" s="1" t="s">
        <v>18</v>
      </c>
      <c r="B16605" s="2">
        <v>43376</v>
      </c>
      <c r="C16605">
        <v>58.96</v>
      </c>
    </row>
    <row r="16606" spans="1:3" x14ac:dyDescent="0.55000000000000004">
      <c r="A16606" s="1" t="s">
        <v>18</v>
      </c>
      <c r="B16606" s="2">
        <v>43377</v>
      </c>
      <c r="C16606">
        <v>56.366</v>
      </c>
    </row>
    <row r="16607" spans="1:3" x14ac:dyDescent="0.55000000000000004">
      <c r="A16607" s="1" t="s">
        <v>18</v>
      </c>
      <c r="B16607" s="2">
        <v>43378</v>
      </c>
      <c r="C16607">
        <v>52.39</v>
      </c>
    </row>
    <row r="16608" spans="1:3" x14ac:dyDescent="0.55000000000000004">
      <c r="A16608" s="1" t="s">
        <v>18</v>
      </c>
      <c r="B16608" s="2">
        <v>43381</v>
      </c>
      <c r="C16608">
        <v>50.112000000000002</v>
      </c>
    </row>
    <row r="16609" spans="1:3" x14ac:dyDescent="0.55000000000000004">
      <c r="A16609" s="1" t="s">
        <v>18</v>
      </c>
      <c r="B16609" s="2">
        <v>43382</v>
      </c>
      <c r="C16609">
        <v>52.56</v>
      </c>
    </row>
    <row r="16610" spans="1:3" x14ac:dyDescent="0.55000000000000004">
      <c r="A16610" s="1" t="s">
        <v>18</v>
      </c>
      <c r="B16610" s="2">
        <v>43383</v>
      </c>
      <c r="C16610">
        <v>51.375999999999998</v>
      </c>
    </row>
    <row r="16611" spans="1:3" x14ac:dyDescent="0.55000000000000004">
      <c r="A16611" s="1" t="s">
        <v>18</v>
      </c>
      <c r="B16611" s="2">
        <v>43384</v>
      </c>
      <c r="C16611">
        <v>50.445999999999998</v>
      </c>
    </row>
    <row r="16612" spans="1:3" x14ac:dyDescent="0.55000000000000004">
      <c r="A16612" s="1" t="s">
        <v>18</v>
      </c>
      <c r="B16612" s="2">
        <v>43385</v>
      </c>
      <c r="C16612">
        <v>51.756</v>
      </c>
    </row>
    <row r="16613" spans="1:3" x14ac:dyDescent="0.55000000000000004">
      <c r="A16613" s="1" t="s">
        <v>18</v>
      </c>
      <c r="B16613" s="2">
        <v>43388</v>
      </c>
      <c r="C16613">
        <v>51.917999999999999</v>
      </c>
    </row>
    <row r="16614" spans="1:3" x14ac:dyDescent="0.55000000000000004">
      <c r="A16614" s="1" t="s">
        <v>18</v>
      </c>
      <c r="B16614" s="2">
        <v>43389</v>
      </c>
      <c r="C16614">
        <v>55.317999999999998</v>
      </c>
    </row>
    <row r="16615" spans="1:3" x14ac:dyDescent="0.55000000000000004">
      <c r="A16615" s="1" t="s">
        <v>18</v>
      </c>
      <c r="B16615" s="2">
        <v>43390</v>
      </c>
      <c r="C16615">
        <v>54.356000000000002</v>
      </c>
    </row>
    <row r="16616" spans="1:3" x14ac:dyDescent="0.55000000000000004">
      <c r="A16616" s="1" t="s">
        <v>18</v>
      </c>
      <c r="B16616" s="2">
        <v>43391</v>
      </c>
      <c r="C16616">
        <v>52.781999999999996</v>
      </c>
    </row>
    <row r="16617" spans="1:3" x14ac:dyDescent="0.55000000000000004">
      <c r="A16617" s="1" t="s">
        <v>18</v>
      </c>
      <c r="B16617" s="2">
        <v>43392</v>
      </c>
      <c r="C16617">
        <v>52</v>
      </c>
    </row>
    <row r="16618" spans="1:3" x14ac:dyDescent="0.55000000000000004">
      <c r="A16618" s="1" t="s">
        <v>18</v>
      </c>
      <c r="B16618" s="2">
        <v>43395</v>
      </c>
      <c r="C16618">
        <v>52.19</v>
      </c>
    </row>
    <row r="16619" spans="1:3" x14ac:dyDescent="0.55000000000000004">
      <c r="A16619" s="1" t="s">
        <v>18</v>
      </c>
      <c r="B16619" s="2">
        <v>43396</v>
      </c>
      <c r="C16619">
        <v>58.828000000000003</v>
      </c>
    </row>
    <row r="16620" spans="1:3" x14ac:dyDescent="0.55000000000000004">
      <c r="A16620" s="1" t="s">
        <v>18</v>
      </c>
      <c r="B16620" s="2">
        <v>43397</v>
      </c>
      <c r="C16620">
        <v>57.7</v>
      </c>
    </row>
    <row r="16621" spans="1:3" x14ac:dyDescent="0.55000000000000004">
      <c r="A16621" s="1" t="s">
        <v>18</v>
      </c>
      <c r="B16621" s="2">
        <v>43398</v>
      </c>
      <c r="C16621">
        <v>62.972000000000001</v>
      </c>
    </row>
    <row r="16622" spans="1:3" x14ac:dyDescent="0.55000000000000004">
      <c r="A16622" s="1" t="s">
        <v>18</v>
      </c>
      <c r="B16622" s="2">
        <v>43399</v>
      </c>
      <c r="C16622">
        <v>66.180000000000007</v>
      </c>
    </row>
    <row r="16623" spans="1:3" x14ac:dyDescent="0.55000000000000004">
      <c r="A16623" s="1" t="s">
        <v>18</v>
      </c>
      <c r="B16623" s="2">
        <v>43402</v>
      </c>
      <c r="C16623">
        <v>66.97</v>
      </c>
    </row>
    <row r="16624" spans="1:3" x14ac:dyDescent="0.55000000000000004">
      <c r="A16624" s="1" t="s">
        <v>18</v>
      </c>
      <c r="B16624" s="2">
        <v>43403</v>
      </c>
      <c r="C16624">
        <v>65.98</v>
      </c>
    </row>
    <row r="16625" spans="1:3" x14ac:dyDescent="0.55000000000000004">
      <c r="A16625" s="1" t="s">
        <v>18</v>
      </c>
      <c r="B16625" s="2">
        <v>43404</v>
      </c>
      <c r="C16625">
        <v>67.463999999999999</v>
      </c>
    </row>
    <row r="16626" spans="1:3" x14ac:dyDescent="0.55000000000000004">
      <c r="A16626" s="1" t="s">
        <v>18</v>
      </c>
      <c r="B16626" s="2">
        <v>43405</v>
      </c>
      <c r="C16626">
        <v>68.855999999999995</v>
      </c>
    </row>
    <row r="16627" spans="1:3" x14ac:dyDescent="0.55000000000000004">
      <c r="A16627" s="1" t="s">
        <v>18</v>
      </c>
      <c r="B16627" s="2">
        <v>43406</v>
      </c>
      <c r="C16627">
        <v>69.281999999999996</v>
      </c>
    </row>
    <row r="16628" spans="1:3" x14ac:dyDescent="0.55000000000000004">
      <c r="A16628" s="1" t="s">
        <v>18</v>
      </c>
      <c r="B16628" s="2">
        <v>43409</v>
      </c>
      <c r="C16628">
        <v>68.28</v>
      </c>
    </row>
    <row r="16629" spans="1:3" x14ac:dyDescent="0.55000000000000004">
      <c r="A16629" s="1" t="s">
        <v>18</v>
      </c>
      <c r="B16629" s="2">
        <v>43410</v>
      </c>
      <c r="C16629">
        <v>68.212000000000003</v>
      </c>
    </row>
    <row r="16630" spans="1:3" x14ac:dyDescent="0.55000000000000004">
      <c r="A16630" s="1" t="s">
        <v>18</v>
      </c>
      <c r="B16630" s="2">
        <v>43411</v>
      </c>
      <c r="C16630">
        <v>69.632000000000005</v>
      </c>
    </row>
    <row r="16631" spans="1:3" x14ac:dyDescent="0.55000000000000004">
      <c r="A16631" s="1" t="s">
        <v>18</v>
      </c>
      <c r="B16631" s="2">
        <v>43412</v>
      </c>
      <c r="C16631">
        <v>70.28</v>
      </c>
    </row>
    <row r="16632" spans="1:3" x14ac:dyDescent="0.55000000000000004">
      <c r="A16632" s="1" t="s">
        <v>18</v>
      </c>
      <c r="B16632" s="2">
        <v>43413</v>
      </c>
      <c r="C16632">
        <v>70.102000000000004</v>
      </c>
    </row>
    <row r="16633" spans="1:3" x14ac:dyDescent="0.55000000000000004">
      <c r="A16633" s="1" t="s">
        <v>18</v>
      </c>
      <c r="B16633" s="2">
        <v>43416</v>
      </c>
      <c r="C16633">
        <v>66.256</v>
      </c>
    </row>
    <row r="16634" spans="1:3" x14ac:dyDescent="0.55000000000000004">
      <c r="A16634" s="1" t="s">
        <v>18</v>
      </c>
      <c r="B16634" s="2">
        <v>43417</v>
      </c>
      <c r="C16634">
        <v>67.745999999999995</v>
      </c>
    </row>
    <row r="16635" spans="1:3" x14ac:dyDescent="0.55000000000000004">
      <c r="A16635" s="1" t="s">
        <v>18</v>
      </c>
      <c r="B16635" s="2">
        <v>43418</v>
      </c>
      <c r="C16635">
        <v>68.8</v>
      </c>
    </row>
    <row r="16636" spans="1:3" x14ac:dyDescent="0.55000000000000004">
      <c r="A16636" s="1" t="s">
        <v>18</v>
      </c>
      <c r="B16636" s="2">
        <v>43419</v>
      </c>
      <c r="C16636">
        <v>69.688000000000002</v>
      </c>
    </row>
    <row r="16637" spans="1:3" x14ac:dyDescent="0.55000000000000004">
      <c r="A16637" s="1" t="s">
        <v>18</v>
      </c>
      <c r="B16637" s="2">
        <v>43420</v>
      </c>
      <c r="C16637">
        <v>70.861999999999995</v>
      </c>
    </row>
    <row r="16638" spans="1:3" x14ac:dyDescent="0.55000000000000004">
      <c r="A16638" s="1" t="s">
        <v>18</v>
      </c>
      <c r="B16638" s="2">
        <v>43423</v>
      </c>
      <c r="C16638">
        <v>70.694000000000003</v>
      </c>
    </row>
    <row r="16639" spans="1:3" x14ac:dyDescent="0.55000000000000004">
      <c r="A16639" s="1" t="s">
        <v>18</v>
      </c>
      <c r="B16639" s="2">
        <v>43424</v>
      </c>
      <c r="C16639">
        <v>69.498000000000005</v>
      </c>
    </row>
    <row r="16640" spans="1:3" x14ac:dyDescent="0.55000000000000004">
      <c r="A16640" s="1" t="s">
        <v>18</v>
      </c>
      <c r="B16640" s="2">
        <v>43425</v>
      </c>
      <c r="C16640">
        <v>67.638000000000005</v>
      </c>
    </row>
    <row r="16641" spans="1:3" x14ac:dyDescent="0.55000000000000004">
      <c r="A16641" s="1" t="s">
        <v>18</v>
      </c>
      <c r="B16641" s="2">
        <v>43427</v>
      </c>
      <c r="C16641">
        <v>65.165999999999997</v>
      </c>
    </row>
    <row r="16642" spans="1:3" x14ac:dyDescent="0.55000000000000004">
      <c r="A16642" s="1" t="s">
        <v>18</v>
      </c>
      <c r="B16642" s="2">
        <v>43430</v>
      </c>
      <c r="C16642">
        <v>69.2</v>
      </c>
    </row>
    <row r="16643" spans="1:3" x14ac:dyDescent="0.55000000000000004">
      <c r="A16643" s="1" t="s">
        <v>18</v>
      </c>
      <c r="B16643" s="2">
        <v>43431</v>
      </c>
      <c r="C16643">
        <v>68.784000000000006</v>
      </c>
    </row>
    <row r="16644" spans="1:3" x14ac:dyDescent="0.55000000000000004">
      <c r="A16644" s="1" t="s">
        <v>18</v>
      </c>
      <c r="B16644" s="2">
        <v>43432</v>
      </c>
      <c r="C16644">
        <v>69.573999999999998</v>
      </c>
    </row>
    <row r="16645" spans="1:3" x14ac:dyDescent="0.55000000000000004">
      <c r="A16645" s="1" t="s">
        <v>18</v>
      </c>
      <c r="B16645" s="2">
        <v>43433</v>
      </c>
      <c r="C16645">
        <v>68.233999999999995</v>
      </c>
    </row>
    <row r="16646" spans="1:3" x14ac:dyDescent="0.55000000000000004">
      <c r="A16646" s="1" t="s">
        <v>18</v>
      </c>
      <c r="B16646" s="2">
        <v>43434</v>
      </c>
      <c r="C16646">
        <v>70.096000000000004</v>
      </c>
    </row>
    <row r="16647" spans="1:3" x14ac:dyDescent="0.55000000000000004">
      <c r="A16647" s="1" t="s">
        <v>18</v>
      </c>
      <c r="B16647" s="2">
        <v>43437</v>
      </c>
      <c r="C16647">
        <v>71.697999999999993</v>
      </c>
    </row>
    <row r="16648" spans="1:3" x14ac:dyDescent="0.55000000000000004">
      <c r="A16648" s="1" t="s">
        <v>18</v>
      </c>
      <c r="B16648" s="2">
        <v>43438</v>
      </c>
      <c r="C16648">
        <v>71.94</v>
      </c>
    </row>
    <row r="16649" spans="1:3" x14ac:dyDescent="0.55000000000000004">
      <c r="A16649" s="1" t="s">
        <v>18</v>
      </c>
      <c r="B16649" s="2">
        <v>43440</v>
      </c>
      <c r="C16649">
        <v>72.611999999999995</v>
      </c>
    </row>
    <row r="16650" spans="1:3" x14ac:dyDescent="0.55000000000000004">
      <c r="A16650" s="1" t="s">
        <v>18</v>
      </c>
      <c r="B16650" s="2">
        <v>43441</v>
      </c>
      <c r="C16650">
        <v>71.593999999999994</v>
      </c>
    </row>
    <row r="16651" spans="1:3" x14ac:dyDescent="0.55000000000000004">
      <c r="A16651" s="1" t="s">
        <v>18</v>
      </c>
      <c r="B16651" s="2">
        <v>43444</v>
      </c>
      <c r="C16651">
        <v>73.03</v>
      </c>
    </row>
    <row r="16652" spans="1:3" x14ac:dyDescent="0.55000000000000004">
      <c r="A16652" s="1" t="s">
        <v>18</v>
      </c>
      <c r="B16652" s="2">
        <v>43445</v>
      </c>
      <c r="C16652">
        <v>73.352000000000004</v>
      </c>
    </row>
    <row r="16653" spans="1:3" x14ac:dyDescent="0.55000000000000004">
      <c r="A16653" s="1" t="s">
        <v>18</v>
      </c>
      <c r="B16653" s="2">
        <v>43446</v>
      </c>
      <c r="C16653">
        <v>73.319999999999993</v>
      </c>
    </row>
    <row r="16654" spans="1:3" x14ac:dyDescent="0.55000000000000004">
      <c r="A16654" s="1" t="s">
        <v>18</v>
      </c>
      <c r="B16654" s="2">
        <v>43447</v>
      </c>
      <c r="C16654">
        <v>75.358000000000004</v>
      </c>
    </row>
    <row r="16655" spans="1:3" x14ac:dyDescent="0.55000000000000004">
      <c r="A16655" s="1" t="s">
        <v>18</v>
      </c>
      <c r="B16655" s="2">
        <v>43448</v>
      </c>
      <c r="C16655">
        <v>73.141999999999996</v>
      </c>
    </row>
    <row r="16656" spans="1:3" x14ac:dyDescent="0.55000000000000004">
      <c r="A16656" s="1" t="s">
        <v>18</v>
      </c>
      <c r="B16656" s="2">
        <v>43451</v>
      </c>
      <c r="C16656">
        <v>69.683999999999997</v>
      </c>
    </row>
    <row r="16657" spans="1:3" x14ac:dyDescent="0.55000000000000004">
      <c r="A16657" s="1" t="s">
        <v>18</v>
      </c>
      <c r="B16657" s="2">
        <v>43452</v>
      </c>
      <c r="C16657">
        <v>67.406000000000006</v>
      </c>
    </row>
    <row r="16658" spans="1:3" x14ac:dyDescent="0.55000000000000004">
      <c r="A16658" s="1" t="s">
        <v>18</v>
      </c>
      <c r="B16658" s="2">
        <v>43453</v>
      </c>
      <c r="C16658">
        <v>66.593999999999994</v>
      </c>
    </row>
    <row r="16659" spans="1:3" x14ac:dyDescent="0.55000000000000004">
      <c r="A16659" s="1" t="s">
        <v>18</v>
      </c>
      <c r="B16659" s="2">
        <v>43454</v>
      </c>
      <c r="C16659">
        <v>63.076000000000001</v>
      </c>
    </row>
    <row r="16660" spans="1:3" x14ac:dyDescent="0.55000000000000004">
      <c r="A16660" s="1" t="s">
        <v>18</v>
      </c>
      <c r="B16660" s="2">
        <v>43455</v>
      </c>
      <c r="C16660">
        <v>63.954000000000001</v>
      </c>
    </row>
    <row r="16661" spans="1:3" x14ac:dyDescent="0.55000000000000004">
      <c r="A16661" s="1" t="s">
        <v>18</v>
      </c>
      <c r="B16661" s="2">
        <v>43458</v>
      </c>
      <c r="C16661">
        <v>59.078000000000003</v>
      </c>
    </row>
    <row r="16662" spans="1:3" x14ac:dyDescent="0.55000000000000004">
      <c r="A16662" s="1" t="s">
        <v>18</v>
      </c>
      <c r="B16662" s="2">
        <v>43460</v>
      </c>
      <c r="C16662">
        <v>65.218000000000004</v>
      </c>
    </row>
    <row r="16663" spans="1:3" x14ac:dyDescent="0.55000000000000004">
      <c r="A16663" s="1" t="s">
        <v>18</v>
      </c>
      <c r="B16663" s="2">
        <v>43461</v>
      </c>
      <c r="C16663">
        <v>63.225999999999999</v>
      </c>
    </row>
    <row r="16664" spans="1:3" x14ac:dyDescent="0.55000000000000004">
      <c r="A16664" s="1" t="s">
        <v>18</v>
      </c>
      <c r="B16664" s="2">
        <v>43462</v>
      </c>
      <c r="C16664">
        <v>66.774000000000001</v>
      </c>
    </row>
    <row r="16665" spans="1:3" x14ac:dyDescent="0.55000000000000004">
      <c r="A16665" s="1" t="s">
        <v>18</v>
      </c>
      <c r="B16665" s="2">
        <v>43465</v>
      </c>
      <c r="C16665">
        <v>66.56</v>
      </c>
    </row>
    <row r="16666" spans="1:3" x14ac:dyDescent="0.55000000000000004">
      <c r="A16666" s="1" t="s">
        <v>18</v>
      </c>
      <c r="B16666" s="2">
        <v>43467</v>
      </c>
      <c r="C16666">
        <v>62.024000000000001</v>
      </c>
    </row>
    <row r="16667" spans="1:3" x14ac:dyDescent="0.55000000000000004">
      <c r="A16667" s="1" t="s">
        <v>18</v>
      </c>
      <c r="B16667" s="2">
        <v>43468</v>
      </c>
      <c r="C16667">
        <v>60.072000000000003</v>
      </c>
    </row>
    <row r="16668" spans="1:3" x14ac:dyDescent="0.55000000000000004">
      <c r="A16668" s="1" t="s">
        <v>18</v>
      </c>
      <c r="B16668" s="2">
        <v>43469</v>
      </c>
      <c r="C16668">
        <v>63.537999999999997</v>
      </c>
    </row>
    <row r="16669" spans="1:3" x14ac:dyDescent="0.55000000000000004">
      <c r="A16669" s="1" t="s">
        <v>18</v>
      </c>
      <c r="B16669" s="2">
        <v>43472</v>
      </c>
      <c r="C16669">
        <v>66.992000000000004</v>
      </c>
    </row>
    <row r="16670" spans="1:3" x14ac:dyDescent="0.55000000000000004">
      <c r="A16670" s="1" t="s">
        <v>18</v>
      </c>
      <c r="B16670" s="2">
        <v>43473</v>
      </c>
      <c r="C16670">
        <v>67.069999999999993</v>
      </c>
    </row>
    <row r="16671" spans="1:3" x14ac:dyDescent="0.55000000000000004">
      <c r="A16671" s="1" t="s">
        <v>18</v>
      </c>
      <c r="B16671" s="2">
        <v>43474</v>
      </c>
      <c r="C16671">
        <v>67.706000000000003</v>
      </c>
    </row>
    <row r="16672" spans="1:3" x14ac:dyDescent="0.55000000000000004">
      <c r="A16672" s="1" t="s">
        <v>18</v>
      </c>
      <c r="B16672" s="2">
        <v>43475</v>
      </c>
      <c r="C16672">
        <v>68.994</v>
      </c>
    </row>
    <row r="16673" spans="1:3" x14ac:dyDescent="0.55000000000000004">
      <c r="A16673" s="1" t="s">
        <v>18</v>
      </c>
      <c r="B16673" s="2">
        <v>43476</v>
      </c>
      <c r="C16673">
        <v>69.451999999999998</v>
      </c>
    </row>
    <row r="16674" spans="1:3" x14ac:dyDescent="0.55000000000000004">
      <c r="A16674" s="1" t="s">
        <v>18</v>
      </c>
      <c r="B16674" s="2">
        <v>43479</v>
      </c>
      <c r="C16674">
        <v>66.88</v>
      </c>
    </row>
    <row r="16675" spans="1:3" x14ac:dyDescent="0.55000000000000004">
      <c r="A16675" s="1" t="s">
        <v>18</v>
      </c>
      <c r="B16675" s="2">
        <v>43480</v>
      </c>
      <c r="C16675">
        <v>68.885999999999996</v>
      </c>
    </row>
    <row r="16676" spans="1:3" x14ac:dyDescent="0.55000000000000004">
      <c r="A16676" s="1" t="s">
        <v>18</v>
      </c>
      <c r="B16676" s="2">
        <v>43481</v>
      </c>
      <c r="C16676">
        <v>69.209999999999994</v>
      </c>
    </row>
    <row r="16677" spans="1:3" x14ac:dyDescent="0.55000000000000004">
      <c r="A16677" s="1" t="s">
        <v>18</v>
      </c>
      <c r="B16677" s="2">
        <v>43482</v>
      </c>
      <c r="C16677">
        <v>69.462000000000003</v>
      </c>
    </row>
    <row r="16678" spans="1:3" x14ac:dyDescent="0.55000000000000004">
      <c r="A16678" s="1" t="s">
        <v>18</v>
      </c>
      <c r="B16678" s="2">
        <v>43483</v>
      </c>
      <c r="C16678">
        <v>60.451999999999998</v>
      </c>
    </row>
    <row r="16679" spans="1:3" x14ac:dyDescent="0.55000000000000004">
      <c r="A16679" s="1" t="s">
        <v>18</v>
      </c>
      <c r="B16679" s="2">
        <v>43487</v>
      </c>
      <c r="C16679">
        <v>59.783999999999999</v>
      </c>
    </row>
    <row r="16680" spans="1:3" x14ac:dyDescent="0.55000000000000004">
      <c r="A16680" s="1" t="s">
        <v>18</v>
      </c>
      <c r="B16680" s="2">
        <v>43488</v>
      </c>
      <c r="C16680">
        <v>57.518000000000001</v>
      </c>
    </row>
    <row r="16681" spans="1:3" x14ac:dyDescent="0.55000000000000004">
      <c r="A16681" s="1" t="s">
        <v>18</v>
      </c>
      <c r="B16681" s="2">
        <v>43489</v>
      </c>
      <c r="C16681">
        <v>58.302</v>
      </c>
    </row>
    <row r="16682" spans="1:3" x14ac:dyDescent="0.55000000000000004">
      <c r="A16682" s="1" t="s">
        <v>18</v>
      </c>
      <c r="B16682" s="2">
        <v>43490</v>
      </c>
      <c r="C16682">
        <v>59.408000000000001</v>
      </c>
    </row>
    <row r="16683" spans="1:3" x14ac:dyDescent="0.55000000000000004">
      <c r="A16683" s="1" t="s">
        <v>18</v>
      </c>
      <c r="B16683" s="2">
        <v>43493</v>
      </c>
      <c r="C16683">
        <v>59.276000000000003</v>
      </c>
    </row>
    <row r="16684" spans="1:3" x14ac:dyDescent="0.55000000000000004">
      <c r="A16684" s="1" t="s">
        <v>18</v>
      </c>
      <c r="B16684" s="2">
        <v>43494</v>
      </c>
      <c r="C16684">
        <v>59.491999999999997</v>
      </c>
    </row>
    <row r="16685" spans="1:3" x14ac:dyDescent="0.55000000000000004">
      <c r="A16685" s="1" t="s">
        <v>18</v>
      </c>
      <c r="B16685" s="2">
        <v>43495</v>
      </c>
      <c r="C16685">
        <v>61.753999999999998</v>
      </c>
    </row>
    <row r="16686" spans="1:3" x14ac:dyDescent="0.55000000000000004">
      <c r="A16686" s="1" t="s">
        <v>18</v>
      </c>
      <c r="B16686" s="2">
        <v>43496</v>
      </c>
      <c r="C16686">
        <v>61.404000000000003</v>
      </c>
    </row>
    <row r="16687" spans="1:3" x14ac:dyDescent="0.55000000000000004">
      <c r="A16687" s="1" t="s">
        <v>18</v>
      </c>
      <c r="B16687" s="2">
        <v>43497</v>
      </c>
      <c r="C16687">
        <v>62.442</v>
      </c>
    </row>
    <row r="16688" spans="1:3" x14ac:dyDescent="0.55000000000000004">
      <c r="A16688" s="1" t="s">
        <v>18</v>
      </c>
      <c r="B16688" s="2">
        <v>43500</v>
      </c>
      <c r="C16688">
        <v>62.578000000000003</v>
      </c>
    </row>
    <row r="16689" spans="1:3" x14ac:dyDescent="0.55000000000000004">
      <c r="A16689" s="1" t="s">
        <v>18</v>
      </c>
      <c r="B16689" s="2">
        <v>43501</v>
      </c>
      <c r="C16689">
        <v>64.27</v>
      </c>
    </row>
    <row r="16690" spans="1:3" x14ac:dyDescent="0.55000000000000004">
      <c r="A16690" s="1" t="s">
        <v>18</v>
      </c>
      <c r="B16690" s="2">
        <v>43502</v>
      </c>
      <c r="C16690">
        <v>63.444000000000003</v>
      </c>
    </row>
    <row r="16691" spans="1:3" x14ac:dyDescent="0.55000000000000004">
      <c r="A16691" s="1" t="s">
        <v>18</v>
      </c>
      <c r="B16691" s="2">
        <v>43503</v>
      </c>
      <c r="C16691">
        <v>61.502000000000002</v>
      </c>
    </row>
    <row r="16692" spans="1:3" x14ac:dyDescent="0.55000000000000004">
      <c r="A16692" s="1" t="s">
        <v>18</v>
      </c>
      <c r="B16692" s="2">
        <v>43504</v>
      </c>
      <c r="C16692">
        <v>61.16</v>
      </c>
    </row>
    <row r="16693" spans="1:3" x14ac:dyDescent="0.55000000000000004">
      <c r="A16693" s="1" t="s">
        <v>18</v>
      </c>
      <c r="B16693" s="2">
        <v>43507</v>
      </c>
      <c r="C16693">
        <v>62.567999999999998</v>
      </c>
    </row>
    <row r="16694" spans="1:3" x14ac:dyDescent="0.55000000000000004">
      <c r="A16694" s="1" t="s">
        <v>18</v>
      </c>
      <c r="B16694" s="2">
        <v>43508</v>
      </c>
      <c r="C16694">
        <v>62.362000000000002</v>
      </c>
    </row>
    <row r="16695" spans="1:3" x14ac:dyDescent="0.55000000000000004">
      <c r="A16695" s="1" t="s">
        <v>18</v>
      </c>
      <c r="B16695" s="2">
        <v>43509</v>
      </c>
      <c r="C16695">
        <v>61.634</v>
      </c>
    </row>
    <row r="16696" spans="1:3" x14ac:dyDescent="0.55000000000000004">
      <c r="A16696" s="1" t="s">
        <v>18</v>
      </c>
      <c r="B16696" s="2">
        <v>43510</v>
      </c>
      <c r="C16696">
        <v>60.753999999999998</v>
      </c>
    </row>
    <row r="16697" spans="1:3" x14ac:dyDescent="0.55000000000000004">
      <c r="A16697" s="1" t="s">
        <v>18</v>
      </c>
      <c r="B16697" s="2">
        <v>43511</v>
      </c>
      <c r="C16697">
        <v>61.576000000000001</v>
      </c>
    </row>
    <row r="16698" spans="1:3" x14ac:dyDescent="0.55000000000000004">
      <c r="A16698" s="1" t="s">
        <v>18</v>
      </c>
      <c r="B16698" s="2">
        <v>43515</v>
      </c>
      <c r="C16698">
        <v>61.128</v>
      </c>
    </row>
    <row r="16699" spans="1:3" x14ac:dyDescent="0.55000000000000004">
      <c r="A16699" s="1" t="s">
        <v>18</v>
      </c>
      <c r="B16699" s="2">
        <v>43516</v>
      </c>
      <c r="C16699">
        <v>60.512</v>
      </c>
    </row>
    <row r="16700" spans="1:3" x14ac:dyDescent="0.55000000000000004">
      <c r="A16700" s="1" t="s">
        <v>18</v>
      </c>
      <c r="B16700" s="2">
        <v>43517</v>
      </c>
      <c r="C16700">
        <v>58.246000000000002</v>
      </c>
    </row>
    <row r="16701" spans="1:3" x14ac:dyDescent="0.55000000000000004">
      <c r="A16701" s="1" t="s">
        <v>18</v>
      </c>
      <c r="B16701" s="2">
        <v>43518</v>
      </c>
      <c r="C16701">
        <v>58.942</v>
      </c>
    </row>
    <row r="16702" spans="1:3" x14ac:dyDescent="0.55000000000000004">
      <c r="A16702" s="1" t="s">
        <v>18</v>
      </c>
      <c r="B16702" s="2">
        <v>43521</v>
      </c>
      <c r="C16702">
        <v>59.753999999999998</v>
      </c>
    </row>
    <row r="16703" spans="1:3" x14ac:dyDescent="0.55000000000000004">
      <c r="A16703" s="1" t="s">
        <v>18</v>
      </c>
      <c r="B16703" s="2">
        <v>43522</v>
      </c>
      <c r="C16703">
        <v>59.572000000000003</v>
      </c>
    </row>
    <row r="16704" spans="1:3" x14ac:dyDescent="0.55000000000000004">
      <c r="A16704" s="1" t="s">
        <v>18</v>
      </c>
      <c r="B16704" s="2">
        <v>43523</v>
      </c>
      <c r="C16704">
        <v>62.948</v>
      </c>
    </row>
    <row r="16705" spans="1:3" x14ac:dyDescent="0.55000000000000004">
      <c r="A16705" s="1" t="s">
        <v>18</v>
      </c>
      <c r="B16705" s="2">
        <v>43524</v>
      </c>
      <c r="C16705">
        <v>63.975999999999999</v>
      </c>
    </row>
    <row r="16706" spans="1:3" x14ac:dyDescent="0.55000000000000004">
      <c r="A16706" s="1" t="s">
        <v>18</v>
      </c>
      <c r="B16706" s="2">
        <v>43525</v>
      </c>
      <c r="C16706">
        <v>58.957999999999998</v>
      </c>
    </row>
    <row r="16707" spans="1:3" x14ac:dyDescent="0.55000000000000004">
      <c r="A16707" s="1" t="s">
        <v>18</v>
      </c>
      <c r="B16707" s="2">
        <v>43528</v>
      </c>
      <c r="C16707">
        <v>57.072000000000003</v>
      </c>
    </row>
    <row r="16708" spans="1:3" x14ac:dyDescent="0.55000000000000004">
      <c r="A16708" s="1" t="s">
        <v>18</v>
      </c>
      <c r="B16708" s="2">
        <v>43529</v>
      </c>
      <c r="C16708">
        <v>55.308</v>
      </c>
    </row>
    <row r="16709" spans="1:3" x14ac:dyDescent="0.55000000000000004">
      <c r="A16709" s="1" t="s">
        <v>18</v>
      </c>
      <c r="B16709" s="2">
        <v>43530</v>
      </c>
      <c r="C16709">
        <v>55.247999999999998</v>
      </c>
    </row>
    <row r="16710" spans="1:3" x14ac:dyDescent="0.55000000000000004">
      <c r="A16710" s="1" t="s">
        <v>18</v>
      </c>
      <c r="B16710" s="2">
        <v>43531</v>
      </c>
      <c r="C16710">
        <v>55.317999999999998</v>
      </c>
    </row>
    <row r="16711" spans="1:3" x14ac:dyDescent="0.55000000000000004">
      <c r="A16711" s="1" t="s">
        <v>18</v>
      </c>
      <c r="B16711" s="2">
        <v>43532</v>
      </c>
      <c r="C16711">
        <v>56.828000000000003</v>
      </c>
    </row>
    <row r="16712" spans="1:3" x14ac:dyDescent="0.55000000000000004">
      <c r="A16712" s="1" t="s">
        <v>18</v>
      </c>
      <c r="B16712" s="2">
        <v>43535</v>
      </c>
      <c r="C16712">
        <v>58.183999999999997</v>
      </c>
    </row>
    <row r="16713" spans="1:3" x14ac:dyDescent="0.55000000000000004">
      <c r="A16713" s="1" t="s">
        <v>18</v>
      </c>
      <c r="B16713" s="2">
        <v>43536</v>
      </c>
      <c r="C16713">
        <v>56.671999999999997</v>
      </c>
    </row>
    <row r="16714" spans="1:3" x14ac:dyDescent="0.55000000000000004">
      <c r="A16714" s="1" t="s">
        <v>18</v>
      </c>
      <c r="B16714" s="2">
        <v>43537</v>
      </c>
      <c r="C16714">
        <v>57.792000000000002</v>
      </c>
    </row>
    <row r="16715" spans="1:3" x14ac:dyDescent="0.55000000000000004">
      <c r="A16715" s="1" t="s">
        <v>18</v>
      </c>
      <c r="B16715" s="2">
        <v>43538</v>
      </c>
      <c r="C16715">
        <v>57.991999999999997</v>
      </c>
    </row>
    <row r="16716" spans="1:3" x14ac:dyDescent="0.55000000000000004">
      <c r="A16716" s="1" t="s">
        <v>18</v>
      </c>
      <c r="B16716" s="2">
        <v>43539</v>
      </c>
      <c r="C16716">
        <v>55.085999999999999</v>
      </c>
    </row>
    <row r="16717" spans="1:3" x14ac:dyDescent="0.55000000000000004">
      <c r="A16717" s="1" t="s">
        <v>18</v>
      </c>
      <c r="B16717" s="2">
        <v>43542</v>
      </c>
      <c r="C16717">
        <v>53.898000000000003</v>
      </c>
    </row>
    <row r="16718" spans="1:3" x14ac:dyDescent="0.55000000000000004">
      <c r="A16718" s="1" t="s">
        <v>18</v>
      </c>
      <c r="B16718" s="2">
        <v>43543</v>
      </c>
      <c r="C16718">
        <v>53.494</v>
      </c>
    </row>
    <row r="16719" spans="1:3" x14ac:dyDescent="0.55000000000000004">
      <c r="A16719" s="1" t="s">
        <v>18</v>
      </c>
      <c r="B16719" s="2">
        <v>43544</v>
      </c>
      <c r="C16719">
        <v>54.72</v>
      </c>
    </row>
    <row r="16720" spans="1:3" x14ac:dyDescent="0.55000000000000004">
      <c r="A16720" s="1" t="s">
        <v>18</v>
      </c>
      <c r="B16720" s="2">
        <v>43545</v>
      </c>
      <c r="C16720">
        <v>54.804000000000002</v>
      </c>
    </row>
    <row r="16721" spans="1:3" x14ac:dyDescent="0.55000000000000004">
      <c r="A16721" s="1" t="s">
        <v>18</v>
      </c>
      <c r="B16721" s="2">
        <v>43546</v>
      </c>
      <c r="C16721">
        <v>52.905999999999999</v>
      </c>
    </row>
    <row r="16722" spans="1:3" x14ac:dyDescent="0.55000000000000004">
      <c r="A16722" s="1" t="s">
        <v>18</v>
      </c>
      <c r="B16722" s="2">
        <v>43549</v>
      </c>
      <c r="C16722">
        <v>52.084000000000003</v>
      </c>
    </row>
    <row r="16723" spans="1:3" x14ac:dyDescent="0.55000000000000004">
      <c r="A16723" s="1" t="s">
        <v>18</v>
      </c>
      <c r="B16723" s="2">
        <v>43550</v>
      </c>
      <c r="C16723">
        <v>53.554000000000002</v>
      </c>
    </row>
    <row r="16724" spans="1:3" x14ac:dyDescent="0.55000000000000004">
      <c r="A16724" s="1" t="s">
        <v>18</v>
      </c>
      <c r="B16724" s="2">
        <v>43551</v>
      </c>
      <c r="C16724">
        <v>54.966000000000001</v>
      </c>
    </row>
    <row r="16725" spans="1:3" x14ac:dyDescent="0.55000000000000004">
      <c r="A16725" s="1" t="s">
        <v>18</v>
      </c>
      <c r="B16725" s="2">
        <v>43552</v>
      </c>
      <c r="C16725">
        <v>55.723999999999997</v>
      </c>
    </row>
    <row r="16726" spans="1:3" x14ac:dyDescent="0.55000000000000004">
      <c r="A16726" s="1" t="s">
        <v>18</v>
      </c>
      <c r="B16726" s="2">
        <v>43553</v>
      </c>
      <c r="C16726">
        <v>55.972000000000001</v>
      </c>
    </row>
    <row r="16727" spans="1:3" x14ac:dyDescent="0.55000000000000004">
      <c r="A16727" s="1" t="s">
        <v>18</v>
      </c>
      <c r="B16727" s="2">
        <v>43556</v>
      </c>
      <c r="C16727">
        <v>57.835999999999999</v>
      </c>
    </row>
    <row r="16728" spans="1:3" x14ac:dyDescent="0.55000000000000004">
      <c r="A16728" s="1" t="s">
        <v>18</v>
      </c>
      <c r="B16728" s="2">
        <v>43557</v>
      </c>
      <c r="C16728">
        <v>57.176000000000002</v>
      </c>
    </row>
    <row r="16729" spans="1:3" x14ac:dyDescent="0.55000000000000004">
      <c r="A16729" s="1" t="s">
        <v>18</v>
      </c>
      <c r="B16729" s="2">
        <v>43558</v>
      </c>
      <c r="C16729">
        <v>58.362000000000002</v>
      </c>
    </row>
    <row r="16730" spans="1:3" x14ac:dyDescent="0.55000000000000004">
      <c r="A16730" s="1" t="s">
        <v>18</v>
      </c>
      <c r="B16730" s="2">
        <v>43559</v>
      </c>
      <c r="C16730">
        <v>53.555999999999997</v>
      </c>
    </row>
    <row r="16731" spans="1:3" x14ac:dyDescent="0.55000000000000004">
      <c r="A16731" s="1" t="s">
        <v>18</v>
      </c>
      <c r="B16731" s="2">
        <v>43560</v>
      </c>
      <c r="C16731">
        <v>54.991999999999997</v>
      </c>
    </row>
    <row r="16732" spans="1:3" x14ac:dyDescent="0.55000000000000004">
      <c r="A16732" s="1" t="s">
        <v>18</v>
      </c>
      <c r="B16732" s="2">
        <v>43563</v>
      </c>
      <c r="C16732">
        <v>54.64</v>
      </c>
    </row>
    <row r="16733" spans="1:3" x14ac:dyDescent="0.55000000000000004">
      <c r="A16733" s="1" t="s">
        <v>18</v>
      </c>
      <c r="B16733" s="2">
        <v>43564</v>
      </c>
      <c r="C16733">
        <v>54.462000000000003</v>
      </c>
    </row>
    <row r="16734" spans="1:3" x14ac:dyDescent="0.55000000000000004">
      <c r="A16734" s="1" t="s">
        <v>18</v>
      </c>
      <c r="B16734" s="2">
        <v>43565</v>
      </c>
      <c r="C16734">
        <v>55.212000000000003</v>
      </c>
    </row>
    <row r="16735" spans="1:3" x14ac:dyDescent="0.55000000000000004">
      <c r="A16735" s="1" t="s">
        <v>18</v>
      </c>
      <c r="B16735" s="2">
        <v>43566</v>
      </c>
      <c r="C16735">
        <v>53.683999999999997</v>
      </c>
    </row>
    <row r="16736" spans="1:3" x14ac:dyDescent="0.55000000000000004">
      <c r="A16736" s="1" t="s">
        <v>18</v>
      </c>
      <c r="B16736" s="2">
        <v>43567</v>
      </c>
      <c r="C16736">
        <v>53.54</v>
      </c>
    </row>
    <row r="16737" spans="1:3" x14ac:dyDescent="0.55000000000000004">
      <c r="A16737" s="1" t="s">
        <v>18</v>
      </c>
      <c r="B16737" s="2">
        <v>43570</v>
      </c>
      <c r="C16737">
        <v>53.276000000000003</v>
      </c>
    </row>
    <row r="16738" spans="1:3" x14ac:dyDescent="0.55000000000000004">
      <c r="A16738" s="1" t="s">
        <v>18</v>
      </c>
      <c r="B16738" s="2">
        <v>43571</v>
      </c>
      <c r="C16738">
        <v>54.671999999999997</v>
      </c>
    </row>
    <row r="16739" spans="1:3" x14ac:dyDescent="0.55000000000000004">
      <c r="A16739" s="1" t="s">
        <v>18</v>
      </c>
      <c r="B16739" s="2">
        <v>43572</v>
      </c>
      <c r="C16739">
        <v>54.246000000000002</v>
      </c>
    </row>
    <row r="16740" spans="1:3" x14ac:dyDescent="0.55000000000000004">
      <c r="A16740" s="1" t="s">
        <v>18</v>
      </c>
      <c r="B16740" s="2">
        <v>43573</v>
      </c>
      <c r="C16740">
        <v>54.652000000000001</v>
      </c>
    </row>
    <row r="16741" spans="1:3" x14ac:dyDescent="0.55000000000000004">
      <c r="A16741" s="1" t="s">
        <v>18</v>
      </c>
      <c r="B16741" s="2">
        <v>43577</v>
      </c>
      <c r="C16741">
        <v>52.55</v>
      </c>
    </row>
    <row r="16742" spans="1:3" x14ac:dyDescent="0.55000000000000004">
      <c r="A16742" s="1" t="s">
        <v>18</v>
      </c>
      <c r="B16742" s="2">
        <v>43578</v>
      </c>
      <c r="C16742">
        <v>52.78</v>
      </c>
    </row>
    <row r="16743" spans="1:3" x14ac:dyDescent="0.55000000000000004">
      <c r="A16743" s="1" t="s">
        <v>18</v>
      </c>
      <c r="B16743" s="2">
        <v>43579</v>
      </c>
      <c r="C16743">
        <v>51.731999999999999</v>
      </c>
    </row>
    <row r="16744" spans="1:3" x14ac:dyDescent="0.55000000000000004">
      <c r="A16744" s="1" t="s">
        <v>18</v>
      </c>
      <c r="B16744" s="2">
        <v>43580</v>
      </c>
      <c r="C16744">
        <v>49.526000000000003</v>
      </c>
    </row>
    <row r="16745" spans="1:3" x14ac:dyDescent="0.55000000000000004">
      <c r="A16745" s="1" t="s">
        <v>18</v>
      </c>
      <c r="B16745" s="2">
        <v>43581</v>
      </c>
      <c r="C16745">
        <v>47.027999999999999</v>
      </c>
    </row>
    <row r="16746" spans="1:3" x14ac:dyDescent="0.55000000000000004">
      <c r="A16746" s="1" t="s">
        <v>18</v>
      </c>
      <c r="B16746" s="2">
        <v>43584</v>
      </c>
      <c r="C16746">
        <v>48.293999999999997</v>
      </c>
    </row>
    <row r="16747" spans="1:3" x14ac:dyDescent="0.55000000000000004">
      <c r="A16747" s="1" t="s">
        <v>18</v>
      </c>
      <c r="B16747" s="2">
        <v>43585</v>
      </c>
      <c r="C16747">
        <v>47.738</v>
      </c>
    </row>
    <row r="16748" spans="1:3" x14ac:dyDescent="0.55000000000000004">
      <c r="A16748" s="1" t="s">
        <v>18</v>
      </c>
      <c r="B16748" s="2">
        <v>43586</v>
      </c>
      <c r="C16748">
        <v>46.802</v>
      </c>
    </row>
    <row r="16749" spans="1:3" x14ac:dyDescent="0.55000000000000004">
      <c r="A16749" s="1" t="s">
        <v>18</v>
      </c>
      <c r="B16749" s="2">
        <v>43587</v>
      </c>
      <c r="C16749">
        <v>48.82</v>
      </c>
    </row>
    <row r="16750" spans="1:3" x14ac:dyDescent="0.55000000000000004">
      <c r="A16750" s="1" t="s">
        <v>18</v>
      </c>
      <c r="B16750" s="2">
        <v>43588</v>
      </c>
      <c r="C16750">
        <v>51.006</v>
      </c>
    </row>
    <row r="16751" spans="1:3" x14ac:dyDescent="0.55000000000000004">
      <c r="A16751" s="1" t="s">
        <v>18</v>
      </c>
      <c r="B16751" s="2">
        <v>43591</v>
      </c>
      <c r="C16751">
        <v>51.067999999999998</v>
      </c>
    </row>
    <row r="16752" spans="1:3" x14ac:dyDescent="0.55000000000000004">
      <c r="A16752" s="1" t="s">
        <v>18</v>
      </c>
      <c r="B16752" s="2">
        <v>43592</v>
      </c>
      <c r="C16752">
        <v>49.411999999999999</v>
      </c>
    </row>
    <row r="16753" spans="1:3" x14ac:dyDescent="0.55000000000000004">
      <c r="A16753" s="1" t="s">
        <v>18</v>
      </c>
      <c r="B16753" s="2">
        <v>43593</v>
      </c>
      <c r="C16753">
        <v>48.968000000000004</v>
      </c>
    </row>
    <row r="16754" spans="1:3" x14ac:dyDescent="0.55000000000000004">
      <c r="A16754" s="1" t="s">
        <v>18</v>
      </c>
      <c r="B16754" s="2">
        <v>43594</v>
      </c>
      <c r="C16754">
        <v>48.396000000000001</v>
      </c>
    </row>
    <row r="16755" spans="1:3" x14ac:dyDescent="0.55000000000000004">
      <c r="A16755" s="1" t="s">
        <v>18</v>
      </c>
      <c r="B16755" s="2">
        <v>43595</v>
      </c>
      <c r="C16755">
        <v>47.904000000000003</v>
      </c>
    </row>
    <row r="16756" spans="1:3" x14ac:dyDescent="0.55000000000000004">
      <c r="A16756" s="1" t="s">
        <v>18</v>
      </c>
      <c r="B16756" s="2">
        <v>43598</v>
      </c>
      <c r="C16756">
        <v>45.402000000000001</v>
      </c>
    </row>
    <row r="16757" spans="1:3" x14ac:dyDescent="0.55000000000000004">
      <c r="A16757" s="1" t="s">
        <v>18</v>
      </c>
      <c r="B16757" s="2">
        <v>43599</v>
      </c>
      <c r="C16757">
        <v>46.462000000000003</v>
      </c>
    </row>
    <row r="16758" spans="1:3" x14ac:dyDescent="0.55000000000000004">
      <c r="A16758" s="1" t="s">
        <v>18</v>
      </c>
      <c r="B16758" s="2">
        <v>43600</v>
      </c>
      <c r="C16758">
        <v>46.39</v>
      </c>
    </row>
    <row r="16759" spans="1:3" x14ac:dyDescent="0.55000000000000004">
      <c r="A16759" s="1" t="s">
        <v>18</v>
      </c>
      <c r="B16759" s="2">
        <v>43601</v>
      </c>
      <c r="C16759">
        <v>45.665999999999997</v>
      </c>
    </row>
    <row r="16760" spans="1:3" x14ac:dyDescent="0.55000000000000004">
      <c r="A16760" s="1" t="s">
        <v>18</v>
      </c>
      <c r="B16760" s="2">
        <v>43602</v>
      </c>
      <c r="C16760">
        <v>42.206000000000003</v>
      </c>
    </row>
    <row r="16761" spans="1:3" x14ac:dyDescent="0.55000000000000004">
      <c r="A16761" s="1" t="s">
        <v>18</v>
      </c>
      <c r="B16761" s="2">
        <v>43605</v>
      </c>
      <c r="C16761">
        <v>41.072000000000003</v>
      </c>
    </row>
    <row r="16762" spans="1:3" x14ac:dyDescent="0.55000000000000004">
      <c r="A16762" s="1" t="s">
        <v>18</v>
      </c>
      <c r="B16762" s="2">
        <v>43606</v>
      </c>
      <c r="C16762">
        <v>41.015999999999998</v>
      </c>
    </row>
    <row r="16763" spans="1:3" x14ac:dyDescent="0.55000000000000004">
      <c r="A16763" s="1" t="s">
        <v>18</v>
      </c>
      <c r="B16763" s="2">
        <v>43607</v>
      </c>
      <c r="C16763">
        <v>38.545999999999999</v>
      </c>
    </row>
    <row r="16764" spans="1:3" x14ac:dyDescent="0.55000000000000004">
      <c r="A16764" s="1" t="s">
        <v>18</v>
      </c>
      <c r="B16764" s="2">
        <v>43608</v>
      </c>
      <c r="C16764">
        <v>39.097999999999999</v>
      </c>
    </row>
    <row r="16765" spans="1:3" x14ac:dyDescent="0.55000000000000004">
      <c r="A16765" s="1" t="s">
        <v>18</v>
      </c>
      <c r="B16765" s="2">
        <v>43609</v>
      </c>
      <c r="C16765">
        <v>38.125999999999998</v>
      </c>
    </row>
    <row r="16766" spans="1:3" x14ac:dyDescent="0.55000000000000004">
      <c r="A16766" s="1" t="s">
        <v>18</v>
      </c>
      <c r="B16766" s="2">
        <v>43613</v>
      </c>
      <c r="C16766">
        <v>37.74</v>
      </c>
    </row>
    <row r="16767" spans="1:3" x14ac:dyDescent="0.55000000000000004">
      <c r="A16767" s="1" t="s">
        <v>18</v>
      </c>
      <c r="B16767" s="2">
        <v>43614</v>
      </c>
      <c r="C16767">
        <v>37.972000000000001</v>
      </c>
    </row>
    <row r="16768" spans="1:3" x14ac:dyDescent="0.55000000000000004">
      <c r="A16768" s="1" t="s">
        <v>18</v>
      </c>
      <c r="B16768" s="2">
        <v>43615</v>
      </c>
      <c r="C16768">
        <v>37.643999999999998</v>
      </c>
    </row>
    <row r="16769" spans="1:3" x14ac:dyDescent="0.55000000000000004">
      <c r="A16769" s="1" t="s">
        <v>18</v>
      </c>
      <c r="B16769" s="2">
        <v>43616</v>
      </c>
      <c r="C16769">
        <v>37.031999999999996</v>
      </c>
    </row>
    <row r="16770" spans="1:3" x14ac:dyDescent="0.55000000000000004">
      <c r="A16770" s="1" t="s">
        <v>18</v>
      </c>
      <c r="B16770" s="2">
        <v>43619</v>
      </c>
      <c r="C16770">
        <v>35.793999999999997</v>
      </c>
    </row>
    <row r="16771" spans="1:3" x14ac:dyDescent="0.55000000000000004">
      <c r="A16771" s="1" t="s">
        <v>18</v>
      </c>
      <c r="B16771" s="2">
        <v>43620</v>
      </c>
      <c r="C16771">
        <v>38.72</v>
      </c>
    </row>
    <row r="16772" spans="1:3" x14ac:dyDescent="0.55000000000000004">
      <c r="A16772" s="1" t="s">
        <v>18</v>
      </c>
      <c r="B16772" s="2">
        <v>43621</v>
      </c>
      <c r="C16772">
        <v>39.317999999999998</v>
      </c>
    </row>
    <row r="16773" spans="1:3" x14ac:dyDescent="0.55000000000000004">
      <c r="A16773" s="1" t="s">
        <v>18</v>
      </c>
      <c r="B16773" s="2">
        <v>43622</v>
      </c>
      <c r="C16773">
        <v>41.19</v>
      </c>
    </row>
    <row r="16774" spans="1:3" x14ac:dyDescent="0.55000000000000004">
      <c r="A16774" s="1" t="s">
        <v>18</v>
      </c>
      <c r="B16774" s="2">
        <v>43623</v>
      </c>
      <c r="C16774">
        <v>40.9</v>
      </c>
    </row>
    <row r="16775" spans="1:3" x14ac:dyDescent="0.55000000000000004">
      <c r="A16775" s="1" t="s">
        <v>18</v>
      </c>
      <c r="B16775" s="2">
        <v>43626</v>
      </c>
      <c r="C16775">
        <v>42.576000000000001</v>
      </c>
    </row>
    <row r="16776" spans="1:3" x14ac:dyDescent="0.55000000000000004">
      <c r="A16776" s="1" t="s">
        <v>18</v>
      </c>
      <c r="B16776" s="2">
        <v>43627</v>
      </c>
      <c r="C16776">
        <v>43.42</v>
      </c>
    </row>
    <row r="16777" spans="1:3" x14ac:dyDescent="0.55000000000000004">
      <c r="A16777" s="1" t="s">
        <v>18</v>
      </c>
      <c r="B16777" s="2">
        <v>43628</v>
      </c>
      <c r="C16777">
        <v>41.851999999999997</v>
      </c>
    </row>
    <row r="16778" spans="1:3" x14ac:dyDescent="0.55000000000000004">
      <c r="A16778" s="1" t="s">
        <v>18</v>
      </c>
      <c r="B16778" s="2">
        <v>43629</v>
      </c>
      <c r="C16778">
        <v>42.781999999999996</v>
      </c>
    </row>
    <row r="16779" spans="1:3" x14ac:dyDescent="0.55000000000000004">
      <c r="A16779" s="1" t="s">
        <v>18</v>
      </c>
      <c r="B16779" s="2">
        <v>43630</v>
      </c>
      <c r="C16779">
        <v>42.984000000000002</v>
      </c>
    </row>
    <row r="16780" spans="1:3" x14ac:dyDescent="0.55000000000000004">
      <c r="A16780" s="1" t="s">
        <v>18</v>
      </c>
      <c r="B16780" s="2">
        <v>43633</v>
      </c>
      <c r="C16780">
        <v>45.006</v>
      </c>
    </row>
    <row r="16781" spans="1:3" x14ac:dyDescent="0.55000000000000004">
      <c r="A16781" s="1" t="s">
        <v>18</v>
      </c>
      <c r="B16781" s="2">
        <v>43634</v>
      </c>
      <c r="C16781">
        <v>44.948</v>
      </c>
    </row>
    <row r="16782" spans="1:3" x14ac:dyDescent="0.55000000000000004">
      <c r="A16782" s="1" t="s">
        <v>18</v>
      </c>
      <c r="B16782" s="2">
        <v>43635</v>
      </c>
      <c r="C16782">
        <v>45.286000000000001</v>
      </c>
    </row>
    <row r="16783" spans="1:3" x14ac:dyDescent="0.55000000000000004">
      <c r="A16783" s="1" t="s">
        <v>18</v>
      </c>
      <c r="B16783" s="2">
        <v>43636</v>
      </c>
      <c r="C16783">
        <v>43.923999999999999</v>
      </c>
    </row>
    <row r="16784" spans="1:3" x14ac:dyDescent="0.55000000000000004">
      <c r="A16784" s="1" t="s">
        <v>18</v>
      </c>
      <c r="B16784" s="2">
        <v>43637</v>
      </c>
      <c r="C16784">
        <v>44.372</v>
      </c>
    </row>
    <row r="16785" spans="1:3" x14ac:dyDescent="0.55000000000000004">
      <c r="A16785" s="1" t="s">
        <v>18</v>
      </c>
      <c r="B16785" s="2">
        <v>43640</v>
      </c>
      <c r="C16785">
        <v>44.728000000000002</v>
      </c>
    </row>
    <row r="16786" spans="1:3" x14ac:dyDescent="0.55000000000000004">
      <c r="A16786" s="1" t="s">
        <v>18</v>
      </c>
      <c r="B16786" s="2">
        <v>43641</v>
      </c>
      <c r="C16786">
        <v>43.951999999999998</v>
      </c>
    </row>
    <row r="16787" spans="1:3" x14ac:dyDescent="0.55000000000000004">
      <c r="A16787" s="1" t="s">
        <v>18</v>
      </c>
      <c r="B16787" s="2">
        <v>43642</v>
      </c>
      <c r="C16787">
        <v>43.853999999999999</v>
      </c>
    </row>
    <row r="16788" spans="1:3" x14ac:dyDescent="0.55000000000000004">
      <c r="A16788" s="1" t="s">
        <v>18</v>
      </c>
      <c r="B16788" s="2">
        <v>43643</v>
      </c>
      <c r="C16788">
        <v>44.567999999999998</v>
      </c>
    </row>
    <row r="16789" spans="1:3" x14ac:dyDescent="0.55000000000000004">
      <c r="A16789" s="1" t="s">
        <v>18</v>
      </c>
      <c r="B16789" s="2">
        <v>43644</v>
      </c>
      <c r="C16789">
        <v>44.692</v>
      </c>
    </row>
    <row r="16790" spans="1:3" x14ac:dyDescent="0.55000000000000004">
      <c r="A16790" s="1" t="s">
        <v>18</v>
      </c>
      <c r="B16790" s="2">
        <v>43647</v>
      </c>
      <c r="C16790">
        <v>45.433999999999997</v>
      </c>
    </row>
    <row r="16791" spans="1:3" x14ac:dyDescent="0.55000000000000004">
      <c r="A16791" s="1" t="s">
        <v>18</v>
      </c>
      <c r="B16791" s="2">
        <v>43648</v>
      </c>
      <c r="C16791">
        <v>44.91</v>
      </c>
    </row>
    <row r="16792" spans="1:3" x14ac:dyDescent="0.55000000000000004">
      <c r="A16792" s="1" t="s">
        <v>18</v>
      </c>
      <c r="B16792" s="2">
        <v>43649</v>
      </c>
      <c r="C16792">
        <v>46.98</v>
      </c>
    </row>
    <row r="16793" spans="1:3" x14ac:dyDescent="0.55000000000000004">
      <c r="A16793" s="1" t="s">
        <v>18</v>
      </c>
      <c r="B16793" s="2">
        <v>43651</v>
      </c>
      <c r="C16793">
        <v>46.62</v>
      </c>
    </row>
    <row r="16794" spans="1:3" x14ac:dyDescent="0.55000000000000004">
      <c r="A16794" s="1" t="s">
        <v>18</v>
      </c>
      <c r="B16794" s="2">
        <v>43654</v>
      </c>
      <c r="C16794">
        <v>46.067999999999998</v>
      </c>
    </row>
    <row r="16795" spans="1:3" x14ac:dyDescent="0.55000000000000004">
      <c r="A16795" s="1" t="s">
        <v>18</v>
      </c>
      <c r="B16795" s="2">
        <v>43655</v>
      </c>
      <c r="C16795">
        <v>46.012</v>
      </c>
    </row>
    <row r="16796" spans="1:3" x14ac:dyDescent="0.55000000000000004">
      <c r="A16796" s="1" t="s">
        <v>18</v>
      </c>
      <c r="B16796" s="2">
        <v>43656</v>
      </c>
      <c r="C16796">
        <v>47.783999999999999</v>
      </c>
    </row>
    <row r="16797" spans="1:3" x14ac:dyDescent="0.55000000000000004">
      <c r="A16797" s="1" t="s">
        <v>18</v>
      </c>
      <c r="B16797" s="2">
        <v>43657</v>
      </c>
      <c r="C16797">
        <v>47.72</v>
      </c>
    </row>
    <row r="16798" spans="1:3" x14ac:dyDescent="0.55000000000000004">
      <c r="A16798" s="1" t="s">
        <v>18</v>
      </c>
      <c r="B16798" s="2">
        <v>43658</v>
      </c>
      <c r="C16798">
        <v>49.015999999999998</v>
      </c>
    </row>
    <row r="16799" spans="1:3" x14ac:dyDescent="0.55000000000000004">
      <c r="A16799" s="1" t="s">
        <v>18</v>
      </c>
      <c r="B16799" s="2">
        <v>43661</v>
      </c>
      <c r="C16799">
        <v>50.7</v>
      </c>
    </row>
    <row r="16800" spans="1:3" x14ac:dyDescent="0.55000000000000004">
      <c r="A16800" s="1" t="s">
        <v>18</v>
      </c>
      <c r="B16800" s="2">
        <v>43662</v>
      </c>
      <c r="C16800">
        <v>50.475999999999999</v>
      </c>
    </row>
    <row r="16801" spans="1:3" x14ac:dyDescent="0.55000000000000004">
      <c r="A16801" s="1" t="s">
        <v>18</v>
      </c>
      <c r="B16801" s="2">
        <v>43663</v>
      </c>
      <c r="C16801">
        <v>50.972000000000001</v>
      </c>
    </row>
    <row r="16802" spans="1:3" x14ac:dyDescent="0.55000000000000004">
      <c r="A16802" s="1" t="s">
        <v>18</v>
      </c>
      <c r="B16802" s="2">
        <v>43664</v>
      </c>
      <c r="C16802">
        <v>50.707999999999998</v>
      </c>
    </row>
    <row r="16803" spans="1:3" x14ac:dyDescent="0.55000000000000004">
      <c r="A16803" s="1" t="s">
        <v>18</v>
      </c>
      <c r="B16803" s="2">
        <v>43665</v>
      </c>
      <c r="C16803">
        <v>51.636000000000003</v>
      </c>
    </row>
    <row r="16804" spans="1:3" x14ac:dyDescent="0.55000000000000004">
      <c r="A16804" s="1" t="s">
        <v>18</v>
      </c>
      <c r="B16804" s="2">
        <v>43668</v>
      </c>
      <c r="C16804">
        <v>51.136000000000003</v>
      </c>
    </row>
    <row r="16805" spans="1:3" x14ac:dyDescent="0.55000000000000004">
      <c r="A16805" s="1" t="s">
        <v>18</v>
      </c>
      <c r="B16805" s="2">
        <v>43669</v>
      </c>
      <c r="C16805">
        <v>52.033999999999999</v>
      </c>
    </row>
    <row r="16806" spans="1:3" x14ac:dyDescent="0.55000000000000004">
      <c r="A16806" s="1" t="s">
        <v>18</v>
      </c>
      <c r="B16806" s="2">
        <v>43670</v>
      </c>
      <c r="C16806">
        <v>52.975999999999999</v>
      </c>
    </row>
    <row r="16807" spans="1:3" x14ac:dyDescent="0.55000000000000004">
      <c r="A16807" s="1" t="s">
        <v>18</v>
      </c>
      <c r="B16807" s="2">
        <v>43671</v>
      </c>
      <c r="C16807">
        <v>45.764000000000003</v>
      </c>
    </row>
    <row r="16808" spans="1:3" x14ac:dyDescent="0.55000000000000004">
      <c r="A16808" s="1" t="s">
        <v>18</v>
      </c>
      <c r="B16808" s="2">
        <v>43672</v>
      </c>
      <c r="C16808">
        <v>45.607999999999997</v>
      </c>
    </row>
    <row r="16809" spans="1:3" x14ac:dyDescent="0.55000000000000004">
      <c r="A16809" s="1" t="s">
        <v>18</v>
      </c>
      <c r="B16809" s="2">
        <v>43675</v>
      </c>
      <c r="C16809">
        <v>47.154000000000003</v>
      </c>
    </row>
    <row r="16810" spans="1:3" x14ac:dyDescent="0.55000000000000004">
      <c r="A16810" s="1" t="s">
        <v>18</v>
      </c>
      <c r="B16810" s="2">
        <v>43676</v>
      </c>
      <c r="C16810">
        <v>48.451999999999998</v>
      </c>
    </row>
    <row r="16811" spans="1:3" x14ac:dyDescent="0.55000000000000004">
      <c r="A16811" s="1" t="s">
        <v>18</v>
      </c>
      <c r="B16811" s="2">
        <v>43677</v>
      </c>
      <c r="C16811">
        <v>48.322000000000003</v>
      </c>
    </row>
    <row r="16812" spans="1:3" x14ac:dyDescent="0.55000000000000004">
      <c r="A16812" s="1" t="s">
        <v>18</v>
      </c>
      <c r="B16812" s="2">
        <v>43678</v>
      </c>
      <c r="C16812">
        <v>46.77</v>
      </c>
    </row>
    <row r="16813" spans="1:3" x14ac:dyDescent="0.55000000000000004">
      <c r="A16813" s="1" t="s">
        <v>18</v>
      </c>
      <c r="B16813" s="2">
        <v>43679</v>
      </c>
      <c r="C16813">
        <v>46.868000000000002</v>
      </c>
    </row>
    <row r="16814" spans="1:3" x14ac:dyDescent="0.55000000000000004">
      <c r="A16814" s="1" t="s">
        <v>18</v>
      </c>
      <c r="B16814" s="2">
        <v>43682</v>
      </c>
      <c r="C16814">
        <v>45.664000000000001</v>
      </c>
    </row>
    <row r="16815" spans="1:3" x14ac:dyDescent="0.55000000000000004">
      <c r="A16815" s="1" t="s">
        <v>18</v>
      </c>
      <c r="B16815" s="2">
        <v>43683</v>
      </c>
      <c r="C16815">
        <v>46.15</v>
      </c>
    </row>
    <row r="16816" spans="1:3" x14ac:dyDescent="0.55000000000000004">
      <c r="A16816" s="1" t="s">
        <v>18</v>
      </c>
      <c r="B16816" s="2">
        <v>43684</v>
      </c>
      <c r="C16816">
        <v>46.683999999999997</v>
      </c>
    </row>
    <row r="16817" spans="1:3" x14ac:dyDescent="0.55000000000000004">
      <c r="A16817" s="1" t="s">
        <v>18</v>
      </c>
      <c r="B16817" s="2">
        <v>43685</v>
      </c>
      <c r="C16817">
        <v>47.66</v>
      </c>
    </row>
    <row r="16818" spans="1:3" x14ac:dyDescent="0.55000000000000004">
      <c r="A16818" s="1" t="s">
        <v>18</v>
      </c>
      <c r="B16818" s="2">
        <v>43686</v>
      </c>
      <c r="C16818">
        <v>47.002000000000002</v>
      </c>
    </row>
    <row r="16819" spans="1:3" x14ac:dyDescent="0.55000000000000004">
      <c r="A16819" s="1" t="s">
        <v>18</v>
      </c>
      <c r="B16819" s="2">
        <v>43689</v>
      </c>
      <c r="C16819">
        <v>45.802</v>
      </c>
    </row>
    <row r="16820" spans="1:3" x14ac:dyDescent="0.55000000000000004">
      <c r="A16820" s="1" t="s">
        <v>18</v>
      </c>
      <c r="B16820" s="2">
        <v>43690</v>
      </c>
      <c r="C16820">
        <v>47</v>
      </c>
    </row>
    <row r="16821" spans="1:3" x14ac:dyDescent="0.55000000000000004">
      <c r="A16821" s="1" t="s">
        <v>18</v>
      </c>
      <c r="B16821" s="2">
        <v>43691</v>
      </c>
      <c r="C16821">
        <v>43.923999999999999</v>
      </c>
    </row>
    <row r="16822" spans="1:3" x14ac:dyDescent="0.55000000000000004">
      <c r="A16822" s="1" t="s">
        <v>18</v>
      </c>
      <c r="B16822" s="2">
        <v>43692</v>
      </c>
      <c r="C16822">
        <v>43.128</v>
      </c>
    </row>
    <row r="16823" spans="1:3" x14ac:dyDescent="0.55000000000000004">
      <c r="A16823" s="1" t="s">
        <v>18</v>
      </c>
      <c r="B16823" s="2">
        <v>43693</v>
      </c>
      <c r="C16823">
        <v>43.988</v>
      </c>
    </row>
    <row r="16824" spans="1:3" x14ac:dyDescent="0.55000000000000004">
      <c r="A16824" s="1" t="s">
        <v>18</v>
      </c>
      <c r="B16824" s="2">
        <v>43696</v>
      </c>
      <c r="C16824">
        <v>45.366</v>
      </c>
    </row>
    <row r="16825" spans="1:3" x14ac:dyDescent="0.55000000000000004">
      <c r="A16825" s="1" t="s">
        <v>18</v>
      </c>
      <c r="B16825" s="2">
        <v>43697</v>
      </c>
      <c r="C16825">
        <v>45.171999999999997</v>
      </c>
    </row>
    <row r="16826" spans="1:3" x14ac:dyDescent="0.55000000000000004">
      <c r="A16826" s="1" t="s">
        <v>18</v>
      </c>
      <c r="B16826" s="2">
        <v>43698</v>
      </c>
      <c r="C16826">
        <v>44.165999999999997</v>
      </c>
    </row>
    <row r="16827" spans="1:3" x14ac:dyDescent="0.55000000000000004">
      <c r="A16827" s="1" t="s">
        <v>18</v>
      </c>
      <c r="B16827" s="2">
        <v>43699</v>
      </c>
      <c r="C16827">
        <v>44.43</v>
      </c>
    </row>
    <row r="16828" spans="1:3" x14ac:dyDescent="0.55000000000000004">
      <c r="A16828" s="1" t="s">
        <v>18</v>
      </c>
      <c r="B16828" s="2">
        <v>43700</v>
      </c>
      <c r="C16828">
        <v>42.28</v>
      </c>
    </row>
    <row r="16829" spans="1:3" x14ac:dyDescent="0.55000000000000004">
      <c r="A16829" s="1" t="s">
        <v>18</v>
      </c>
      <c r="B16829" s="2">
        <v>43703</v>
      </c>
      <c r="C16829">
        <v>43</v>
      </c>
    </row>
    <row r="16830" spans="1:3" x14ac:dyDescent="0.55000000000000004">
      <c r="A16830" s="1" t="s">
        <v>18</v>
      </c>
      <c r="B16830" s="2">
        <v>43704</v>
      </c>
      <c r="C16830">
        <v>42.816000000000003</v>
      </c>
    </row>
    <row r="16831" spans="1:3" x14ac:dyDescent="0.55000000000000004">
      <c r="A16831" s="1" t="s">
        <v>18</v>
      </c>
      <c r="B16831" s="2">
        <v>43705</v>
      </c>
      <c r="C16831">
        <v>43.118000000000002</v>
      </c>
    </row>
    <row r="16832" spans="1:3" x14ac:dyDescent="0.55000000000000004">
      <c r="A16832" s="1" t="s">
        <v>18</v>
      </c>
      <c r="B16832" s="2">
        <v>43706</v>
      </c>
      <c r="C16832">
        <v>44.341999999999999</v>
      </c>
    </row>
    <row r="16833" spans="1:3" x14ac:dyDescent="0.55000000000000004">
      <c r="A16833" s="1" t="s">
        <v>18</v>
      </c>
      <c r="B16833" s="2">
        <v>43707</v>
      </c>
      <c r="C16833">
        <v>45.122</v>
      </c>
    </row>
    <row r="16834" spans="1:3" x14ac:dyDescent="0.55000000000000004">
      <c r="A16834" s="1" t="s">
        <v>18</v>
      </c>
      <c r="B16834" s="2">
        <v>43711</v>
      </c>
      <c r="C16834">
        <v>45.002000000000002</v>
      </c>
    </row>
    <row r="16835" spans="1:3" x14ac:dyDescent="0.55000000000000004">
      <c r="A16835" s="1" t="s">
        <v>18</v>
      </c>
      <c r="B16835" s="2">
        <v>43712</v>
      </c>
      <c r="C16835">
        <v>44.136000000000003</v>
      </c>
    </row>
    <row r="16836" spans="1:3" x14ac:dyDescent="0.55000000000000004">
      <c r="A16836" s="1" t="s">
        <v>18</v>
      </c>
      <c r="B16836" s="2">
        <v>43713</v>
      </c>
      <c r="C16836">
        <v>45.915999999999997</v>
      </c>
    </row>
    <row r="16837" spans="1:3" x14ac:dyDescent="0.55000000000000004">
      <c r="A16837" s="1" t="s">
        <v>18</v>
      </c>
      <c r="B16837" s="2">
        <v>43714</v>
      </c>
      <c r="C16837">
        <v>45.49</v>
      </c>
    </row>
    <row r="16838" spans="1:3" x14ac:dyDescent="0.55000000000000004">
      <c r="A16838" s="1" t="s">
        <v>18</v>
      </c>
      <c r="B16838" s="2">
        <v>43717</v>
      </c>
      <c r="C16838">
        <v>46.357999999999997</v>
      </c>
    </row>
    <row r="16839" spans="1:3" x14ac:dyDescent="0.55000000000000004">
      <c r="A16839" s="1" t="s">
        <v>18</v>
      </c>
      <c r="B16839" s="2">
        <v>43718</v>
      </c>
      <c r="C16839">
        <v>47.107999999999997</v>
      </c>
    </row>
    <row r="16840" spans="1:3" x14ac:dyDescent="0.55000000000000004">
      <c r="A16840" s="1" t="s">
        <v>18</v>
      </c>
      <c r="B16840" s="2">
        <v>43719</v>
      </c>
      <c r="C16840">
        <v>49.42</v>
      </c>
    </row>
    <row r="16841" spans="1:3" x14ac:dyDescent="0.55000000000000004">
      <c r="A16841" s="1" t="s">
        <v>18</v>
      </c>
      <c r="B16841" s="2">
        <v>43720</v>
      </c>
      <c r="C16841">
        <v>49.173999999999999</v>
      </c>
    </row>
    <row r="16842" spans="1:3" x14ac:dyDescent="0.55000000000000004">
      <c r="A16842" s="1" t="s">
        <v>18</v>
      </c>
      <c r="B16842" s="2">
        <v>43721</v>
      </c>
      <c r="C16842">
        <v>49.04</v>
      </c>
    </row>
    <row r="16843" spans="1:3" x14ac:dyDescent="0.55000000000000004">
      <c r="A16843" s="1" t="s">
        <v>18</v>
      </c>
      <c r="B16843" s="2">
        <v>43724</v>
      </c>
      <c r="C16843">
        <v>48.561999999999998</v>
      </c>
    </row>
    <row r="16844" spans="1:3" x14ac:dyDescent="0.55000000000000004">
      <c r="A16844" s="1" t="s">
        <v>18</v>
      </c>
      <c r="B16844" s="2">
        <v>43725</v>
      </c>
      <c r="C16844">
        <v>48.957999999999998</v>
      </c>
    </row>
    <row r="16845" spans="1:3" x14ac:dyDescent="0.55000000000000004">
      <c r="A16845" s="1" t="s">
        <v>18</v>
      </c>
      <c r="B16845" s="2">
        <v>43726</v>
      </c>
      <c r="C16845">
        <v>48.698</v>
      </c>
    </row>
    <row r="16846" spans="1:3" x14ac:dyDescent="0.55000000000000004">
      <c r="A16846" s="1" t="s">
        <v>18</v>
      </c>
      <c r="B16846" s="2">
        <v>43727</v>
      </c>
      <c r="C16846">
        <v>49.32</v>
      </c>
    </row>
    <row r="16847" spans="1:3" x14ac:dyDescent="0.55000000000000004">
      <c r="A16847" s="1" t="s">
        <v>18</v>
      </c>
      <c r="B16847" s="2">
        <v>43728</v>
      </c>
      <c r="C16847">
        <v>48.124000000000002</v>
      </c>
    </row>
    <row r="16848" spans="1:3" x14ac:dyDescent="0.55000000000000004">
      <c r="A16848" s="1" t="s">
        <v>18</v>
      </c>
      <c r="B16848" s="2">
        <v>43731</v>
      </c>
      <c r="C16848">
        <v>48.246000000000002</v>
      </c>
    </row>
    <row r="16849" spans="1:3" x14ac:dyDescent="0.55000000000000004">
      <c r="A16849" s="1" t="s">
        <v>18</v>
      </c>
      <c r="B16849" s="2">
        <v>43732</v>
      </c>
      <c r="C16849">
        <v>44.642000000000003</v>
      </c>
    </row>
    <row r="16850" spans="1:3" x14ac:dyDescent="0.55000000000000004">
      <c r="A16850" s="1" t="s">
        <v>18</v>
      </c>
      <c r="B16850" s="2">
        <v>43733</v>
      </c>
      <c r="C16850">
        <v>45.74</v>
      </c>
    </row>
    <row r="16851" spans="1:3" x14ac:dyDescent="0.55000000000000004">
      <c r="A16851" s="1" t="s">
        <v>18</v>
      </c>
      <c r="B16851" s="2">
        <v>43734</v>
      </c>
      <c r="C16851">
        <v>48.512</v>
      </c>
    </row>
    <row r="16852" spans="1:3" x14ac:dyDescent="0.55000000000000004">
      <c r="A16852" s="1" t="s">
        <v>18</v>
      </c>
      <c r="B16852" s="2">
        <v>43735</v>
      </c>
      <c r="C16852">
        <v>48.426000000000002</v>
      </c>
    </row>
    <row r="16853" spans="1:3" x14ac:dyDescent="0.55000000000000004">
      <c r="A16853" s="1" t="s">
        <v>18</v>
      </c>
      <c r="B16853" s="2">
        <v>43738</v>
      </c>
      <c r="C16853">
        <v>48.173999999999999</v>
      </c>
    </row>
    <row r="16854" spans="1:3" x14ac:dyDescent="0.55000000000000004">
      <c r="A16854" s="1" t="s">
        <v>18</v>
      </c>
      <c r="B16854" s="2">
        <v>43739</v>
      </c>
      <c r="C16854">
        <v>48.938000000000002</v>
      </c>
    </row>
    <row r="16855" spans="1:3" x14ac:dyDescent="0.55000000000000004">
      <c r="A16855" s="1" t="s">
        <v>18</v>
      </c>
      <c r="B16855" s="2">
        <v>43740</v>
      </c>
      <c r="C16855">
        <v>48.625999999999998</v>
      </c>
    </row>
    <row r="16856" spans="1:3" x14ac:dyDescent="0.55000000000000004">
      <c r="A16856" s="1" t="s">
        <v>18</v>
      </c>
      <c r="B16856" s="2">
        <v>43741</v>
      </c>
      <c r="C16856">
        <v>46.606000000000002</v>
      </c>
    </row>
    <row r="16857" spans="1:3" x14ac:dyDescent="0.55000000000000004">
      <c r="A16857" s="1" t="s">
        <v>18</v>
      </c>
      <c r="B16857" s="2">
        <v>43742</v>
      </c>
      <c r="C16857">
        <v>46.286000000000001</v>
      </c>
    </row>
    <row r="16858" spans="1:3" x14ac:dyDescent="0.55000000000000004">
      <c r="A16858" s="1" t="s">
        <v>18</v>
      </c>
      <c r="B16858" s="2">
        <v>43745</v>
      </c>
      <c r="C16858">
        <v>47.543999999999997</v>
      </c>
    </row>
    <row r="16859" spans="1:3" x14ac:dyDescent="0.55000000000000004">
      <c r="A16859" s="1" t="s">
        <v>18</v>
      </c>
      <c r="B16859" s="2">
        <v>43746</v>
      </c>
      <c r="C16859">
        <v>48.01</v>
      </c>
    </row>
    <row r="16860" spans="1:3" x14ac:dyDescent="0.55000000000000004">
      <c r="A16860" s="1" t="s">
        <v>18</v>
      </c>
      <c r="B16860" s="2">
        <v>43747</v>
      </c>
      <c r="C16860">
        <v>48.905999999999999</v>
      </c>
    </row>
    <row r="16861" spans="1:3" x14ac:dyDescent="0.55000000000000004">
      <c r="A16861" s="1" t="s">
        <v>18</v>
      </c>
      <c r="B16861" s="2">
        <v>43748</v>
      </c>
      <c r="C16861">
        <v>48.948</v>
      </c>
    </row>
    <row r="16862" spans="1:3" x14ac:dyDescent="0.55000000000000004">
      <c r="A16862" s="1" t="s">
        <v>18</v>
      </c>
      <c r="B16862" s="2">
        <v>43749</v>
      </c>
      <c r="C16862">
        <v>49.578000000000003</v>
      </c>
    </row>
    <row r="16863" spans="1:3" x14ac:dyDescent="0.55000000000000004">
      <c r="A16863" s="1" t="s">
        <v>18</v>
      </c>
      <c r="B16863" s="2">
        <v>43752</v>
      </c>
      <c r="C16863">
        <v>51.392000000000003</v>
      </c>
    </row>
    <row r="16864" spans="1:3" x14ac:dyDescent="0.55000000000000004">
      <c r="A16864" s="1" t="s">
        <v>18</v>
      </c>
      <c r="B16864" s="2">
        <v>43753</v>
      </c>
      <c r="C16864">
        <v>51.578000000000003</v>
      </c>
    </row>
    <row r="16865" spans="1:3" x14ac:dyDescent="0.55000000000000004">
      <c r="A16865" s="1" t="s">
        <v>18</v>
      </c>
      <c r="B16865" s="2">
        <v>43754</v>
      </c>
      <c r="C16865">
        <v>51.95</v>
      </c>
    </row>
    <row r="16866" spans="1:3" x14ac:dyDescent="0.55000000000000004">
      <c r="A16866" s="1" t="s">
        <v>18</v>
      </c>
      <c r="B16866" s="2">
        <v>43755</v>
      </c>
      <c r="C16866">
        <v>52.393999999999998</v>
      </c>
    </row>
    <row r="16867" spans="1:3" x14ac:dyDescent="0.55000000000000004">
      <c r="A16867" s="1" t="s">
        <v>18</v>
      </c>
      <c r="B16867" s="2">
        <v>43756</v>
      </c>
      <c r="C16867">
        <v>51.39</v>
      </c>
    </row>
    <row r="16868" spans="1:3" x14ac:dyDescent="0.55000000000000004">
      <c r="A16868" s="1" t="s">
        <v>18</v>
      </c>
      <c r="B16868" s="2">
        <v>43759</v>
      </c>
      <c r="C16868">
        <v>50.7</v>
      </c>
    </row>
    <row r="16869" spans="1:3" x14ac:dyDescent="0.55000000000000004">
      <c r="A16869" s="1" t="s">
        <v>18</v>
      </c>
      <c r="B16869" s="2">
        <v>43760</v>
      </c>
      <c r="C16869">
        <v>51.116</v>
      </c>
    </row>
    <row r="16870" spans="1:3" x14ac:dyDescent="0.55000000000000004">
      <c r="A16870" s="1" t="s">
        <v>18</v>
      </c>
      <c r="B16870" s="2">
        <v>43761</v>
      </c>
      <c r="C16870">
        <v>50.936</v>
      </c>
    </row>
    <row r="16871" spans="1:3" x14ac:dyDescent="0.55000000000000004">
      <c r="A16871" s="1" t="s">
        <v>18</v>
      </c>
      <c r="B16871" s="2">
        <v>43762</v>
      </c>
      <c r="C16871">
        <v>59.936</v>
      </c>
    </row>
    <row r="16872" spans="1:3" x14ac:dyDescent="0.55000000000000004">
      <c r="A16872" s="1" t="s">
        <v>18</v>
      </c>
      <c r="B16872" s="2">
        <v>43763</v>
      </c>
      <c r="C16872">
        <v>65.626000000000005</v>
      </c>
    </row>
    <row r="16873" spans="1:3" x14ac:dyDescent="0.55000000000000004">
      <c r="A16873" s="1" t="s">
        <v>18</v>
      </c>
      <c r="B16873" s="2">
        <v>43766</v>
      </c>
      <c r="C16873">
        <v>65.542000000000002</v>
      </c>
    </row>
    <row r="16874" spans="1:3" x14ac:dyDescent="0.55000000000000004">
      <c r="A16874" s="1" t="s">
        <v>18</v>
      </c>
      <c r="B16874" s="2">
        <v>43767</v>
      </c>
      <c r="C16874">
        <v>63.244</v>
      </c>
    </row>
    <row r="16875" spans="1:3" x14ac:dyDescent="0.55000000000000004">
      <c r="A16875" s="1" t="s">
        <v>18</v>
      </c>
      <c r="B16875" s="2">
        <v>43768</v>
      </c>
      <c r="C16875">
        <v>63.002000000000002</v>
      </c>
    </row>
    <row r="16876" spans="1:3" x14ac:dyDescent="0.55000000000000004">
      <c r="A16876" s="1" t="s">
        <v>18</v>
      </c>
      <c r="B16876" s="2">
        <v>43769</v>
      </c>
      <c r="C16876">
        <v>62.984000000000002</v>
      </c>
    </row>
    <row r="16877" spans="1:3" x14ac:dyDescent="0.55000000000000004">
      <c r="A16877" s="1" t="s">
        <v>18</v>
      </c>
      <c r="B16877" s="2">
        <v>43770</v>
      </c>
      <c r="C16877">
        <v>62.661999999999999</v>
      </c>
    </row>
    <row r="16878" spans="1:3" x14ac:dyDescent="0.55000000000000004">
      <c r="A16878" s="1" t="s">
        <v>18</v>
      </c>
      <c r="B16878" s="2">
        <v>43773</v>
      </c>
      <c r="C16878">
        <v>63.494</v>
      </c>
    </row>
    <row r="16879" spans="1:3" x14ac:dyDescent="0.55000000000000004">
      <c r="A16879" s="1" t="s">
        <v>18</v>
      </c>
      <c r="B16879" s="2">
        <v>43774</v>
      </c>
      <c r="C16879">
        <v>63.444000000000003</v>
      </c>
    </row>
    <row r="16880" spans="1:3" x14ac:dyDescent="0.55000000000000004">
      <c r="A16880" s="1" t="s">
        <v>18</v>
      </c>
      <c r="B16880" s="2">
        <v>43775</v>
      </c>
      <c r="C16880">
        <v>65.316000000000003</v>
      </c>
    </row>
    <row r="16881" spans="1:3" x14ac:dyDescent="0.55000000000000004">
      <c r="A16881" s="1" t="s">
        <v>18</v>
      </c>
      <c r="B16881" s="2">
        <v>43776</v>
      </c>
      <c r="C16881">
        <v>67.108000000000004</v>
      </c>
    </row>
    <row r="16882" spans="1:3" x14ac:dyDescent="0.55000000000000004">
      <c r="A16882" s="1" t="s">
        <v>18</v>
      </c>
      <c r="B16882" s="2">
        <v>43777</v>
      </c>
      <c r="C16882">
        <v>67.427999999999997</v>
      </c>
    </row>
    <row r="16883" spans="1:3" x14ac:dyDescent="0.55000000000000004">
      <c r="A16883" s="1" t="s">
        <v>18</v>
      </c>
      <c r="B16883" s="2">
        <v>43780</v>
      </c>
      <c r="C16883">
        <v>69.018000000000001</v>
      </c>
    </row>
    <row r="16884" spans="1:3" x14ac:dyDescent="0.55000000000000004">
      <c r="A16884" s="1" t="s">
        <v>18</v>
      </c>
      <c r="B16884" s="2">
        <v>43781</v>
      </c>
      <c r="C16884">
        <v>69.986000000000004</v>
      </c>
    </row>
    <row r="16885" spans="1:3" x14ac:dyDescent="0.55000000000000004">
      <c r="A16885" s="1" t="s">
        <v>18</v>
      </c>
      <c r="B16885" s="2">
        <v>43782</v>
      </c>
      <c r="C16885">
        <v>69.221999999999994</v>
      </c>
    </row>
    <row r="16886" spans="1:3" x14ac:dyDescent="0.55000000000000004">
      <c r="A16886" s="1" t="s">
        <v>18</v>
      </c>
      <c r="B16886" s="2">
        <v>43783</v>
      </c>
      <c r="C16886">
        <v>69.87</v>
      </c>
    </row>
    <row r="16887" spans="1:3" x14ac:dyDescent="0.55000000000000004">
      <c r="A16887" s="1" t="s">
        <v>18</v>
      </c>
      <c r="B16887" s="2">
        <v>43784</v>
      </c>
      <c r="C16887">
        <v>70.433999999999997</v>
      </c>
    </row>
    <row r="16888" spans="1:3" x14ac:dyDescent="0.55000000000000004">
      <c r="A16888" s="1" t="s">
        <v>18</v>
      </c>
      <c r="B16888" s="2">
        <v>43787</v>
      </c>
      <c r="C16888">
        <v>69.998000000000005</v>
      </c>
    </row>
    <row r="16889" spans="1:3" x14ac:dyDescent="0.55000000000000004">
      <c r="A16889" s="1" t="s">
        <v>18</v>
      </c>
      <c r="B16889" s="2">
        <v>43788</v>
      </c>
      <c r="C16889">
        <v>71.903999999999996</v>
      </c>
    </row>
    <row r="16890" spans="1:3" x14ac:dyDescent="0.55000000000000004">
      <c r="A16890" s="1" t="s">
        <v>18</v>
      </c>
      <c r="B16890" s="2">
        <v>43789</v>
      </c>
      <c r="C16890">
        <v>70.444000000000003</v>
      </c>
    </row>
    <row r="16891" spans="1:3" x14ac:dyDescent="0.55000000000000004">
      <c r="A16891" s="1" t="s">
        <v>18</v>
      </c>
      <c r="B16891" s="2">
        <v>43790</v>
      </c>
      <c r="C16891">
        <v>70.965999999999994</v>
      </c>
    </row>
    <row r="16892" spans="1:3" x14ac:dyDescent="0.55000000000000004">
      <c r="A16892" s="1" t="s">
        <v>18</v>
      </c>
      <c r="B16892" s="2">
        <v>43791</v>
      </c>
      <c r="C16892">
        <v>66.608000000000004</v>
      </c>
    </row>
    <row r="16893" spans="1:3" x14ac:dyDescent="0.55000000000000004">
      <c r="A16893" s="1" t="s">
        <v>18</v>
      </c>
      <c r="B16893" s="2">
        <v>43794</v>
      </c>
      <c r="C16893">
        <v>67.268000000000001</v>
      </c>
    </row>
    <row r="16894" spans="1:3" x14ac:dyDescent="0.55000000000000004">
      <c r="A16894" s="1" t="s">
        <v>18</v>
      </c>
      <c r="B16894" s="2">
        <v>43795</v>
      </c>
      <c r="C16894">
        <v>65.784000000000006</v>
      </c>
    </row>
    <row r="16895" spans="1:3" x14ac:dyDescent="0.55000000000000004">
      <c r="A16895" s="1" t="s">
        <v>18</v>
      </c>
      <c r="B16895" s="2">
        <v>43796</v>
      </c>
      <c r="C16895">
        <v>66.257999999999996</v>
      </c>
    </row>
    <row r="16896" spans="1:3" x14ac:dyDescent="0.55000000000000004">
      <c r="A16896" s="1" t="s">
        <v>18</v>
      </c>
      <c r="B16896" s="2">
        <v>43798</v>
      </c>
      <c r="C16896">
        <v>65.988</v>
      </c>
    </row>
    <row r="16897" spans="1:3" x14ac:dyDescent="0.55000000000000004">
      <c r="A16897" s="1" t="s">
        <v>18</v>
      </c>
      <c r="B16897" s="2">
        <v>43801</v>
      </c>
      <c r="C16897">
        <v>66.974000000000004</v>
      </c>
    </row>
    <row r="16898" spans="1:3" x14ac:dyDescent="0.55000000000000004">
      <c r="A16898" s="1" t="s">
        <v>18</v>
      </c>
      <c r="B16898" s="2">
        <v>43802</v>
      </c>
      <c r="C16898">
        <v>67.239999999999995</v>
      </c>
    </row>
    <row r="16899" spans="1:3" x14ac:dyDescent="0.55000000000000004">
      <c r="A16899" s="1" t="s">
        <v>18</v>
      </c>
      <c r="B16899" s="2">
        <v>43803</v>
      </c>
      <c r="C16899">
        <v>66.605999999999995</v>
      </c>
    </row>
    <row r="16900" spans="1:3" x14ac:dyDescent="0.55000000000000004">
      <c r="A16900" s="1" t="s">
        <v>18</v>
      </c>
      <c r="B16900" s="2">
        <v>43804</v>
      </c>
      <c r="C16900">
        <v>66.073999999999998</v>
      </c>
    </row>
    <row r="16901" spans="1:3" x14ac:dyDescent="0.55000000000000004">
      <c r="A16901" s="1" t="s">
        <v>18</v>
      </c>
      <c r="B16901" s="2">
        <v>43805</v>
      </c>
      <c r="C16901">
        <v>67.177999999999997</v>
      </c>
    </row>
    <row r="16902" spans="1:3" x14ac:dyDescent="0.55000000000000004">
      <c r="A16902" s="1" t="s">
        <v>18</v>
      </c>
      <c r="B16902" s="2">
        <v>43808</v>
      </c>
      <c r="C16902">
        <v>67.906000000000006</v>
      </c>
    </row>
    <row r="16903" spans="1:3" x14ac:dyDescent="0.55000000000000004">
      <c r="A16903" s="1" t="s">
        <v>18</v>
      </c>
      <c r="B16903" s="2">
        <v>43809</v>
      </c>
      <c r="C16903">
        <v>69.768000000000001</v>
      </c>
    </row>
    <row r="16904" spans="1:3" x14ac:dyDescent="0.55000000000000004">
      <c r="A16904" s="1" t="s">
        <v>18</v>
      </c>
      <c r="B16904" s="2">
        <v>43810</v>
      </c>
      <c r="C16904">
        <v>70.540000000000006</v>
      </c>
    </row>
    <row r="16905" spans="1:3" x14ac:dyDescent="0.55000000000000004">
      <c r="A16905" s="1" t="s">
        <v>18</v>
      </c>
      <c r="B16905" s="2">
        <v>43811</v>
      </c>
      <c r="C16905">
        <v>71.936000000000007</v>
      </c>
    </row>
    <row r="16906" spans="1:3" x14ac:dyDescent="0.55000000000000004">
      <c r="A16906" s="1" t="s">
        <v>18</v>
      </c>
      <c r="B16906" s="2">
        <v>43812</v>
      </c>
      <c r="C16906">
        <v>71.677999999999997</v>
      </c>
    </row>
    <row r="16907" spans="1:3" x14ac:dyDescent="0.55000000000000004">
      <c r="A16907" s="1" t="s">
        <v>18</v>
      </c>
      <c r="B16907" s="2">
        <v>43815</v>
      </c>
      <c r="C16907">
        <v>76.3</v>
      </c>
    </row>
    <row r="16908" spans="1:3" x14ac:dyDescent="0.55000000000000004">
      <c r="A16908" s="1" t="s">
        <v>18</v>
      </c>
      <c r="B16908" s="2">
        <v>43816</v>
      </c>
      <c r="C16908">
        <v>75.798000000000002</v>
      </c>
    </row>
    <row r="16909" spans="1:3" x14ac:dyDescent="0.55000000000000004">
      <c r="A16909" s="1" t="s">
        <v>18</v>
      </c>
      <c r="B16909" s="2">
        <v>43817</v>
      </c>
      <c r="C16909">
        <v>78.63</v>
      </c>
    </row>
    <row r="16910" spans="1:3" x14ac:dyDescent="0.55000000000000004">
      <c r="A16910" s="1" t="s">
        <v>18</v>
      </c>
      <c r="B16910" s="2">
        <v>43818</v>
      </c>
      <c r="C16910">
        <v>80.808000000000007</v>
      </c>
    </row>
    <row r="16911" spans="1:3" x14ac:dyDescent="0.55000000000000004">
      <c r="A16911" s="1" t="s">
        <v>18</v>
      </c>
      <c r="B16911" s="2">
        <v>43819</v>
      </c>
      <c r="C16911">
        <v>81.117999999999995</v>
      </c>
    </row>
    <row r="16912" spans="1:3" x14ac:dyDescent="0.55000000000000004">
      <c r="A16912" s="1" t="s">
        <v>18</v>
      </c>
      <c r="B16912" s="2">
        <v>43822</v>
      </c>
      <c r="C16912">
        <v>83.843999999999994</v>
      </c>
    </row>
    <row r="16913" spans="1:3" x14ac:dyDescent="0.55000000000000004">
      <c r="A16913" s="1" t="s">
        <v>18</v>
      </c>
      <c r="B16913" s="2">
        <v>43823</v>
      </c>
      <c r="C16913">
        <v>85.05</v>
      </c>
    </row>
    <row r="16914" spans="1:3" x14ac:dyDescent="0.55000000000000004">
      <c r="A16914" s="1" t="s">
        <v>18</v>
      </c>
      <c r="B16914" s="2">
        <v>43825</v>
      </c>
      <c r="C16914">
        <v>86.188000000000002</v>
      </c>
    </row>
    <row r="16915" spans="1:3" x14ac:dyDescent="0.55000000000000004">
      <c r="A16915" s="1" t="s">
        <v>18</v>
      </c>
      <c r="B16915" s="2">
        <v>43826</v>
      </c>
      <c r="C16915">
        <v>86.075999999999993</v>
      </c>
    </row>
    <row r="16916" spans="1:3" x14ac:dyDescent="0.55000000000000004">
      <c r="A16916" s="1" t="s">
        <v>18</v>
      </c>
      <c r="B16916" s="2">
        <v>43829</v>
      </c>
      <c r="C16916">
        <v>82.94</v>
      </c>
    </row>
    <row r="16917" spans="1:3" x14ac:dyDescent="0.55000000000000004">
      <c r="A16917" s="1" t="s">
        <v>18</v>
      </c>
      <c r="B16917" s="2">
        <v>43830</v>
      </c>
      <c r="C16917">
        <v>83.665999999999997</v>
      </c>
    </row>
    <row r="16918" spans="1:3" x14ac:dyDescent="0.55000000000000004">
      <c r="A16918" s="1" t="s">
        <v>18</v>
      </c>
      <c r="B16918" s="2">
        <v>43832</v>
      </c>
      <c r="C16918">
        <v>86.052000000000007</v>
      </c>
    </row>
    <row r="16919" spans="1:3" x14ac:dyDescent="0.55000000000000004">
      <c r="A16919" s="1" t="s">
        <v>18</v>
      </c>
      <c r="B16919" s="2">
        <v>43833</v>
      </c>
      <c r="C16919">
        <v>88.602000000000004</v>
      </c>
    </row>
    <row r="16920" spans="1:3" x14ac:dyDescent="0.55000000000000004">
      <c r="A16920" s="1" t="s">
        <v>18</v>
      </c>
      <c r="B16920" s="2">
        <v>43836</v>
      </c>
      <c r="C16920">
        <v>90.308000000000007</v>
      </c>
    </row>
    <row r="16921" spans="1:3" x14ac:dyDescent="0.55000000000000004">
      <c r="A16921" s="1" t="s">
        <v>18</v>
      </c>
      <c r="B16921" s="2">
        <v>43837</v>
      </c>
      <c r="C16921">
        <v>93.811999999999998</v>
      </c>
    </row>
    <row r="16922" spans="1:3" x14ac:dyDescent="0.55000000000000004">
      <c r="A16922" s="1" t="s">
        <v>18</v>
      </c>
      <c r="B16922" s="2">
        <v>43838</v>
      </c>
      <c r="C16922">
        <v>98.427999999999997</v>
      </c>
    </row>
    <row r="16923" spans="1:3" x14ac:dyDescent="0.55000000000000004">
      <c r="A16923" s="1" t="s">
        <v>18</v>
      </c>
      <c r="B16923" s="2">
        <v>43839</v>
      </c>
      <c r="C16923">
        <v>96.268000000000001</v>
      </c>
    </row>
    <row r="16924" spans="1:3" x14ac:dyDescent="0.55000000000000004">
      <c r="A16924" s="1" t="s">
        <v>18</v>
      </c>
      <c r="B16924" s="2">
        <v>43840</v>
      </c>
      <c r="C16924">
        <v>95.63</v>
      </c>
    </row>
    <row r="16925" spans="1:3" x14ac:dyDescent="0.55000000000000004">
      <c r="A16925" s="1" t="s">
        <v>18</v>
      </c>
      <c r="B16925" s="2">
        <v>43843</v>
      </c>
      <c r="C16925">
        <v>104.97199999999999</v>
      </c>
    </row>
    <row r="16926" spans="1:3" x14ac:dyDescent="0.55000000000000004">
      <c r="A16926" s="1" t="s">
        <v>18</v>
      </c>
      <c r="B16926" s="2">
        <v>43844</v>
      </c>
      <c r="C16926">
        <v>107.584</v>
      </c>
    </row>
    <row r="16927" spans="1:3" x14ac:dyDescent="0.55000000000000004">
      <c r="A16927" s="1" t="s">
        <v>18</v>
      </c>
      <c r="B16927" s="2">
        <v>43845</v>
      </c>
      <c r="C16927">
        <v>103.7</v>
      </c>
    </row>
    <row r="16928" spans="1:3" x14ac:dyDescent="0.55000000000000004">
      <c r="A16928" s="1" t="s">
        <v>18</v>
      </c>
      <c r="B16928" s="2">
        <v>43846</v>
      </c>
      <c r="C16928">
        <v>102.69799999999999</v>
      </c>
    </row>
    <row r="16929" spans="1:3" x14ac:dyDescent="0.55000000000000004">
      <c r="A16929" s="1" t="s">
        <v>18</v>
      </c>
      <c r="B16929" s="2">
        <v>43847</v>
      </c>
      <c r="C16929">
        <v>102.1</v>
      </c>
    </row>
    <row r="16930" spans="1:3" x14ac:dyDescent="0.55000000000000004">
      <c r="A16930" s="1" t="s">
        <v>18</v>
      </c>
      <c r="B16930" s="2">
        <v>43851</v>
      </c>
      <c r="C16930">
        <v>109.44</v>
      </c>
    </row>
    <row r="16931" spans="1:3" x14ac:dyDescent="0.55000000000000004">
      <c r="A16931" s="1" t="s">
        <v>18</v>
      </c>
      <c r="B16931" s="2">
        <v>43852</v>
      </c>
      <c r="C16931">
        <v>113.91200000000001</v>
      </c>
    </row>
    <row r="16932" spans="1:3" x14ac:dyDescent="0.55000000000000004">
      <c r="A16932" s="1" t="s">
        <v>18</v>
      </c>
      <c r="B16932" s="2">
        <v>43853</v>
      </c>
      <c r="C16932">
        <v>114.44</v>
      </c>
    </row>
    <row r="16933" spans="1:3" x14ac:dyDescent="0.55000000000000004">
      <c r="A16933" s="1" t="s">
        <v>18</v>
      </c>
      <c r="B16933" s="2">
        <v>43854</v>
      </c>
      <c r="C16933">
        <v>112.964</v>
      </c>
    </row>
    <row r="16934" spans="1:3" x14ac:dyDescent="0.55000000000000004">
      <c r="A16934" s="1" t="s">
        <v>18</v>
      </c>
      <c r="B16934" s="2">
        <v>43857</v>
      </c>
      <c r="C16934">
        <v>111.604</v>
      </c>
    </row>
    <row r="16935" spans="1:3" x14ac:dyDescent="0.55000000000000004">
      <c r="A16935" s="1" t="s">
        <v>18</v>
      </c>
      <c r="B16935" s="2">
        <v>43858</v>
      </c>
      <c r="C16935">
        <v>113.38</v>
      </c>
    </row>
    <row r="16936" spans="1:3" x14ac:dyDescent="0.55000000000000004">
      <c r="A16936" s="1" t="s">
        <v>18</v>
      </c>
      <c r="B16936" s="2">
        <v>43859</v>
      </c>
      <c r="C16936">
        <v>116.19799999999999</v>
      </c>
    </row>
    <row r="16937" spans="1:3" x14ac:dyDescent="0.55000000000000004">
      <c r="A16937" s="1" t="s">
        <v>18</v>
      </c>
      <c r="B16937" s="2">
        <v>43860</v>
      </c>
      <c r="C16937">
        <v>128.16200000000001</v>
      </c>
    </row>
    <row r="16938" spans="1:3" x14ac:dyDescent="0.55000000000000004">
      <c r="A16938" s="1" t="s">
        <v>18</v>
      </c>
      <c r="B16938" s="2">
        <v>43861</v>
      </c>
      <c r="C16938">
        <v>130.114</v>
      </c>
    </row>
    <row r="16939" spans="1:3" x14ac:dyDescent="0.55000000000000004">
      <c r="A16939" s="1" t="s">
        <v>18</v>
      </c>
      <c r="B16939" s="2">
        <v>43864</v>
      </c>
      <c r="C16939">
        <v>156</v>
      </c>
    </row>
    <row r="16940" spans="1:3" x14ac:dyDescent="0.55000000000000004">
      <c r="A16940" s="1" t="s">
        <v>18</v>
      </c>
      <c r="B16940" s="2">
        <v>43865</v>
      </c>
      <c r="C16940">
        <v>177.41200000000001</v>
      </c>
    </row>
    <row r="16941" spans="1:3" x14ac:dyDescent="0.55000000000000004">
      <c r="A16941" s="1" t="s">
        <v>18</v>
      </c>
      <c r="B16941" s="2">
        <v>43866</v>
      </c>
      <c r="C16941">
        <v>146.94</v>
      </c>
    </row>
    <row r="16942" spans="1:3" x14ac:dyDescent="0.55000000000000004">
      <c r="A16942" s="1" t="s">
        <v>18</v>
      </c>
      <c r="B16942" s="2">
        <v>43867</v>
      </c>
      <c r="C16942">
        <v>149.792</v>
      </c>
    </row>
    <row r="16943" spans="1:3" x14ac:dyDescent="0.55000000000000004">
      <c r="A16943" s="1" t="s">
        <v>18</v>
      </c>
      <c r="B16943" s="2">
        <v>43868</v>
      </c>
      <c r="C16943">
        <v>149.614</v>
      </c>
    </row>
    <row r="16944" spans="1:3" x14ac:dyDescent="0.55000000000000004">
      <c r="A16944" s="1" t="s">
        <v>18</v>
      </c>
      <c r="B16944" s="2">
        <v>43871</v>
      </c>
      <c r="C16944">
        <v>154.256</v>
      </c>
    </row>
    <row r="16945" spans="1:3" x14ac:dyDescent="0.55000000000000004">
      <c r="A16945" s="1" t="s">
        <v>18</v>
      </c>
      <c r="B16945" s="2">
        <v>43872</v>
      </c>
      <c r="C16945">
        <v>154.876</v>
      </c>
    </row>
    <row r="16946" spans="1:3" x14ac:dyDescent="0.55000000000000004">
      <c r="A16946" s="1" t="s">
        <v>18</v>
      </c>
      <c r="B16946" s="2">
        <v>43873</v>
      </c>
      <c r="C16946">
        <v>153.458</v>
      </c>
    </row>
    <row r="16947" spans="1:3" x14ac:dyDescent="0.55000000000000004">
      <c r="A16947" s="1" t="s">
        <v>18</v>
      </c>
      <c r="B16947" s="2">
        <v>43874</v>
      </c>
      <c r="C16947">
        <v>160.80000000000001</v>
      </c>
    </row>
    <row r="16948" spans="1:3" x14ac:dyDescent="0.55000000000000004">
      <c r="A16948" s="1" t="s">
        <v>18</v>
      </c>
      <c r="B16948" s="2">
        <v>43875</v>
      </c>
      <c r="C16948">
        <v>160.006</v>
      </c>
    </row>
    <row r="16949" spans="1:3" x14ac:dyDescent="0.55000000000000004">
      <c r="A16949" s="1" t="s">
        <v>18</v>
      </c>
      <c r="B16949" s="2">
        <v>43879</v>
      </c>
      <c r="C16949">
        <v>171.68</v>
      </c>
    </row>
    <row r="16950" spans="1:3" x14ac:dyDescent="0.55000000000000004">
      <c r="A16950" s="1" t="s">
        <v>18</v>
      </c>
      <c r="B16950" s="2">
        <v>43880</v>
      </c>
      <c r="C16950">
        <v>183.48400000000001</v>
      </c>
    </row>
    <row r="16951" spans="1:3" x14ac:dyDescent="0.55000000000000004">
      <c r="A16951" s="1" t="s">
        <v>18</v>
      </c>
      <c r="B16951" s="2">
        <v>43881</v>
      </c>
      <c r="C16951">
        <v>179.88200000000001</v>
      </c>
    </row>
    <row r="16952" spans="1:3" x14ac:dyDescent="0.55000000000000004">
      <c r="A16952" s="1" t="s">
        <v>18</v>
      </c>
      <c r="B16952" s="2">
        <v>43882</v>
      </c>
      <c r="C16952">
        <v>180.2</v>
      </c>
    </row>
    <row r="16953" spans="1:3" x14ac:dyDescent="0.55000000000000004">
      <c r="A16953" s="1" t="s">
        <v>18</v>
      </c>
      <c r="B16953" s="2">
        <v>43885</v>
      </c>
      <c r="C16953">
        <v>166.75800000000001</v>
      </c>
    </row>
    <row r="16954" spans="1:3" x14ac:dyDescent="0.55000000000000004">
      <c r="A16954" s="1" t="s">
        <v>18</v>
      </c>
      <c r="B16954" s="2">
        <v>43886</v>
      </c>
      <c r="C16954">
        <v>159.982</v>
      </c>
    </row>
    <row r="16955" spans="1:3" x14ac:dyDescent="0.55000000000000004">
      <c r="A16955" s="1" t="s">
        <v>18</v>
      </c>
      <c r="B16955" s="2">
        <v>43887</v>
      </c>
      <c r="C16955">
        <v>155.76</v>
      </c>
    </row>
    <row r="16956" spans="1:3" x14ac:dyDescent="0.55000000000000004">
      <c r="A16956" s="1" t="s">
        <v>18</v>
      </c>
      <c r="B16956" s="2">
        <v>43888</v>
      </c>
      <c r="C16956">
        <v>135.80000000000001</v>
      </c>
    </row>
    <row r="16957" spans="1:3" x14ac:dyDescent="0.55000000000000004">
      <c r="A16957" s="1" t="s">
        <v>18</v>
      </c>
      <c r="B16957" s="2">
        <v>43889</v>
      </c>
      <c r="C16957">
        <v>133.59800000000001</v>
      </c>
    </row>
    <row r="16958" spans="1:3" x14ac:dyDescent="0.55000000000000004">
      <c r="A16958" s="1" t="s">
        <v>18</v>
      </c>
      <c r="B16958" s="2">
        <v>43892</v>
      </c>
      <c r="C16958">
        <v>148.72399999999999</v>
      </c>
    </row>
    <row r="16959" spans="1:3" x14ac:dyDescent="0.55000000000000004">
      <c r="A16959" s="1" t="s">
        <v>18</v>
      </c>
      <c r="B16959" s="2">
        <v>43893</v>
      </c>
      <c r="C16959">
        <v>149.102</v>
      </c>
    </row>
    <row r="16960" spans="1:3" x14ac:dyDescent="0.55000000000000004">
      <c r="A16960" s="1" t="s">
        <v>18</v>
      </c>
      <c r="B16960" s="2">
        <v>43894</v>
      </c>
      <c r="C16960">
        <v>149.9</v>
      </c>
    </row>
    <row r="16961" spans="1:3" x14ac:dyDescent="0.55000000000000004">
      <c r="A16961" s="1" t="s">
        <v>18</v>
      </c>
      <c r="B16961" s="2">
        <v>43895</v>
      </c>
      <c r="C16961">
        <v>144.90799999999999</v>
      </c>
    </row>
    <row r="16962" spans="1:3" x14ac:dyDescent="0.55000000000000004">
      <c r="A16962" s="1" t="s">
        <v>18</v>
      </c>
      <c r="B16962" s="2">
        <v>43896</v>
      </c>
      <c r="C16962">
        <v>140.696</v>
      </c>
    </row>
    <row r="16963" spans="1:3" x14ac:dyDescent="0.55000000000000004">
      <c r="A16963" s="1" t="s">
        <v>18</v>
      </c>
      <c r="B16963" s="2">
        <v>43899</v>
      </c>
      <c r="C16963">
        <v>121.6</v>
      </c>
    </row>
    <row r="16964" spans="1:3" x14ac:dyDescent="0.55000000000000004">
      <c r="A16964" s="1" t="s">
        <v>18</v>
      </c>
      <c r="B16964" s="2">
        <v>43900</v>
      </c>
      <c r="C16964">
        <v>129.066</v>
      </c>
    </row>
    <row r="16965" spans="1:3" x14ac:dyDescent="0.55000000000000004">
      <c r="A16965" s="1" t="s">
        <v>18</v>
      </c>
      <c r="B16965" s="2">
        <v>43901</v>
      </c>
      <c r="C16965">
        <v>126.846</v>
      </c>
    </row>
    <row r="16966" spans="1:3" x14ac:dyDescent="0.55000000000000004">
      <c r="A16966" s="1" t="s">
        <v>18</v>
      </c>
      <c r="B16966" s="2">
        <v>43902</v>
      </c>
      <c r="C16966">
        <v>112.11</v>
      </c>
    </row>
    <row r="16967" spans="1:3" x14ac:dyDescent="0.55000000000000004">
      <c r="A16967" s="1" t="s">
        <v>18</v>
      </c>
      <c r="B16967" s="2">
        <v>43903</v>
      </c>
      <c r="C16967">
        <v>109.324</v>
      </c>
    </row>
    <row r="16968" spans="1:3" x14ac:dyDescent="0.55000000000000004">
      <c r="A16968" s="1" t="s">
        <v>18</v>
      </c>
      <c r="B16968" s="2">
        <v>43906</v>
      </c>
      <c r="C16968">
        <v>89.013999999999996</v>
      </c>
    </row>
    <row r="16969" spans="1:3" x14ac:dyDescent="0.55000000000000004">
      <c r="A16969" s="1" t="s">
        <v>18</v>
      </c>
      <c r="B16969" s="2">
        <v>43907</v>
      </c>
      <c r="C16969">
        <v>86.04</v>
      </c>
    </row>
    <row r="16970" spans="1:3" x14ac:dyDescent="0.55000000000000004">
      <c r="A16970" s="1" t="s">
        <v>18</v>
      </c>
      <c r="B16970" s="2">
        <v>43908</v>
      </c>
      <c r="C16970">
        <v>72.244</v>
      </c>
    </row>
    <row r="16971" spans="1:3" x14ac:dyDescent="0.55000000000000004">
      <c r="A16971" s="1" t="s">
        <v>18</v>
      </c>
      <c r="B16971" s="2">
        <v>43909</v>
      </c>
      <c r="C16971">
        <v>85.528000000000006</v>
      </c>
    </row>
    <row r="16972" spans="1:3" x14ac:dyDescent="0.55000000000000004">
      <c r="A16972" s="1" t="s">
        <v>18</v>
      </c>
      <c r="B16972" s="2">
        <v>43910</v>
      </c>
      <c r="C16972">
        <v>85.506</v>
      </c>
    </row>
    <row r="16973" spans="1:3" x14ac:dyDescent="0.55000000000000004">
      <c r="A16973" s="1" t="s">
        <v>18</v>
      </c>
      <c r="B16973" s="2">
        <v>43913</v>
      </c>
      <c r="C16973">
        <v>86.858000000000004</v>
      </c>
    </row>
    <row r="16974" spans="1:3" x14ac:dyDescent="0.55000000000000004">
      <c r="A16974" s="1" t="s">
        <v>18</v>
      </c>
      <c r="B16974" s="2">
        <v>43914</v>
      </c>
      <c r="C16974">
        <v>101</v>
      </c>
    </row>
    <row r="16975" spans="1:3" x14ac:dyDescent="0.55000000000000004">
      <c r="A16975" s="1" t="s">
        <v>18</v>
      </c>
      <c r="B16975" s="2">
        <v>43915</v>
      </c>
      <c r="C16975">
        <v>107.85</v>
      </c>
    </row>
    <row r="16976" spans="1:3" x14ac:dyDescent="0.55000000000000004">
      <c r="A16976" s="1" t="s">
        <v>18</v>
      </c>
      <c r="B16976" s="2">
        <v>43916</v>
      </c>
      <c r="C16976">
        <v>105.63200000000001</v>
      </c>
    </row>
    <row r="16977" spans="1:3" x14ac:dyDescent="0.55000000000000004">
      <c r="A16977" s="1" t="s">
        <v>18</v>
      </c>
      <c r="B16977" s="2">
        <v>43917</v>
      </c>
      <c r="C16977">
        <v>102.872</v>
      </c>
    </row>
    <row r="16978" spans="1:3" x14ac:dyDescent="0.55000000000000004">
      <c r="A16978" s="1" t="s">
        <v>18</v>
      </c>
      <c r="B16978" s="2">
        <v>43920</v>
      </c>
      <c r="C16978">
        <v>100.426</v>
      </c>
    </row>
    <row r="16979" spans="1:3" x14ac:dyDescent="0.55000000000000004">
      <c r="A16979" s="1" t="s">
        <v>18</v>
      </c>
      <c r="B16979" s="2">
        <v>43921</v>
      </c>
      <c r="C16979">
        <v>104.8</v>
      </c>
    </row>
    <row r="16980" spans="1:3" x14ac:dyDescent="0.55000000000000004">
      <c r="A16980" s="1" t="s">
        <v>18</v>
      </c>
      <c r="B16980" s="2">
        <v>43922</v>
      </c>
      <c r="C16980">
        <v>96.311999999999998</v>
      </c>
    </row>
    <row r="16981" spans="1:3" x14ac:dyDescent="0.55000000000000004">
      <c r="A16981" s="1" t="s">
        <v>18</v>
      </c>
      <c r="B16981" s="2">
        <v>43923</v>
      </c>
      <c r="C16981">
        <v>90.894000000000005</v>
      </c>
    </row>
    <row r="16982" spans="1:3" x14ac:dyDescent="0.55000000000000004">
      <c r="A16982" s="1" t="s">
        <v>18</v>
      </c>
      <c r="B16982" s="2">
        <v>43924</v>
      </c>
      <c r="C16982">
        <v>96.001999999999995</v>
      </c>
    </row>
    <row r="16983" spans="1:3" x14ac:dyDescent="0.55000000000000004">
      <c r="A16983" s="1" t="s">
        <v>18</v>
      </c>
      <c r="B16983" s="2">
        <v>43927</v>
      </c>
      <c r="C16983">
        <v>103.248</v>
      </c>
    </row>
    <row r="16984" spans="1:3" x14ac:dyDescent="0.55000000000000004">
      <c r="A16984" s="1" t="s">
        <v>18</v>
      </c>
      <c r="B16984" s="2">
        <v>43928</v>
      </c>
      <c r="C16984">
        <v>109.09</v>
      </c>
    </row>
    <row r="16985" spans="1:3" x14ac:dyDescent="0.55000000000000004">
      <c r="A16985" s="1" t="s">
        <v>18</v>
      </c>
      <c r="B16985" s="2">
        <v>43929</v>
      </c>
      <c r="C16985">
        <v>109.768</v>
      </c>
    </row>
    <row r="16986" spans="1:3" x14ac:dyDescent="0.55000000000000004">
      <c r="A16986" s="1" t="s">
        <v>18</v>
      </c>
      <c r="B16986" s="2">
        <v>43930</v>
      </c>
      <c r="C16986">
        <v>114.6</v>
      </c>
    </row>
    <row r="16987" spans="1:3" x14ac:dyDescent="0.55000000000000004">
      <c r="A16987" s="1" t="s">
        <v>18</v>
      </c>
      <c r="B16987" s="2">
        <v>43934</v>
      </c>
      <c r="C16987">
        <v>130.19</v>
      </c>
    </row>
    <row r="16988" spans="1:3" x14ac:dyDescent="0.55000000000000004">
      <c r="A16988" s="1" t="s">
        <v>18</v>
      </c>
      <c r="B16988" s="2">
        <v>43935</v>
      </c>
      <c r="C16988">
        <v>141.97800000000001</v>
      </c>
    </row>
    <row r="16989" spans="1:3" x14ac:dyDescent="0.55000000000000004">
      <c r="A16989" s="1" t="s">
        <v>18</v>
      </c>
      <c r="B16989" s="2">
        <v>43936</v>
      </c>
      <c r="C16989">
        <v>145.96600000000001</v>
      </c>
    </row>
    <row r="16990" spans="1:3" x14ac:dyDescent="0.55000000000000004">
      <c r="A16990" s="1" t="s">
        <v>18</v>
      </c>
      <c r="B16990" s="2">
        <v>43937</v>
      </c>
      <c r="C16990">
        <v>149.042</v>
      </c>
    </row>
    <row r="16991" spans="1:3" x14ac:dyDescent="0.55000000000000004">
      <c r="A16991" s="1" t="s">
        <v>18</v>
      </c>
      <c r="B16991" s="2">
        <v>43938</v>
      </c>
      <c r="C16991">
        <v>150.77799999999999</v>
      </c>
    </row>
    <row r="16992" spans="1:3" x14ac:dyDescent="0.55000000000000004">
      <c r="A16992" s="1" t="s">
        <v>18</v>
      </c>
      <c r="B16992" s="2">
        <v>43941</v>
      </c>
      <c r="C16992">
        <v>149.27199999999999</v>
      </c>
    </row>
    <row r="16993" spans="1:3" x14ac:dyDescent="0.55000000000000004">
      <c r="A16993" s="1" t="s">
        <v>18</v>
      </c>
      <c r="B16993" s="2">
        <v>43942</v>
      </c>
      <c r="C16993">
        <v>137.34399999999999</v>
      </c>
    </row>
    <row r="16994" spans="1:3" x14ac:dyDescent="0.55000000000000004">
      <c r="A16994" s="1" t="s">
        <v>18</v>
      </c>
      <c r="B16994" s="2">
        <v>43943</v>
      </c>
      <c r="C16994">
        <v>146.422</v>
      </c>
    </row>
    <row r="16995" spans="1:3" x14ac:dyDescent="0.55000000000000004">
      <c r="A16995" s="1" t="s">
        <v>18</v>
      </c>
      <c r="B16995" s="2">
        <v>43944</v>
      </c>
      <c r="C16995">
        <v>141.126</v>
      </c>
    </row>
    <row r="16996" spans="1:3" x14ac:dyDescent="0.55000000000000004">
      <c r="A16996" s="1" t="s">
        <v>18</v>
      </c>
      <c r="B16996" s="2">
        <v>43945</v>
      </c>
      <c r="C16996">
        <v>145.03</v>
      </c>
    </row>
    <row r="16997" spans="1:3" x14ac:dyDescent="0.55000000000000004">
      <c r="A16997" s="1" t="s">
        <v>18</v>
      </c>
      <c r="B16997" s="2">
        <v>43948</v>
      </c>
      <c r="C16997">
        <v>159.75</v>
      </c>
    </row>
    <row r="16998" spans="1:3" x14ac:dyDescent="0.55000000000000004">
      <c r="A16998" s="1" t="s">
        <v>18</v>
      </c>
      <c r="B16998" s="2">
        <v>43949</v>
      </c>
      <c r="C16998">
        <v>153.82400000000001</v>
      </c>
    </row>
    <row r="16999" spans="1:3" x14ac:dyDescent="0.55000000000000004">
      <c r="A16999" s="1" t="s">
        <v>18</v>
      </c>
      <c r="B16999" s="2">
        <v>43950</v>
      </c>
      <c r="C16999">
        <v>160.102</v>
      </c>
    </row>
    <row r="17000" spans="1:3" x14ac:dyDescent="0.55000000000000004">
      <c r="A17000" s="1" t="s">
        <v>18</v>
      </c>
      <c r="B17000" s="2">
        <v>43951</v>
      </c>
      <c r="C17000">
        <v>156.376</v>
      </c>
    </row>
    <row r="17001" spans="1:3" x14ac:dyDescent="0.55000000000000004">
      <c r="A17001" s="1" t="s">
        <v>18</v>
      </c>
      <c r="B17001" s="2">
        <v>43952</v>
      </c>
      <c r="C17001">
        <v>140.26400000000001</v>
      </c>
    </row>
    <row r="17002" spans="1:3" x14ac:dyDescent="0.55000000000000004">
      <c r="A17002" s="1" t="s">
        <v>18</v>
      </c>
      <c r="B17002" s="2">
        <v>43955</v>
      </c>
      <c r="C17002">
        <v>152.238</v>
      </c>
    </row>
    <row r="17003" spans="1:3" x14ac:dyDescent="0.55000000000000004">
      <c r="A17003" s="1" t="s">
        <v>18</v>
      </c>
      <c r="B17003" s="2">
        <v>43956</v>
      </c>
      <c r="C17003">
        <v>153.642</v>
      </c>
    </row>
    <row r="17004" spans="1:3" x14ac:dyDescent="0.55000000000000004">
      <c r="A17004" s="1" t="s">
        <v>18</v>
      </c>
      <c r="B17004" s="2">
        <v>43957</v>
      </c>
      <c r="C17004">
        <v>156.51599999999999</v>
      </c>
    </row>
    <row r="17005" spans="1:3" x14ac:dyDescent="0.55000000000000004">
      <c r="A17005" s="1" t="s">
        <v>18</v>
      </c>
      <c r="B17005" s="2">
        <v>43958</v>
      </c>
      <c r="C17005">
        <v>156.00800000000001</v>
      </c>
    </row>
    <row r="17006" spans="1:3" x14ac:dyDescent="0.55000000000000004">
      <c r="A17006" s="1" t="s">
        <v>18</v>
      </c>
      <c r="B17006" s="2">
        <v>43959</v>
      </c>
      <c r="C17006">
        <v>163.88399999999999</v>
      </c>
    </row>
    <row r="17007" spans="1:3" x14ac:dyDescent="0.55000000000000004">
      <c r="A17007" s="1" t="s">
        <v>18</v>
      </c>
      <c r="B17007" s="2">
        <v>43962</v>
      </c>
      <c r="C17007">
        <v>162.25800000000001</v>
      </c>
    </row>
    <row r="17008" spans="1:3" x14ac:dyDescent="0.55000000000000004">
      <c r="A17008" s="1" t="s">
        <v>18</v>
      </c>
      <c r="B17008" s="2">
        <v>43963</v>
      </c>
      <c r="C17008">
        <v>161.88200000000001</v>
      </c>
    </row>
    <row r="17009" spans="1:3" x14ac:dyDescent="0.55000000000000004">
      <c r="A17009" s="1" t="s">
        <v>18</v>
      </c>
      <c r="B17009" s="2">
        <v>43964</v>
      </c>
      <c r="C17009">
        <v>158.19200000000001</v>
      </c>
    </row>
    <row r="17010" spans="1:3" x14ac:dyDescent="0.55000000000000004">
      <c r="A17010" s="1" t="s">
        <v>18</v>
      </c>
      <c r="B17010" s="2">
        <v>43965</v>
      </c>
      <c r="C17010">
        <v>160.666</v>
      </c>
    </row>
    <row r="17011" spans="1:3" x14ac:dyDescent="0.55000000000000004">
      <c r="A17011" s="1" t="s">
        <v>18</v>
      </c>
      <c r="B17011" s="2">
        <v>43966</v>
      </c>
      <c r="C17011">
        <v>159.834</v>
      </c>
    </row>
    <row r="17012" spans="1:3" x14ac:dyDescent="0.55000000000000004">
      <c r="A17012" s="1" t="s">
        <v>18</v>
      </c>
      <c r="B17012" s="2">
        <v>43969</v>
      </c>
      <c r="C17012">
        <v>162.726</v>
      </c>
    </row>
    <row r="17013" spans="1:3" x14ac:dyDescent="0.55000000000000004">
      <c r="A17013" s="1" t="s">
        <v>18</v>
      </c>
      <c r="B17013" s="2">
        <v>43970</v>
      </c>
      <c r="C17013">
        <v>161.602</v>
      </c>
    </row>
    <row r="17014" spans="1:3" x14ac:dyDescent="0.55000000000000004">
      <c r="A17014" s="1" t="s">
        <v>18</v>
      </c>
      <c r="B17014" s="2">
        <v>43971</v>
      </c>
      <c r="C17014">
        <v>163.11199999999999</v>
      </c>
    </row>
    <row r="17015" spans="1:3" x14ac:dyDescent="0.55000000000000004">
      <c r="A17015" s="1" t="s">
        <v>18</v>
      </c>
      <c r="B17015" s="2">
        <v>43972</v>
      </c>
      <c r="C17015">
        <v>165.52</v>
      </c>
    </row>
    <row r="17016" spans="1:3" x14ac:dyDescent="0.55000000000000004">
      <c r="A17016" s="1" t="s">
        <v>18</v>
      </c>
      <c r="B17016" s="2">
        <v>43973</v>
      </c>
      <c r="C17016">
        <v>163.376</v>
      </c>
    </row>
    <row r="17017" spans="1:3" x14ac:dyDescent="0.55000000000000004">
      <c r="A17017" s="1" t="s">
        <v>18</v>
      </c>
      <c r="B17017" s="2">
        <v>43977</v>
      </c>
      <c r="C17017">
        <v>163.774</v>
      </c>
    </row>
    <row r="17018" spans="1:3" x14ac:dyDescent="0.55000000000000004">
      <c r="A17018" s="1" t="s">
        <v>18</v>
      </c>
      <c r="B17018" s="2">
        <v>43978</v>
      </c>
      <c r="C17018">
        <v>164.04599999999999</v>
      </c>
    </row>
    <row r="17019" spans="1:3" x14ac:dyDescent="0.55000000000000004">
      <c r="A17019" s="1" t="s">
        <v>18</v>
      </c>
      <c r="B17019" s="2">
        <v>43979</v>
      </c>
      <c r="C17019">
        <v>161.16200000000001</v>
      </c>
    </row>
    <row r="17020" spans="1:3" x14ac:dyDescent="0.55000000000000004">
      <c r="A17020" s="1" t="s">
        <v>18</v>
      </c>
      <c r="B17020" s="2">
        <v>43980</v>
      </c>
      <c r="C17020">
        <v>167</v>
      </c>
    </row>
    <row r="17021" spans="1:3" x14ac:dyDescent="0.55000000000000004">
      <c r="A17021" s="1" t="s">
        <v>18</v>
      </c>
      <c r="B17021" s="2">
        <v>43983</v>
      </c>
      <c r="C17021">
        <v>179.62</v>
      </c>
    </row>
    <row r="17022" spans="1:3" x14ac:dyDescent="0.55000000000000004">
      <c r="A17022" s="1" t="s">
        <v>18</v>
      </c>
      <c r="B17022" s="2">
        <v>43984</v>
      </c>
      <c r="C17022">
        <v>176.31200000000001</v>
      </c>
    </row>
    <row r="17023" spans="1:3" x14ac:dyDescent="0.55000000000000004">
      <c r="A17023" s="1" t="s">
        <v>18</v>
      </c>
      <c r="B17023" s="2">
        <v>43985</v>
      </c>
      <c r="C17023">
        <v>176.59200000000001</v>
      </c>
    </row>
    <row r="17024" spans="1:3" x14ac:dyDescent="0.55000000000000004">
      <c r="A17024" s="1" t="s">
        <v>18</v>
      </c>
      <c r="B17024" s="2">
        <v>43986</v>
      </c>
      <c r="C17024">
        <v>172.876</v>
      </c>
    </row>
    <row r="17025" spans="1:3" x14ac:dyDescent="0.55000000000000004">
      <c r="A17025" s="1" t="s">
        <v>18</v>
      </c>
      <c r="B17025" s="2">
        <v>43987</v>
      </c>
      <c r="C17025">
        <v>177.13200000000001</v>
      </c>
    </row>
    <row r="17026" spans="1:3" x14ac:dyDescent="0.55000000000000004">
      <c r="A17026" s="1" t="s">
        <v>18</v>
      </c>
      <c r="B17026" s="2">
        <v>43990</v>
      </c>
      <c r="C17026">
        <v>189.98400000000001</v>
      </c>
    </row>
    <row r="17027" spans="1:3" x14ac:dyDescent="0.55000000000000004">
      <c r="A17027" s="1" t="s">
        <v>18</v>
      </c>
      <c r="B17027" s="2">
        <v>43991</v>
      </c>
      <c r="C17027">
        <v>188.13399999999999</v>
      </c>
    </row>
    <row r="17028" spans="1:3" x14ac:dyDescent="0.55000000000000004">
      <c r="A17028" s="1" t="s">
        <v>18</v>
      </c>
      <c r="B17028" s="2">
        <v>43992</v>
      </c>
      <c r="C17028">
        <v>205.01</v>
      </c>
    </row>
    <row r="17029" spans="1:3" x14ac:dyDescent="0.55000000000000004">
      <c r="A17029" s="1" t="s">
        <v>18</v>
      </c>
      <c r="B17029" s="2">
        <v>43993</v>
      </c>
      <c r="C17029">
        <v>194.56800000000001</v>
      </c>
    </row>
    <row r="17030" spans="1:3" x14ac:dyDescent="0.55000000000000004">
      <c r="A17030" s="1" t="s">
        <v>18</v>
      </c>
      <c r="B17030" s="2">
        <v>43994</v>
      </c>
      <c r="C17030">
        <v>187.05600000000001</v>
      </c>
    </row>
    <row r="17031" spans="1:3" x14ac:dyDescent="0.55000000000000004">
      <c r="A17031" s="1" t="s">
        <v>18</v>
      </c>
      <c r="B17031" s="2">
        <v>43997</v>
      </c>
      <c r="C17031">
        <v>198.18</v>
      </c>
    </row>
    <row r="17032" spans="1:3" x14ac:dyDescent="0.55000000000000004">
      <c r="A17032" s="1" t="s">
        <v>18</v>
      </c>
      <c r="B17032" s="2">
        <v>43998</v>
      </c>
      <c r="C17032">
        <v>196.42599999999999</v>
      </c>
    </row>
    <row r="17033" spans="1:3" x14ac:dyDescent="0.55000000000000004">
      <c r="A17033" s="1" t="s">
        <v>18</v>
      </c>
      <c r="B17033" s="2">
        <v>43999</v>
      </c>
      <c r="C17033">
        <v>198.358</v>
      </c>
    </row>
    <row r="17034" spans="1:3" x14ac:dyDescent="0.55000000000000004">
      <c r="A17034" s="1" t="s">
        <v>18</v>
      </c>
      <c r="B17034" s="2">
        <v>44000</v>
      </c>
      <c r="C17034">
        <v>200.792</v>
      </c>
    </row>
    <row r="17035" spans="1:3" x14ac:dyDescent="0.55000000000000004">
      <c r="A17035" s="1" t="s">
        <v>18</v>
      </c>
      <c r="B17035" s="2">
        <v>44001</v>
      </c>
      <c r="C17035">
        <v>200.18</v>
      </c>
    </row>
    <row r="17036" spans="1:3" x14ac:dyDescent="0.55000000000000004">
      <c r="A17036" s="1" t="s">
        <v>18</v>
      </c>
      <c r="B17036" s="2">
        <v>44004</v>
      </c>
      <c r="C17036">
        <v>198.864</v>
      </c>
    </row>
    <row r="17037" spans="1:3" x14ac:dyDescent="0.55000000000000004">
      <c r="A17037" s="1" t="s">
        <v>18</v>
      </c>
      <c r="B17037" s="2">
        <v>44005</v>
      </c>
      <c r="C17037">
        <v>200.35599999999999</v>
      </c>
    </row>
    <row r="17038" spans="1:3" x14ac:dyDescent="0.55000000000000004">
      <c r="A17038" s="1" t="s">
        <v>18</v>
      </c>
      <c r="B17038" s="2">
        <v>44006</v>
      </c>
      <c r="C17038">
        <v>192.17</v>
      </c>
    </row>
    <row r="17039" spans="1:3" x14ac:dyDescent="0.55000000000000004">
      <c r="A17039" s="1" t="s">
        <v>18</v>
      </c>
      <c r="B17039" s="2">
        <v>44007</v>
      </c>
      <c r="C17039">
        <v>197.196</v>
      </c>
    </row>
    <row r="17040" spans="1:3" x14ac:dyDescent="0.55000000000000004">
      <c r="A17040" s="1" t="s">
        <v>18</v>
      </c>
      <c r="B17040" s="2">
        <v>44008</v>
      </c>
      <c r="C17040">
        <v>191.94800000000001</v>
      </c>
    </row>
    <row r="17041" spans="1:3" x14ac:dyDescent="0.55000000000000004">
      <c r="A17041" s="1" t="s">
        <v>18</v>
      </c>
      <c r="B17041" s="2">
        <v>44011</v>
      </c>
      <c r="C17041">
        <v>201.87</v>
      </c>
    </row>
    <row r="17042" spans="1:3" x14ac:dyDescent="0.55000000000000004">
      <c r="A17042" s="1" t="s">
        <v>18</v>
      </c>
      <c r="B17042" s="2">
        <v>44012</v>
      </c>
      <c r="C17042">
        <v>215.96199999999999</v>
      </c>
    </row>
    <row r="17043" spans="1:3" x14ac:dyDescent="0.55000000000000004">
      <c r="A17043" s="1" t="s">
        <v>18</v>
      </c>
      <c r="B17043" s="2">
        <v>44013</v>
      </c>
      <c r="C17043">
        <v>223.92599999999999</v>
      </c>
    </row>
    <row r="17044" spans="1:3" x14ac:dyDescent="0.55000000000000004">
      <c r="A17044" s="1" t="s">
        <v>18</v>
      </c>
      <c r="B17044" s="2">
        <v>44014</v>
      </c>
      <c r="C17044">
        <v>241.732</v>
      </c>
    </row>
    <row r="17045" spans="1:3" x14ac:dyDescent="0.55000000000000004">
      <c r="A17045" s="1" t="s">
        <v>18</v>
      </c>
      <c r="B17045" s="2">
        <v>44018</v>
      </c>
      <c r="C17045">
        <v>274.31599999999997</v>
      </c>
    </row>
    <row r="17046" spans="1:3" x14ac:dyDescent="0.55000000000000004">
      <c r="A17046" s="1" t="s">
        <v>18</v>
      </c>
      <c r="B17046" s="2">
        <v>44019</v>
      </c>
      <c r="C17046">
        <v>277.97199999999998</v>
      </c>
    </row>
    <row r="17047" spans="1:3" x14ac:dyDescent="0.55000000000000004">
      <c r="A17047" s="1" t="s">
        <v>18</v>
      </c>
      <c r="B17047" s="2">
        <v>44020</v>
      </c>
      <c r="C17047">
        <v>273.17599999999999</v>
      </c>
    </row>
    <row r="17048" spans="1:3" x14ac:dyDescent="0.55000000000000004">
      <c r="A17048" s="1" t="s">
        <v>18</v>
      </c>
      <c r="B17048" s="2">
        <v>44021</v>
      </c>
      <c r="C17048">
        <v>278.85599999999999</v>
      </c>
    </row>
    <row r="17049" spans="1:3" x14ac:dyDescent="0.55000000000000004">
      <c r="A17049" s="1" t="s">
        <v>18</v>
      </c>
      <c r="B17049" s="2">
        <v>44022</v>
      </c>
      <c r="C17049">
        <v>308.93</v>
      </c>
    </row>
    <row r="17050" spans="1:3" x14ac:dyDescent="0.55000000000000004">
      <c r="A17050" s="1" t="s">
        <v>18</v>
      </c>
      <c r="B17050" s="2">
        <v>44025</v>
      </c>
      <c r="C17050">
        <v>299.41199999999998</v>
      </c>
    </row>
    <row r="17051" spans="1:3" x14ac:dyDescent="0.55000000000000004">
      <c r="A17051" s="1" t="s">
        <v>18</v>
      </c>
      <c r="B17051" s="2">
        <v>44026</v>
      </c>
      <c r="C17051">
        <v>303.36</v>
      </c>
    </row>
    <row r="17052" spans="1:3" x14ac:dyDescent="0.55000000000000004">
      <c r="A17052" s="1" t="s">
        <v>18</v>
      </c>
      <c r="B17052" s="2">
        <v>44027</v>
      </c>
      <c r="C17052">
        <v>309.202</v>
      </c>
    </row>
    <row r="17053" spans="1:3" x14ac:dyDescent="0.55000000000000004">
      <c r="A17053" s="1" t="s">
        <v>18</v>
      </c>
      <c r="B17053" s="2">
        <v>44028</v>
      </c>
      <c r="C17053">
        <v>300.12799999999999</v>
      </c>
    </row>
    <row r="17054" spans="1:3" x14ac:dyDescent="0.55000000000000004">
      <c r="A17054" s="1" t="s">
        <v>18</v>
      </c>
      <c r="B17054" s="2">
        <v>44029</v>
      </c>
      <c r="C17054">
        <v>300.16800000000001</v>
      </c>
    </row>
    <row r="17055" spans="1:3" x14ac:dyDescent="0.55000000000000004">
      <c r="A17055" s="1" t="s">
        <v>18</v>
      </c>
      <c r="B17055" s="2">
        <v>44032</v>
      </c>
      <c r="C17055">
        <v>328.6</v>
      </c>
    </row>
    <row r="17056" spans="1:3" x14ac:dyDescent="0.55000000000000004">
      <c r="A17056" s="1" t="s">
        <v>18</v>
      </c>
      <c r="B17056" s="2">
        <v>44033</v>
      </c>
      <c r="C17056">
        <v>313.67200000000003</v>
      </c>
    </row>
    <row r="17057" spans="1:3" x14ac:dyDescent="0.55000000000000004">
      <c r="A17057" s="1" t="s">
        <v>18</v>
      </c>
      <c r="B17057" s="2">
        <v>44034</v>
      </c>
      <c r="C17057">
        <v>318.46600000000001</v>
      </c>
    </row>
    <row r="17058" spans="1:3" x14ac:dyDescent="0.55000000000000004">
      <c r="A17058" s="1" t="s">
        <v>18</v>
      </c>
      <c r="B17058" s="2">
        <v>44035</v>
      </c>
      <c r="C17058">
        <v>302.61399999999998</v>
      </c>
    </row>
    <row r="17059" spans="1:3" x14ac:dyDescent="0.55000000000000004">
      <c r="A17059" s="1" t="s">
        <v>18</v>
      </c>
      <c r="B17059" s="2">
        <v>44036</v>
      </c>
      <c r="C17059">
        <v>283.39999999999998</v>
      </c>
    </row>
    <row r="17060" spans="1:3" x14ac:dyDescent="0.55000000000000004">
      <c r="A17060" s="1" t="s">
        <v>18</v>
      </c>
      <c r="B17060" s="2">
        <v>44039</v>
      </c>
      <c r="C17060">
        <v>307.92</v>
      </c>
    </row>
    <row r="17061" spans="1:3" x14ac:dyDescent="0.55000000000000004">
      <c r="A17061" s="1" t="s">
        <v>18</v>
      </c>
      <c r="B17061" s="2">
        <v>44040</v>
      </c>
      <c r="C17061">
        <v>295.298</v>
      </c>
    </row>
    <row r="17062" spans="1:3" x14ac:dyDescent="0.55000000000000004">
      <c r="A17062" s="1" t="s">
        <v>18</v>
      </c>
      <c r="B17062" s="2">
        <v>44041</v>
      </c>
      <c r="C17062">
        <v>299.822</v>
      </c>
    </row>
    <row r="17063" spans="1:3" x14ac:dyDescent="0.55000000000000004">
      <c r="A17063" s="1" t="s">
        <v>18</v>
      </c>
      <c r="B17063" s="2">
        <v>44042</v>
      </c>
      <c r="C17063">
        <v>297.49799999999999</v>
      </c>
    </row>
    <row r="17064" spans="1:3" x14ac:dyDescent="0.55000000000000004">
      <c r="A17064" s="1" t="s">
        <v>18</v>
      </c>
      <c r="B17064" s="2">
        <v>44043</v>
      </c>
      <c r="C17064">
        <v>286.15199999999999</v>
      </c>
    </row>
    <row r="17065" spans="1:3" x14ac:dyDescent="0.55000000000000004">
      <c r="A17065" s="1" t="s">
        <v>18</v>
      </c>
      <c r="B17065" s="2">
        <v>44046</v>
      </c>
      <c r="C17065">
        <v>297</v>
      </c>
    </row>
    <row r="17066" spans="1:3" x14ac:dyDescent="0.55000000000000004">
      <c r="A17066" s="1" t="s">
        <v>18</v>
      </c>
      <c r="B17066" s="2">
        <v>44047</v>
      </c>
      <c r="C17066">
        <v>297.39999999999998</v>
      </c>
    </row>
    <row r="17067" spans="1:3" x14ac:dyDescent="0.55000000000000004">
      <c r="A17067" s="1" t="s">
        <v>18</v>
      </c>
      <c r="B17067" s="2">
        <v>44048</v>
      </c>
      <c r="C17067">
        <v>297.00400000000002</v>
      </c>
    </row>
    <row r="17068" spans="1:3" x14ac:dyDescent="0.55000000000000004">
      <c r="A17068" s="1" t="s">
        <v>18</v>
      </c>
      <c r="B17068" s="2">
        <v>44049</v>
      </c>
      <c r="C17068">
        <v>297.916</v>
      </c>
    </row>
    <row r="17069" spans="1:3" x14ac:dyDescent="0.55000000000000004">
      <c r="A17069" s="1" t="s">
        <v>18</v>
      </c>
      <c r="B17069" s="2">
        <v>44050</v>
      </c>
      <c r="C17069">
        <v>290.54199999999997</v>
      </c>
    </row>
    <row r="17070" spans="1:3" x14ac:dyDescent="0.55000000000000004">
      <c r="A17070" s="1" t="s">
        <v>18</v>
      </c>
      <c r="B17070" s="2">
        <v>44053</v>
      </c>
      <c r="C17070">
        <v>283.714</v>
      </c>
    </row>
    <row r="17071" spans="1:3" x14ac:dyDescent="0.55000000000000004">
      <c r="A17071" s="1" t="s">
        <v>18</v>
      </c>
      <c r="B17071" s="2">
        <v>44054</v>
      </c>
      <c r="C17071">
        <v>274.87799999999999</v>
      </c>
    </row>
    <row r="17072" spans="1:3" x14ac:dyDescent="0.55000000000000004">
      <c r="A17072" s="1" t="s">
        <v>18</v>
      </c>
      <c r="B17072" s="2">
        <v>44055</v>
      </c>
      <c r="C17072">
        <v>310.952</v>
      </c>
    </row>
    <row r="17073" spans="1:3" x14ac:dyDescent="0.55000000000000004">
      <c r="A17073" s="1" t="s">
        <v>18</v>
      </c>
      <c r="B17073" s="2">
        <v>44056</v>
      </c>
      <c r="C17073">
        <v>324.2</v>
      </c>
    </row>
    <row r="17074" spans="1:3" x14ac:dyDescent="0.55000000000000004">
      <c r="A17074" s="1" t="s">
        <v>18</v>
      </c>
      <c r="B17074" s="2">
        <v>44057</v>
      </c>
      <c r="C17074">
        <v>330.142</v>
      </c>
    </row>
    <row r="17075" spans="1:3" x14ac:dyDescent="0.55000000000000004">
      <c r="A17075" s="1" t="s">
        <v>18</v>
      </c>
      <c r="B17075" s="2">
        <v>44060</v>
      </c>
      <c r="C17075">
        <v>367.12799999999999</v>
      </c>
    </row>
    <row r="17076" spans="1:3" x14ac:dyDescent="0.55000000000000004">
      <c r="A17076" s="1" t="s">
        <v>18</v>
      </c>
      <c r="B17076" s="2">
        <v>44061</v>
      </c>
      <c r="C17076">
        <v>377.41800000000001</v>
      </c>
    </row>
    <row r="17077" spans="1:3" x14ac:dyDescent="0.55000000000000004">
      <c r="A17077" s="1" t="s">
        <v>18</v>
      </c>
      <c r="B17077" s="2">
        <v>44062</v>
      </c>
      <c r="C17077">
        <v>375.70600000000002</v>
      </c>
    </row>
    <row r="17078" spans="1:3" x14ac:dyDescent="0.55000000000000004">
      <c r="A17078" s="1" t="s">
        <v>18</v>
      </c>
      <c r="B17078" s="2">
        <v>44063</v>
      </c>
      <c r="C17078">
        <v>400.36599999999999</v>
      </c>
    </row>
    <row r="17079" spans="1:3" x14ac:dyDescent="0.55000000000000004">
      <c r="A17079" s="1" t="s">
        <v>18</v>
      </c>
      <c r="B17079" s="2">
        <v>44064</v>
      </c>
      <c r="C17079">
        <v>409.99599999999998</v>
      </c>
    </row>
    <row r="17080" spans="1:3" x14ac:dyDescent="0.55000000000000004">
      <c r="A17080" s="1" t="s">
        <v>18</v>
      </c>
      <c r="B17080" s="2">
        <v>44067</v>
      </c>
      <c r="C17080">
        <v>402.84</v>
      </c>
    </row>
    <row r="17081" spans="1:3" x14ac:dyDescent="0.55000000000000004">
      <c r="A17081" s="1" t="s">
        <v>18</v>
      </c>
      <c r="B17081" s="2">
        <v>44068</v>
      </c>
      <c r="C17081">
        <v>404.66800000000001</v>
      </c>
    </row>
    <row r="17082" spans="1:3" x14ac:dyDescent="0.55000000000000004">
      <c r="A17082" s="1" t="s">
        <v>18</v>
      </c>
      <c r="B17082" s="2">
        <v>44069</v>
      </c>
      <c r="C17082">
        <v>430.63400000000001</v>
      </c>
    </row>
    <row r="17083" spans="1:3" x14ac:dyDescent="0.55000000000000004">
      <c r="A17083" s="1" t="s">
        <v>18</v>
      </c>
      <c r="B17083" s="2">
        <v>44070</v>
      </c>
      <c r="C17083">
        <v>447.75</v>
      </c>
    </row>
    <row r="17084" spans="1:3" x14ac:dyDescent="0.55000000000000004">
      <c r="A17084" s="1" t="s">
        <v>18</v>
      </c>
      <c r="B17084" s="2">
        <v>44071</v>
      </c>
      <c r="C17084">
        <v>442.68</v>
      </c>
    </row>
    <row r="17085" spans="1:3" x14ac:dyDescent="0.55000000000000004">
      <c r="A17085" s="1" t="s">
        <v>18</v>
      </c>
      <c r="B17085" s="2">
        <v>44074</v>
      </c>
      <c r="C17085">
        <v>498.32</v>
      </c>
    </row>
    <row r="17086" spans="1:3" x14ac:dyDescent="0.55000000000000004">
      <c r="A17086" s="1" t="s">
        <v>18</v>
      </c>
      <c r="B17086" s="2">
        <v>44075</v>
      </c>
      <c r="C17086">
        <v>475.05</v>
      </c>
    </row>
    <row r="17087" spans="1:3" x14ac:dyDescent="0.55000000000000004">
      <c r="A17087" s="1" t="s">
        <v>18</v>
      </c>
      <c r="B17087" s="2">
        <v>44076</v>
      </c>
      <c r="C17087">
        <v>447.37</v>
      </c>
    </row>
    <row r="17088" spans="1:3" x14ac:dyDescent="0.55000000000000004">
      <c r="A17088" s="1" t="s">
        <v>18</v>
      </c>
      <c r="B17088" s="2">
        <v>44077</v>
      </c>
      <c r="C17088">
        <v>407</v>
      </c>
    </row>
    <row r="17089" spans="1:3" x14ac:dyDescent="0.55000000000000004">
      <c r="A17089" s="1" t="s">
        <v>18</v>
      </c>
      <c r="B17089" s="2">
        <v>44078</v>
      </c>
      <c r="C17089">
        <v>418.32</v>
      </c>
    </row>
    <row r="17090" spans="1:3" x14ac:dyDescent="0.55000000000000004">
      <c r="A17090" s="1" t="s">
        <v>18</v>
      </c>
      <c r="B17090" s="2">
        <v>44082</v>
      </c>
      <c r="C17090">
        <v>330.21</v>
      </c>
    </row>
    <row r="17091" spans="1:3" x14ac:dyDescent="0.55000000000000004">
      <c r="A17091" s="1" t="s">
        <v>18</v>
      </c>
      <c r="B17091" s="2">
        <v>44083</v>
      </c>
      <c r="C17091">
        <v>366.28</v>
      </c>
    </row>
    <row r="17092" spans="1:3" x14ac:dyDescent="0.55000000000000004">
      <c r="A17092" s="1" t="s">
        <v>18</v>
      </c>
      <c r="B17092" s="2">
        <v>44084</v>
      </c>
      <c r="C17092">
        <v>371.34</v>
      </c>
    </row>
    <row r="17093" spans="1:3" x14ac:dyDescent="0.55000000000000004">
      <c r="A17093" s="1" t="s">
        <v>18</v>
      </c>
      <c r="B17093" s="2">
        <v>44085</v>
      </c>
      <c r="C17093">
        <v>372.72</v>
      </c>
    </row>
    <row r="17094" spans="1:3" x14ac:dyDescent="0.55000000000000004">
      <c r="A17094" s="1" t="s">
        <v>18</v>
      </c>
      <c r="B17094" s="2">
        <v>44088</v>
      </c>
      <c r="C17094">
        <v>419.62</v>
      </c>
    </row>
    <row r="17095" spans="1:3" x14ac:dyDescent="0.55000000000000004">
      <c r="A17095" s="1" t="s">
        <v>18</v>
      </c>
      <c r="B17095" s="2">
        <v>44089</v>
      </c>
      <c r="C17095">
        <v>449.76</v>
      </c>
    </row>
    <row r="17096" spans="1:3" x14ac:dyDescent="0.55000000000000004">
      <c r="A17096" s="1" t="s">
        <v>18</v>
      </c>
      <c r="B17096" s="2">
        <v>44090</v>
      </c>
      <c r="C17096">
        <v>441.76</v>
      </c>
    </row>
    <row r="17097" spans="1:3" x14ac:dyDescent="0.55000000000000004">
      <c r="A17097" s="1" t="s">
        <v>18</v>
      </c>
      <c r="B17097" s="2">
        <v>44091</v>
      </c>
      <c r="C17097">
        <v>423.43</v>
      </c>
    </row>
    <row r="17098" spans="1:3" x14ac:dyDescent="0.55000000000000004">
      <c r="A17098" s="1" t="s">
        <v>18</v>
      </c>
      <c r="B17098" s="2">
        <v>44092</v>
      </c>
      <c r="C17098">
        <v>442.15</v>
      </c>
    </row>
    <row r="17099" spans="1:3" x14ac:dyDescent="0.55000000000000004">
      <c r="A17099" s="1" t="s">
        <v>18</v>
      </c>
      <c r="B17099" s="2">
        <v>44095</v>
      </c>
      <c r="C17099">
        <v>449.39</v>
      </c>
    </row>
    <row r="17100" spans="1:3" x14ac:dyDescent="0.55000000000000004">
      <c r="A17100" s="1" t="s">
        <v>18</v>
      </c>
      <c r="B17100" s="2">
        <v>44096</v>
      </c>
      <c r="C17100">
        <v>424.23</v>
      </c>
    </row>
    <row r="17101" spans="1:3" x14ac:dyDescent="0.55000000000000004">
      <c r="A17101" s="1" t="s">
        <v>18</v>
      </c>
      <c r="B17101" s="2">
        <v>44097</v>
      </c>
      <c r="C17101">
        <v>380.36</v>
      </c>
    </row>
    <row r="17102" spans="1:3" x14ac:dyDescent="0.55000000000000004">
      <c r="A17102" s="1" t="s">
        <v>18</v>
      </c>
      <c r="B17102" s="2">
        <v>44098</v>
      </c>
      <c r="C17102">
        <v>387.79</v>
      </c>
    </row>
    <row r="17103" spans="1:3" x14ac:dyDescent="0.55000000000000004">
      <c r="A17103" s="1" t="s">
        <v>18</v>
      </c>
      <c r="B17103" s="2">
        <v>44099</v>
      </c>
      <c r="C17103">
        <v>407.34</v>
      </c>
    </row>
    <row r="17104" spans="1:3" x14ac:dyDescent="0.55000000000000004">
      <c r="A17104" s="1" t="s">
        <v>18</v>
      </c>
      <c r="B17104" s="2">
        <v>44102</v>
      </c>
      <c r="C17104">
        <v>421.2</v>
      </c>
    </row>
    <row r="17105" spans="1:3" x14ac:dyDescent="0.55000000000000004">
      <c r="A17105" s="1" t="s">
        <v>18</v>
      </c>
      <c r="B17105" s="2">
        <v>44103</v>
      </c>
      <c r="C17105">
        <v>419.07</v>
      </c>
    </row>
    <row r="17106" spans="1:3" x14ac:dyDescent="0.55000000000000004">
      <c r="A17106" s="1" t="s">
        <v>18</v>
      </c>
      <c r="B17106" s="2">
        <v>44104</v>
      </c>
      <c r="C17106">
        <v>429.01</v>
      </c>
    </row>
    <row r="17107" spans="1:3" x14ac:dyDescent="0.55000000000000004">
      <c r="A17107" s="1" t="s">
        <v>18</v>
      </c>
      <c r="B17107" s="2">
        <v>44105</v>
      </c>
      <c r="C17107">
        <v>448.16</v>
      </c>
    </row>
    <row r="17108" spans="1:3" x14ac:dyDescent="0.55000000000000004">
      <c r="A17108" s="1" t="s">
        <v>18</v>
      </c>
      <c r="B17108" s="2">
        <v>44106</v>
      </c>
      <c r="C17108">
        <v>415.09</v>
      </c>
    </row>
    <row r="17109" spans="1:3" x14ac:dyDescent="0.55000000000000004">
      <c r="A17109" s="1" t="s">
        <v>18</v>
      </c>
      <c r="B17109" s="2">
        <v>44109</v>
      </c>
      <c r="C17109">
        <v>425.68</v>
      </c>
    </row>
    <row r="17110" spans="1:3" x14ac:dyDescent="0.55000000000000004">
      <c r="A17110" s="1" t="s">
        <v>18</v>
      </c>
      <c r="B17110" s="2">
        <v>44110</v>
      </c>
      <c r="C17110">
        <v>413.98</v>
      </c>
    </row>
    <row r="17111" spans="1:3" x14ac:dyDescent="0.55000000000000004">
      <c r="A17111" s="1" t="s">
        <v>18</v>
      </c>
      <c r="B17111" s="2">
        <v>44111</v>
      </c>
      <c r="C17111">
        <v>425.3</v>
      </c>
    </row>
    <row r="17112" spans="1:3" x14ac:dyDescent="0.55000000000000004">
      <c r="A17112" s="1" t="s">
        <v>18</v>
      </c>
      <c r="B17112" s="2">
        <v>44112</v>
      </c>
      <c r="C17112">
        <v>425.92</v>
      </c>
    </row>
    <row r="17113" spans="1:3" x14ac:dyDescent="0.55000000000000004">
      <c r="A17113" s="1" t="s">
        <v>18</v>
      </c>
      <c r="B17113" s="2">
        <v>44113</v>
      </c>
      <c r="C17113">
        <v>434</v>
      </c>
    </row>
    <row r="17114" spans="1:3" x14ac:dyDescent="0.55000000000000004">
      <c r="A17114" s="1" t="s">
        <v>18</v>
      </c>
      <c r="B17114" s="2">
        <v>44116</v>
      </c>
      <c r="C17114">
        <v>442.3</v>
      </c>
    </row>
    <row r="17115" spans="1:3" x14ac:dyDescent="0.55000000000000004">
      <c r="A17115" s="1" t="s">
        <v>18</v>
      </c>
      <c r="B17115" s="2">
        <v>44117</v>
      </c>
      <c r="C17115">
        <v>446.65</v>
      </c>
    </row>
    <row r="17116" spans="1:3" x14ac:dyDescent="0.55000000000000004">
      <c r="A17116" s="1" t="s">
        <v>18</v>
      </c>
      <c r="B17116" s="2">
        <v>44118</v>
      </c>
      <c r="C17116">
        <v>461.3</v>
      </c>
    </row>
    <row r="17117" spans="1:3" x14ac:dyDescent="0.55000000000000004">
      <c r="A17117" s="1" t="s">
        <v>18</v>
      </c>
      <c r="B17117" s="2">
        <v>44119</v>
      </c>
      <c r="C17117">
        <v>448.88</v>
      </c>
    </row>
    <row r="17118" spans="1:3" x14ac:dyDescent="0.55000000000000004">
      <c r="A17118" s="1" t="s">
        <v>18</v>
      </c>
      <c r="B17118" s="2">
        <v>44120</v>
      </c>
      <c r="C17118">
        <v>439.67</v>
      </c>
    </row>
    <row r="17119" spans="1:3" x14ac:dyDescent="0.55000000000000004">
      <c r="A17119" s="1" t="s">
        <v>18</v>
      </c>
      <c r="B17119" s="2">
        <v>44123</v>
      </c>
      <c r="C17119">
        <v>430.83</v>
      </c>
    </row>
    <row r="17120" spans="1:3" x14ac:dyDescent="0.55000000000000004">
      <c r="A17120" s="1" t="s">
        <v>18</v>
      </c>
      <c r="B17120" s="2">
        <v>44124</v>
      </c>
      <c r="C17120">
        <v>421.94</v>
      </c>
    </row>
    <row r="17121" spans="1:3" x14ac:dyDescent="0.55000000000000004">
      <c r="A17121" s="1" t="s">
        <v>18</v>
      </c>
      <c r="B17121" s="2">
        <v>44125</v>
      </c>
      <c r="C17121">
        <v>422.64</v>
      </c>
    </row>
    <row r="17122" spans="1:3" x14ac:dyDescent="0.55000000000000004">
      <c r="A17122" s="1" t="s">
        <v>18</v>
      </c>
      <c r="B17122" s="2">
        <v>44126</v>
      </c>
      <c r="C17122">
        <v>425.79</v>
      </c>
    </row>
    <row r="17123" spans="1:3" x14ac:dyDescent="0.55000000000000004">
      <c r="A17123" s="1" t="s">
        <v>18</v>
      </c>
      <c r="B17123" s="2">
        <v>44127</v>
      </c>
      <c r="C17123">
        <v>420.63</v>
      </c>
    </row>
    <row r="17124" spans="1:3" x14ac:dyDescent="0.55000000000000004">
      <c r="A17124" s="1" t="s">
        <v>18</v>
      </c>
      <c r="B17124" s="2">
        <v>44130</v>
      </c>
      <c r="C17124">
        <v>420.28</v>
      </c>
    </row>
    <row r="17125" spans="1:3" x14ac:dyDescent="0.55000000000000004">
      <c r="A17125" s="1" t="s">
        <v>18</v>
      </c>
      <c r="B17125" s="2">
        <v>44131</v>
      </c>
      <c r="C17125">
        <v>424.68</v>
      </c>
    </row>
    <row r="17126" spans="1:3" x14ac:dyDescent="0.55000000000000004">
      <c r="A17126" s="1" t="s">
        <v>18</v>
      </c>
      <c r="B17126" s="2">
        <v>44132</v>
      </c>
      <c r="C17126">
        <v>406.02</v>
      </c>
    </row>
    <row r="17127" spans="1:3" x14ac:dyDescent="0.55000000000000004">
      <c r="A17127" s="1" t="s">
        <v>18</v>
      </c>
      <c r="B17127" s="2">
        <v>44133</v>
      </c>
      <c r="C17127">
        <v>410.83</v>
      </c>
    </row>
    <row r="17128" spans="1:3" x14ac:dyDescent="0.55000000000000004">
      <c r="A17128" s="1" t="s">
        <v>18</v>
      </c>
      <c r="B17128" s="2">
        <v>44134</v>
      </c>
      <c r="C17128">
        <v>388.04</v>
      </c>
    </row>
    <row r="17129" spans="1:3" x14ac:dyDescent="0.55000000000000004">
      <c r="A17129" s="1" t="s">
        <v>18</v>
      </c>
      <c r="B17129" s="2">
        <v>44137</v>
      </c>
      <c r="C17129">
        <v>400.51</v>
      </c>
    </row>
    <row r="17130" spans="1:3" x14ac:dyDescent="0.55000000000000004">
      <c r="A17130" s="1" t="s">
        <v>18</v>
      </c>
      <c r="B17130" s="2">
        <v>44138</v>
      </c>
      <c r="C17130">
        <v>423.9</v>
      </c>
    </row>
    <row r="17131" spans="1:3" x14ac:dyDescent="0.55000000000000004">
      <c r="A17131" s="1" t="s">
        <v>18</v>
      </c>
      <c r="B17131" s="2">
        <v>44139</v>
      </c>
      <c r="C17131">
        <v>420.98</v>
      </c>
    </row>
    <row r="17132" spans="1:3" x14ac:dyDescent="0.55000000000000004">
      <c r="A17132" s="1" t="s">
        <v>18</v>
      </c>
      <c r="B17132" s="2">
        <v>44140</v>
      </c>
      <c r="C17132">
        <v>438.09</v>
      </c>
    </row>
    <row r="17133" spans="1:3" x14ac:dyDescent="0.55000000000000004">
      <c r="A17133" s="1" t="s">
        <v>18</v>
      </c>
      <c r="B17133" s="2">
        <v>44141</v>
      </c>
      <c r="C17133">
        <v>429.95</v>
      </c>
    </row>
    <row r="17134" spans="1:3" x14ac:dyDescent="0.55000000000000004">
      <c r="A17134" s="1" t="s">
        <v>18</v>
      </c>
      <c r="B17134" s="2">
        <v>44144</v>
      </c>
      <c r="C17134">
        <v>421.26</v>
      </c>
    </row>
    <row r="17135" spans="1:3" x14ac:dyDescent="0.55000000000000004">
      <c r="A17135" s="1" t="s">
        <v>18</v>
      </c>
      <c r="B17135" s="2">
        <v>44145</v>
      </c>
      <c r="C17135">
        <v>410.36</v>
      </c>
    </row>
    <row r="17136" spans="1:3" x14ac:dyDescent="0.55000000000000004">
      <c r="A17136" s="1" t="s">
        <v>18</v>
      </c>
      <c r="B17136" s="2">
        <v>44146</v>
      </c>
      <c r="C17136">
        <v>417.13</v>
      </c>
    </row>
    <row r="17137" spans="1:3" x14ac:dyDescent="0.55000000000000004">
      <c r="A17137" s="1" t="s">
        <v>18</v>
      </c>
      <c r="B17137" s="2">
        <v>44147</v>
      </c>
      <c r="C17137">
        <v>411.76</v>
      </c>
    </row>
    <row r="17138" spans="1:3" x14ac:dyDescent="0.55000000000000004">
      <c r="A17138" s="1" t="s">
        <v>18</v>
      </c>
      <c r="B17138" s="2">
        <v>44148</v>
      </c>
      <c r="C17138">
        <v>408.5</v>
      </c>
    </row>
    <row r="17139" spans="1:3" x14ac:dyDescent="0.55000000000000004">
      <c r="A17139" s="1" t="s">
        <v>18</v>
      </c>
      <c r="B17139" s="2">
        <v>44151</v>
      </c>
      <c r="C17139">
        <v>408.09</v>
      </c>
    </row>
    <row r="17140" spans="1:3" x14ac:dyDescent="0.55000000000000004">
      <c r="A17140" s="1" t="s">
        <v>18</v>
      </c>
      <c r="B17140" s="2">
        <v>44152</v>
      </c>
      <c r="C17140">
        <v>441.61</v>
      </c>
    </row>
    <row r="17141" spans="1:3" x14ac:dyDescent="0.55000000000000004">
      <c r="A17141" s="1" t="s">
        <v>18</v>
      </c>
      <c r="B17141" s="2">
        <v>44153</v>
      </c>
      <c r="C17141">
        <v>486.64</v>
      </c>
    </row>
    <row r="17142" spans="1:3" x14ac:dyDescent="0.55000000000000004">
      <c r="A17142" s="1" t="s">
        <v>18</v>
      </c>
      <c r="B17142" s="2">
        <v>44154</v>
      </c>
      <c r="C17142">
        <v>499.27</v>
      </c>
    </row>
    <row r="17143" spans="1:3" x14ac:dyDescent="0.55000000000000004">
      <c r="A17143" s="1" t="s">
        <v>18</v>
      </c>
      <c r="B17143" s="2">
        <v>44155</v>
      </c>
      <c r="C17143">
        <v>489.61</v>
      </c>
    </row>
    <row r="17144" spans="1:3" x14ac:dyDescent="0.55000000000000004">
      <c r="A17144" s="1" t="s">
        <v>18</v>
      </c>
      <c r="B17144" s="2">
        <v>44158</v>
      </c>
      <c r="C17144">
        <v>521.85</v>
      </c>
    </row>
    <row r="17145" spans="1:3" x14ac:dyDescent="0.55000000000000004">
      <c r="A17145" s="1" t="s">
        <v>18</v>
      </c>
      <c r="B17145" s="2">
        <v>44159</v>
      </c>
      <c r="C17145">
        <v>555.38</v>
      </c>
    </row>
    <row r="17146" spans="1:3" x14ac:dyDescent="0.55000000000000004">
      <c r="A17146" s="1" t="s">
        <v>18</v>
      </c>
      <c r="B17146" s="2">
        <v>44160</v>
      </c>
      <c r="C17146">
        <v>574</v>
      </c>
    </row>
    <row r="17147" spans="1:3" x14ac:dyDescent="0.55000000000000004">
      <c r="A17147" s="1" t="s">
        <v>18</v>
      </c>
      <c r="B17147" s="2">
        <v>44162</v>
      </c>
      <c r="C17147">
        <v>585.76</v>
      </c>
    </row>
    <row r="17148" spans="1:3" x14ac:dyDescent="0.55000000000000004">
      <c r="A17148" s="1" t="s">
        <v>18</v>
      </c>
      <c r="B17148" s="2">
        <v>44165</v>
      </c>
      <c r="C17148">
        <v>567.6</v>
      </c>
    </row>
    <row r="17149" spans="1:3" x14ac:dyDescent="0.55000000000000004">
      <c r="A17149" s="1" t="s">
        <v>18</v>
      </c>
      <c r="B17149" s="2">
        <v>44166</v>
      </c>
      <c r="C17149">
        <v>584.76</v>
      </c>
    </row>
    <row r="17150" spans="1:3" x14ac:dyDescent="0.55000000000000004">
      <c r="A17150" s="1" t="s">
        <v>18</v>
      </c>
      <c r="B17150" s="2">
        <v>44167</v>
      </c>
      <c r="C17150">
        <v>568.82000000000005</v>
      </c>
    </row>
    <row r="17151" spans="1:3" x14ac:dyDescent="0.55000000000000004">
      <c r="A17151" s="1" t="s">
        <v>18</v>
      </c>
      <c r="B17151" s="2">
        <v>44168</v>
      </c>
      <c r="C17151">
        <v>593.38</v>
      </c>
    </row>
    <row r="17152" spans="1:3" x14ac:dyDescent="0.55000000000000004">
      <c r="A17152" s="1" t="s">
        <v>18</v>
      </c>
      <c r="B17152" s="2">
        <v>44169</v>
      </c>
      <c r="C17152">
        <v>599.04</v>
      </c>
    </row>
    <row r="17153" spans="1:3" x14ac:dyDescent="0.55000000000000004">
      <c r="A17153" s="1" t="s">
        <v>18</v>
      </c>
      <c r="B17153" s="2">
        <v>44172</v>
      </c>
      <c r="C17153">
        <v>641.76</v>
      </c>
    </row>
    <row r="17154" spans="1:3" x14ac:dyDescent="0.55000000000000004">
      <c r="A17154" s="1" t="s">
        <v>18</v>
      </c>
      <c r="B17154" s="2">
        <v>44173</v>
      </c>
      <c r="C17154">
        <v>649.88</v>
      </c>
    </row>
    <row r="17155" spans="1:3" x14ac:dyDescent="0.55000000000000004">
      <c r="A17155" s="1" t="s">
        <v>18</v>
      </c>
      <c r="B17155" s="2">
        <v>44174</v>
      </c>
      <c r="C17155">
        <v>604.48</v>
      </c>
    </row>
    <row r="17156" spans="1:3" x14ac:dyDescent="0.55000000000000004">
      <c r="A17156" s="1" t="s">
        <v>18</v>
      </c>
      <c r="B17156" s="2">
        <v>44175</v>
      </c>
      <c r="C17156">
        <v>627.07000000000005</v>
      </c>
    </row>
    <row r="17157" spans="1:3" x14ac:dyDescent="0.55000000000000004">
      <c r="A17157" s="1" t="s">
        <v>18</v>
      </c>
      <c r="B17157" s="2">
        <v>44176</v>
      </c>
      <c r="C17157">
        <v>609.99</v>
      </c>
    </row>
    <row r="17158" spans="1:3" x14ac:dyDescent="0.55000000000000004">
      <c r="A17158" s="1" t="s">
        <v>18</v>
      </c>
      <c r="B17158" s="2">
        <v>44179</v>
      </c>
      <c r="C17158">
        <v>639.83000000000004</v>
      </c>
    </row>
    <row r="17159" spans="1:3" x14ac:dyDescent="0.55000000000000004">
      <c r="A17159" s="1" t="s">
        <v>18</v>
      </c>
      <c r="B17159" s="2">
        <v>44180</v>
      </c>
      <c r="C17159">
        <v>633.25</v>
      </c>
    </row>
    <row r="17160" spans="1:3" x14ac:dyDescent="0.55000000000000004">
      <c r="A17160" s="1" t="s">
        <v>18</v>
      </c>
      <c r="B17160" s="2">
        <v>44181</v>
      </c>
      <c r="C17160">
        <v>622.77</v>
      </c>
    </row>
    <row r="17161" spans="1:3" x14ac:dyDescent="0.55000000000000004">
      <c r="A17161" s="1" t="s">
        <v>18</v>
      </c>
      <c r="B17161" s="2">
        <v>44182</v>
      </c>
      <c r="C17161">
        <v>655.9</v>
      </c>
    </row>
    <row r="17162" spans="1:3" x14ac:dyDescent="0.55000000000000004">
      <c r="A17162" s="1" t="s">
        <v>18</v>
      </c>
      <c r="B17162" s="2">
        <v>44183</v>
      </c>
      <c r="C17162">
        <v>695</v>
      </c>
    </row>
    <row r="17163" spans="1:3" x14ac:dyDescent="0.55000000000000004">
      <c r="A17163" s="1" t="s">
        <v>18</v>
      </c>
      <c r="B17163" s="2">
        <v>44186</v>
      </c>
      <c r="C17163">
        <v>649.86</v>
      </c>
    </row>
    <row r="17164" spans="1:3" x14ac:dyDescent="0.55000000000000004">
      <c r="A17164" s="1" t="s">
        <v>18</v>
      </c>
      <c r="B17164" s="2">
        <v>44187</v>
      </c>
      <c r="C17164">
        <v>640.34</v>
      </c>
    </row>
    <row r="17165" spans="1:3" x14ac:dyDescent="0.55000000000000004">
      <c r="A17165" s="1" t="s">
        <v>18</v>
      </c>
      <c r="B17165" s="2">
        <v>44188</v>
      </c>
      <c r="C17165">
        <v>645.98</v>
      </c>
    </row>
    <row r="17166" spans="1:3" x14ac:dyDescent="0.55000000000000004">
      <c r="A17166" s="1" t="s">
        <v>18</v>
      </c>
      <c r="B17166" s="2">
        <v>44189</v>
      </c>
      <c r="C17166">
        <v>661.77</v>
      </c>
    </row>
    <row r="17167" spans="1:3" x14ac:dyDescent="0.55000000000000004">
      <c r="A17167" s="1" t="s">
        <v>18</v>
      </c>
      <c r="B17167" s="2">
        <v>44193</v>
      </c>
      <c r="C17167">
        <v>663.69</v>
      </c>
    </row>
    <row r="17168" spans="1:3" x14ac:dyDescent="0.55000000000000004">
      <c r="A17168" s="1" t="s">
        <v>18</v>
      </c>
      <c r="B17168" s="2">
        <v>44194</v>
      </c>
      <c r="C17168">
        <v>665.99</v>
      </c>
    </row>
    <row r="17169" spans="1:3" x14ac:dyDescent="0.55000000000000004">
      <c r="A17169" s="1" t="s">
        <v>18</v>
      </c>
      <c r="B17169" s="2">
        <v>44195</v>
      </c>
      <c r="C17169">
        <v>694.78</v>
      </c>
    </row>
    <row r="17170" spans="1:3" x14ac:dyDescent="0.55000000000000004">
      <c r="A17170" s="1" t="s">
        <v>18</v>
      </c>
      <c r="B17170" s="2">
        <v>44196</v>
      </c>
      <c r="C17170">
        <v>705.67</v>
      </c>
    </row>
    <row r="17171" spans="1:3" x14ac:dyDescent="0.55000000000000004">
      <c r="A17171" s="1" t="s">
        <v>18</v>
      </c>
      <c r="B17171" s="2">
        <v>44200</v>
      </c>
      <c r="C17171">
        <v>729.77</v>
      </c>
    </row>
    <row r="17172" spans="1:3" x14ac:dyDescent="0.55000000000000004">
      <c r="A17172" s="1" t="s">
        <v>18</v>
      </c>
      <c r="B17172" s="2">
        <v>44201</v>
      </c>
      <c r="C17172">
        <v>735.11</v>
      </c>
    </row>
    <row r="17173" spans="1:3" x14ac:dyDescent="0.55000000000000004">
      <c r="A17173" s="1" t="s">
        <v>18</v>
      </c>
      <c r="B17173" s="2">
        <v>44202</v>
      </c>
      <c r="C17173">
        <v>755.98</v>
      </c>
    </row>
    <row r="17174" spans="1:3" x14ac:dyDescent="0.55000000000000004">
      <c r="A17174" s="1" t="s">
        <v>18</v>
      </c>
      <c r="B17174" s="2">
        <v>44203</v>
      </c>
      <c r="C17174">
        <v>816.04</v>
      </c>
    </row>
    <row r="17175" spans="1:3" x14ac:dyDescent="0.55000000000000004">
      <c r="A17175" s="1" t="s">
        <v>18</v>
      </c>
      <c r="B17175" s="2">
        <v>44204</v>
      </c>
      <c r="C17175">
        <v>880.02</v>
      </c>
    </row>
    <row r="17176" spans="1:3" x14ac:dyDescent="0.55000000000000004">
      <c r="A17176" s="1" t="s">
        <v>18</v>
      </c>
      <c r="B17176" s="2">
        <v>44207</v>
      </c>
      <c r="C17176">
        <v>811.19</v>
      </c>
    </row>
    <row r="17177" spans="1:3" x14ac:dyDescent="0.55000000000000004">
      <c r="A17177" s="1" t="s">
        <v>18</v>
      </c>
      <c r="B17177" s="2">
        <v>44208</v>
      </c>
      <c r="C17177">
        <v>849.44</v>
      </c>
    </row>
    <row r="17178" spans="1:3" x14ac:dyDescent="0.55000000000000004">
      <c r="A17178" s="1" t="s">
        <v>18</v>
      </c>
      <c r="B17178" s="2">
        <v>44209</v>
      </c>
      <c r="C17178">
        <v>854.41</v>
      </c>
    </row>
    <row r="17179" spans="1:3" x14ac:dyDescent="0.55000000000000004">
      <c r="A17179" s="1" t="s">
        <v>18</v>
      </c>
      <c r="B17179" s="2">
        <v>44210</v>
      </c>
      <c r="C17179">
        <v>845</v>
      </c>
    </row>
    <row r="17180" spans="1:3" x14ac:dyDescent="0.55000000000000004">
      <c r="A17180" s="1" t="s">
        <v>18</v>
      </c>
      <c r="B17180" s="2">
        <v>44211</v>
      </c>
      <c r="C17180">
        <v>826.16</v>
      </c>
    </row>
    <row r="17181" spans="1:3" x14ac:dyDescent="0.55000000000000004">
      <c r="A17181" s="1" t="s">
        <v>18</v>
      </c>
      <c r="B17181" s="2">
        <v>44215</v>
      </c>
      <c r="C17181">
        <v>844.55</v>
      </c>
    </row>
    <row r="17182" spans="1:3" x14ac:dyDescent="0.55000000000000004">
      <c r="A17182" s="1" t="s">
        <v>18</v>
      </c>
      <c r="B17182" s="2">
        <v>44216</v>
      </c>
      <c r="C17182">
        <v>850.45</v>
      </c>
    </row>
    <row r="17183" spans="1:3" x14ac:dyDescent="0.55000000000000004">
      <c r="A17183" s="1" t="s">
        <v>18</v>
      </c>
      <c r="B17183" s="2">
        <v>44217</v>
      </c>
      <c r="C17183">
        <v>844.99</v>
      </c>
    </row>
    <row r="17184" spans="1:3" x14ac:dyDescent="0.55000000000000004">
      <c r="A17184" s="1" t="s">
        <v>18</v>
      </c>
      <c r="B17184" s="2">
        <v>44218</v>
      </c>
      <c r="C17184">
        <v>846.64</v>
      </c>
    </row>
    <row r="17185" spans="1:3" x14ac:dyDescent="0.55000000000000004">
      <c r="A17185" s="1" t="s">
        <v>18</v>
      </c>
      <c r="B17185" s="2">
        <v>44221</v>
      </c>
      <c r="C17185">
        <v>880.8</v>
      </c>
    </row>
    <row r="17186" spans="1:3" x14ac:dyDescent="0.55000000000000004">
      <c r="A17186" s="1" t="s">
        <v>18</v>
      </c>
      <c r="B17186" s="2">
        <v>44222</v>
      </c>
      <c r="C17186">
        <v>883.09</v>
      </c>
    </row>
    <row r="17187" spans="1:3" x14ac:dyDescent="0.55000000000000004">
      <c r="A17187" s="1" t="s">
        <v>18</v>
      </c>
      <c r="B17187" s="2">
        <v>44223</v>
      </c>
      <c r="C17187">
        <v>864.16</v>
      </c>
    </row>
    <row r="17188" spans="1:3" x14ac:dyDescent="0.55000000000000004">
      <c r="A17188" s="1" t="s">
        <v>18</v>
      </c>
      <c r="B17188" s="2">
        <v>44224</v>
      </c>
      <c r="C17188">
        <v>835.43</v>
      </c>
    </row>
    <row r="17189" spans="1:3" x14ac:dyDescent="0.55000000000000004">
      <c r="A17189" s="1" t="s">
        <v>18</v>
      </c>
      <c r="B17189" s="2">
        <v>44225</v>
      </c>
      <c r="C17189">
        <v>793.53</v>
      </c>
    </row>
    <row r="17190" spans="1:3" x14ac:dyDescent="0.55000000000000004">
      <c r="A17190" s="1" t="s">
        <v>18</v>
      </c>
      <c r="B17190" s="2">
        <v>44228</v>
      </c>
      <c r="C17190">
        <v>839.81</v>
      </c>
    </row>
    <row r="17191" spans="1:3" x14ac:dyDescent="0.55000000000000004">
      <c r="A17191" s="1" t="s">
        <v>18</v>
      </c>
      <c r="B17191" s="2">
        <v>44229</v>
      </c>
      <c r="C17191">
        <v>872.79</v>
      </c>
    </row>
    <row r="17192" spans="1:3" x14ac:dyDescent="0.55000000000000004">
      <c r="A17192" s="1" t="s">
        <v>18</v>
      </c>
      <c r="B17192" s="2">
        <v>44230</v>
      </c>
      <c r="C17192">
        <v>854.69</v>
      </c>
    </row>
    <row r="17193" spans="1:3" x14ac:dyDescent="0.55000000000000004">
      <c r="A17193" s="1" t="s">
        <v>18</v>
      </c>
      <c r="B17193" s="2">
        <v>44231</v>
      </c>
      <c r="C17193">
        <v>849.99</v>
      </c>
    </row>
    <row r="17194" spans="1:3" x14ac:dyDescent="0.55000000000000004">
      <c r="A17194" s="1" t="s">
        <v>18</v>
      </c>
      <c r="B17194" s="2">
        <v>44232</v>
      </c>
      <c r="C17194">
        <v>852.23</v>
      </c>
    </row>
    <row r="17195" spans="1:3" x14ac:dyDescent="0.55000000000000004">
      <c r="A17195" s="1" t="s">
        <v>18</v>
      </c>
      <c r="B17195" s="2">
        <v>44235</v>
      </c>
      <c r="C17195">
        <v>863.42</v>
      </c>
    </row>
    <row r="17196" spans="1:3" x14ac:dyDescent="0.55000000000000004">
      <c r="A17196" s="1" t="s">
        <v>18</v>
      </c>
      <c r="B17196" s="2">
        <v>44236</v>
      </c>
      <c r="C17196">
        <v>849.46</v>
      </c>
    </row>
    <row r="17197" spans="1:3" x14ac:dyDescent="0.55000000000000004">
      <c r="A17197" s="1" t="s">
        <v>18</v>
      </c>
      <c r="B17197" s="2">
        <v>44237</v>
      </c>
      <c r="C17197">
        <v>804.82</v>
      </c>
    </row>
    <row r="17198" spans="1:3" x14ac:dyDescent="0.55000000000000004">
      <c r="A17198" s="1" t="s">
        <v>18</v>
      </c>
      <c r="B17198" s="2">
        <v>44238</v>
      </c>
      <c r="C17198">
        <v>811.66</v>
      </c>
    </row>
    <row r="17199" spans="1:3" x14ac:dyDescent="0.55000000000000004">
      <c r="A17199" s="1" t="s">
        <v>18</v>
      </c>
      <c r="B17199" s="2">
        <v>44239</v>
      </c>
      <c r="C17199">
        <v>816.12</v>
      </c>
    </row>
    <row r="17200" spans="1:3" x14ac:dyDescent="0.55000000000000004">
      <c r="A17200" s="1" t="s">
        <v>18</v>
      </c>
      <c r="B17200" s="2">
        <v>44243</v>
      </c>
      <c r="C17200">
        <v>796.22</v>
      </c>
    </row>
    <row r="17201" spans="1:3" x14ac:dyDescent="0.55000000000000004">
      <c r="A17201" s="1" t="s">
        <v>18</v>
      </c>
      <c r="B17201" s="2">
        <v>44244</v>
      </c>
      <c r="C17201">
        <v>798.15</v>
      </c>
    </row>
    <row r="17202" spans="1:3" x14ac:dyDescent="0.55000000000000004">
      <c r="A17202" s="1" t="s">
        <v>18</v>
      </c>
      <c r="B17202" s="2">
        <v>44245</v>
      </c>
      <c r="C17202">
        <v>787.38</v>
      </c>
    </row>
    <row r="17203" spans="1:3" x14ac:dyDescent="0.55000000000000004">
      <c r="A17203" s="1" t="s">
        <v>18</v>
      </c>
      <c r="B17203" s="2">
        <v>44246</v>
      </c>
      <c r="C17203">
        <v>781.3</v>
      </c>
    </row>
    <row r="17204" spans="1:3" x14ac:dyDescent="0.55000000000000004">
      <c r="A17204" s="1" t="s">
        <v>18</v>
      </c>
      <c r="B17204" s="2">
        <v>44249</v>
      </c>
      <c r="C17204">
        <v>714.5</v>
      </c>
    </row>
    <row r="17205" spans="1:3" x14ac:dyDescent="0.55000000000000004">
      <c r="A17205" s="1" t="s">
        <v>18</v>
      </c>
      <c r="B17205" s="2">
        <v>44250</v>
      </c>
      <c r="C17205">
        <v>698.84</v>
      </c>
    </row>
    <row r="17206" spans="1:3" x14ac:dyDescent="0.55000000000000004">
      <c r="A17206" s="1" t="s">
        <v>18</v>
      </c>
      <c r="B17206" s="2">
        <v>44251</v>
      </c>
      <c r="C17206">
        <v>742.02</v>
      </c>
    </row>
    <row r="17207" spans="1:3" x14ac:dyDescent="0.55000000000000004">
      <c r="A17207" s="1" t="s">
        <v>18</v>
      </c>
      <c r="B17207" s="2">
        <v>44252</v>
      </c>
      <c r="C17207">
        <v>682.22</v>
      </c>
    </row>
    <row r="17208" spans="1:3" x14ac:dyDescent="0.55000000000000004">
      <c r="A17208" s="1" t="s">
        <v>18</v>
      </c>
      <c r="B17208" s="2">
        <v>44253</v>
      </c>
      <c r="C17208">
        <v>675.5</v>
      </c>
    </row>
    <row r="17209" spans="1:3" x14ac:dyDescent="0.55000000000000004">
      <c r="A17209" s="1" t="s">
        <v>18</v>
      </c>
      <c r="B17209" s="2">
        <v>44256</v>
      </c>
      <c r="C17209">
        <v>718.43</v>
      </c>
    </row>
    <row r="17210" spans="1:3" x14ac:dyDescent="0.55000000000000004">
      <c r="A17210" s="1" t="s">
        <v>18</v>
      </c>
      <c r="B17210" s="2">
        <v>44257</v>
      </c>
      <c r="C17210">
        <v>686.44</v>
      </c>
    </row>
    <row r="17211" spans="1:3" x14ac:dyDescent="0.55000000000000004">
      <c r="A17211" s="1" t="s">
        <v>18</v>
      </c>
      <c r="B17211" s="2">
        <v>44258</v>
      </c>
      <c r="C17211">
        <v>653.20000000000005</v>
      </c>
    </row>
    <row r="17212" spans="1:3" x14ac:dyDescent="0.55000000000000004">
      <c r="A17212" s="1" t="s">
        <v>18</v>
      </c>
      <c r="B17212" s="2">
        <v>44259</v>
      </c>
      <c r="C17212">
        <v>621.44000000000005</v>
      </c>
    </row>
    <row r="17213" spans="1:3" x14ac:dyDescent="0.55000000000000004">
      <c r="A17213" s="1" t="s">
        <v>18</v>
      </c>
      <c r="B17213" s="2">
        <v>44260</v>
      </c>
      <c r="C17213">
        <v>597.95000000000005</v>
      </c>
    </row>
    <row r="17214" spans="1:3" x14ac:dyDescent="0.55000000000000004">
      <c r="A17214" s="1" t="s">
        <v>18</v>
      </c>
      <c r="B17214" s="2">
        <v>44263</v>
      </c>
      <c r="C17214">
        <v>563</v>
      </c>
    </row>
    <row r="17215" spans="1:3" x14ac:dyDescent="0.55000000000000004">
      <c r="A17215" s="1" t="s">
        <v>18</v>
      </c>
      <c r="B17215" s="2">
        <v>44264</v>
      </c>
      <c r="C17215">
        <v>673.58</v>
      </c>
    </row>
    <row r="17216" spans="1:3" x14ac:dyDescent="0.55000000000000004">
      <c r="A17216" s="1" t="s">
        <v>18</v>
      </c>
      <c r="B17216" s="2">
        <v>44265</v>
      </c>
      <c r="C17216">
        <v>668.06</v>
      </c>
    </row>
    <row r="17217" spans="1:3" x14ac:dyDescent="0.55000000000000004">
      <c r="A17217" s="1" t="s">
        <v>18</v>
      </c>
      <c r="B17217" s="2">
        <v>44266</v>
      </c>
      <c r="C17217">
        <v>699.6</v>
      </c>
    </row>
    <row r="17218" spans="1:3" x14ac:dyDescent="0.55000000000000004">
      <c r="A17218" s="1" t="s">
        <v>18</v>
      </c>
      <c r="B17218" s="2">
        <v>44267</v>
      </c>
      <c r="C17218">
        <v>693.73</v>
      </c>
    </row>
    <row r="17219" spans="1:3" x14ac:dyDescent="0.55000000000000004">
      <c r="A17219" s="1" t="s">
        <v>18</v>
      </c>
      <c r="B17219" s="2">
        <v>44270</v>
      </c>
      <c r="C17219">
        <v>707.94</v>
      </c>
    </row>
    <row r="17220" spans="1:3" x14ac:dyDescent="0.55000000000000004">
      <c r="A17220" s="1" t="s">
        <v>18</v>
      </c>
      <c r="B17220" s="2">
        <v>44271</v>
      </c>
      <c r="C17220">
        <v>676.88</v>
      </c>
    </row>
    <row r="17221" spans="1:3" x14ac:dyDescent="0.55000000000000004">
      <c r="A17221" s="1" t="s">
        <v>18</v>
      </c>
      <c r="B17221" s="2">
        <v>44272</v>
      </c>
      <c r="C17221">
        <v>701.81</v>
      </c>
    </row>
    <row r="17222" spans="1:3" x14ac:dyDescent="0.55000000000000004">
      <c r="A17222" s="1" t="s">
        <v>18</v>
      </c>
      <c r="B17222" s="2">
        <v>44273</v>
      </c>
      <c r="C17222">
        <v>653.16</v>
      </c>
    </row>
    <row r="17223" spans="1:3" x14ac:dyDescent="0.55000000000000004">
      <c r="A17223" s="1" t="s">
        <v>18</v>
      </c>
      <c r="B17223" s="2">
        <v>44274</v>
      </c>
      <c r="C17223">
        <v>654.87</v>
      </c>
    </row>
    <row r="17224" spans="1:3" x14ac:dyDescent="0.55000000000000004">
      <c r="A17224" s="1" t="s">
        <v>18</v>
      </c>
      <c r="B17224" s="2">
        <v>44277</v>
      </c>
      <c r="C17224">
        <v>670</v>
      </c>
    </row>
    <row r="17225" spans="1:3" x14ac:dyDescent="0.55000000000000004">
      <c r="A17225" s="1" t="s">
        <v>18</v>
      </c>
      <c r="B17225" s="2">
        <v>44278</v>
      </c>
      <c r="C17225">
        <v>662.16</v>
      </c>
    </row>
    <row r="17226" spans="1:3" x14ac:dyDescent="0.55000000000000004">
      <c r="A17226" s="1" t="s">
        <v>18</v>
      </c>
      <c r="B17226" s="2">
        <v>44279</v>
      </c>
      <c r="C17226">
        <v>630.27</v>
      </c>
    </row>
    <row r="17227" spans="1:3" x14ac:dyDescent="0.55000000000000004">
      <c r="A17227" s="1" t="s">
        <v>18</v>
      </c>
      <c r="B17227" s="2">
        <v>44280</v>
      </c>
      <c r="C17227">
        <v>640.39</v>
      </c>
    </row>
    <row r="17228" spans="1:3" x14ac:dyDescent="0.55000000000000004">
      <c r="A17228" s="1" t="s">
        <v>18</v>
      </c>
      <c r="B17228" s="2">
        <v>44281</v>
      </c>
      <c r="C17228">
        <v>618.71</v>
      </c>
    </row>
    <row r="17229" spans="1:3" x14ac:dyDescent="0.55000000000000004">
      <c r="A17229" s="1" t="s">
        <v>18</v>
      </c>
      <c r="B17229" s="2">
        <v>44284</v>
      </c>
      <c r="C17229">
        <v>611.29</v>
      </c>
    </row>
    <row r="17230" spans="1:3" x14ac:dyDescent="0.55000000000000004">
      <c r="A17230" s="1" t="s">
        <v>18</v>
      </c>
      <c r="B17230" s="2">
        <v>44285</v>
      </c>
      <c r="C17230">
        <v>635.62</v>
      </c>
    </row>
    <row r="17231" spans="1:3" x14ac:dyDescent="0.55000000000000004">
      <c r="A17231" s="1" t="s">
        <v>18</v>
      </c>
      <c r="B17231" s="2">
        <v>44286</v>
      </c>
      <c r="C17231">
        <v>667.93</v>
      </c>
    </row>
    <row r="17232" spans="1:3" x14ac:dyDescent="0.55000000000000004">
      <c r="A17232" s="1" t="s">
        <v>18</v>
      </c>
      <c r="B17232" s="2">
        <v>44287</v>
      </c>
      <c r="C17232">
        <v>661.75</v>
      </c>
    </row>
    <row r="17233" spans="1:3" x14ac:dyDescent="0.55000000000000004">
      <c r="A17233" s="1" t="s">
        <v>18</v>
      </c>
      <c r="B17233" s="2">
        <v>44291</v>
      </c>
      <c r="C17233">
        <v>691.05</v>
      </c>
    </row>
    <row r="17234" spans="1:3" x14ac:dyDescent="0.55000000000000004">
      <c r="A17234" s="1" t="s">
        <v>18</v>
      </c>
      <c r="B17234" s="2">
        <v>44292</v>
      </c>
      <c r="C17234">
        <v>691.62</v>
      </c>
    </row>
    <row r="17235" spans="1:3" x14ac:dyDescent="0.55000000000000004">
      <c r="A17235" s="1" t="s">
        <v>18</v>
      </c>
      <c r="B17235" s="2">
        <v>44293</v>
      </c>
      <c r="C17235">
        <v>670.97</v>
      </c>
    </row>
    <row r="17236" spans="1:3" x14ac:dyDescent="0.55000000000000004">
      <c r="A17236" s="1" t="s">
        <v>18</v>
      </c>
      <c r="B17236" s="2">
        <v>44294</v>
      </c>
      <c r="C17236">
        <v>683.8</v>
      </c>
    </row>
    <row r="17237" spans="1:3" x14ac:dyDescent="0.55000000000000004">
      <c r="A17237" s="1" t="s">
        <v>18</v>
      </c>
      <c r="B17237" s="2">
        <v>44295</v>
      </c>
      <c r="C17237">
        <v>677.02</v>
      </c>
    </row>
    <row r="17238" spans="1:3" x14ac:dyDescent="0.55000000000000004">
      <c r="A17238" s="1" t="s">
        <v>18</v>
      </c>
      <c r="B17238" s="2">
        <v>44298</v>
      </c>
      <c r="C17238">
        <v>701.98</v>
      </c>
    </row>
    <row r="17239" spans="1:3" x14ac:dyDescent="0.55000000000000004">
      <c r="A17239" s="1" t="s">
        <v>18</v>
      </c>
      <c r="B17239" s="2">
        <v>44299</v>
      </c>
      <c r="C17239">
        <v>762.32</v>
      </c>
    </row>
    <row r="17240" spans="1:3" x14ac:dyDescent="0.55000000000000004">
      <c r="A17240" s="1" t="s">
        <v>18</v>
      </c>
      <c r="B17240" s="2">
        <v>44300</v>
      </c>
      <c r="C17240">
        <v>732.23</v>
      </c>
    </row>
    <row r="17241" spans="1:3" x14ac:dyDescent="0.55000000000000004">
      <c r="A17241" s="1" t="s">
        <v>18</v>
      </c>
      <c r="B17241" s="2">
        <v>44301</v>
      </c>
      <c r="C17241">
        <v>738.85</v>
      </c>
    </row>
    <row r="17242" spans="1:3" x14ac:dyDescent="0.55000000000000004">
      <c r="A17242" s="1" t="s">
        <v>18</v>
      </c>
      <c r="B17242" s="2">
        <v>44302</v>
      </c>
      <c r="C17242">
        <v>739.78</v>
      </c>
    </row>
    <row r="17243" spans="1:3" x14ac:dyDescent="0.55000000000000004">
      <c r="A17243" s="1" t="s">
        <v>18</v>
      </c>
      <c r="B17243" s="2">
        <v>44305</v>
      </c>
      <c r="C17243">
        <v>714.63</v>
      </c>
    </row>
    <row r="17244" spans="1:3" x14ac:dyDescent="0.55000000000000004">
      <c r="A17244" s="1" t="s">
        <v>18</v>
      </c>
      <c r="B17244" s="2">
        <v>44306</v>
      </c>
      <c r="C17244">
        <v>718.99</v>
      </c>
    </row>
    <row r="17245" spans="1:3" x14ac:dyDescent="0.55000000000000004">
      <c r="A17245" s="1" t="s">
        <v>18</v>
      </c>
      <c r="B17245" s="2">
        <v>44307</v>
      </c>
      <c r="C17245">
        <v>744.12</v>
      </c>
    </row>
    <row r="17246" spans="1:3" x14ac:dyDescent="0.55000000000000004">
      <c r="A17246" s="1" t="s">
        <v>18</v>
      </c>
      <c r="B17246" s="2">
        <v>44308</v>
      </c>
      <c r="C17246">
        <v>719.69</v>
      </c>
    </row>
    <row r="17247" spans="1:3" x14ac:dyDescent="0.55000000000000004">
      <c r="A17247" s="1" t="s">
        <v>18</v>
      </c>
      <c r="B17247" s="2">
        <v>44309</v>
      </c>
      <c r="C17247">
        <v>729.4</v>
      </c>
    </row>
    <row r="17248" spans="1:3" x14ac:dyDescent="0.55000000000000004">
      <c r="A17248" s="1" t="s">
        <v>18</v>
      </c>
      <c r="B17248" s="2">
        <v>44312</v>
      </c>
      <c r="C17248">
        <v>738.2</v>
      </c>
    </row>
    <row r="17249" spans="1:3" x14ac:dyDescent="0.55000000000000004">
      <c r="A17249" s="1" t="s">
        <v>18</v>
      </c>
      <c r="B17249" s="2">
        <v>44313</v>
      </c>
      <c r="C17249">
        <v>704.74</v>
      </c>
    </row>
    <row r="17250" spans="1:3" x14ac:dyDescent="0.55000000000000004">
      <c r="A17250" s="1" t="s">
        <v>18</v>
      </c>
      <c r="B17250" s="2">
        <v>44314</v>
      </c>
      <c r="C17250">
        <v>694.4</v>
      </c>
    </row>
    <row r="17251" spans="1:3" x14ac:dyDescent="0.55000000000000004">
      <c r="A17251" s="1" t="s">
        <v>18</v>
      </c>
      <c r="B17251" s="2">
        <v>44315</v>
      </c>
      <c r="C17251">
        <v>677</v>
      </c>
    </row>
    <row r="17252" spans="1:3" x14ac:dyDescent="0.55000000000000004">
      <c r="A17252" s="1" t="s">
        <v>18</v>
      </c>
      <c r="B17252" s="2">
        <v>44316</v>
      </c>
      <c r="C17252">
        <v>709.44</v>
      </c>
    </row>
    <row r="17253" spans="1:3" x14ac:dyDescent="0.55000000000000004">
      <c r="A17253" s="1" t="s">
        <v>18</v>
      </c>
      <c r="B17253" s="2">
        <v>44319</v>
      </c>
      <c r="C17253">
        <v>684.9</v>
      </c>
    </row>
    <row r="17254" spans="1:3" x14ac:dyDescent="0.55000000000000004">
      <c r="A17254" s="1" t="s">
        <v>18</v>
      </c>
      <c r="B17254" s="2">
        <v>44320</v>
      </c>
      <c r="C17254">
        <v>673.6</v>
      </c>
    </row>
    <row r="17255" spans="1:3" x14ac:dyDescent="0.55000000000000004">
      <c r="A17255" s="1" t="s">
        <v>18</v>
      </c>
      <c r="B17255" s="2">
        <v>44321</v>
      </c>
      <c r="C17255">
        <v>670.94</v>
      </c>
    </row>
    <row r="17256" spans="1:3" x14ac:dyDescent="0.55000000000000004">
      <c r="A17256" s="1" t="s">
        <v>18</v>
      </c>
      <c r="B17256" s="2">
        <v>44322</v>
      </c>
      <c r="C17256">
        <v>663.54</v>
      </c>
    </row>
    <row r="17257" spans="1:3" x14ac:dyDescent="0.55000000000000004">
      <c r="A17257" s="1" t="s">
        <v>18</v>
      </c>
      <c r="B17257" s="2">
        <v>44323</v>
      </c>
      <c r="C17257">
        <v>672.37</v>
      </c>
    </row>
    <row r="17258" spans="1:3" x14ac:dyDescent="0.55000000000000004">
      <c r="A17258" s="1" t="s">
        <v>18</v>
      </c>
      <c r="B17258" s="2">
        <v>44326</v>
      </c>
      <c r="C17258">
        <v>629.04</v>
      </c>
    </row>
    <row r="17259" spans="1:3" x14ac:dyDescent="0.55000000000000004">
      <c r="A17259" s="1" t="s">
        <v>18</v>
      </c>
      <c r="B17259" s="2">
        <v>44327</v>
      </c>
      <c r="C17259">
        <v>617.20000000000005</v>
      </c>
    </row>
    <row r="17260" spans="1:3" x14ac:dyDescent="0.55000000000000004">
      <c r="A17260" s="1" t="s">
        <v>18</v>
      </c>
      <c r="B17260" s="2">
        <v>44328</v>
      </c>
      <c r="C17260">
        <v>589.89</v>
      </c>
    </row>
    <row r="17261" spans="1:3" x14ac:dyDescent="0.55000000000000004">
      <c r="A17261" s="1" t="s">
        <v>18</v>
      </c>
      <c r="B17261" s="2">
        <v>44329</v>
      </c>
      <c r="C17261">
        <v>571.69000000000005</v>
      </c>
    </row>
    <row r="17262" spans="1:3" x14ac:dyDescent="0.55000000000000004">
      <c r="A17262" s="1" t="s">
        <v>18</v>
      </c>
      <c r="B17262" s="2">
        <v>44330</v>
      </c>
      <c r="C17262">
        <v>589.74</v>
      </c>
    </row>
    <row r="17263" spans="1:3" x14ac:dyDescent="0.55000000000000004">
      <c r="A17263" s="1" t="s">
        <v>18</v>
      </c>
      <c r="B17263" s="2">
        <v>44333</v>
      </c>
      <c r="C17263">
        <v>576.83000000000004</v>
      </c>
    </row>
    <row r="17264" spans="1:3" x14ac:dyDescent="0.55000000000000004">
      <c r="A17264" s="1" t="s">
        <v>18</v>
      </c>
      <c r="B17264" s="2">
        <v>44334</v>
      </c>
      <c r="C17264">
        <v>577.87</v>
      </c>
    </row>
    <row r="17265" spans="1:3" x14ac:dyDescent="0.55000000000000004">
      <c r="A17265" s="1" t="s">
        <v>18</v>
      </c>
      <c r="B17265" s="2">
        <v>44335</v>
      </c>
      <c r="C17265">
        <v>563.46</v>
      </c>
    </row>
    <row r="17266" spans="1:3" x14ac:dyDescent="0.55000000000000004">
      <c r="A17266" s="1" t="s">
        <v>18</v>
      </c>
      <c r="B17266" s="2">
        <v>44336</v>
      </c>
      <c r="C17266">
        <v>586.78</v>
      </c>
    </row>
    <row r="17267" spans="1:3" x14ac:dyDescent="0.55000000000000004">
      <c r="A17267" s="1" t="s">
        <v>18</v>
      </c>
      <c r="B17267" s="2">
        <v>44337</v>
      </c>
      <c r="C17267">
        <v>580.88</v>
      </c>
    </row>
    <row r="17268" spans="1:3" x14ac:dyDescent="0.55000000000000004">
      <c r="A17268" s="1" t="s">
        <v>18</v>
      </c>
      <c r="B17268" s="2">
        <v>44340</v>
      </c>
      <c r="C17268">
        <v>606.44000000000005</v>
      </c>
    </row>
    <row r="17269" spans="1:3" x14ac:dyDescent="0.55000000000000004">
      <c r="A17269" s="1" t="s">
        <v>18</v>
      </c>
      <c r="B17269" s="2">
        <v>44341</v>
      </c>
      <c r="C17269">
        <v>604.69000000000005</v>
      </c>
    </row>
    <row r="17270" spans="1:3" x14ac:dyDescent="0.55000000000000004">
      <c r="A17270" s="1" t="s">
        <v>18</v>
      </c>
      <c r="B17270" s="2">
        <v>44342</v>
      </c>
      <c r="C17270">
        <v>619.13</v>
      </c>
    </row>
    <row r="17271" spans="1:3" x14ac:dyDescent="0.55000000000000004">
      <c r="A17271" s="1" t="s">
        <v>18</v>
      </c>
      <c r="B17271" s="2">
        <v>44343</v>
      </c>
      <c r="C17271">
        <v>630.85</v>
      </c>
    </row>
    <row r="17272" spans="1:3" x14ac:dyDescent="0.55000000000000004">
      <c r="A17272" s="1" t="s">
        <v>18</v>
      </c>
      <c r="B17272" s="2">
        <v>44344</v>
      </c>
      <c r="C17272">
        <v>625.22</v>
      </c>
    </row>
    <row r="17273" spans="1:3" x14ac:dyDescent="0.55000000000000004">
      <c r="A17273" s="1" t="s">
        <v>18</v>
      </c>
      <c r="B17273" s="2">
        <v>44348</v>
      </c>
      <c r="C17273">
        <v>623.9</v>
      </c>
    </row>
    <row r="17274" spans="1:3" x14ac:dyDescent="0.55000000000000004">
      <c r="A17274" s="1" t="s">
        <v>18</v>
      </c>
      <c r="B17274" s="2">
        <v>44349</v>
      </c>
      <c r="C17274">
        <v>605.12</v>
      </c>
    </row>
    <row r="17275" spans="1:3" x14ac:dyDescent="0.55000000000000004">
      <c r="A17275" s="1" t="s">
        <v>18</v>
      </c>
      <c r="B17275" s="2">
        <v>44350</v>
      </c>
      <c r="C17275">
        <v>572.84</v>
      </c>
    </row>
    <row r="17276" spans="1:3" x14ac:dyDescent="0.55000000000000004">
      <c r="A17276" s="1" t="s">
        <v>18</v>
      </c>
      <c r="B17276" s="2">
        <v>44351</v>
      </c>
      <c r="C17276">
        <v>599.04999999999995</v>
      </c>
    </row>
    <row r="17277" spans="1:3" x14ac:dyDescent="0.55000000000000004">
      <c r="A17277" s="1" t="s">
        <v>18</v>
      </c>
      <c r="B17277" s="2">
        <v>44354</v>
      </c>
      <c r="C17277">
        <v>605.13</v>
      </c>
    </row>
    <row r="17278" spans="1:3" x14ac:dyDescent="0.55000000000000004">
      <c r="A17278" s="1" t="s">
        <v>18</v>
      </c>
      <c r="B17278" s="2">
        <v>44355</v>
      </c>
      <c r="C17278">
        <v>603.59</v>
      </c>
    </row>
    <row r="17279" spans="1:3" x14ac:dyDescent="0.55000000000000004">
      <c r="A17279" s="1" t="s">
        <v>18</v>
      </c>
      <c r="B17279" s="2">
        <v>44356</v>
      </c>
      <c r="C17279">
        <v>598.78</v>
      </c>
    </row>
    <row r="17280" spans="1:3" x14ac:dyDescent="0.55000000000000004">
      <c r="A17280" s="1" t="s">
        <v>18</v>
      </c>
      <c r="B17280" s="2">
        <v>44357</v>
      </c>
      <c r="C17280">
        <v>610.12</v>
      </c>
    </row>
    <row r="17281" spans="1:3" x14ac:dyDescent="0.55000000000000004">
      <c r="A17281" s="1" t="s">
        <v>18</v>
      </c>
      <c r="B17281" s="2">
        <v>44358</v>
      </c>
      <c r="C17281">
        <v>609.89</v>
      </c>
    </row>
    <row r="17282" spans="1:3" x14ac:dyDescent="0.55000000000000004">
      <c r="A17282" s="1" t="s">
        <v>18</v>
      </c>
      <c r="B17282" s="2">
        <v>44361</v>
      </c>
      <c r="C17282">
        <v>617.69000000000005</v>
      </c>
    </row>
    <row r="17283" spans="1:3" x14ac:dyDescent="0.55000000000000004">
      <c r="A17283" s="1" t="s">
        <v>18</v>
      </c>
      <c r="B17283" s="2">
        <v>44362</v>
      </c>
      <c r="C17283">
        <v>599.36</v>
      </c>
    </row>
    <row r="17284" spans="1:3" x14ac:dyDescent="0.55000000000000004">
      <c r="A17284" s="1" t="s">
        <v>18</v>
      </c>
      <c r="B17284" s="2">
        <v>44363</v>
      </c>
      <c r="C17284">
        <v>604.87</v>
      </c>
    </row>
    <row r="17285" spans="1:3" x14ac:dyDescent="0.55000000000000004">
      <c r="A17285" s="1" t="s">
        <v>18</v>
      </c>
      <c r="B17285" s="2">
        <v>44364</v>
      </c>
      <c r="C17285">
        <v>616.6</v>
      </c>
    </row>
    <row r="17286" spans="1:3" x14ac:dyDescent="0.55000000000000004">
      <c r="A17286" s="1" t="s">
        <v>18</v>
      </c>
      <c r="B17286" s="2">
        <v>44365</v>
      </c>
      <c r="C17286">
        <v>623.30999999999995</v>
      </c>
    </row>
    <row r="17287" spans="1:3" x14ac:dyDescent="0.55000000000000004">
      <c r="A17287" s="1" t="s">
        <v>18</v>
      </c>
      <c r="B17287" s="2">
        <v>44368</v>
      </c>
      <c r="C17287">
        <v>620.83000000000004</v>
      </c>
    </row>
    <row r="17288" spans="1:3" x14ac:dyDescent="0.55000000000000004">
      <c r="A17288" s="1" t="s">
        <v>18</v>
      </c>
      <c r="B17288" s="2">
        <v>44369</v>
      </c>
      <c r="C17288">
        <v>623.71</v>
      </c>
    </row>
    <row r="17289" spans="1:3" x14ac:dyDescent="0.55000000000000004">
      <c r="A17289" s="1" t="s">
        <v>18</v>
      </c>
      <c r="B17289" s="2">
        <v>44370</v>
      </c>
      <c r="C17289">
        <v>656.57</v>
      </c>
    </row>
    <row r="17290" spans="1:3" x14ac:dyDescent="0.55000000000000004">
      <c r="A17290" s="1" t="s">
        <v>18</v>
      </c>
      <c r="B17290" s="2">
        <v>44371</v>
      </c>
      <c r="C17290">
        <v>679.82</v>
      </c>
    </row>
    <row r="17291" spans="1:3" x14ac:dyDescent="0.55000000000000004">
      <c r="A17291" s="1" t="s">
        <v>18</v>
      </c>
      <c r="B17291" s="2">
        <v>44372</v>
      </c>
      <c r="C17291">
        <v>671.87</v>
      </c>
    </row>
    <row r="17292" spans="1:3" x14ac:dyDescent="0.55000000000000004">
      <c r="A17292" s="1" t="s">
        <v>18</v>
      </c>
      <c r="B17292" s="2">
        <v>44375</v>
      </c>
      <c r="C17292">
        <v>688.72</v>
      </c>
    </row>
    <row r="17293" spans="1:3" x14ac:dyDescent="0.55000000000000004">
      <c r="A17293" s="1" t="s">
        <v>18</v>
      </c>
      <c r="B17293" s="2">
        <v>44376</v>
      </c>
      <c r="C17293">
        <v>680.76</v>
      </c>
    </row>
    <row r="17294" spans="1:3" x14ac:dyDescent="0.55000000000000004">
      <c r="A17294" s="1" t="s">
        <v>18</v>
      </c>
      <c r="B17294" s="2">
        <v>44377</v>
      </c>
      <c r="C17294">
        <v>679.7</v>
      </c>
    </row>
    <row r="17295" spans="1:3" x14ac:dyDescent="0.55000000000000004">
      <c r="A17295" s="1" t="s">
        <v>18</v>
      </c>
      <c r="B17295" s="2">
        <v>44378</v>
      </c>
      <c r="C17295">
        <v>677.92</v>
      </c>
    </row>
    <row r="17296" spans="1:3" x14ac:dyDescent="0.55000000000000004">
      <c r="A17296" s="1" t="s">
        <v>18</v>
      </c>
      <c r="B17296" s="2">
        <v>44379</v>
      </c>
      <c r="C17296">
        <v>678.9</v>
      </c>
    </row>
    <row r="17297" spans="1:3" x14ac:dyDescent="0.55000000000000004">
      <c r="A17297" s="1" t="s">
        <v>18</v>
      </c>
      <c r="B17297" s="2">
        <v>44383</v>
      </c>
      <c r="C17297">
        <v>659.58</v>
      </c>
    </row>
    <row r="17298" spans="1:3" x14ac:dyDescent="0.55000000000000004">
      <c r="A17298" s="1" t="s">
        <v>18</v>
      </c>
      <c r="B17298" s="2">
        <v>44384</v>
      </c>
      <c r="C17298">
        <v>644.65</v>
      </c>
    </row>
    <row r="17299" spans="1:3" x14ac:dyDescent="0.55000000000000004">
      <c r="A17299" s="1" t="s">
        <v>18</v>
      </c>
      <c r="B17299" s="2">
        <v>44385</v>
      </c>
      <c r="C17299">
        <v>652.80999999999995</v>
      </c>
    </row>
    <row r="17300" spans="1:3" x14ac:dyDescent="0.55000000000000004">
      <c r="A17300" s="1" t="s">
        <v>18</v>
      </c>
      <c r="B17300" s="2">
        <v>44386</v>
      </c>
      <c r="C17300">
        <v>656.95</v>
      </c>
    </row>
    <row r="17301" spans="1:3" x14ac:dyDescent="0.55000000000000004">
      <c r="A17301" s="1" t="s">
        <v>18</v>
      </c>
      <c r="B17301" s="2">
        <v>44389</v>
      </c>
      <c r="C17301">
        <v>685.7</v>
      </c>
    </row>
    <row r="17302" spans="1:3" x14ac:dyDescent="0.55000000000000004">
      <c r="A17302" s="1" t="s">
        <v>18</v>
      </c>
      <c r="B17302" s="2">
        <v>44390</v>
      </c>
      <c r="C17302">
        <v>668.54</v>
      </c>
    </row>
    <row r="17303" spans="1:3" x14ac:dyDescent="0.55000000000000004">
      <c r="A17303" s="1" t="s">
        <v>18</v>
      </c>
      <c r="B17303" s="2">
        <v>44391</v>
      </c>
      <c r="C17303">
        <v>653.38</v>
      </c>
    </row>
    <row r="17304" spans="1:3" x14ac:dyDescent="0.55000000000000004">
      <c r="A17304" s="1" t="s">
        <v>18</v>
      </c>
      <c r="B17304" s="2">
        <v>44392</v>
      </c>
      <c r="C17304">
        <v>650.6</v>
      </c>
    </row>
    <row r="17305" spans="1:3" x14ac:dyDescent="0.55000000000000004">
      <c r="A17305" s="1" t="s">
        <v>18</v>
      </c>
      <c r="B17305" s="2">
        <v>44393</v>
      </c>
      <c r="C17305">
        <v>644.22</v>
      </c>
    </row>
    <row r="17306" spans="1:3" x14ac:dyDescent="0.55000000000000004">
      <c r="A17306" s="1" t="s">
        <v>18</v>
      </c>
      <c r="B17306" s="2">
        <v>44396</v>
      </c>
      <c r="C17306">
        <v>646.22</v>
      </c>
    </row>
    <row r="17307" spans="1:3" x14ac:dyDescent="0.55000000000000004">
      <c r="A17307" s="1" t="s">
        <v>18</v>
      </c>
      <c r="B17307" s="2">
        <v>44397</v>
      </c>
      <c r="C17307">
        <v>660.5</v>
      </c>
    </row>
    <row r="17308" spans="1:3" x14ac:dyDescent="0.55000000000000004">
      <c r="A17308" s="1" t="s">
        <v>18</v>
      </c>
      <c r="B17308" s="2">
        <v>44398</v>
      </c>
      <c r="C17308">
        <v>655.29</v>
      </c>
    </row>
    <row r="17309" spans="1:3" x14ac:dyDescent="0.55000000000000004">
      <c r="A17309" s="1" t="s">
        <v>18</v>
      </c>
      <c r="B17309" s="2">
        <v>44399</v>
      </c>
      <c r="C17309">
        <v>649.26</v>
      </c>
    </row>
    <row r="17310" spans="1:3" x14ac:dyDescent="0.55000000000000004">
      <c r="A17310" s="1" t="s">
        <v>18</v>
      </c>
      <c r="B17310" s="2">
        <v>44400</v>
      </c>
      <c r="C17310">
        <v>643.38</v>
      </c>
    </row>
    <row r="17311" spans="1:3" x14ac:dyDescent="0.55000000000000004">
      <c r="A17311" s="1" t="s">
        <v>18</v>
      </c>
      <c r="B17311" s="2">
        <v>44403</v>
      </c>
      <c r="C17311">
        <v>657.62</v>
      </c>
    </row>
    <row r="17312" spans="1:3" x14ac:dyDescent="0.55000000000000004">
      <c r="A17312" s="1" t="s">
        <v>18</v>
      </c>
      <c r="B17312" s="2">
        <v>44404</v>
      </c>
      <c r="C17312">
        <v>644.78</v>
      </c>
    </row>
    <row r="17313" spans="1:3" x14ac:dyDescent="0.55000000000000004">
      <c r="A17313" s="1" t="s">
        <v>18</v>
      </c>
      <c r="B17313" s="2">
        <v>44405</v>
      </c>
      <c r="C17313">
        <v>646.98</v>
      </c>
    </row>
    <row r="17314" spans="1:3" x14ac:dyDescent="0.55000000000000004">
      <c r="A17314" s="1" t="s">
        <v>18</v>
      </c>
      <c r="B17314" s="2">
        <v>44406</v>
      </c>
      <c r="C17314">
        <v>677.35</v>
      </c>
    </row>
    <row r="17315" spans="1:3" x14ac:dyDescent="0.55000000000000004">
      <c r="A17315" s="1" t="s">
        <v>18</v>
      </c>
      <c r="B17315" s="2">
        <v>44407</v>
      </c>
      <c r="C17315">
        <v>687.2</v>
      </c>
    </row>
    <row r="17316" spans="1:3" x14ac:dyDescent="0.55000000000000004">
      <c r="A17316" s="1" t="s">
        <v>18</v>
      </c>
      <c r="B17316" s="2">
        <v>44410</v>
      </c>
      <c r="C17316">
        <v>709.67</v>
      </c>
    </row>
    <row r="17317" spans="1:3" x14ac:dyDescent="0.55000000000000004">
      <c r="A17317" s="1" t="s">
        <v>18</v>
      </c>
      <c r="B17317" s="2">
        <v>44411</v>
      </c>
      <c r="C17317">
        <v>709.74</v>
      </c>
    </row>
    <row r="17318" spans="1:3" x14ac:dyDescent="0.55000000000000004">
      <c r="A17318" s="1" t="s">
        <v>18</v>
      </c>
      <c r="B17318" s="2">
        <v>44412</v>
      </c>
      <c r="C17318">
        <v>710.92</v>
      </c>
    </row>
    <row r="17319" spans="1:3" x14ac:dyDescent="0.55000000000000004">
      <c r="A17319" s="1" t="s">
        <v>18</v>
      </c>
      <c r="B17319" s="2">
        <v>44413</v>
      </c>
      <c r="C17319">
        <v>714.63</v>
      </c>
    </row>
    <row r="17320" spans="1:3" x14ac:dyDescent="0.55000000000000004">
      <c r="A17320" s="1" t="s">
        <v>18</v>
      </c>
      <c r="B17320" s="2">
        <v>44414</v>
      </c>
      <c r="C17320">
        <v>699.1</v>
      </c>
    </row>
    <row r="17321" spans="1:3" x14ac:dyDescent="0.55000000000000004">
      <c r="A17321" s="1" t="s">
        <v>18</v>
      </c>
      <c r="B17321" s="2">
        <v>44417</v>
      </c>
      <c r="C17321">
        <v>713.76</v>
      </c>
    </row>
    <row r="17322" spans="1:3" x14ac:dyDescent="0.55000000000000004">
      <c r="A17322" s="1" t="s">
        <v>18</v>
      </c>
      <c r="B17322" s="2">
        <v>44418</v>
      </c>
      <c r="C17322">
        <v>709.99</v>
      </c>
    </row>
    <row r="17323" spans="1:3" x14ac:dyDescent="0.55000000000000004">
      <c r="A17323" s="1" t="s">
        <v>18</v>
      </c>
      <c r="B17323" s="2">
        <v>44419</v>
      </c>
      <c r="C17323">
        <v>707.82</v>
      </c>
    </row>
    <row r="17324" spans="1:3" x14ac:dyDescent="0.55000000000000004">
      <c r="A17324" s="1" t="s">
        <v>18</v>
      </c>
      <c r="B17324" s="2">
        <v>44420</v>
      </c>
      <c r="C17324">
        <v>722.25</v>
      </c>
    </row>
    <row r="17325" spans="1:3" x14ac:dyDescent="0.55000000000000004">
      <c r="A17325" s="1" t="s">
        <v>18</v>
      </c>
      <c r="B17325" s="2">
        <v>44421</v>
      </c>
      <c r="C17325">
        <v>717.17</v>
      </c>
    </row>
    <row r="17326" spans="1:3" x14ac:dyDescent="0.55000000000000004">
      <c r="A17326" s="1" t="s">
        <v>18</v>
      </c>
      <c r="B17326" s="2">
        <v>44424</v>
      </c>
      <c r="C17326">
        <v>686.17</v>
      </c>
    </row>
    <row r="17327" spans="1:3" x14ac:dyDescent="0.55000000000000004">
      <c r="A17327" s="1" t="s">
        <v>18</v>
      </c>
      <c r="B17327" s="2">
        <v>44425</v>
      </c>
      <c r="C17327">
        <v>665.71</v>
      </c>
    </row>
    <row r="17328" spans="1:3" x14ac:dyDescent="0.55000000000000004">
      <c r="A17328" s="1" t="s">
        <v>18</v>
      </c>
      <c r="B17328" s="2">
        <v>44426</v>
      </c>
      <c r="C17328">
        <v>688.99</v>
      </c>
    </row>
    <row r="17329" spans="1:3" x14ac:dyDescent="0.55000000000000004">
      <c r="A17329" s="1" t="s">
        <v>18</v>
      </c>
      <c r="B17329" s="2">
        <v>44427</v>
      </c>
      <c r="C17329">
        <v>673.47</v>
      </c>
    </row>
    <row r="17330" spans="1:3" x14ac:dyDescent="0.55000000000000004">
      <c r="A17330" s="1" t="s">
        <v>18</v>
      </c>
      <c r="B17330" s="2">
        <v>44428</v>
      </c>
      <c r="C17330">
        <v>680.26</v>
      </c>
    </row>
    <row r="17331" spans="1:3" x14ac:dyDescent="0.55000000000000004">
      <c r="A17331" s="1" t="s">
        <v>18</v>
      </c>
      <c r="B17331" s="2">
        <v>44431</v>
      </c>
      <c r="C17331">
        <v>706.3</v>
      </c>
    </row>
    <row r="17332" spans="1:3" x14ac:dyDescent="0.55000000000000004">
      <c r="A17332" s="1" t="s">
        <v>18</v>
      </c>
      <c r="B17332" s="2">
        <v>44432</v>
      </c>
      <c r="C17332">
        <v>708.49</v>
      </c>
    </row>
    <row r="17333" spans="1:3" x14ac:dyDescent="0.55000000000000004">
      <c r="A17333" s="1" t="s">
        <v>18</v>
      </c>
      <c r="B17333" s="2">
        <v>44433</v>
      </c>
      <c r="C17333">
        <v>711.2</v>
      </c>
    </row>
    <row r="17334" spans="1:3" x14ac:dyDescent="0.55000000000000004">
      <c r="A17334" s="1" t="s">
        <v>18</v>
      </c>
      <c r="B17334" s="2">
        <v>44434</v>
      </c>
      <c r="C17334">
        <v>701.16</v>
      </c>
    </row>
    <row r="17335" spans="1:3" x14ac:dyDescent="0.55000000000000004">
      <c r="A17335" s="1" t="s">
        <v>18</v>
      </c>
      <c r="B17335" s="2">
        <v>44435</v>
      </c>
      <c r="C17335">
        <v>711.92</v>
      </c>
    </row>
    <row r="17336" spans="1:3" x14ac:dyDescent="0.55000000000000004">
      <c r="A17336" s="1" t="s">
        <v>18</v>
      </c>
      <c r="B17336" s="2">
        <v>44438</v>
      </c>
      <c r="C17336">
        <v>730.91</v>
      </c>
    </row>
    <row r="17337" spans="1:3" x14ac:dyDescent="0.55000000000000004">
      <c r="A17337" s="1" t="s">
        <v>18</v>
      </c>
      <c r="B17337" s="2">
        <v>44439</v>
      </c>
      <c r="C17337">
        <v>735.72</v>
      </c>
    </row>
    <row r="17338" spans="1:3" x14ac:dyDescent="0.55000000000000004">
      <c r="A17338" s="1" t="s">
        <v>18</v>
      </c>
      <c r="B17338" s="2">
        <v>44440</v>
      </c>
      <c r="C17338">
        <v>734.09</v>
      </c>
    </row>
    <row r="17339" spans="1:3" x14ac:dyDescent="0.55000000000000004">
      <c r="A17339" s="1" t="s">
        <v>18</v>
      </c>
      <c r="B17339" s="2">
        <v>44441</v>
      </c>
      <c r="C17339">
        <v>732.39</v>
      </c>
    </row>
    <row r="17340" spans="1:3" x14ac:dyDescent="0.55000000000000004">
      <c r="A17340" s="1" t="s">
        <v>18</v>
      </c>
      <c r="B17340" s="2">
        <v>44442</v>
      </c>
      <c r="C17340">
        <v>733.57</v>
      </c>
    </row>
    <row r="17341" spans="1:3" x14ac:dyDescent="0.55000000000000004">
      <c r="A17341" s="1" t="s">
        <v>18</v>
      </c>
      <c r="B17341" s="2">
        <v>44446</v>
      </c>
      <c r="C17341">
        <v>752.92</v>
      </c>
    </row>
    <row r="17342" spans="1:3" x14ac:dyDescent="0.55000000000000004">
      <c r="A17342" s="1" t="s">
        <v>18</v>
      </c>
      <c r="B17342" s="2">
        <v>44447</v>
      </c>
      <c r="C17342">
        <v>753.87</v>
      </c>
    </row>
    <row r="17343" spans="1:3" x14ac:dyDescent="0.55000000000000004">
      <c r="A17343" s="1" t="s">
        <v>18</v>
      </c>
      <c r="B17343" s="2">
        <v>44448</v>
      </c>
      <c r="C17343">
        <v>754.86</v>
      </c>
    </row>
    <row r="17344" spans="1:3" x14ac:dyDescent="0.55000000000000004">
      <c r="A17344" s="1" t="s">
        <v>18</v>
      </c>
      <c r="B17344" s="2">
        <v>44449</v>
      </c>
      <c r="C17344">
        <v>736.27</v>
      </c>
    </row>
    <row r="17345" spans="1:3" x14ac:dyDescent="0.55000000000000004">
      <c r="A17345" s="1" t="s">
        <v>18</v>
      </c>
      <c r="B17345" s="2">
        <v>44452</v>
      </c>
      <c r="C17345">
        <v>743</v>
      </c>
    </row>
    <row r="17346" spans="1:3" x14ac:dyDescent="0.55000000000000004">
      <c r="A17346" s="1" t="s">
        <v>18</v>
      </c>
      <c r="B17346" s="2">
        <v>44453</v>
      </c>
      <c r="C17346">
        <v>744.49</v>
      </c>
    </row>
    <row r="17347" spans="1:3" x14ac:dyDescent="0.55000000000000004">
      <c r="A17347" s="1" t="s">
        <v>18</v>
      </c>
      <c r="B17347" s="2">
        <v>44454</v>
      </c>
      <c r="C17347">
        <v>755.83</v>
      </c>
    </row>
    <row r="17348" spans="1:3" x14ac:dyDescent="0.55000000000000004">
      <c r="A17348" s="1" t="s">
        <v>18</v>
      </c>
      <c r="B17348" s="2">
        <v>44455</v>
      </c>
      <c r="C17348">
        <v>756.99</v>
      </c>
    </row>
    <row r="17349" spans="1:3" x14ac:dyDescent="0.55000000000000004">
      <c r="A17349" s="1" t="s">
        <v>18</v>
      </c>
      <c r="B17349" s="2">
        <v>44456</v>
      </c>
      <c r="C17349">
        <v>759.49</v>
      </c>
    </row>
    <row r="17350" spans="1:3" x14ac:dyDescent="0.55000000000000004">
      <c r="A17350" s="1" t="s">
        <v>18</v>
      </c>
      <c r="B17350" s="2">
        <v>44459</v>
      </c>
      <c r="C17350">
        <v>730.17</v>
      </c>
    </row>
    <row r="17351" spans="1:3" x14ac:dyDescent="0.55000000000000004">
      <c r="A17351" s="1" t="s">
        <v>18</v>
      </c>
      <c r="B17351" s="2">
        <v>44460</v>
      </c>
      <c r="C17351">
        <v>739.38</v>
      </c>
    </row>
    <row r="17352" spans="1:3" x14ac:dyDescent="0.55000000000000004">
      <c r="A17352" s="1" t="s">
        <v>18</v>
      </c>
      <c r="B17352" s="2">
        <v>44461</v>
      </c>
      <c r="C17352">
        <v>751.94</v>
      </c>
    </row>
    <row r="17353" spans="1:3" x14ac:dyDescent="0.55000000000000004">
      <c r="A17353" s="1" t="s">
        <v>18</v>
      </c>
      <c r="B17353" s="2">
        <v>44462</v>
      </c>
      <c r="C17353">
        <v>753.64</v>
      </c>
    </row>
    <row r="17354" spans="1:3" x14ac:dyDescent="0.55000000000000004">
      <c r="A17354" s="1" t="s">
        <v>18</v>
      </c>
      <c r="B17354" s="2">
        <v>44463</v>
      </c>
      <c r="C17354">
        <v>774.39</v>
      </c>
    </row>
    <row r="17355" spans="1:3" x14ac:dyDescent="0.55000000000000004">
      <c r="A17355" s="1" t="s">
        <v>18</v>
      </c>
      <c r="B17355" s="2">
        <v>44466</v>
      </c>
      <c r="C17355">
        <v>791.36</v>
      </c>
    </row>
    <row r="17356" spans="1:3" x14ac:dyDescent="0.55000000000000004">
      <c r="A17356" s="1" t="s">
        <v>18</v>
      </c>
      <c r="B17356" s="2">
        <v>44467</v>
      </c>
      <c r="C17356">
        <v>777.56</v>
      </c>
    </row>
    <row r="17357" spans="1:3" x14ac:dyDescent="0.55000000000000004">
      <c r="A17357" s="1" t="s">
        <v>18</v>
      </c>
      <c r="B17357" s="2">
        <v>44468</v>
      </c>
      <c r="C17357">
        <v>781.31</v>
      </c>
    </row>
    <row r="17358" spans="1:3" x14ac:dyDescent="0.55000000000000004">
      <c r="A17358" s="1" t="s">
        <v>18</v>
      </c>
      <c r="B17358" s="2">
        <v>44469</v>
      </c>
      <c r="C17358">
        <v>775.48</v>
      </c>
    </row>
    <row r="17359" spans="1:3" x14ac:dyDescent="0.55000000000000004">
      <c r="A17359" s="1" t="s">
        <v>18</v>
      </c>
      <c r="B17359" s="2">
        <v>44470</v>
      </c>
      <c r="C17359">
        <v>775.22</v>
      </c>
    </row>
    <row r="17360" spans="1:3" x14ac:dyDescent="0.55000000000000004">
      <c r="A17360" s="1" t="s">
        <v>18</v>
      </c>
      <c r="B17360" s="2">
        <v>44473</v>
      </c>
      <c r="C17360">
        <v>781.53</v>
      </c>
    </row>
    <row r="17361" spans="1:3" x14ac:dyDescent="0.55000000000000004">
      <c r="A17361" s="1" t="s">
        <v>18</v>
      </c>
      <c r="B17361" s="2">
        <v>44474</v>
      </c>
      <c r="C17361">
        <v>780.59</v>
      </c>
    </row>
    <row r="17362" spans="1:3" x14ac:dyDescent="0.55000000000000004">
      <c r="A17362" s="1" t="s">
        <v>18</v>
      </c>
      <c r="B17362" s="2">
        <v>44475</v>
      </c>
      <c r="C17362">
        <v>782.75</v>
      </c>
    </row>
    <row r="17363" spans="1:3" x14ac:dyDescent="0.55000000000000004">
      <c r="A17363" s="1" t="s">
        <v>18</v>
      </c>
      <c r="B17363" s="2">
        <v>44476</v>
      </c>
      <c r="C17363">
        <v>793.61</v>
      </c>
    </row>
    <row r="17364" spans="1:3" x14ac:dyDescent="0.55000000000000004">
      <c r="A17364" s="1" t="s">
        <v>18</v>
      </c>
      <c r="B17364" s="2">
        <v>44477</v>
      </c>
      <c r="C17364">
        <v>785.49</v>
      </c>
    </row>
    <row r="17365" spans="1:3" x14ac:dyDescent="0.55000000000000004">
      <c r="A17365" s="1" t="s">
        <v>18</v>
      </c>
      <c r="B17365" s="2">
        <v>44480</v>
      </c>
      <c r="C17365">
        <v>791.94</v>
      </c>
    </row>
    <row r="17366" spans="1:3" x14ac:dyDescent="0.55000000000000004">
      <c r="A17366" s="1" t="s">
        <v>18</v>
      </c>
      <c r="B17366" s="2">
        <v>44481</v>
      </c>
      <c r="C17366">
        <v>805.72</v>
      </c>
    </row>
    <row r="17367" spans="1:3" x14ac:dyDescent="0.55000000000000004">
      <c r="A17367" s="1" t="s">
        <v>18</v>
      </c>
      <c r="B17367" s="2">
        <v>44482</v>
      </c>
      <c r="C17367">
        <v>811.08</v>
      </c>
    </row>
    <row r="17368" spans="1:3" x14ac:dyDescent="0.55000000000000004">
      <c r="A17368" s="1" t="s">
        <v>18</v>
      </c>
      <c r="B17368" s="2">
        <v>44483</v>
      </c>
      <c r="C17368">
        <v>818.32</v>
      </c>
    </row>
    <row r="17369" spans="1:3" x14ac:dyDescent="0.55000000000000004">
      <c r="A17369" s="1" t="s">
        <v>18</v>
      </c>
      <c r="B17369" s="2">
        <v>44484</v>
      </c>
      <c r="C17369">
        <v>843.03</v>
      </c>
    </row>
    <row r="17370" spans="1:3" x14ac:dyDescent="0.55000000000000004">
      <c r="A17370" s="1" t="s">
        <v>18</v>
      </c>
      <c r="B17370" s="2">
        <v>44487</v>
      </c>
      <c r="C17370">
        <v>870.11</v>
      </c>
    </row>
    <row r="17371" spans="1:3" x14ac:dyDescent="0.55000000000000004">
      <c r="A17371" s="1" t="s">
        <v>18</v>
      </c>
      <c r="B17371" s="2">
        <v>44488</v>
      </c>
      <c r="C17371">
        <v>864.27</v>
      </c>
    </row>
    <row r="17372" spans="1:3" x14ac:dyDescent="0.55000000000000004">
      <c r="A17372" s="1" t="s">
        <v>18</v>
      </c>
      <c r="B17372" s="2">
        <v>44489</v>
      </c>
      <c r="C17372">
        <v>865.8</v>
      </c>
    </row>
    <row r="17373" spans="1:3" x14ac:dyDescent="0.55000000000000004">
      <c r="A17373" s="1" t="s">
        <v>18</v>
      </c>
      <c r="B17373" s="2">
        <v>44490</v>
      </c>
      <c r="C17373">
        <v>894</v>
      </c>
    </row>
    <row r="17374" spans="1:3" x14ac:dyDescent="0.55000000000000004">
      <c r="A17374" s="1" t="s">
        <v>18</v>
      </c>
      <c r="B17374" s="2">
        <v>44491</v>
      </c>
      <c r="C17374">
        <v>909.68</v>
      </c>
    </row>
    <row r="17375" spans="1:3" x14ac:dyDescent="0.55000000000000004">
      <c r="A17375" s="1" t="s">
        <v>18</v>
      </c>
      <c r="B17375" s="2">
        <v>44494</v>
      </c>
      <c r="C17375">
        <v>1024.8599999999999</v>
      </c>
    </row>
    <row r="17376" spans="1:3" x14ac:dyDescent="0.55000000000000004">
      <c r="A17376" s="1" t="s">
        <v>18</v>
      </c>
      <c r="B17376" s="2">
        <v>44495</v>
      </c>
      <c r="C17376">
        <v>1018.43</v>
      </c>
    </row>
    <row r="17377" spans="1:3" x14ac:dyDescent="0.55000000000000004">
      <c r="A17377" s="1" t="s">
        <v>18</v>
      </c>
      <c r="B17377" s="2">
        <v>44496</v>
      </c>
      <c r="C17377">
        <v>1037.8599999999999</v>
      </c>
    </row>
    <row r="17378" spans="1:3" x14ac:dyDescent="0.55000000000000004">
      <c r="A17378" s="1" t="s">
        <v>18</v>
      </c>
      <c r="B17378" s="2">
        <v>44497</v>
      </c>
      <c r="C17378">
        <v>1077.04</v>
      </c>
    </row>
    <row r="17379" spans="1:3" x14ac:dyDescent="0.55000000000000004">
      <c r="A17379" s="1" t="s">
        <v>18</v>
      </c>
      <c r="B17379" s="2">
        <v>44498</v>
      </c>
      <c r="C17379">
        <v>1114</v>
      </c>
    </row>
    <row r="17380" spans="1:3" x14ac:dyDescent="0.55000000000000004">
      <c r="A17380" s="1" t="s">
        <v>18</v>
      </c>
      <c r="B17380" s="2">
        <v>44501</v>
      </c>
      <c r="C17380">
        <v>1208.5899999999999</v>
      </c>
    </row>
    <row r="17381" spans="1:3" x14ac:dyDescent="0.55000000000000004">
      <c r="A17381" s="1" t="s">
        <v>18</v>
      </c>
      <c r="B17381" s="2">
        <v>44502</v>
      </c>
      <c r="C17381">
        <v>1172</v>
      </c>
    </row>
    <row r="17382" spans="1:3" x14ac:dyDescent="0.55000000000000004">
      <c r="A17382" s="1" t="s">
        <v>18</v>
      </c>
      <c r="B17382" s="2">
        <v>44503</v>
      </c>
      <c r="C17382">
        <v>1213.8599999999999</v>
      </c>
    </row>
    <row r="17383" spans="1:3" x14ac:dyDescent="0.55000000000000004">
      <c r="A17383" s="1" t="s">
        <v>18</v>
      </c>
      <c r="B17383" s="2">
        <v>44504</v>
      </c>
      <c r="C17383">
        <v>1229.9100000000001</v>
      </c>
    </row>
    <row r="17384" spans="1:3" x14ac:dyDescent="0.55000000000000004">
      <c r="A17384" s="1" t="s">
        <v>18</v>
      </c>
      <c r="B17384" s="2">
        <v>44505</v>
      </c>
      <c r="C17384">
        <v>1222.0899999999999</v>
      </c>
    </row>
    <row r="17385" spans="1:3" x14ac:dyDescent="0.55000000000000004">
      <c r="A17385" s="1" t="s">
        <v>18</v>
      </c>
      <c r="B17385" s="2">
        <v>44508</v>
      </c>
      <c r="C17385">
        <v>1162.9399000000001</v>
      </c>
    </row>
    <row r="17386" spans="1:3" x14ac:dyDescent="0.55000000000000004">
      <c r="A17386" s="1" t="s">
        <v>18</v>
      </c>
      <c r="B17386" s="2">
        <v>44509</v>
      </c>
      <c r="C17386">
        <v>1023.5</v>
      </c>
    </row>
    <row r="17387" spans="1:3" x14ac:dyDescent="0.55000000000000004">
      <c r="A17387" s="1" t="s">
        <v>18</v>
      </c>
      <c r="B17387" s="2">
        <v>44510</v>
      </c>
      <c r="C17387">
        <v>1067.95</v>
      </c>
    </row>
    <row r="17388" spans="1:3" x14ac:dyDescent="0.55000000000000004">
      <c r="A17388" s="1" t="s">
        <v>18</v>
      </c>
      <c r="B17388" s="2">
        <v>44511</v>
      </c>
      <c r="C17388">
        <v>1063.51</v>
      </c>
    </row>
    <row r="17389" spans="1:3" x14ac:dyDescent="0.55000000000000004">
      <c r="A17389" s="1" t="s">
        <v>18</v>
      </c>
      <c r="B17389" s="2">
        <v>44512</v>
      </c>
      <c r="C17389">
        <v>1033.42</v>
      </c>
    </row>
    <row r="17390" spans="1:3" x14ac:dyDescent="0.55000000000000004">
      <c r="A17390" s="1" t="s">
        <v>18</v>
      </c>
      <c r="B17390" s="2">
        <v>44515</v>
      </c>
      <c r="C17390">
        <v>1013.39</v>
      </c>
    </row>
    <row r="17391" spans="1:3" x14ac:dyDescent="0.55000000000000004">
      <c r="A17391" s="1" t="s">
        <v>18</v>
      </c>
      <c r="B17391" s="2">
        <v>44516</v>
      </c>
      <c r="C17391">
        <v>1054.73</v>
      </c>
    </row>
    <row r="17392" spans="1:3" x14ac:dyDescent="0.55000000000000004">
      <c r="A17392" s="1" t="s">
        <v>18</v>
      </c>
      <c r="B17392" s="2">
        <v>44517</v>
      </c>
      <c r="C17392">
        <v>1089.01</v>
      </c>
    </row>
    <row r="17393" spans="1:3" x14ac:dyDescent="0.55000000000000004">
      <c r="A17393" s="1" t="s">
        <v>18</v>
      </c>
      <c r="B17393" s="2">
        <v>44518</v>
      </c>
      <c r="C17393">
        <v>1096.3800000000001</v>
      </c>
    </row>
    <row r="17394" spans="1:3" x14ac:dyDescent="0.55000000000000004">
      <c r="A17394" s="1" t="s">
        <v>18</v>
      </c>
      <c r="B17394" s="2">
        <v>44519</v>
      </c>
      <c r="C17394">
        <v>1137.0600999999999</v>
      </c>
    </row>
    <row r="17395" spans="1:3" x14ac:dyDescent="0.55000000000000004">
      <c r="A17395" s="1" t="s">
        <v>18</v>
      </c>
      <c r="B17395" s="2">
        <v>44522</v>
      </c>
      <c r="C17395">
        <v>1156.8699999999999</v>
      </c>
    </row>
    <row r="17396" spans="1:3" x14ac:dyDescent="0.55000000000000004">
      <c r="A17396" s="1" t="s">
        <v>18</v>
      </c>
      <c r="B17396" s="2">
        <v>44523</v>
      </c>
      <c r="C17396">
        <v>1109.03</v>
      </c>
    </row>
    <row r="17397" spans="1:3" x14ac:dyDescent="0.55000000000000004">
      <c r="A17397" s="1" t="s">
        <v>18</v>
      </c>
      <c r="B17397" s="2">
        <v>44524</v>
      </c>
      <c r="C17397">
        <v>1116</v>
      </c>
    </row>
    <row r="17398" spans="1:3" x14ac:dyDescent="0.55000000000000004">
      <c r="A17398" s="1" t="s">
        <v>18</v>
      </c>
      <c r="B17398" s="2">
        <v>44526</v>
      </c>
      <c r="C17398">
        <v>1081.92</v>
      </c>
    </row>
    <row r="17399" spans="1:3" x14ac:dyDescent="0.55000000000000004">
      <c r="A17399" s="1" t="s">
        <v>18</v>
      </c>
      <c r="B17399" s="2">
        <v>44529</v>
      </c>
      <c r="C17399">
        <v>1136.99</v>
      </c>
    </row>
    <row r="17400" spans="1:3" x14ac:dyDescent="0.55000000000000004">
      <c r="A17400" s="1" t="s">
        <v>18</v>
      </c>
      <c r="B17400" s="2">
        <v>44530</v>
      </c>
      <c r="C17400">
        <v>1144.76</v>
      </c>
    </row>
    <row r="17401" spans="1:3" x14ac:dyDescent="0.55000000000000004">
      <c r="A17401" s="1" t="s">
        <v>18</v>
      </c>
      <c r="B17401" s="2">
        <v>44531</v>
      </c>
      <c r="C17401">
        <v>1095</v>
      </c>
    </row>
    <row r="17402" spans="1:3" x14ac:dyDescent="0.55000000000000004">
      <c r="A17402" s="1" t="s">
        <v>18</v>
      </c>
      <c r="B17402" s="2">
        <v>44532</v>
      </c>
      <c r="C17402">
        <v>1084.5999999999999</v>
      </c>
    </row>
    <row r="17403" spans="1:3" x14ac:dyDescent="0.55000000000000004">
      <c r="A17403" s="1" t="s">
        <v>18</v>
      </c>
      <c r="B17403" s="2">
        <v>44533</v>
      </c>
      <c r="C17403">
        <v>1014.97</v>
      </c>
    </row>
    <row r="17404" spans="1:3" x14ac:dyDescent="0.55000000000000004">
      <c r="A17404" s="1" t="s">
        <v>18</v>
      </c>
      <c r="B17404" s="2">
        <v>44536</v>
      </c>
      <c r="C17404">
        <v>1009.01</v>
      </c>
    </row>
    <row r="17405" spans="1:3" x14ac:dyDescent="0.55000000000000004">
      <c r="A17405" s="1" t="s">
        <v>18</v>
      </c>
      <c r="B17405" s="2">
        <v>44537</v>
      </c>
      <c r="C17405">
        <v>1051.75</v>
      </c>
    </row>
    <row r="17406" spans="1:3" x14ac:dyDescent="0.55000000000000004">
      <c r="A17406" s="1" t="s">
        <v>18</v>
      </c>
      <c r="B17406" s="2">
        <v>44538</v>
      </c>
      <c r="C17406">
        <v>1068.96</v>
      </c>
    </row>
    <row r="17407" spans="1:3" x14ac:dyDescent="0.55000000000000004">
      <c r="A17407" s="1" t="s">
        <v>18</v>
      </c>
      <c r="B17407" s="2">
        <v>44539</v>
      </c>
      <c r="C17407">
        <v>1003.8</v>
      </c>
    </row>
    <row r="17408" spans="1:3" x14ac:dyDescent="0.55000000000000004">
      <c r="A17408" s="1" t="s">
        <v>18</v>
      </c>
      <c r="B17408" s="2">
        <v>44540</v>
      </c>
      <c r="C17408">
        <v>1017.03</v>
      </c>
    </row>
    <row r="17409" spans="1:3" x14ac:dyDescent="0.55000000000000004">
      <c r="A17409" s="1" t="s">
        <v>18</v>
      </c>
      <c r="B17409" s="2">
        <v>44543</v>
      </c>
      <c r="C17409">
        <v>966.41</v>
      </c>
    </row>
    <row r="17410" spans="1:3" x14ac:dyDescent="0.55000000000000004">
      <c r="A17410" s="1" t="s">
        <v>18</v>
      </c>
      <c r="B17410" s="2">
        <v>44544</v>
      </c>
      <c r="C17410">
        <v>958.51</v>
      </c>
    </row>
    <row r="17411" spans="1:3" x14ac:dyDescent="0.55000000000000004">
      <c r="A17411" s="1" t="s">
        <v>18</v>
      </c>
      <c r="B17411" s="2">
        <v>44545</v>
      </c>
      <c r="C17411">
        <v>975.99</v>
      </c>
    </row>
    <row r="17412" spans="1:3" x14ac:dyDescent="0.55000000000000004">
      <c r="A17412" s="1" t="s">
        <v>18</v>
      </c>
      <c r="B17412" s="2">
        <v>44546</v>
      </c>
      <c r="C17412">
        <v>926.92</v>
      </c>
    </row>
    <row r="17413" spans="1:3" x14ac:dyDescent="0.55000000000000004">
      <c r="A17413" s="1" t="s">
        <v>18</v>
      </c>
      <c r="B17413" s="2">
        <v>44547</v>
      </c>
      <c r="C17413">
        <v>932.57</v>
      </c>
    </row>
    <row r="17414" spans="1:3" x14ac:dyDescent="0.55000000000000004">
      <c r="A17414" s="1" t="s">
        <v>18</v>
      </c>
      <c r="B17414" s="2">
        <v>44550</v>
      </c>
      <c r="C17414">
        <v>899.94</v>
      </c>
    </row>
    <row r="17415" spans="1:3" x14ac:dyDescent="0.55000000000000004">
      <c r="A17415" s="1" t="s">
        <v>18</v>
      </c>
      <c r="B17415" s="2">
        <v>44551</v>
      </c>
      <c r="C17415">
        <v>938.53</v>
      </c>
    </row>
    <row r="17416" spans="1:3" x14ac:dyDescent="0.55000000000000004">
      <c r="A17416" s="1" t="s">
        <v>18</v>
      </c>
      <c r="B17416" s="2">
        <v>44552</v>
      </c>
      <c r="C17416">
        <v>1008.87</v>
      </c>
    </row>
    <row r="17417" spans="1:3" x14ac:dyDescent="0.55000000000000004">
      <c r="A17417" s="1" t="s">
        <v>18</v>
      </c>
      <c r="B17417" s="2">
        <v>44553</v>
      </c>
      <c r="C17417">
        <v>1067</v>
      </c>
    </row>
    <row r="17418" spans="1:3" x14ac:dyDescent="0.55000000000000004">
      <c r="A17418" s="1" t="s">
        <v>18</v>
      </c>
      <c r="B17418" s="2">
        <v>44557</v>
      </c>
      <c r="C17418">
        <v>1093.9399000000001</v>
      </c>
    </row>
    <row r="17419" spans="1:3" x14ac:dyDescent="0.55000000000000004">
      <c r="A17419" s="1" t="s">
        <v>18</v>
      </c>
      <c r="B17419" s="2">
        <v>44558</v>
      </c>
      <c r="C17419">
        <v>1088.47</v>
      </c>
    </row>
    <row r="17420" spans="1:3" x14ac:dyDescent="0.55000000000000004">
      <c r="A17420" s="1" t="s">
        <v>18</v>
      </c>
      <c r="B17420" s="2">
        <v>44559</v>
      </c>
      <c r="C17420">
        <v>1086.1899000000001</v>
      </c>
    </row>
    <row r="17421" spans="1:3" x14ac:dyDescent="0.55000000000000004">
      <c r="A17421" s="1" t="s">
        <v>18</v>
      </c>
      <c r="B17421" s="2">
        <v>44560</v>
      </c>
      <c r="C17421">
        <v>1070.3399999999999</v>
      </c>
    </row>
    <row r="17422" spans="1:3" x14ac:dyDescent="0.55000000000000004">
      <c r="A17422" s="1" t="s">
        <v>18</v>
      </c>
      <c r="B17422" s="2">
        <v>44561</v>
      </c>
      <c r="C17422">
        <v>1056.78</v>
      </c>
    </row>
    <row r="17423" spans="1:3" x14ac:dyDescent="0.55000000000000004">
      <c r="A17423" s="1" t="s">
        <v>18</v>
      </c>
      <c r="B17423" s="2">
        <v>44564</v>
      </c>
      <c r="C17423">
        <v>1199.78</v>
      </c>
    </row>
    <row r="17424" spans="1:3" x14ac:dyDescent="0.55000000000000004">
      <c r="A17424" s="1" t="s">
        <v>18</v>
      </c>
      <c r="B17424" s="2">
        <v>44565</v>
      </c>
      <c r="C17424">
        <v>1149.5899999999999</v>
      </c>
    </row>
    <row r="17425" spans="1:3" x14ac:dyDescent="0.55000000000000004">
      <c r="A17425" s="1" t="s">
        <v>18</v>
      </c>
      <c r="B17425" s="2">
        <v>44566</v>
      </c>
      <c r="C17425">
        <v>1088.1199999999999</v>
      </c>
    </row>
    <row r="17426" spans="1:3" x14ac:dyDescent="0.55000000000000004">
      <c r="A17426" s="1" t="s">
        <v>18</v>
      </c>
      <c r="B17426" s="2">
        <v>44567</v>
      </c>
      <c r="C17426">
        <v>1064.7</v>
      </c>
    </row>
    <row r="17427" spans="1:3" x14ac:dyDescent="0.55000000000000004">
      <c r="A17427" s="1" t="s">
        <v>18</v>
      </c>
      <c r="B17427" s="2">
        <v>44568</v>
      </c>
      <c r="C17427">
        <v>1026.96</v>
      </c>
    </row>
    <row r="17428" spans="1:3" x14ac:dyDescent="0.55000000000000004">
      <c r="A17428" s="1" t="s">
        <v>18</v>
      </c>
      <c r="B17428" s="2">
        <v>44571</v>
      </c>
      <c r="C17428">
        <v>1058.1199999999999</v>
      </c>
    </row>
    <row r="17429" spans="1:3" x14ac:dyDescent="0.55000000000000004">
      <c r="A17429" s="1" t="s">
        <v>18</v>
      </c>
      <c r="B17429" s="2">
        <v>44572</v>
      </c>
      <c r="C17429">
        <v>1064.4000000000001</v>
      </c>
    </row>
    <row r="17430" spans="1:3" x14ac:dyDescent="0.55000000000000004">
      <c r="A17430" s="1" t="s">
        <v>18</v>
      </c>
      <c r="B17430" s="2">
        <v>44573</v>
      </c>
      <c r="C17430">
        <v>1106.22</v>
      </c>
    </row>
    <row r="17431" spans="1:3" x14ac:dyDescent="0.55000000000000004">
      <c r="A17431" s="1" t="s">
        <v>18</v>
      </c>
      <c r="B17431" s="2">
        <v>44574</v>
      </c>
      <c r="C17431">
        <v>1031.5600999999999</v>
      </c>
    </row>
    <row r="17432" spans="1:3" x14ac:dyDescent="0.55000000000000004">
      <c r="A17432" s="1" t="s">
        <v>18</v>
      </c>
      <c r="B17432" s="2">
        <v>44575</v>
      </c>
      <c r="C17432">
        <v>1049.6099999999999</v>
      </c>
    </row>
    <row r="17433" spans="1:3" x14ac:dyDescent="0.55000000000000004">
      <c r="A17433" s="1" t="s">
        <v>18</v>
      </c>
      <c r="B17433" s="2">
        <v>44579</v>
      </c>
      <c r="C17433">
        <v>1030.51</v>
      </c>
    </row>
    <row r="17434" spans="1:3" x14ac:dyDescent="0.55000000000000004">
      <c r="A17434" s="1" t="s">
        <v>18</v>
      </c>
      <c r="B17434" s="2">
        <v>44580</v>
      </c>
      <c r="C17434">
        <v>995.65</v>
      </c>
    </row>
    <row r="17435" spans="1:3" x14ac:dyDescent="0.55000000000000004">
      <c r="A17435" s="1" t="s">
        <v>18</v>
      </c>
      <c r="B17435" s="2">
        <v>44581</v>
      </c>
      <c r="C17435">
        <v>996.27</v>
      </c>
    </row>
    <row r="17436" spans="1:3" x14ac:dyDescent="0.55000000000000004">
      <c r="A17436" s="1" t="s">
        <v>18</v>
      </c>
      <c r="B17436" s="2">
        <v>44582</v>
      </c>
      <c r="C17436">
        <v>943.9</v>
      </c>
    </row>
    <row r="17437" spans="1:3" x14ac:dyDescent="0.55000000000000004">
      <c r="A17437" s="1" t="s">
        <v>18</v>
      </c>
      <c r="B17437" s="2">
        <v>44585</v>
      </c>
      <c r="C17437">
        <v>930</v>
      </c>
    </row>
    <row r="17438" spans="1:3" x14ac:dyDescent="0.55000000000000004">
      <c r="A17438" s="1" t="s">
        <v>18</v>
      </c>
      <c r="B17438" s="2">
        <v>44586</v>
      </c>
      <c r="C17438">
        <v>918.4</v>
      </c>
    </row>
    <row r="17439" spans="1:3" x14ac:dyDescent="0.55000000000000004">
      <c r="A17439" s="1" t="s">
        <v>18</v>
      </c>
      <c r="B17439" s="2">
        <v>44587</v>
      </c>
      <c r="C17439">
        <v>937.41</v>
      </c>
    </row>
    <row r="17440" spans="1:3" x14ac:dyDescent="0.55000000000000004">
      <c r="A17440" s="1" t="s">
        <v>18</v>
      </c>
      <c r="B17440" s="2">
        <v>44588</v>
      </c>
      <c r="C17440">
        <v>829.1</v>
      </c>
    </row>
    <row r="17441" spans="1:3" x14ac:dyDescent="0.55000000000000004">
      <c r="A17441" s="1" t="s">
        <v>18</v>
      </c>
      <c r="B17441" s="2">
        <v>44589</v>
      </c>
      <c r="C17441">
        <v>846.35</v>
      </c>
    </row>
    <row r="17442" spans="1:3" x14ac:dyDescent="0.55000000000000004">
      <c r="A17442" s="1" t="s">
        <v>18</v>
      </c>
      <c r="B17442" s="2">
        <v>44592</v>
      </c>
      <c r="C17442">
        <v>936.72</v>
      </c>
    </row>
    <row r="17443" spans="1:3" x14ac:dyDescent="0.55000000000000004">
      <c r="A17443" s="1" t="s">
        <v>18</v>
      </c>
      <c r="B17443" s="2">
        <v>44593</v>
      </c>
      <c r="C17443">
        <v>931.25</v>
      </c>
    </row>
    <row r="17444" spans="1:3" x14ac:dyDescent="0.55000000000000004">
      <c r="A17444" s="1" t="s">
        <v>18</v>
      </c>
      <c r="B17444" s="2">
        <v>44594</v>
      </c>
      <c r="C17444">
        <v>905.66</v>
      </c>
    </row>
    <row r="17445" spans="1:3" x14ac:dyDescent="0.55000000000000004">
      <c r="A17445" s="1" t="s">
        <v>18</v>
      </c>
      <c r="B17445" s="2">
        <v>44595</v>
      </c>
      <c r="C17445">
        <v>891.14</v>
      </c>
    </row>
    <row r="17446" spans="1:3" x14ac:dyDescent="0.55000000000000004">
      <c r="A17446" s="1" t="s">
        <v>18</v>
      </c>
      <c r="B17446" s="2">
        <v>44596</v>
      </c>
      <c r="C17446">
        <v>923.32</v>
      </c>
    </row>
    <row r="17447" spans="1:3" x14ac:dyDescent="0.55000000000000004">
      <c r="A17447" s="1" t="s">
        <v>18</v>
      </c>
      <c r="B17447" s="2">
        <v>44599</v>
      </c>
      <c r="C17447">
        <v>907.34</v>
      </c>
    </row>
    <row r="17448" spans="1:3" x14ac:dyDescent="0.55000000000000004">
      <c r="A17448" s="1" t="s">
        <v>18</v>
      </c>
      <c r="B17448" s="2">
        <v>44600</v>
      </c>
      <c r="C17448">
        <v>922</v>
      </c>
    </row>
    <row r="17449" spans="1:3" x14ac:dyDescent="0.55000000000000004">
      <c r="A17449" s="1" t="s">
        <v>18</v>
      </c>
      <c r="B17449" s="2">
        <v>44601</v>
      </c>
      <c r="C17449">
        <v>932</v>
      </c>
    </row>
    <row r="17450" spans="1:3" x14ac:dyDescent="0.55000000000000004">
      <c r="A17450" s="1" t="s">
        <v>18</v>
      </c>
      <c r="B17450" s="2">
        <v>44602</v>
      </c>
      <c r="C17450">
        <v>904.55</v>
      </c>
    </row>
    <row r="17451" spans="1:3" x14ac:dyDescent="0.55000000000000004">
      <c r="A17451" s="1" t="s">
        <v>18</v>
      </c>
      <c r="B17451" s="2">
        <v>44603</v>
      </c>
      <c r="C17451">
        <v>860</v>
      </c>
    </row>
    <row r="17452" spans="1:3" x14ac:dyDescent="0.55000000000000004">
      <c r="A17452" s="1" t="s">
        <v>18</v>
      </c>
      <c r="B17452" s="2">
        <v>44606</v>
      </c>
      <c r="C17452">
        <v>875.76</v>
      </c>
    </row>
    <row r="17453" spans="1:3" x14ac:dyDescent="0.55000000000000004">
      <c r="A17453" s="1" t="s">
        <v>18</v>
      </c>
      <c r="B17453" s="2">
        <v>44607</v>
      </c>
      <c r="C17453">
        <v>922.43</v>
      </c>
    </row>
    <row r="17454" spans="1:3" x14ac:dyDescent="0.55000000000000004">
      <c r="A17454" s="1" t="s">
        <v>18</v>
      </c>
      <c r="B17454" s="2">
        <v>44608</v>
      </c>
      <c r="C17454">
        <v>923.39</v>
      </c>
    </row>
    <row r="17455" spans="1:3" x14ac:dyDescent="0.55000000000000004">
      <c r="A17455" s="1" t="s">
        <v>18</v>
      </c>
      <c r="B17455" s="2">
        <v>44609</v>
      </c>
      <c r="C17455">
        <v>876.35</v>
      </c>
    </row>
    <row r="17456" spans="1:3" x14ac:dyDescent="0.55000000000000004">
      <c r="A17456" s="1" t="s">
        <v>18</v>
      </c>
      <c r="B17456" s="2">
        <v>44610</v>
      </c>
      <c r="C17456">
        <v>856.98</v>
      </c>
    </row>
    <row r="17457" spans="1:3" x14ac:dyDescent="0.55000000000000004">
      <c r="A17457" s="1" t="s">
        <v>18</v>
      </c>
      <c r="B17457" s="2">
        <v>44614</v>
      </c>
      <c r="C17457">
        <v>821.53</v>
      </c>
    </row>
    <row r="17458" spans="1:3" x14ac:dyDescent="0.55000000000000004">
      <c r="A17458" s="1" t="s">
        <v>18</v>
      </c>
      <c r="B17458" s="2">
        <v>44615</v>
      </c>
      <c r="C17458">
        <v>764.04</v>
      </c>
    </row>
    <row r="17459" spans="1:3" x14ac:dyDescent="0.55000000000000004">
      <c r="A17459" s="1" t="s">
        <v>18</v>
      </c>
      <c r="B17459" s="2">
        <v>44616</v>
      </c>
      <c r="C17459">
        <v>800.77</v>
      </c>
    </row>
    <row r="17460" spans="1:3" x14ac:dyDescent="0.55000000000000004">
      <c r="A17460" s="1" t="s">
        <v>18</v>
      </c>
      <c r="B17460" s="2">
        <v>44617</v>
      </c>
      <c r="C17460">
        <v>809.87</v>
      </c>
    </row>
    <row r="17461" spans="1:3" x14ac:dyDescent="0.55000000000000004">
      <c r="A17461" s="1" t="s">
        <v>18</v>
      </c>
      <c r="B17461" s="2">
        <v>44620</v>
      </c>
      <c r="C17461">
        <v>870.43</v>
      </c>
    </row>
    <row r="17462" spans="1:3" x14ac:dyDescent="0.55000000000000004">
      <c r="A17462" s="1" t="s">
        <v>18</v>
      </c>
      <c r="B17462" s="2">
        <v>44621</v>
      </c>
      <c r="C17462">
        <v>864.37</v>
      </c>
    </row>
    <row r="17463" spans="1:3" x14ac:dyDescent="0.55000000000000004">
      <c r="A17463" s="1" t="s">
        <v>18</v>
      </c>
      <c r="B17463" s="2">
        <v>44622</v>
      </c>
      <c r="C17463">
        <v>879.89</v>
      </c>
    </row>
    <row r="17464" spans="1:3" x14ac:dyDescent="0.55000000000000004">
      <c r="A17464" s="1" t="s">
        <v>18</v>
      </c>
      <c r="B17464" s="2">
        <v>44623</v>
      </c>
      <c r="C17464">
        <v>839.29</v>
      </c>
    </row>
    <row r="17465" spans="1:3" x14ac:dyDescent="0.55000000000000004">
      <c r="A17465" s="1" t="s">
        <v>18</v>
      </c>
      <c r="B17465" s="2">
        <v>44624</v>
      </c>
      <c r="C17465">
        <v>838.29</v>
      </c>
    </row>
    <row r="17466" spans="1:3" x14ac:dyDescent="0.55000000000000004">
      <c r="A17466" s="1" t="s">
        <v>18</v>
      </c>
      <c r="B17466" s="2">
        <v>44627</v>
      </c>
      <c r="C17466">
        <v>804.58</v>
      </c>
    </row>
    <row r="17467" spans="1:3" x14ac:dyDescent="0.55000000000000004">
      <c r="A17467" s="1" t="s">
        <v>18</v>
      </c>
      <c r="B17467" s="2">
        <v>44628</v>
      </c>
      <c r="C17467">
        <v>824.4</v>
      </c>
    </row>
    <row r="17468" spans="1:3" x14ac:dyDescent="0.55000000000000004">
      <c r="A17468" s="1" t="s">
        <v>18</v>
      </c>
      <c r="B17468" s="2">
        <v>44629</v>
      </c>
      <c r="C17468">
        <v>858.97</v>
      </c>
    </row>
    <row r="17469" spans="1:3" x14ac:dyDescent="0.55000000000000004">
      <c r="A17469" s="1" t="s">
        <v>18</v>
      </c>
      <c r="B17469" s="2">
        <v>44630</v>
      </c>
      <c r="C17469">
        <v>838.3</v>
      </c>
    </row>
    <row r="17470" spans="1:3" x14ac:dyDescent="0.55000000000000004">
      <c r="A17470" s="1" t="s">
        <v>18</v>
      </c>
      <c r="B17470" s="2">
        <v>44631</v>
      </c>
      <c r="C17470">
        <v>795.35</v>
      </c>
    </row>
    <row r="17471" spans="1:3" x14ac:dyDescent="0.55000000000000004">
      <c r="A17471" s="1" t="s">
        <v>18</v>
      </c>
      <c r="B17471" s="2">
        <v>44634</v>
      </c>
      <c r="C17471">
        <v>766.37</v>
      </c>
    </row>
    <row r="17472" spans="1:3" x14ac:dyDescent="0.55000000000000004">
      <c r="A17472" s="1" t="s">
        <v>18</v>
      </c>
      <c r="B17472" s="2">
        <v>44635</v>
      </c>
      <c r="C17472">
        <v>801.89</v>
      </c>
    </row>
    <row r="17473" spans="1:3" x14ac:dyDescent="0.55000000000000004">
      <c r="A17473" s="1" t="s">
        <v>18</v>
      </c>
      <c r="B17473" s="2">
        <v>44636</v>
      </c>
      <c r="C17473">
        <v>840.23</v>
      </c>
    </row>
    <row r="17474" spans="1:3" x14ac:dyDescent="0.55000000000000004">
      <c r="A17474" s="1" t="s">
        <v>18</v>
      </c>
      <c r="B17474" s="2">
        <v>44637</v>
      </c>
      <c r="C17474">
        <v>871.6</v>
      </c>
    </row>
    <row r="17475" spans="1:3" x14ac:dyDescent="0.55000000000000004">
      <c r="A17475" s="1" t="s">
        <v>18</v>
      </c>
      <c r="B17475" s="2">
        <v>44638</v>
      </c>
      <c r="C17475">
        <v>905.39</v>
      </c>
    </row>
    <row r="17476" spans="1:3" x14ac:dyDescent="0.55000000000000004">
      <c r="A17476" s="1" t="s">
        <v>18</v>
      </c>
      <c r="B17476" s="2">
        <v>44641</v>
      </c>
      <c r="C17476">
        <v>921.16</v>
      </c>
    </row>
    <row r="17477" spans="1:3" x14ac:dyDescent="0.55000000000000004">
      <c r="A17477" s="1" t="s">
        <v>18</v>
      </c>
      <c r="B17477" s="2">
        <v>44642</v>
      </c>
      <c r="C17477">
        <v>993.98</v>
      </c>
    </row>
    <row r="17478" spans="1:3" x14ac:dyDescent="0.55000000000000004">
      <c r="A17478" s="1" t="s">
        <v>18</v>
      </c>
      <c r="B17478" s="2">
        <v>44643</v>
      </c>
      <c r="C17478">
        <v>999.11</v>
      </c>
    </row>
    <row r="17479" spans="1:3" x14ac:dyDescent="0.55000000000000004">
      <c r="A17479" s="1" t="s">
        <v>18</v>
      </c>
      <c r="B17479" s="2">
        <v>44644</v>
      </c>
      <c r="C17479">
        <v>1013.92</v>
      </c>
    </row>
    <row r="17480" spans="1:3" x14ac:dyDescent="0.55000000000000004">
      <c r="A17480" s="1" t="s">
        <v>18</v>
      </c>
      <c r="B17480" s="2">
        <v>44645</v>
      </c>
      <c r="C17480">
        <v>1010.64</v>
      </c>
    </row>
    <row r="17481" spans="1:3" x14ac:dyDescent="0.55000000000000004">
      <c r="A17481" s="1" t="s">
        <v>18</v>
      </c>
      <c r="B17481" s="2">
        <v>44648</v>
      </c>
      <c r="C17481">
        <v>1091.8399999999999</v>
      </c>
    </row>
    <row r="17482" spans="1:3" x14ac:dyDescent="0.55000000000000004">
      <c r="A17482" s="1" t="s">
        <v>18</v>
      </c>
      <c r="B17482" s="2">
        <v>44649</v>
      </c>
      <c r="C17482">
        <v>1099.5699</v>
      </c>
    </row>
    <row r="17483" spans="1:3" x14ac:dyDescent="0.55000000000000004">
      <c r="A17483" s="1" t="s">
        <v>18</v>
      </c>
      <c r="B17483" s="2">
        <v>44650</v>
      </c>
      <c r="C17483">
        <v>1093.99</v>
      </c>
    </row>
    <row r="17484" spans="1:3" x14ac:dyDescent="0.55000000000000004">
      <c r="A17484" s="1" t="s">
        <v>18</v>
      </c>
      <c r="B17484" s="2">
        <v>44651</v>
      </c>
      <c r="C17484">
        <v>1077.5999999999999</v>
      </c>
    </row>
    <row r="17485" spans="1:3" x14ac:dyDescent="0.55000000000000004">
      <c r="A17485" s="1" t="s">
        <v>18</v>
      </c>
      <c r="B17485" s="2">
        <v>44652</v>
      </c>
      <c r="C17485">
        <v>1084.5899999999999</v>
      </c>
    </row>
    <row r="17486" spans="1:3" x14ac:dyDescent="0.55000000000000004">
      <c r="A17486" s="1" t="s">
        <v>18</v>
      </c>
      <c r="B17486" s="2">
        <v>44655</v>
      </c>
      <c r="C17486">
        <v>1145.45</v>
      </c>
    </row>
    <row r="17487" spans="1:3" x14ac:dyDescent="0.55000000000000004">
      <c r="A17487" s="1" t="s">
        <v>18</v>
      </c>
      <c r="B17487" s="2">
        <v>44656</v>
      </c>
      <c r="C17487">
        <v>1091.26</v>
      </c>
    </row>
    <row r="17488" spans="1:3" x14ac:dyDescent="0.55000000000000004">
      <c r="A17488" s="1" t="s">
        <v>18</v>
      </c>
      <c r="B17488" s="2">
        <v>44657</v>
      </c>
      <c r="C17488">
        <v>1045.76</v>
      </c>
    </row>
    <row r="17489" spans="1:3" x14ac:dyDescent="0.55000000000000004">
      <c r="A17489" s="1" t="s">
        <v>18</v>
      </c>
      <c r="B17489" s="2">
        <v>44658</v>
      </c>
      <c r="C17489">
        <v>1057.26</v>
      </c>
    </row>
    <row r="17490" spans="1:3" x14ac:dyDescent="0.55000000000000004">
      <c r="A17490" s="1" t="s">
        <v>18</v>
      </c>
      <c r="B17490" s="2">
        <v>44659</v>
      </c>
      <c r="C17490">
        <v>1025.49</v>
      </c>
    </row>
    <row r="17491" spans="1:3" x14ac:dyDescent="0.55000000000000004">
      <c r="A17491" s="1" t="s">
        <v>18</v>
      </c>
      <c r="B17491" s="2">
        <v>44662</v>
      </c>
      <c r="C17491">
        <v>975.93</v>
      </c>
    </row>
    <row r="17492" spans="1:3" x14ac:dyDescent="0.55000000000000004">
      <c r="A17492" s="1" t="s">
        <v>18</v>
      </c>
      <c r="B17492" s="2">
        <v>44663</v>
      </c>
      <c r="C17492">
        <v>986.95</v>
      </c>
    </row>
    <row r="17493" spans="1:3" x14ac:dyDescent="0.55000000000000004">
      <c r="A17493" s="1" t="s">
        <v>18</v>
      </c>
      <c r="B17493" s="2">
        <v>44664</v>
      </c>
      <c r="C17493">
        <v>1022.37</v>
      </c>
    </row>
    <row r="17494" spans="1:3" x14ac:dyDescent="0.55000000000000004">
      <c r="A17494" s="1" t="s">
        <v>18</v>
      </c>
      <c r="B17494" s="2">
        <v>44665</v>
      </c>
      <c r="C17494">
        <v>985</v>
      </c>
    </row>
    <row r="17495" spans="1:3" x14ac:dyDescent="0.55000000000000004">
      <c r="A17495" s="1" t="s">
        <v>18</v>
      </c>
      <c r="B17495" s="2">
        <v>44669</v>
      </c>
      <c r="C17495">
        <v>1004.29</v>
      </c>
    </row>
    <row r="17496" spans="1:3" x14ac:dyDescent="0.55000000000000004">
      <c r="A17496" s="1" t="s">
        <v>18</v>
      </c>
      <c r="B17496" s="2">
        <v>44670</v>
      </c>
      <c r="C17496">
        <v>1028.1500000000001</v>
      </c>
    </row>
    <row r="17497" spans="1:3" x14ac:dyDescent="0.55000000000000004">
      <c r="A17497" s="1" t="s">
        <v>18</v>
      </c>
      <c r="B17497" s="2">
        <v>44671</v>
      </c>
      <c r="C17497">
        <v>977.2</v>
      </c>
    </row>
    <row r="17498" spans="1:3" x14ac:dyDescent="0.55000000000000004">
      <c r="A17498" s="1" t="s">
        <v>18</v>
      </c>
      <c r="B17498" s="2">
        <v>44672</v>
      </c>
      <c r="C17498">
        <v>1008.78</v>
      </c>
    </row>
    <row r="17499" spans="1:3" x14ac:dyDescent="0.55000000000000004">
      <c r="A17499" s="1" t="s">
        <v>18</v>
      </c>
      <c r="B17499" s="2">
        <v>44673</v>
      </c>
      <c r="C17499">
        <v>1005.05</v>
      </c>
    </row>
    <row r="17500" spans="1:3" x14ac:dyDescent="0.55000000000000004">
      <c r="A17500" s="1" t="s">
        <v>18</v>
      </c>
      <c r="B17500" s="2">
        <v>44676</v>
      </c>
      <c r="C17500">
        <v>998.02</v>
      </c>
    </row>
    <row r="17501" spans="1:3" x14ac:dyDescent="0.55000000000000004">
      <c r="A17501" s="1" t="s">
        <v>18</v>
      </c>
      <c r="B17501" s="2">
        <v>44677</v>
      </c>
      <c r="C17501">
        <v>876.42</v>
      </c>
    </row>
    <row r="17502" spans="1:3" x14ac:dyDescent="0.55000000000000004">
      <c r="A17502" s="1" t="s">
        <v>18</v>
      </c>
      <c r="B17502" s="2">
        <v>44678</v>
      </c>
      <c r="C17502">
        <v>881.51</v>
      </c>
    </row>
    <row r="17503" spans="1:3" x14ac:dyDescent="0.55000000000000004">
      <c r="A17503" s="1" t="s">
        <v>18</v>
      </c>
      <c r="B17503" s="2">
        <v>44679</v>
      </c>
      <c r="C17503">
        <v>877.51</v>
      </c>
    </row>
    <row r="17504" spans="1:3" x14ac:dyDescent="0.55000000000000004">
      <c r="A17504" s="1" t="s">
        <v>18</v>
      </c>
      <c r="B17504" s="2">
        <v>44680</v>
      </c>
      <c r="C17504">
        <v>870.76</v>
      </c>
    </row>
    <row r="17505" spans="1:3" x14ac:dyDescent="0.55000000000000004">
      <c r="A17505" s="1" t="s">
        <v>18</v>
      </c>
      <c r="B17505" s="2">
        <v>44683</v>
      </c>
      <c r="C17505">
        <v>902.94</v>
      </c>
    </row>
    <row r="17506" spans="1:3" x14ac:dyDescent="0.55000000000000004">
      <c r="A17506" s="1" t="s">
        <v>18</v>
      </c>
      <c r="B17506" s="2">
        <v>44684</v>
      </c>
      <c r="C17506">
        <v>909.25</v>
      </c>
    </row>
    <row r="17507" spans="1:3" x14ac:dyDescent="0.55000000000000004">
      <c r="A17507" s="1" t="s">
        <v>18</v>
      </c>
      <c r="B17507" s="2">
        <v>44685</v>
      </c>
      <c r="C17507">
        <v>952.62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4F6E9E-9529-418B-83E4-B0E1A031E7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DASHBOARD</vt:lpstr>
      <vt:lpstr>PIVOT (Q)</vt:lpstr>
      <vt:lpstr>PIVOT (M)</vt:lpstr>
      <vt:lpstr>NasdaqGS</vt:lpstr>
      <vt:lpstr>CLOSE_PRICE</vt:lpstr>
      <vt:lpstr>PERIOD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mohaimin</dc:creator>
  <cp:lastModifiedBy>Md Mohaimin Ahmed</cp:lastModifiedBy>
  <dcterms:created xsi:type="dcterms:W3CDTF">2015-06-05T18:17:20Z</dcterms:created>
  <dcterms:modified xsi:type="dcterms:W3CDTF">2022-05-09T03:25:20Z</dcterms:modified>
</cp:coreProperties>
</file>