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mad\Desktop\ICDL-syllabus\3-excel\"/>
    </mc:Choice>
  </mc:AlternateContent>
  <xr:revisionPtr revIDLastSave="0" documentId="13_ncr:1_{150CB384-C84B-4C4E-B1C3-15BD5FB54245}" xr6:coauthVersionLast="46" xr6:coauthVersionMax="46" xr10:uidLastSave="{00000000-0000-0000-0000-000000000000}"/>
  <bookViews>
    <workbookView xWindow="3684" yWindow="1416" windowWidth="17280" windowHeight="7020" activeTab="1" xr2:uid="{00000000-000D-0000-FFFF-FFFF00000000}"/>
  </bookViews>
  <sheets>
    <sheet name="Personal Budget" sheetId="3" r:id="rId1"/>
    <sheet name="Dashboards" sheetId="4" r:id="rId2"/>
  </sheets>
  <definedNames>
    <definedName name="_xlnm.Print_Area" localSheetId="1">Dashboards!$A$1:$Q$136</definedName>
    <definedName name="_xlnm.Print_Area" localSheetId="0">'Personal Budget'!$A$1:$N$54</definedName>
  </definedNames>
  <calcPr calcId="191029"/>
</workbook>
</file>

<file path=xl/calcChain.xml><?xml version="1.0" encoding="utf-8"?>
<calcChain xmlns="http://schemas.openxmlformats.org/spreadsheetml/2006/main">
  <c r="C54" i="3" l="1"/>
  <c r="N3" i="3"/>
  <c r="B52" i="3"/>
  <c r="N4" i="3" l="1"/>
  <c r="N5" i="3"/>
  <c r="N6" i="3"/>
  <c r="N7" i="3"/>
  <c r="N12" i="3"/>
  <c r="N13" i="3"/>
  <c r="B25" i="3"/>
  <c r="C25" i="3"/>
  <c r="D25" i="3"/>
  <c r="E25" i="3"/>
  <c r="F25" i="3"/>
  <c r="G25" i="3"/>
  <c r="H25" i="3"/>
  <c r="I25" i="3"/>
  <c r="J25" i="3"/>
  <c r="K25" i="3"/>
  <c r="L25" i="3"/>
  <c r="M25" i="3"/>
  <c r="B34" i="3"/>
  <c r="C34" i="3"/>
  <c r="D34" i="3"/>
  <c r="E34" i="3"/>
  <c r="F34" i="3"/>
  <c r="G34" i="3"/>
  <c r="H34" i="3"/>
  <c r="I34" i="3"/>
  <c r="J34" i="3"/>
  <c r="K34" i="3"/>
  <c r="L34" i="3"/>
  <c r="M34" i="3"/>
  <c r="B42" i="3"/>
  <c r="C42" i="3"/>
  <c r="D42" i="3"/>
  <c r="E42" i="3"/>
  <c r="F42" i="3"/>
  <c r="G42" i="3"/>
  <c r="H42" i="3"/>
  <c r="I42" i="3"/>
  <c r="J42" i="3"/>
  <c r="K42" i="3"/>
  <c r="L42" i="3"/>
  <c r="M42" i="3"/>
  <c r="N44" i="3"/>
  <c r="N45" i="3"/>
  <c r="N46" i="3"/>
  <c r="N47" i="3"/>
  <c r="N48" i="3"/>
  <c r="M9" i="3"/>
  <c r="M51" i="3" s="1"/>
  <c r="M14" i="3"/>
  <c r="M52" i="3" s="1"/>
  <c r="M49" i="3"/>
  <c r="L9" i="3"/>
  <c r="L51" i="3" s="1"/>
  <c r="L14" i="3"/>
  <c r="L52" i="3" s="1"/>
  <c r="L49" i="3"/>
  <c r="K9" i="3"/>
  <c r="K51" i="3" s="1"/>
  <c r="K14" i="3"/>
  <c r="K52" i="3" s="1"/>
  <c r="K49" i="3"/>
  <c r="J9" i="3"/>
  <c r="J51" i="3"/>
  <c r="J14" i="3"/>
  <c r="J52" i="3" s="1"/>
  <c r="J49" i="3"/>
  <c r="I9" i="3"/>
  <c r="I51" i="3" s="1"/>
  <c r="I14" i="3"/>
  <c r="I52" i="3" s="1"/>
  <c r="I49" i="3"/>
  <c r="H9" i="3"/>
  <c r="H51" i="3" s="1"/>
  <c r="H14" i="3"/>
  <c r="H52" i="3" s="1"/>
  <c r="H49" i="3"/>
  <c r="G9" i="3"/>
  <c r="G51" i="3" s="1"/>
  <c r="G14" i="3"/>
  <c r="G52" i="3" s="1"/>
  <c r="G49" i="3"/>
  <c r="F9" i="3"/>
  <c r="F51" i="3" s="1"/>
  <c r="F14" i="3"/>
  <c r="F52" i="3" s="1"/>
  <c r="F49" i="3"/>
  <c r="E9" i="3"/>
  <c r="E51" i="3" s="1"/>
  <c r="E54" i="3" s="1"/>
  <c r="E14" i="3"/>
  <c r="E52" i="3" s="1"/>
  <c r="E49" i="3"/>
  <c r="D9" i="3"/>
  <c r="D51" i="3" s="1"/>
  <c r="D14" i="3"/>
  <c r="D52" i="3" s="1"/>
  <c r="D49" i="3"/>
  <c r="C9" i="3"/>
  <c r="C51" i="3" s="1"/>
  <c r="C14" i="3"/>
  <c r="C52" i="3" s="1"/>
  <c r="C49" i="3"/>
  <c r="B9" i="3"/>
  <c r="B51" i="3" s="1"/>
  <c r="B14" i="3"/>
  <c r="B49" i="3"/>
  <c r="A14" i="3"/>
  <c r="A49" i="3"/>
  <c r="A42" i="3"/>
  <c r="A34" i="3"/>
  <c r="A25" i="3"/>
  <c r="A9" i="3"/>
  <c r="N17" i="3"/>
  <c r="N18" i="3"/>
  <c r="N19" i="3"/>
  <c r="N20" i="3"/>
  <c r="N21" i="3"/>
  <c r="N22" i="3"/>
  <c r="N23" i="3"/>
  <c r="N28" i="3"/>
  <c r="N29" i="3"/>
  <c r="N30" i="3"/>
  <c r="N31" i="3"/>
  <c r="N32" i="3"/>
  <c r="N33" i="3"/>
  <c r="N36" i="3"/>
  <c r="N37" i="3"/>
  <c r="N38" i="3"/>
  <c r="N39" i="3"/>
  <c r="N40" i="3"/>
  <c r="N41" i="3"/>
  <c r="B53" i="3" l="1"/>
  <c r="G53" i="3"/>
  <c r="G54" i="3" s="1"/>
  <c r="F53" i="3"/>
  <c r="F54" i="3" s="1"/>
  <c r="E53" i="3"/>
  <c r="D53" i="3"/>
  <c r="D54" i="3" s="1"/>
  <c r="C53" i="3"/>
  <c r="L53" i="3"/>
  <c r="L54" i="3" s="1"/>
  <c r="K53" i="3"/>
  <c r="K54" i="3" s="1"/>
  <c r="J53" i="3"/>
  <c r="J54" i="3" s="1"/>
  <c r="I53" i="3"/>
  <c r="I54" i="3" s="1"/>
  <c r="M53" i="3"/>
  <c r="M54" i="3" s="1"/>
  <c r="H53" i="3"/>
  <c r="B54" i="3"/>
  <c r="N34" i="3"/>
  <c r="N14" i="3"/>
  <c r="N52" i="3" s="1"/>
  <c r="N49" i="3"/>
  <c r="N42" i="3"/>
  <c r="N9" i="3"/>
  <c r="N51" i="3" s="1"/>
  <c r="N25" i="3"/>
  <c r="H54" i="3"/>
  <c r="N53" i="3" l="1"/>
  <c r="N54" i="3" s="1"/>
</calcChain>
</file>

<file path=xl/sharedStrings.xml><?xml version="1.0" encoding="utf-8"?>
<sst xmlns="http://schemas.openxmlformats.org/spreadsheetml/2006/main" count="62" uniqueCount="57">
  <si>
    <t>Music (CDs, etc.)</t>
  </si>
  <si>
    <t>Books</t>
  </si>
  <si>
    <t>Salon/barber</t>
  </si>
  <si>
    <t>Gifts</t>
  </si>
  <si>
    <t>Clothing</t>
  </si>
  <si>
    <t>Insurance</t>
  </si>
  <si>
    <t>Dog walker</t>
  </si>
  <si>
    <t>Dining out</t>
  </si>
  <si>
    <t>Dry cleaning</t>
  </si>
  <si>
    <t>Child care</t>
  </si>
  <si>
    <t xml:space="preserve">Groceries </t>
  </si>
  <si>
    <t>Home repairs</t>
  </si>
  <si>
    <t>Utilities</t>
  </si>
  <si>
    <t>Repairs</t>
  </si>
  <si>
    <t>Miscellaneous</t>
  </si>
  <si>
    <t>Interest/dividends</t>
  </si>
  <si>
    <t>Housecleaning service</t>
  </si>
  <si>
    <t>Parking</t>
  </si>
  <si>
    <t>Public transportation</t>
  </si>
  <si>
    <t>Garden supplies</t>
  </si>
  <si>
    <t>Gas/fuel</t>
  </si>
  <si>
    <t>Home improvement</t>
  </si>
  <si>
    <t>Home telephone</t>
  </si>
  <si>
    <t>Mortgage/rent</t>
  </si>
  <si>
    <t>Car wash/detailing services</t>
  </si>
  <si>
    <t>Mobile telephone</t>
  </si>
  <si>
    <t>INCOME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</si>
  <si>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</si>
  <si>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</si>
  <si>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</si>
  <si>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</si>
  <si>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</si>
  <si>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</si>
  <si>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</si>
  <si>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</si>
  <si>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</si>
  <si>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</si>
  <si>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</si>
  <si>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</si>
  <si>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</si>
  <si>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</si>
  <si>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HOME</t>
  </si>
  <si>
    <t>DAILY LIVING</t>
  </si>
  <si>
    <t>TRANSPORTATION</t>
  </si>
  <si>
    <t>PERSONAL</t>
  </si>
  <si>
    <t>PERSONAL BUDGET - DASHBOARDS</t>
  </si>
  <si>
    <t>Pension</t>
  </si>
  <si>
    <t>Salary / Wages</t>
  </si>
  <si>
    <t>Business</t>
  </si>
  <si>
    <t>TOTAL</t>
  </si>
  <si>
    <t>INCOME-EXPENSE AND SAVINGS CHART</t>
  </si>
  <si>
    <t>SAVINGS GOAL</t>
  </si>
  <si>
    <t>POTENTIAL TO SAVE</t>
  </si>
  <si>
    <t>ANNUAL EXPENSE DISTRIBUTION PIE</t>
  </si>
  <si>
    <t>REF!,#REF!,#REF!,#REF!,C53,#REF!,#REF!)</t>
  </si>
  <si>
    <t>saving to buy new car</t>
  </si>
  <si>
    <t>saving to buy new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</si>
</sst>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_-;[Red]\-* #,##0.00_-;_-* &quot;-&quot;??_-;_-@_-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2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8"/>
      <color indexed="9"/>
      <name val="Arial"/>
      <family val="2"/>
    </font>
    <font>
      <sz val="9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40" fontId="4" fillId="0" borderId="0" xfId="0" applyNumberFormat="1" applyFont="1" applyAlignment="1" applyProtection="1">
      <alignment vertical="center"/>
      <protection locked="0" hidden="1"/>
    </xf>
    <xf numFmtId="40" fontId="5" fillId="0" borderId="0" xfId="0" applyNumberFormat="1" applyFont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40" fontId="6" fillId="0" borderId="0" xfId="0" applyNumberFormat="1" applyFont="1" applyAlignment="1" applyProtection="1">
      <alignment vertical="center"/>
      <protection locked="0" hidden="1"/>
    </xf>
    <xf numFmtId="40" fontId="1" fillId="0" borderId="0" xfId="0" applyNumberFormat="1" applyFont="1" applyAlignment="1" applyProtection="1">
      <alignment vertical="center"/>
      <protection hidden="1"/>
    </xf>
    <xf numFmtId="0" fontId="9" fillId="0" borderId="0" xfId="0" applyFont="1" applyAlignment="1">
      <alignment vertical="center"/>
    </xf>
    <xf numFmtId="0" fontId="4" fillId="0" borderId="0" xfId="0" applyFont="1" applyAlignment="1" applyProtection="1">
      <alignment horizontal="left" vertical="center" indent="1"/>
      <protection locked="0" hidden="1"/>
    </xf>
    <xf numFmtId="0" fontId="6" fillId="0" borderId="0" xfId="0" applyFont="1" applyAlignment="1" applyProtection="1">
      <alignment horizontal="left" vertical="center" indent="1"/>
      <protection locked="0" hidden="1"/>
    </xf>
    <xf numFmtId="40" fontId="5" fillId="6" borderId="0" xfId="0" applyNumberFormat="1" applyFont="1" applyFill="1" applyAlignment="1" applyProtection="1">
      <alignment horizontal="left" vertical="center" indent="1"/>
      <protection hidden="1"/>
    </xf>
    <xf numFmtId="40" fontId="1" fillId="7" borderId="0" xfId="0" applyNumberFormat="1" applyFont="1" applyFill="1" applyAlignment="1" applyProtection="1">
      <alignment horizontal="left" vertical="center" indent="1"/>
      <protection hidden="1"/>
    </xf>
    <xf numFmtId="40" fontId="5" fillId="7" borderId="0" xfId="0" applyNumberFormat="1" applyFont="1" applyFill="1" applyAlignment="1" applyProtection="1">
      <alignment horizontal="left" vertical="center" indent="1"/>
      <protection hidden="1"/>
    </xf>
    <xf numFmtId="164" fontId="5" fillId="0" borderId="0" xfId="0" applyNumberFormat="1" applyFont="1" applyAlignment="1" applyProtection="1">
      <alignment horizontal="right" vertical="center"/>
      <protection hidden="1"/>
    </xf>
    <xf numFmtId="164" fontId="1" fillId="0" borderId="0" xfId="0" applyNumberFormat="1" applyFont="1" applyAlignment="1" applyProtection="1">
      <alignment horizontal="right" vertical="center"/>
      <protection hidden="1"/>
    </xf>
    <xf numFmtId="164" fontId="5" fillId="6" borderId="0" xfId="0" applyNumberFormat="1" applyFont="1" applyFill="1" applyAlignment="1" applyProtection="1">
      <alignment horizontal="right" vertical="center"/>
      <protection hidden="1"/>
    </xf>
    <xf numFmtId="164" fontId="5" fillId="0" borderId="0" xfId="0" applyNumberFormat="1" applyFont="1" applyAlignment="1" applyProtection="1">
      <alignment vertical="center"/>
      <protection locked="0" hidden="1"/>
    </xf>
    <xf numFmtId="164" fontId="1" fillId="0" borderId="0" xfId="0" applyNumberFormat="1" applyFont="1" applyAlignment="1" applyProtection="1">
      <alignment vertical="center"/>
      <protection locked="0" hidden="1"/>
    </xf>
    <xf numFmtId="164" fontId="5" fillId="0" borderId="0" xfId="0" applyNumberFormat="1" applyFont="1" applyAlignment="1" applyProtection="1">
      <alignment vertical="center"/>
      <protection hidden="1"/>
    </xf>
    <xf numFmtId="164" fontId="1" fillId="0" borderId="0" xfId="0" applyNumberFormat="1" applyFont="1" applyAlignment="1" applyProtection="1">
      <alignment vertical="center"/>
      <protection hidden="1"/>
    </xf>
    <xf numFmtId="164" fontId="1" fillId="7" borderId="0" xfId="0" applyNumberFormat="1" applyFont="1" applyFill="1" applyAlignment="1" applyProtection="1">
      <alignment vertical="center"/>
      <protection hidden="1"/>
    </xf>
    <xf numFmtId="164" fontId="5" fillId="7" borderId="0" xfId="0" applyNumberFormat="1" applyFont="1" applyFill="1" applyAlignment="1" applyProtection="1">
      <alignment vertical="center"/>
      <protection hidden="1"/>
    </xf>
    <xf numFmtId="164" fontId="4" fillId="0" borderId="1" xfId="0" applyNumberFormat="1" applyFont="1" applyBorder="1" applyAlignment="1" applyProtection="1">
      <alignment horizontal="right" vertical="center"/>
      <protection locked="0" hidden="1"/>
    </xf>
    <xf numFmtId="164" fontId="6" fillId="0" borderId="1" xfId="0" applyNumberFormat="1" applyFont="1" applyBorder="1" applyAlignment="1" applyProtection="1">
      <alignment horizontal="right" vertical="center"/>
      <protection locked="0" hidden="1"/>
    </xf>
    <xf numFmtId="164" fontId="4" fillId="0" borderId="1" xfId="0" applyNumberFormat="1" applyFont="1" applyBorder="1" applyAlignment="1" applyProtection="1">
      <alignment vertical="center"/>
      <protection locked="0" hidden="1"/>
    </xf>
    <xf numFmtId="164" fontId="6" fillId="0" borderId="1" xfId="0" applyNumberFormat="1" applyFont="1" applyBorder="1" applyAlignment="1" applyProtection="1">
      <alignment vertical="center"/>
      <protection locked="0" hidden="1"/>
    </xf>
    <xf numFmtId="164" fontId="4" fillId="0" borderId="1" xfId="0" applyNumberFormat="1" applyFont="1" applyBorder="1" applyAlignment="1" applyProtection="1">
      <alignment vertical="center"/>
      <protection hidden="1"/>
    </xf>
    <xf numFmtId="164" fontId="6" fillId="0" borderId="1" xfId="0" applyNumberFormat="1" applyFont="1" applyBorder="1" applyAlignment="1" applyProtection="1">
      <alignment vertical="center"/>
      <protection hidden="1"/>
    </xf>
    <xf numFmtId="0" fontId="6" fillId="8" borderId="0" xfId="0" applyFont="1" applyFill="1" applyAlignment="1">
      <alignment horizontal="left" vertical="center" indent="1"/>
    </xf>
    <xf numFmtId="164" fontId="6" fillId="8" borderId="0" xfId="0" applyNumberFormat="1" applyFont="1" applyFill="1" applyAlignment="1">
      <alignment vertical="center"/>
    </xf>
    <xf numFmtId="40" fontId="4" fillId="0" borderId="0" xfId="0" applyNumberFormat="1" applyFont="1" applyAlignment="1" applyProtection="1">
      <alignment horizontal="left" vertical="center" indent="1"/>
      <protection hidden="1"/>
    </xf>
    <xf numFmtId="40" fontId="5" fillId="10" borderId="0" xfId="0" applyNumberFormat="1" applyFont="1" applyFill="1" applyAlignment="1" applyProtection="1">
      <alignment horizontal="left" vertical="center" indent="1"/>
      <protection hidden="1"/>
    </xf>
    <xf numFmtId="164" fontId="5" fillId="10" borderId="0" xfId="0" applyNumberFormat="1" applyFont="1" applyFill="1" applyAlignment="1" applyProtection="1">
      <alignment horizontal="right" vertical="center"/>
      <protection hidden="1"/>
    </xf>
    <xf numFmtId="0" fontId="1" fillId="11" borderId="0" xfId="0" applyFont="1" applyFill="1" applyAlignment="1">
      <alignment horizontal="left" vertical="center" indent="1"/>
    </xf>
    <xf numFmtId="165" fontId="1" fillId="11" borderId="0" xfId="0" applyNumberFormat="1" applyFont="1" applyFill="1" applyAlignment="1">
      <alignment vertical="center"/>
    </xf>
    <xf numFmtId="0" fontId="4" fillId="0" borderId="0" xfId="0" applyFont="1" applyAlignment="1">
      <alignment horizontal="left" vertical="center" indent="1"/>
    </xf>
    <xf numFmtId="40" fontId="4" fillId="0" borderId="0" xfId="0" applyNumberFormat="1" applyFont="1"/>
    <xf numFmtId="164" fontId="4" fillId="0" borderId="0" xfId="0" applyNumberFormat="1" applyFont="1"/>
    <xf numFmtId="0" fontId="3" fillId="4" borderId="0" xfId="0" applyFont="1" applyFill="1" applyAlignment="1" applyProtection="1">
      <alignment horizontal="left" vertical="center" indent="1"/>
      <protection locked="0" hidden="1"/>
    </xf>
    <xf numFmtId="0" fontId="3" fillId="4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/>
    </xf>
    <xf numFmtId="0" fontId="3" fillId="5" borderId="0" xfId="0" applyFont="1" applyFill="1" applyAlignment="1" applyProtection="1">
      <alignment horizontal="left" vertical="center" indent="1"/>
      <protection locked="0" hidden="1"/>
    </xf>
    <xf numFmtId="0" fontId="3" fillId="5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 hidden="1"/>
    </xf>
    <xf numFmtId="40" fontId="10" fillId="2" borderId="0" xfId="0" applyNumberFormat="1" applyFont="1" applyFill="1" applyBorder="1" applyAlignment="1">
      <alignment horizontal="centerContinuous" vertical="center"/>
    </xf>
    <xf numFmtId="40" fontId="4" fillId="0" borderId="0" xfId="0" applyNumberFormat="1" applyFont="1" applyBorder="1" applyAlignment="1">
      <alignment horizontal="centerContinuous" vertical="center"/>
    </xf>
    <xf numFmtId="0" fontId="4" fillId="0" borderId="0" xfId="0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3" fillId="3" borderId="2" xfId="0" applyFont="1" applyFill="1" applyBorder="1" applyAlignment="1" applyProtection="1">
      <alignment horizontal="left" vertical="center" indent="1"/>
      <protection locked="0" hidden="1"/>
    </xf>
    <xf numFmtId="0" fontId="3" fillId="3" borderId="2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3" fillId="9" borderId="2" xfId="0" applyFont="1" applyFill="1" applyBorder="1" applyAlignment="1" applyProtection="1">
      <alignment horizontal="left" vertical="center" indent="1"/>
      <protection locked="0" hidden="1"/>
    </xf>
    <xf numFmtId="0" fontId="3" fillId="9" borderId="2" xfId="0" applyFont="1" applyFill="1" applyBorder="1" applyAlignment="1">
      <alignment horizontal="left" vertical="center" indent="1"/>
    </xf>
    <xf numFmtId="0" fontId="3" fillId="4" borderId="2" xfId="0" applyFont="1" applyFill="1" applyBorder="1" applyAlignment="1" applyProtection="1">
      <alignment horizontal="left" vertical="center" indent="1"/>
      <protection locked="0" hidden="1"/>
    </xf>
    <xf numFmtId="0" fontId="3" fillId="4" borderId="2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420262856666485"/>
          <c:y val="1.8450217745001416E-2"/>
          <c:w val="0.54784265244023933"/>
          <c:h val="0.8524000598190653"/>
        </c:manualLayout>
      </c:layout>
      <c:pie3DChart>
        <c:varyColors val="1"/>
        <c:ser>
          <c:idx val="0"/>
          <c:order val="0"/>
          <c:spPr>
            <a:solidFill>
              <a:srgbClr val="309DDB"/>
            </a:solidFill>
            <a:ln w="25400">
              <a:noFill/>
            </a:ln>
          </c:spPr>
          <c:explosion val="8"/>
          <c:dPt>
            <c:idx val="0"/>
            <c:bubble3D val="0"/>
            <c:spPr>
              <a:solidFill>
                <a:srgbClr val="309DDB"/>
              </a:solidFill>
              <a:ln w="3175">
                <a:solidFill>
                  <a:srgbClr val="309DD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DF6-4434-851E-E277779D59F8}"/>
              </c:ext>
            </c:extLst>
          </c:dPt>
          <c:dPt>
            <c:idx val="1"/>
            <c:bubble3D val="0"/>
            <c:spPr>
              <a:solidFill>
                <a:srgbClr val="7FA516"/>
              </a:solidFill>
              <a:ln w="12700">
                <a:solidFill>
                  <a:srgbClr val="7FA51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DF6-4434-851E-E277779D59F8}"/>
              </c:ext>
            </c:extLst>
          </c:dPt>
          <c:dPt>
            <c:idx val="2"/>
            <c:bubble3D val="0"/>
            <c:spPr>
              <a:solidFill>
                <a:srgbClr val="B3122D"/>
              </a:solidFill>
              <a:ln w="3175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DF6-4434-851E-E277779D59F8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3175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DF6-4434-851E-E277779D59F8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3175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DF6-4434-851E-E277779D59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'Personal Budget'!$A$3:$A$7</c:f>
              <c:strCache>
                <c:ptCount val="5"/>
                <c:pt idx="0">
                  <c:v>Salary / Wages</c:v>
                </c:pt>
                <c:pt idx="1">
                  <c:v>Business</c:v>
                </c:pt>
                <c:pt idx="2">
                  <c:v>Pension</c:v>
                </c:pt>
                <c:pt idx="3">
                  <c:v>Interest/dividends</c:v>
                </c:pt>
                <c:pt idx="4">
                  <c:v>Miscellaneous</c:v>
                </c:pt>
              </c:strCache>
            </c:strRef>
          </c:cat>
          <c:val>
            <c:numRef>
              <c:f>'Personal Budget'!$N$3:$N$7</c:f>
              <c:numCache>
                <c:formatCode>_-* #,##0.00_-;\-* #,##0.00_-;_-* "-"??_-;_-@_-</c:formatCode>
                <c:ptCount val="5"/>
                <c:pt idx="0">
                  <c:v>3646</c:v>
                </c:pt>
                <c:pt idx="1">
                  <c:v>600</c:v>
                </c:pt>
                <c:pt idx="2">
                  <c:v>1010</c:v>
                </c:pt>
                <c:pt idx="3">
                  <c:v>550</c:v>
                </c:pt>
                <c:pt idx="4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6-4434-851E-E277779D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1.0318954069936015E-2"/>
          <c:y val="1.8450217745001416E-2"/>
          <c:w val="0.14540344371273475"/>
          <c:h val="0.3837645290960294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089601949956929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40908603708564E-2"/>
          <c:y val="0.1244984802431611"/>
          <c:w val="0.86992215257460215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Dashboards!$K$23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5A1-4E0A-BBD8-8D4D6CA1168E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5A1-4E0A-BBD8-8D4D6CA1168E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5A1-4E0A-BBD8-8D4D6CA1168E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5A1-4E0A-BBD8-8D4D6CA1168E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5A1-4E0A-BBD8-8D4D6CA1168E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5A1-4E0A-BBD8-8D4D6CA1168E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5A1-4E0A-BBD8-8D4D6CA1168E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5A1-4E0A-BBD8-8D4D6CA1168E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5A1-4E0A-BBD8-8D4D6CA1168E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5A1-4E0A-BBD8-8D4D6CA1168E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5A1-4E0A-BBD8-8D4D6CA1168E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Dashboards!$K$24:$K$34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55A1-4E0A-BBD8-8D4D6CA1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15064593608843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26046989750034E-2"/>
          <c:y val="0.1244984802431611"/>
          <c:w val="0.86639847387097091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Dashboards!$L$23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CF6-4F0F-93CF-6325822CF9D8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CF6-4F0F-93CF-6325822CF9D8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CF6-4F0F-93CF-6325822CF9D8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CF6-4F0F-93CF-6325822CF9D8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CF6-4F0F-93CF-6325822CF9D8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CF6-4F0F-93CF-6325822CF9D8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CF6-4F0F-93CF-6325822CF9D8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CF6-4F0F-93CF-6325822CF9D8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CF6-4F0F-93CF-6325822CF9D8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CF6-4F0F-93CF-6325822CF9D8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CF6-4F0F-93CF-6325822CF9D8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Dashboards!$L$24:$L$34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1CF6-4F0F-93CF-6325822C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45161290322581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48387096774188E-2"/>
          <c:y val="0.1244984802431611"/>
          <c:w val="0.86290322580645162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Dashboards!$M$23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9F5-4967-9032-7536D2F56D0A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9F5-4967-9032-7536D2F56D0A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9F5-4967-9032-7536D2F56D0A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9F5-4967-9032-7536D2F56D0A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9F5-4967-9032-7536D2F56D0A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9F5-4967-9032-7536D2F56D0A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9F5-4967-9032-7536D2F56D0A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9F5-4967-9032-7536D2F56D0A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9F5-4967-9032-7536D2F56D0A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9F5-4967-9032-7536D2F56D0A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9F5-4967-9032-7536D2F56D0A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Dashboards!$M$24:$M$34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39F5-4967-9032-7536D2F5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72056083929799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89440141190306E-2"/>
          <c:y val="0.1244984802431611"/>
          <c:w val="0.85944112167859599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Dashboards!$N$23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D70-4B1A-BDCD-B055DB9D7623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D70-4B1A-BDCD-B055DB9D7623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D70-4B1A-BDCD-B055DB9D7623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D70-4B1A-BDCD-B055DB9D7623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D70-4B1A-BDCD-B055DB9D7623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D70-4B1A-BDCD-B055DB9D7623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D70-4B1A-BDCD-B055DB9D7623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D70-4B1A-BDCD-B055DB9D7623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D70-4B1A-BDCD-B055DB9D7623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D70-4B1A-BDCD-B055DB9D7623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D70-4B1A-BDCD-B055DB9D7623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Dashboards!$N$24:$N$34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ED70-4B1A-BDCD-B055DB9D7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77125562904982E-2"/>
          <c:y val="6.7750856810152041E-2"/>
          <c:w val="0.88776488820510513"/>
          <c:h val="0.73441928782204813"/>
        </c:manualLayout>
      </c:layout>
      <c:lineChart>
        <c:grouping val="standard"/>
        <c:varyColors val="0"/>
        <c:ser>
          <c:idx val="0"/>
          <c:order val="0"/>
          <c:tx>
            <c:strRef>
              <c:f>'Personal Budget'!$A$51</c:f>
              <c:strCache>
                <c:ptCount val="1"/>
                <c:pt idx="0">
                  <c:v>INCOME</c:v>
                </c:pt>
              </c:strCache>
            </c:strRef>
          </c:tx>
          <c:spPr>
            <a:ln w="38100">
              <a:solidFill>
                <a:srgbClr val="004269"/>
              </a:solidFill>
              <a:prstDash val="solid"/>
            </a:ln>
          </c:spPr>
          <c:marker>
            <c:symbol val="none"/>
          </c:marker>
          <c:cat>
            <c:strRef>
              <c:f>'Personal Budget'!$B$1:$N$1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</c:v>
                </c:pt>
              </c:strCache>
            </c:strRef>
          </c:cat>
          <c:val>
            <c:numRef>
              <c:f>'Personal Budget'!$B$51:$M$51</c:f>
              <c:numCache>
                <c:formatCode>_-* #,##0.00_-;\-* #,##0.00_-;_-* "-"??_-;_-@_-</c:formatCode>
                <c:ptCount val="12"/>
                <c:pt idx="0">
                  <c:v>5841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6-4657-A1F8-6461D4969EED}"/>
            </c:ext>
          </c:extLst>
        </c:ser>
        <c:ser>
          <c:idx val="1"/>
          <c:order val="1"/>
          <c:tx>
            <c:strRef>
              <c:f>'Personal Budget'!$A$53</c:f>
              <c:strCache>
                <c:ptCount val="1"/>
                <c:pt idx="0">
                  <c:v>EXPENSES</c:v>
                </c:pt>
              </c:strCache>
            </c:strRef>
          </c:tx>
          <c:spPr>
            <a:ln w="38100">
              <a:solidFill>
                <a:srgbClr val="587F03"/>
              </a:solidFill>
              <a:prstDash val="solid"/>
            </a:ln>
          </c:spPr>
          <c:marker>
            <c:symbol val="none"/>
          </c:marker>
          <c:cat>
            <c:strRef>
              <c:f>'Personal Budget'!$B$1:$N$1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</c:v>
                </c:pt>
              </c:strCache>
            </c:strRef>
          </c:cat>
          <c:val>
            <c:numRef>
              <c:f>'Personal Budget'!$B$53:$M$53</c:f>
              <c:numCache>
                <c:formatCode>_-* #,##0.00_-;\-* #,##0.00_-;_-* "-"??_-;_-@_-</c:formatCode>
                <c:ptCount val="12"/>
                <c:pt idx="0">
                  <c:v>1792</c:v>
                </c:pt>
                <c:pt idx="1">
                  <c:v>1020</c:v>
                </c:pt>
                <c:pt idx="2">
                  <c:v>34</c:v>
                </c:pt>
                <c:pt idx="3">
                  <c:v>57</c:v>
                </c:pt>
                <c:pt idx="4">
                  <c:v>57</c:v>
                </c:pt>
                <c:pt idx="5">
                  <c:v>34</c:v>
                </c:pt>
                <c:pt idx="6">
                  <c:v>68</c:v>
                </c:pt>
                <c:pt idx="7">
                  <c:v>34</c:v>
                </c:pt>
                <c:pt idx="8">
                  <c:v>57</c:v>
                </c:pt>
                <c:pt idx="9">
                  <c:v>34</c:v>
                </c:pt>
                <c:pt idx="10">
                  <c:v>267</c:v>
                </c:pt>
                <c:pt idx="11">
                  <c:v>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6-4657-A1F8-6461D4969EED}"/>
            </c:ext>
          </c:extLst>
        </c:ser>
        <c:ser>
          <c:idx val="2"/>
          <c:order val="2"/>
          <c:tx>
            <c:strRef>
              <c:f>'Personal Budget'!$A$54</c:f>
              <c:strCache>
                <c:ptCount val="1"/>
                <c:pt idx="0">
                  <c:v>POTENTIAL TO SAVE</c:v>
                </c:pt>
              </c:strCache>
            </c:strRef>
          </c:tx>
          <c:spPr>
            <a:ln w="38100">
              <a:solidFill>
                <a:srgbClr val="B3122D"/>
              </a:solidFill>
              <a:prstDash val="solid"/>
            </a:ln>
          </c:spPr>
          <c:marker>
            <c:symbol val="none"/>
          </c:marker>
          <c:cat>
            <c:strRef>
              <c:f>'Personal Budget'!$B$1:$N$1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YEAR</c:v>
                </c:pt>
              </c:strCache>
            </c:strRef>
          </c:cat>
          <c:val>
            <c:numRef>
              <c:f>'Personal Budget'!$B$54:$M$54</c:f>
              <c:numCache>
                <c:formatCode>_-* #,##0.00_-;[Red]\-* #,##0.00_-;_-* "-"??_-;_-@_-</c:formatCode>
                <c:ptCount val="12"/>
                <c:pt idx="0">
                  <c:v>2550</c:v>
                </c:pt>
                <c:pt idx="1">
                  <c:v>-820</c:v>
                </c:pt>
                <c:pt idx="2">
                  <c:v>66</c:v>
                </c:pt>
                <c:pt idx="3">
                  <c:v>43</c:v>
                </c:pt>
                <c:pt idx="4">
                  <c:v>53</c:v>
                </c:pt>
                <c:pt idx="5">
                  <c:v>66</c:v>
                </c:pt>
                <c:pt idx="6">
                  <c:v>32</c:v>
                </c:pt>
                <c:pt idx="7">
                  <c:v>66</c:v>
                </c:pt>
                <c:pt idx="8">
                  <c:v>43</c:v>
                </c:pt>
                <c:pt idx="9">
                  <c:v>66</c:v>
                </c:pt>
                <c:pt idx="10">
                  <c:v>-167</c:v>
                </c:pt>
                <c:pt idx="11">
                  <c:v>-934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6-4657-A1F8-6461D4969EED}"/>
            </c:ext>
          </c:extLst>
        </c:ser>
        <c:ser>
          <c:idx val="3"/>
          <c:order val="3"/>
          <c:tx>
            <c:strRef>
              <c:f>'Personal Budget'!$A$52</c:f>
              <c:strCache>
                <c:ptCount val="1"/>
                <c:pt idx="0">
                  <c:v>SAVINGS GOAL</c:v>
                </c:pt>
              </c:strCache>
            </c:strRef>
          </c:tx>
          <c:spPr>
            <a:ln w="38100">
              <a:solidFill>
                <a:srgbClr val="309DDB"/>
              </a:solidFill>
              <a:prstDash val="solid"/>
            </a:ln>
          </c:spPr>
          <c:marker>
            <c:symbol val="none"/>
          </c:marker>
          <c:val>
            <c:numRef>
              <c:f>'Personal Budget'!$B$52:$M$52</c:f>
              <c:numCache>
                <c:formatCode>_-* #,##0.00_-;\-* #,##0.00_-;_-* "-"??_-;_-@_-</c:formatCode>
                <c:ptCount val="12"/>
                <c:pt idx="0">
                  <c:v>1499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6-4657-A1F8-6461D4969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94168"/>
        <c:axId val="287813592"/>
      </c:lineChart>
      <c:catAx>
        <c:axId val="34949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2B2B2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7813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7813592"/>
        <c:scaling>
          <c:orientation val="minMax"/>
          <c:min val="-2000"/>
        </c:scaling>
        <c:delete val="0"/>
        <c:axPos val="l"/>
        <c:majorGridlines>
          <c:spPr>
            <a:ln w="3175">
              <a:solidFill>
                <a:srgbClr val="E6E6E6"/>
              </a:solidFill>
              <a:prstDash val="solid"/>
            </a:ln>
          </c:spPr>
        </c:majorGridlines>
        <c:numFmt formatCode="_-* #,##0.00_-;\-* #,##0.00_-;_-* &quot;-&quot;??_-;_-@_-" sourceLinked="1"/>
        <c:majorTickMark val="out"/>
        <c:minorTickMark val="none"/>
        <c:tickLblPos val="nextTo"/>
        <c:spPr>
          <a:ln w="3175">
            <a:solidFill>
              <a:srgbClr val="B2B2B2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94941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186753062989208"/>
          <c:y val="0.85095076153550964"/>
          <c:w val="0.72125147394072797"/>
          <c:h val="7.5880959627370292E-2"/>
        </c:manualLayout>
      </c:layout>
      <c:overlay val="0"/>
      <c:spPr>
        <a:ln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04066543438078"/>
          <c:y val="0.11168845333864313"/>
          <c:w val="0.72181146025878007"/>
          <c:h val="0.80519582639486909"/>
        </c:manualLayout>
      </c:layout>
      <c:pie3DChart>
        <c:varyColors val="1"/>
        <c:ser>
          <c:idx val="0"/>
          <c:order val="0"/>
          <c:tx>
            <c:strRef>
              <c:f>Dashboards!$O$23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309DDB"/>
              </a:solidFill>
              <a:ln w="12700">
                <a:solidFill>
                  <a:srgbClr val="309DD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FD4-49AB-9C02-B9E3BEADAF2F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FD4-49AB-9C02-B9E3BEADAF2F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FD4-49AB-9C02-B9E3BEADAF2F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FD4-49AB-9C02-B9E3BEADAF2F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FD4-49AB-9C02-B9E3BEADAF2F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FD4-49AB-9C02-B9E3BEADAF2F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FD4-49AB-9C02-B9E3BEADAF2F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FD4-49AB-9C02-B9E3BEADAF2F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FD4-49AB-9C02-B9E3BEADAF2F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FD4-49AB-9C02-B9E3BEADAF2F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FD4-49AB-9C02-B9E3BEADAF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Dashboards!$O$24:$O$34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6-DFD4-49AB-9C02-B9E3BEADAF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6210720887245845E-3"/>
          <c:y val="0.91168946795031958"/>
          <c:w val="0.99168207024029575"/>
          <c:h val="7.53247708562942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24043640886352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home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 Budget'!$B$1:$M$1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'Personal Budget'!$B$25:$M$25</c:f>
              <c:numCache>
                <c:formatCode>_-* #,##0.00_-;\-* #,##0.00_-;_-* "-"??_-;_-@_-</c:formatCode>
                <c:ptCount val="12"/>
                <c:pt idx="0">
                  <c:v>972</c:v>
                </c:pt>
                <c:pt idx="1">
                  <c:v>900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C-4070-A447-CE534DFDC720}"/>
            </c:ext>
          </c:extLst>
        </c:ser>
        <c:ser>
          <c:idx val="3"/>
          <c:order val="1"/>
          <c:tx>
            <c:v>daily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'Personal Budget'!$B$1:$M$1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'Personal Budget'!$B$34:$M$34</c:f>
              <c:numCache>
                <c:formatCode>_-* #,##0.00_-;\-* #,##0.00_-;_-* "-"??_-;_-@_-</c:formatCode>
                <c:ptCount val="12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C-4070-A447-CE534DFDC720}"/>
            </c:ext>
          </c:extLst>
        </c:ser>
        <c:ser>
          <c:idx val="4"/>
          <c:order val="2"/>
          <c:tx>
            <c:v>transport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'Personal Budget'!$B$1:$M$1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'Personal Budget'!$B$42:$M$42</c:f>
              <c:numCache>
                <c:formatCode>_-* #,##0.00_-;\-* #,##0.00_-;_-* "-"??_-;_-@_-</c:formatCode>
                <c:ptCount val="12"/>
                <c:pt idx="0">
                  <c:v>300</c:v>
                </c:pt>
                <c:pt idx="1">
                  <c:v>120</c:v>
                </c:pt>
                <c:pt idx="2">
                  <c:v>0</c:v>
                </c:pt>
                <c:pt idx="3">
                  <c:v>23</c:v>
                </c:pt>
                <c:pt idx="4">
                  <c:v>23</c:v>
                </c:pt>
                <c:pt idx="5">
                  <c:v>0</c:v>
                </c:pt>
                <c:pt idx="6">
                  <c:v>34</c:v>
                </c:pt>
                <c:pt idx="7">
                  <c:v>0</c:v>
                </c:pt>
                <c:pt idx="8">
                  <c:v>23</c:v>
                </c:pt>
                <c:pt idx="9">
                  <c:v>0</c:v>
                </c:pt>
                <c:pt idx="10">
                  <c:v>233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C-4070-A447-CE534DFDC720}"/>
            </c:ext>
          </c:extLst>
        </c:ser>
        <c:ser>
          <c:idx val="5"/>
          <c:order val="3"/>
          <c:tx>
            <c:v>personal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'Personal Budget'!$B$1:$M$1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'Personal Budget'!$B$49:$M$49</c:f>
              <c:numCache>
                <c:formatCode>_-* #,##0.00_-;\-* #,##0.00_-;_-* "-"??_-;_-@_-</c:formatCode>
                <c:ptCount val="12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C-4070-A447-CE534DFDC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846127"/>
        <c:axId val="851848207"/>
      </c:barChart>
      <c:catAx>
        <c:axId val="85184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48207"/>
        <c:crosses val="autoZero"/>
        <c:auto val="1"/>
        <c:lblAlgn val="ctr"/>
        <c:lblOffset val="100"/>
        <c:noMultiLvlLbl val="0"/>
      </c:catAx>
      <c:valAx>
        <c:axId val="8518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4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02613307503285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40908603708564E-2"/>
          <c:y val="0.1244984802431611"/>
          <c:w val="0.86992215257460215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Dashboards!$C$23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720-4E6C-A0E6-36BD5E08F968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720-4E6C-A0E6-36BD5E08F968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720-4E6C-A0E6-36BD5E08F968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720-4E6C-A0E6-36BD5E08F968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720-4E6C-A0E6-36BD5E08F968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720-4E6C-A0E6-36BD5E08F968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720-4E6C-A0E6-36BD5E08F968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720-4E6C-A0E6-36BD5E08F968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720-4E6C-A0E6-36BD5E08F968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720-4E6C-A0E6-36BD5E08F968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720-4E6C-A0E6-36BD5E08F968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Dashboards!$C$24:$C$34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2720-4E6C-A0E6-36BD5E08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24782793488254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26046989750034E-2"/>
          <c:y val="0.1244984802431611"/>
          <c:w val="0.86639847387097091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Dashboards!$D$23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636-44DE-BD8A-C8E13D3A081F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636-44DE-BD8A-C8E13D3A081F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636-44DE-BD8A-C8E13D3A081F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636-44DE-BD8A-C8E13D3A081F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636-44DE-BD8A-C8E13D3A081F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636-44DE-BD8A-C8E13D3A081F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636-44DE-BD8A-C8E13D3A081F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636-44DE-BD8A-C8E13D3A081F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636-44DE-BD8A-C8E13D3A081F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636-44DE-BD8A-C8E13D3A081F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636-44DE-BD8A-C8E13D3A081F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Dashboards!$D$24:$D$34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E636-44DE-BD8A-C8E13D3A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45161290322581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48387096774188E-2"/>
          <c:y val="0.1244984802431611"/>
          <c:w val="0.86290322580645162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Dashboards!$E$23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E2E-4953-94CE-EAEB5D492790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E2E-4953-94CE-EAEB5D492790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E2E-4953-94CE-EAEB5D492790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E2E-4953-94CE-EAEB5D492790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E2E-4953-94CE-EAEB5D492790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E2E-4953-94CE-EAEB5D492790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E2E-4953-94CE-EAEB5D492790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E2E-4953-94CE-EAEB5D492790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E2E-4953-94CE-EAEB5D492790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E2E-4953-94CE-EAEB5D492790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E2E-4953-94CE-EAEB5D492790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Dashboards!$E$24:$E$34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3E2E-4953-94CE-EAEB5D492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73664084714186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89440141190306E-2"/>
          <c:y val="0.1244984802431611"/>
          <c:w val="0.85944112167859599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Dashboards!$F$23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210-40EF-8494-0463702C1296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210-40EF-8494-0463702C1296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210-40EF-8494-0463702C1296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210-40EF-8494-0463702C1296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210-40EF-8494-0463702C1296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210-40EF-8494-0463702C1296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210-40EF-8494-0463702C1296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210-40EF-8494-0463702C1296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210-40EF-8494-0463702C1296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210-40EF-8494-0463702C1296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210-40EF-8494-0463702C1296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Dashboards!$F$24:$F$34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0210-40EF-8494-0463702C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96107628730107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40908603708564E-2"/>
          <c:y val="0.1244984802431611"/>
          <c:w val="0.86992215257460215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Dashboards!$G$23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983-4B77-8B6B-C9796F8747CD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983-4B77-8B6B-C9796F8747CD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983-4B77-8B6B-C9796F8747CD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983-4B77-8B6B-C9796F8747CD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983-4B77-8B6B-C9796F8747CD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983-4B77-8B6B-C9796F8747CD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983-4B77-8B6B-C9796F8747CD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983-4B77-8B6B-C9796F8747CD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983-4B77-8B6B-C9796F8747CD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983-4B77-8B6B-C9796F8747CD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983-4B77-8B6B-C9796F8747CD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Dashboards!$G$24:$G$34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D983-4B77-8B6B-C9796F87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29641893427957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26046989750034E-2"/>
          <c:y val="0.1244984802431611"/>
          <c:w val="0.86639847387097091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Dashboards!$H$23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0C8-4B6C-9E75-90DD73087EFE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0C8-4B6C-9E75-90DD73087EFE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0C8-4B6C-9E75-90DD73087EFE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0C8-4B6C-9E75-90DD73087EFE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0C8-4B6C-9E75-90DD73087EFE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0C8-4B6C-9E75-90DD73087EFE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0C8-4B6C-9E75-90DD73087EFE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0C8-4B6C-9E75-90DD73087EFE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0C8-4B6C-9E75-90DD73087EFE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0C8-4B6C-9E75-90DD73087EFE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0C8-4B6C-9E75-90DD73087EFE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Dashboards!$H$24:$H$34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D0C8-4B6C-9E75-90DD7308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54838709677419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48387096774188E-2"/>
          <c:y val="0.1244984802431611"/>
          <c:w val="0.86290322580645162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Dashboards!$I$23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673-4D35-86B2-919A95FC1685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673-4D35-86B2-919A95FC1685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673-4D35-86B2-919A95FC1685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673-4D35-86B2-919A95FC1685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673-4D35-86B2-919A95FC1685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673-4D35-86B2-919A95FC1685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673-4D35-86B2-919A95FC1685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673-4D35-86B2-919A95FC1685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673-4D35-86B2-919A95FC1685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673-4D35-86B2-919A95FC1685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673-4D35-86B2-919A95FC1685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Dashboards!$I$24:$I$34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C673-4D35-86B2-919A95FC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73664084714186"/>
          <c:y val="2.0080400039219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89440141190306E-2"/>
          <c:y val="0.1244984802431611"/>
          <c:w val="0.85944112167859599"/>
          <c:h val="0.85944112167859599"/>
        </c:manualLayout>
      </c:layout>
      <c:doughnutChart>
        <c:varyColors val="1"/>
        <c:ser>
          <c:idx val="0"/>
          <c:order val="0"/>
          <c:tx>
            <c:strRef>
              <c:f>Dashboards!$J$23</c:f>
              <c:strCache>
                <c:ptCount val="1"/>
              </c:strCache>
            </c:strRef>
          </c:tx>
          <c:spPr>
            <a:solidFill>
              <a:srgbClr val="309DDB"/>
            </a:solidFill>
            <a:ln w="12700">
              <a:solidFill>
                <a:srgbClr val="309DDB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084-4E6B-B27A-26C711E5E028}"/>
              </c:ext>
            </c:extLst>
          </c:dPt>
          <c:dPt>
            <c:idx val="1"/>
            <c:bubble3D val="0"/>
            <c:spPr>
              <a:solidFill>
                <a:srgbClr val="B3DB84"/>
              </a:solidFill>
              <a:ln w="12700">
                <a:solidFill>
                  <a:srgbClr val="B3DB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084-4E6B-B27A-26C711E5E028}"/>
              </c:ext>
            </c:extLst>
          </c:dPt>
          <c:dPt>
            <c:idx val="2"/>
            <c:bubble3D val="0"/>
            <c:spPr>
              <a:solidFill>
                <a:srgbClr val="DB8E84"/>
              </a:solidFill>
              <a:ln w="12700">
                <a:solidFill>
                  <a:srgbClr val="DB8E84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084-4E6B-B27A-26C711E5E028}"/>
              </c:ext>
            </c:extLst>
          </c:dPt>
          <c:dPt>
            <c:idx val="3"/>
            <c:bubble3D val="0"/>
            <c:spPr>
              <a:solidFill>
                <a:srgbClr val="99779D"/>
              </a:solidFill>
              <a:ln w="12700">
                <a:solidFill>
                  <a:srgbClr val="99779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084-4E6B-B27A-26C711E5E028}"/>
              </c:ext>
            </c:extLst>
          </c:dPt>
          <c:dPt>
            <c:idx val="4"/>
            <c:bubble3D val="0"/>
            <c:spPr>
              <a:solidFill>
                <a:srgbClr val="FFE14F"/>
              </a:solidFill>
              <a:ln w="12700">
                <a:solidFill>
                  <a:srgbClr val="FFE14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084-4E6B-B27A-26C711E5E028}"/>
              </c:ext>
            </c:extLst>
          </c:dPt>
          <c:dPt>
            <c:idx val="5"/>
            <c:bubble3D val="0"/>
            <c:spPr>
              <a:solidFill>
                <a:srgbClr val="D9C293"/>
              </a:solidFill>
              <a:ln w="12700">
                <a:solidFill>
                  <a:srgbClr val="D9C29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084-4E6B-B27A-26C711E5E028}"/>
              </c:ext>
            </c:extLst>
          </c:dPt>
          <c:dPt>
            <c:idx val="6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084-4E6B-B27A-26C711E5E028}"/>
              </c:ext>
            </c:extLst>
          </c:dPt>
          <c:dPt>
            <c:idx val="7"/>
            <c:bubble3D val="0"/>
            <c:spPr>
              <a:solidFill>
                <a:srgbClr val="597A7B"/>
              </a:solidFill>
              <a:ln w="12700">
                <a:solidFill>
                  <a:srgbClr val="597A7B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084-4E6B-B27A-26C711E5E028}"/>
              </c:ext>
            </c:extLst>
          </c:dPt>
          <c:dPt>
            <c:idx val="8"/>
            <c:bubble3D val="0"/>
            <c:spPr>
              <a:solidFill>
                <a:srgbClr val="004269"/>
              </a:solidFill>
              <a:ln w="12700">
                <a:solidFill>
                  <a:srgbClr val="00426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084-4E6B-B27A-26C711E5E028}"/>
              </c:ext>
            </c:extLst>
          </c:dPt>
          <c:dPt>
            <c:idx val="9"/>
            <c:bubble3D val="0"/>
            <c:spPr>
              <a:solidFill>
                <a:srgbClr val="587F03"/>
              </a:solidFill>
              <a:ln w="12700">
                <a:solidFill>
                  <a:srgbClr val="587F0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084-4E6B-B27A-26C711E5E028}"/>
              </c:ext>
            </c:extLst>
          </c:dPt>
          <c:dPt>
            <c:idx val="10"/>
            <c:bubble3D val="0"/>
            <c:spPr>
              <a:solidFill>
                <a:srgbClr val="B3122D"/>
              </a:solidFill>
              <a:ln w="12700">
                <a:solidFill>
                  <a:srgbClr val="B3122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084-4E6B-B27A-26C711E5E028}"/>
              </c:ext>
            </c:extLst>
          </c:dPt>
          <c:cat>
            <c:numRef>
              <c:f>Dashboards!$B$24:$B$34</c:f>
              <c:numCache>
                <c:formatCode>General</c:formatCode>
                <c:ptCount val="11"/>
              </c:numCache>
            </c:numRef>
          </c:cat>
          <c:val>
            <c:numRef>
              <c:f>Dashboards!$J$24:$J$34</c:f>
              <c:numCache>
                <c:formatCode>_-* #,##0.00_-;\-* #,##0.00_-;_-* "-"??_-;_-@_-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5-0084-4E6B-B27A-26C711E5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66675</xdr:rowOff>
    </xdr:from>
    <xdr:to>
      <xdr:col>16</xdr:col>
      <xdr:colOff>438150</xdr:colOff>
      <xdr:row>18</xdr:row>
      <xdr:rowOff>57150</xdr:rowOff>
    </xdr:to>
    <xdr:graphicFrame macro="">
      <xdr:nvGraphicFramePr>
        <xdr:cNvPr id="3845" name="Chart 773">
          <a:extLst>
            <a:ext uri="{FF2B5EF4-FFF2-40B4-BE49-F238E27FC236}">
              <a16:creationId xmlns:a16="http://schemas.microsoft.com/office/drawing/2014/main" id="{00000000-0008-0000-0100-000005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44</xdr:row>
      <xdr:rowOff>66675</xdr:rowOff>
    </xdr:from>
    <xdr:to>
      <xdr:col>4</xdr:col>
      <xdr:colOff>351978</xdr:colOff>
      <xdr:row>59</xdr:row>
      <xdr:rowOff>7676</xdr:rowOff>
    </xdr:to>
    <xdr:graphicFrame macro="">
      <xdr:nvGraphicFramePr>
        <xdr:cNvPr id="3847" name="Chart 775">
          <a:extLst>
            <a:ext uri="{FF2B5EF4-FFF2-40B4-BE49-F238E27FC236}">
              <a16:creationId xmlns:a16="http://schemas.microsoft.com/office/drawing/2014/main" id="{00000000-0008-0000-0100-000007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351978</xdr:colOff>
      <xdr:row>44</xdr:row>
      <xdr:rowOff>66675</xdr:rowOff>
    </xdr:from>
    <xdr:to>
      <xdr:col>8</xdr:col>
      <xdr:colOff>266104</xdr:colOff>
      <xdr:row>59</xdr:row>
      <xdr:rowOff>7676</xdr:rowOff>
    </xdr:to>
    <xdr:graphicFrame macro="">
      <xdr:nvGraphicFramePr>
        <xdr:cNvPr id="3848" name="Chart 776">
          <a:extLst>
            <a:ext uri="{FF2B5EF4-FFF2-40B4-BE49-F238E27FC236}">
              <a16:creationId xmlns:a16="http://schemas.microsoft.com/office/drawing/2014/main" id="{00000000-0008-0000-0100-000008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266105</xdr:colOff>
      <xdr:row>44</xdr:row>
      <xdr:rowOff>66675</xdr:rowOff>
    </xdr:from>
    <xdr:to>
      <xdr:col>12</xdr:col>
      <xdr:colOff>190054</xdr:colOff>
      <xdr:row>59</xdr:row>
      <xdr:rowOff>7676</xdr:rowOff>
    </xdr:to>
    <xdr:graphicFrame macro="">
      <xdr:nvGraphicFramePr>
        <xdr:cNvPr id="3850" name="Chart 778">
          <a:extLst>
            <a:ext uri="{FF2B5EF4-FFF2-40B4-BE49-F238E27FC236}">
              <a16:creationId xmlns:a16="http://schemas.microsoft.com/office/drawing/2014/main" id="{00000000-0008-0000-0100-00000A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190053</xdr:colOff>
      <xdr:row>44</xdr:row>
      <xdr:rowOff>66675</xdr:rowOff>
    </xdr:from>
    <xdr:to>
      <xdr:col>16</xdr:col>
      <xdr:colOff>123825</xdr:colOff>
      <xdr:row>59</xdr:row>
      <xdr:rowOff>7676</xdr:rowOff>
    </xdr:to>
    <xdr:graphicFrame macro="">
      <xdr:nvGraphicFramePr>
        <xdr:cNvPr id="3851" name="Chart 779">
          <a:extLst>
            <a:ext uri="{FF2B5EF4-FFF2-40B4-BE49-F238E27FC236}">
              <a16:creationId xmlns:a16="http://schemas.microsoft.com/office/drawing/2014/main" id="{00000000-0008-0000-0100-00000B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447675</xdr:colOff>
      <xdr:row>59</xdr:row>
      <xdr:rowOff>7676</xdr:rowOff>
    </xdr:from>
    <xdr:to>
      <xdr:col>4</xdr:col>
      <xdr:colOff>351978</xdr:colOff>
      <xdr:row>73</xdr:row>
      <xdr:rowOff>116149</xdr:rowOff>
    </xdr:to>
    <xdr:graphicFrame macro="">
      <xdr:nvGraphicFramePr>
        <xdr:cNvPr id="3854" name="Chart 782">
          <a:extLst>
            <a:ext uri="{FF2B5EF4-FFF2-40B4-BE49-F238E27FC236}">
              <a16:creationId xmlns:a16="http://schemas.microsoft.com/office/drawing/2014/main" id="{00000000-0008-0000-0100-00000E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351978</xdr:colOff>
      <xdr:row>59</xdr:row>
      <xdr:rowOff>7676</xdr:rowOff>
    </xdr:from>
    <xdr:to>
      <xdr:col>8</xdr:col>
      <xdr:colOff>266104</xdr:colOff>
      <xdr:row>73</xdr:row>
      <xdr:rowOff>116149</xdr:rowOff>
    </xdr:to>
    <xdr:graphicFrame macro="">
      <xdr:nvGraphicFramePr>
        <xdr:cNvPr id="3855" name="Chart 783">
          <a:extLst>
            <a:ext uri="{FF2B5EF4-FFF2-40B4-BE49-F238E27FC236}">
              <a16:creationId xmlns:a16="http://schemas.microsoft.com/office/drawing/2014/main" id="{00000000-0008-0000-0100-00000F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266105</xdr:colOff>
      <xdr:row>59</xdr:row>
      <xdr:rowOff>7676</xdr:rowOff>
    </xdr:from>
    <xdr:to>
      <xdr:col>12</xdr:col>
      <xdr:colOff>190054</xdr:colOff>
      <xdr:row>73</xdr:row>
      <xdr:rowOff>116149</xdr:rowOff>
    </xdr:to>
    <xdr:graphicFrame macro="">
      <xdr:nvGraphicFramePr>
        <xdr:cNvPr id="3856" name="Chart 784">
          <a:extLst>
            <a:ext uri="{FF2B5EF4-FFF2-40B4-BE49-F238E27FC236}">
              <a16:creationId xmlns:a16="http://schemas.microsoft.com/office/drawing/2014/main" id="{00000000-0008-0000-0100-000010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190053</xdr:colOff>
      <xdr:row>59</xdr:row>
      <xdr:rowOff>7676</xdr:rowOff>
    </xdr:from>
    <xdr:to>
      <xdr:col>16</xdr:col>
      <xdr:colOff>123825</xdr:colOff>
      <xdr:row>73</xdr:row>
      <xdr:rowOff>116149</xdr:rowOff>
    </xdr:to>
    <xdr:graphicFrame macro="">
      <xdr:nvGraphicFramePr>
        <xdr:cNvPr id="3857" name="Chart 785">
          <a:extLst>
            <a:ext uri="{FF2B5EF4-FFF2-40B4-BE49-F238E27FC236}">
              <a16:creationId xmlns:a16="http://schemas.microsoft.com/office/drawing/2014/main" id="{00000000-0008-0000-0100-000011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447675</xdr:colOff>
      <xdr:row>73</xdr:row>
      <xdr:rowOff>116149</xdr:rowOff>
    </xdr:from>
    <xdr:to>
      <xdr:col>4</xdr:col>
      <xdr:colOff>351978</xdr:colOff>
      <xdr:row>88</xdr:row>
      <xdr:rowOff>57150</xdr:rowOff>
    </xdr:to>
    <xdr:graphicFrame macro="">
      <xdr:nvGraphicFramePr>
        <xdr:cNvPr id="3859" name="Chart 787">
          <a:extLst>
            <a:ext uri="{FF2B5EF4-FFF2-40B4-BE49-F238E27FC236}">
              <a16:creationId xmlns:a16="http://schemas.microsoft.com/office/drawing/2014/main" id="{00000000-0008-0000-0100-000013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351978</xdr:colOff>
      <xdr:row>73</xdr:row>
      <xdr:rowOff>116149</xdr:rowOff>
    </xdr:from>
    <xdr:to>
      <xdr:col>8</xdr:col>
      <xdr:colOff>266104</xdr:colOff>
      <xdr:row>88</xdr:row>
      <xdr:rowOff>57150</xdr:rowOff>
    </xdr:to>
    <xdr:graphicFrame macro="">
      <xdr:nvGraphicFramePr>
        <xdr:cNvPr id="3860" name="Chart 788">
          <a:extLst>
            <a:ext uri="{FF2B5EF4-FFF2-40B4-BE49-F238E27FC236}">
              <a16:creationId xmlns:a16="http://schemas.microsoft.com/office/drawing/2014/main" id="{00000000-0008-0000-0100-000014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266105</xdr:colOff>
      <xdr:row>73</xdr:row>
      <xdr:rowOff>116149</xdr:rowOff>
    </xdr:from>
    <xdr:to>
      <xdr:col>12</xdr:col>
      <xdr:colOff>190054</xdr:colOff>
      <xdr:row>88</xdr:row>
      <xdr:rowOff>57150</xdr:rowOff>
    </xdr:to>
    <xdr:graphicFrame macro="">
      <xdr:nvGraphicFramePr>
        <xdr:cNvPr id="3861" name="Chart 789">
          <a:extLst>
            <a:ext uri="{FF2B5EF4-FFF2-40B4-BE49-F238E27FC236}">
              <a16:creationId xmlns:a16="http://schemas.microsoft.com/office/drawing/2014/main" id="{00000000-0008-0000-0100-000015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190053</xdr:colOff>
      <xdr:row>73</xdr:row>
      <xdr:rowOff>116149</xdr:rowOff>
    </xdr:from>
    <xdr:to>
      <xdr:col>16</xdr:col>
      <xdr:colOff>123825</xdr:colOff>
      <xdr:row>88</xdr:row>
      <xdr:rowOff>57150</xdr:rowOff>
    </xdr:to>
    <xdr:graphicFrame macro="">
      <xdr:nvGraphicFramePr>
        <xdr:cNvPr id="3862" name="Chart 790">
          <a:extLst>
            <a:ext uri="{FF2B5EF4-FFF2-40B4-BE49-F238E27FC236}">
              <a16:creationId xmlns:a16="http://schemas.microsoft.com/office/drawing/2014/main" id="{00000000-0008-0000-0100-000016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114</xdr:row>
      <xdr:rowOff>123825</xdr:rowOff>
    </xdr:from>
    <xdr:to>
      <xdr:col>16</xdr:col>
      <xdr:colOff>600075</xdr:colOff>
      <xdr:row>135</xdr:row>
      <xdr:rowOff>152400</xdr:rowOff>
    </xdr:to>
    <xdr:graphicFrame macro="">
      <xdr:nvGraphicFramePr>
        <xdr:cNvPr id="3864" name="Chart 792">
          <a:extLst>
            <a:ext uri="{FF2B5EF4-FFF2-40B4-BE49-F238E27FC236}">
              <a16:creationId xmlns:a16="http://schemas.microsoft.com/office/drawing/2014/main" id="{00000000-0008-0000-0100-000018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28575</xdr:colOff>
      <xdr:row>91</xdr:row>
      <xdr:rowOff>19050</xdr:rowOff>
    </xdr:from>
    <xdr:to>
      <xdr:col>16</xdr:col>
      <xdr:colOff>581025</xdr:colOff>
      <xdr:row>113</xdr:row>
      <xdr:rowOff>123825</xdr:rowOff>
    </xdr:to>
    <xdr:graphicFrame macro="">
      <xdr:nvGraphicFramePr>
        <xdr:cNvPr id="3865" name="Chart 793">
          <a:extLst>
            <a:ext uri="{FF2B5EF4-FFF2-40B4-BE49-F238E27FC236}">
              <a16:creationId xmlns:a16="http://schemas.microsoft.com/office/drawing/2014/main" id="{00000000-0008-0000-0100-000019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14</xdr:col>
      <xdr:colOff>133350</xdr:colOff>
      <xdr:row>0</xdr:row>
      <xdr:rowOff>28575</xdr:rowOff>
    </xdr:from>
    <xdr:to>
      <xdr:col>16</xdr:col>
      <xdr:colOff>627184</xdr:colOff>
      <xdr:row>0</xdr:row>
      <xdr:rowOff>409575</xdr:rowOff>
    </xdr:to>
    <xdr:pic>
      <xdr:nvPicPr>
        <xdr:cNvPr id="3866" name="Picture 794" descr="white-logo">
          <a:extLst>
            <a:ext uri="{FF2B5EF4-FFF2-40B4-BE49-F238E27FC236}">
              <a16:creationId xmlns:a16="http://schemas.microsoft.com/office/drawing/2014/main" id="{00000000-0008-0000-0100-00001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28575"/>
          <a:ext cx="16954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464821</xdr:colOff>
      <xdr:row>22</xdr:row>
      <xdr:rowOff>137160</xdr:rowOff>
    </xdr:from>
    <xdr:to>
      <xdr:col>17</xdr:col>
      <xdr:colOff>5862</xdr:colOff>
      <xdr:row>39</xdr:row>
      <xdr:rowOff>30480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AF5EDB3-A41D-4448-8581-96314F65A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4"/>
  <sheetViews>
    <sheetView showGridLines="0" zoomScale="70" zoomScaleNormal="70" workbookViewId="0">
      <pane ySplit="1" topLeftCell="A2" activePane="bottomLeft" state="frozen"/>
      <selection pane="bottomLeft" activeCell="N3" activeCellId="1" sqref="A3:A7 N3:N7"/>
    </sheetView>
  </sheetViews>
  <sheetFormatPr defaultColWidth="9.109375" defaultRowHeight="13.2" x14ac:dyDescent="0.25"/>
  <cols>
    <col min="1" max="1" width="33.6640625" style="2" customWidth="1"/>
    <col min="2" max="14" width="10.6640625" style="2" customWidth="1"/>
    <col min="15" max="16384" width="9.109375" style="2"/>
  </cols>
  <sheetData>
    <row r="1" spans="1:14" s="48" customFormat="1" ht="20.100000000000001" customHeight="1" x14ac:dyDescent="0.25">
      <c r="A1" s="49" t="s">
        <v>54</v>
      </c>
      <c r="B1" s="46" t="s">
        <v>28</v>
      </c>
      <c r="C1" s="47" t="s">
        <v>29</v>
      </c>
      <c r="D1" s="46" t="s">
        <v>30</v>
      </c>
      <c r="E1" s="47" t="s">
        <v>31</v>
      </c>
      <c r="F1" s="46" t="s">
        <v>32</v>
      </c>
      <c r="G1" s="47" t="s">
        <v>33</v>
      </c>
      <c r="H1" s="46" t="s">
        <v>34</v>
      </c>
      <c r="I1" s="47" t="s">
        <v>35</v>
      </c>
      <c r="J1" s="46" t="s">
        <v>36</v>
      </c>
      <c r="K1" s="47" t="s">
        <v>37</v>
      </c>
      <c r="L1" s="46" t="s">
        <v>38</v>
      </c>
      <c r="M1" s="47" t="s">
        <v>39</v>
      </c>
      <c r="N1" s="46" t="s">
        <v>40</v>
      </c>
    </row>
    <row r="2" spans="1:14" s="3" customFormat="1" ht="20.100000000000001" customHeight="1" x14ac:dyDescent="0.25">
      <c r="A2" s="43" t="s">
        <v>26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 s="6" customFormat="1" ht="15" customHeight="1" x14ac:dyDescent="0.25">
      <c r="A3" s="10" t="s">
        <v>47</v>
      </c>
      <c r="B3" s="24">
        <v>2546</v>
      </c>
      <c r="C3" s="24">
        <v>200</v>
      </c>
      <c r="D3" s="24">
        <v>0</v>
      </c>
      <c r="E3" s="24">
        <v>100</v>
      </c>
      <c r="F3" s="24">
        <v>100</v>
      </c>
      <c r="G3" s="24">
        <v>100</v>
      </c>
      <c r="H3" s="24">
        <v>100</v>
      </c>
      <c r="I3" s="24">
        <v>100</v>
      </c>
      <c r="J3" s="24">
        <v>100</v>
      </c>
      <c r="K3" s="24">
        <v>100</v>
      </c>
      <c r="L3" s="24">
        <v>100</v>
      </c>
      <c r="M3" s="24">
        <v>100</v>
      </c>
      <c r="N3" s="15">
        <f>SUM(B3:M3)</f>
        <v>3646</v>
      </c>
    </row>
    <row r="4" spans="1:14" s="6" customFormat="1" ht="15" customHeight="1" x14ac:dyDescent="0.25">
      <c r="A4" s="10" t="s">
        <v>48</v>
      </c>
      <c r="B4" s="24">
        <v>500</v>
      </c>
      <c r="C4" s="24">
        <v>0</v>
      </c>
      <c r="D4" s="24">
        <v>100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15">
        <f>SUM(B4:M4)</f>
        <v>600</v>
      </c>
    </row>
    <row r="5" spans="1:14" s="6" customFormat="1" ht="15" customHeight="1" x14ac:dyDescent="0.25">
      <c r="A5" s="10" t="s">
        <v>46</v>
      </c>
      <c r="B5" s="24">
        <v>1000</v>
      </c>
      <c r="C5" s="24">
        <v>0</v>
      </c>
      <c r="D5" s="24">
        <v>0</v>
      </c>
      <c r="E5" s="24">
        <v>0</v>
      </c>
      <c r="F5" s="24">
        <v>10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15">
        <f>SUM(B5:M5)</f>
        <v>1010</v>
      </c>
    </row>
    <row r="6" spans="1:14" s="3" customFormat="1" ht="15" customHeight="1" x14ac:dyDescent="0.25">
      <c r="A6" s="11" t="s">
        <v>15</v>
      </c>
      <c r="B6" s="25">
        <v>550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16">
        <f>SUM(B6:M6)</f>
        <v>550</v>
      </c>
    </row>
    <row r="7" spans="1:14" s="6" customFormat="1" ht="15" customHeight="1" x14ac:dyDescent="0.25">
      <c r="A7" s="10" t="s">
        <v>14</v>
      </c>
      <c r="B7" s="24">
        <v>1245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15">
        <f>SUM(B7:M7)</f>
        <v>1245</v>
      </c>
    </row>
    <row r="8" spans="1:14" s="3" customFormat="1" ht="6.9" customHeight="1" x14ac:dyDescent="0.25">
      <c r="A8" s="1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</row>
    <row r="9" spans="1:14" s="6" customFormat="1" ht="15" customHeight="1" x14ac:dyDescent="0.25">
      <c r="A9" s="12" t="str">
        <f>"TOTAL "&amp;A2</f>
        <v>TOTAL INCOME</v>
      </c>
      <c r="B9" s="17">
        <f>SUM(B3:B7)</f>
        <v>5841</v>
      </c>
      <c r="C9" s="17">
        <f t="shared" ref="C9:N9" si="0">SUM(C3:C7)</f>
        <v>200</v>
      </c>
      <c r="D9" s="17">
        <f t="shared" si="0"/>
        <v>100</v>
      </c>
      <c r="E9" s="17">
        <f t="shared" si="0"/>
        <v>100</v>
      </c>
      <c r="F9" s="17">
        <f t="shared" si="0"/>
        <v>110</v>
      </c>
      <c r="G9" s="17">
        <f t="shared" si="0"/>
        <v>100</v>
      </c>
      <c r="H9" s="17">
        <f t="shared" si="0"/>
        <v>100</v>
      </c>
      <c r="I9" s="17">
        <f t="shared" si="0"/>
        <v>100</v>
      </c>
      <c r="J9" s="17">
        <f t="shared" si="0"/>
        <v>100</v>
      </c>
      <c r="K9" s="17">
        <f t="shared" si="0"/>
        <v>100</v>
      </c>
      <c r="L9" s="17">
        <f t="shared" si="0"/>
        <v>100</v>
      </c>
      <c r="M9" s="17">
        <f t="shared" si="0"/>
        <v>100</v>
      </c>
      <c r="N9" s="17">
        <f t="shared" si="0"/>
        <v>7051</v>
      </c>
    </row>
    <row r="10" spans="1:14" s="3" customFormat="1" ht="13.8" hidden="1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s="52" customFormat="1" ht="20.100000000000001" customHeight="1" x14ac:dyDescent="0.25">
      <c r="A11" s="53" t="s">
        <v>51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4" s="3" customFormat="1" ht="15" customHeight="1" x14ac:dyDescent="0.25">
      <c r="A12" s="32" t="s">
        <v>55</v>
      </c>
      <c r="B12" s="28">
        <v>1400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15">
        <f>SUM(B12:M12)</f>
        <v>1400</v>
      </c>
    </row>
    <row r="13" spans="1:14" s="3" customFormat="1" ht="15" customHeight="1" x14ac:dyDescent="0.25">
      <c r="A13" s="32" t="s">
        <v>56</v>
      </c>
      <c r="B13" s="28">
        <v>99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15">
        <f>SUM(B13:M13)</f>
        <v>99</v>
      </c>
    </row>
    <row r="14" spans="1:14" s="6" customFormat="1" ht="15" customHeight="1" x14ac:dyDescent="0.25">
      <c r="A14" s="33" t="str">
        <f>"TOTAL "&amp;A11</f>
        <v>TOTAL SAVINGS GOAL</v>
      </c>
      <c r="B14" s="34">
        <f>SUM(B12:B13)</f>
        <v>1499</v>
      </c>
      <c r="C14" s="34">
        <f>SUM(C12:C13)</f>
        <v>0</v>
      </c>
      <c r="D14" s="34">
        <f>SUM(D12:D13)</f>
        <v>0</v>
      </c>
      <c r="E14" s="34">
        <f>SUM(E12:E13)</f>
        <v>0</v>
      </c>
      <c r="F14" s="34">
        <f>SUM(F12:F13)</f>
        <v>0</v>
      </c>
      <c r="G14" s="34">
        <f>SUM(G12:G13)</f>
        <v>0</v>
      </c>
      <c r="H14" s="34">
        <f>SUM(H12:H13)</f>
        <v>0</v>
      </c>
      <c r="I14" s="34">
        <f>SUM(I12:I13)</f>
        <v>0</v>
      </c>
      <c r="J14" s="34">
        <f>SUM(J12:J13)</f>
        <v>0</v>
      </c>
      <c r="K14" s="34">
        <f>SUM(K12:K13)</f>
        <v>0</v>
      </c>
      <c r="L14" s="34">
        <f>SUM(L12:L13)</f>
        <v>0</v>
      </c>
      <c r="M14" s="34">
        <f>SUM(M12:M13)</f>
        <v>0</v>
      </c>
      <c r="N14" s="34">
        <f>SUM(N12:N13)</f>
        <v>1499</v>
      </c>
    </row>
    <row r="15" spans="1:14" s="52" customFormat="1" ht="22.8" customHeight="1" x14ac:dyDescent="0.25">
      <c r="A15" s="50" t="s">
        <v>27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4" s="3" customFormat="1" ht="18" customHeight="1" x14ac:dyDescent="0.25">
      <c r="A16" s="40" t="s">
        <v>41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 s="6" customFormat="1" ht="16.2" customHeight="1" x14ac:dyDescent="0.25">
      <c r="A17" s="10" t="s">
        <v>23</v>
      </c>
      <c r="B17" s="26">
        <v>845</v>
      </c>
      <c r="C17" s="26">
        <v>900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18">
        <f t="shared" ref="N17:N25" si="1">SUM(B17:M17)</f>
        <v>1745</v>
      </c>
    </row>
    <row r="18" spans="1:14" s="3" customFormat="1" ht="15" customHeight="1" x14ac:dyDescent="0.25">
      <c r="A18" s="11" t="s">
        <v>12</v>
      </c>
      <c r="B18" s="27">
        <v>35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19">
        <f t="shared" si="1"/>
        <v>35</v>
      </c>
    </row>
    <row r="19" spans="1:14" s="6" customFormat="1" ht="15" customHeight="1" x14ac:dyDescent="0.25">
      <c r="A19" s="10" t="s">
        <v>22</v>
      </c>
      <c r="B19" s="26">
        <v>22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0">
        <f t="shared" si="1"/>
        <v>22</v>
      </c>
    </row>
    <row r="20" spans="1:14" s="3" customFormat="1" ht="15" customHeight="1" x14ac:dyDescent="0.25">
      <c r="A20" s="11" t="s">
        <v>25</v>
      </c>
      <c r="B20" s="27">
        <v>35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1">
        <f t="shared" si="1"/>
        <v>35</v>
      </c>
    </row>
    <row r="21" spans="1:14" s="6" customFormat="1" ht="15" customHeight="1" x14ac:dyDescent="0.25">
      <c r="A21" s="10" t="s">
        <v>11</v>
      </c>
      <c r="B21" s="26">
        <v>20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8">
        <v>0</v>
      </c>
      <c r="M21" s="26">
        <v>1000</v>
      </c>
      <c r="N21" s="20">
        <f t="shared" si="1"/>
        <v>1020</v>
      </c>
    </row>
    <row r="22" spans="1:14" s="3" customFormat="1" ht="15" customHeight="1" x14ac:dyDescent="0.25">
      <c r="A22" s="11" t="s">
        <v>21</v>
      </c>
      <c r="B22" s="27">
        <v>10</v>
      </c>
      <c r="C22" s="27">
        <v>0</v>
      </c>
      <c r="D22" s="27">
        <v>34</v>
      </c>
      <c r="E22" s="27">
        <v>34</v>
      </c>
      <c r="F22" s="27">
        <v>34</v>
      </c>
      <c r="G22" s="27">
        <v>34</v>
      </c>
      <c r="H22" s="27">
        <v>34</v>
      </c>
      <c r="I22" s="27">
        <v>34</v>
      </c>
      <c r="J22" s="27">
        <v>34</v>
      </c>
      <c r="K22" s="27">
        <v>34</v>
      </c>
      <c r="L22" s="27">
        <v>34</v>
      </c>
      <c r="M22" s="27">
        <v>34</v>
      </c>
      <c r="N22" s="21">
        <f t="shared" si="1"/>
        <v>350</v>
      </c>
    </row>
    <row r="23" spans="1:14" s="3" customFormat="1" ht="15" customHeight="1" x14ac:dyDescent="0.25">
      <c r="A23" s="11" t="s">
        <v>19</v>
      </c>
      <c r="B23" s="27">
        <v>5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1">
        <f t="shared" si="1"/>
        <v>5</v>
      </c>
    </row>
    <row r="24" spans="1:14" s="6" customFormat="1" ht="6.9" customHeight="1" x14ac:dyDescent="0.25">
      <c r="A24" s="1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</row>
    <row r="25" spans="1:14" s="3" customFormat="1" ht="15" customHeight="1" x14ac:dyDescent="0.25">
      <c r="A25" s="13" t="str">
        <f>"TOTAL "&amp;A16</f>
        <v>TOTAL HOME</v>
      </c>
      <c r="B25" s="22">
        <f>SUM(B17:B23)</f>
        <v>972</v>
      </c>
      <c r="C25" s="22">
        <f>SUM(C17:C23)</f>
        <v>900</v>
      </c>
      <c r="D25" s="22">
        <f>SUM(D17:D23)</f>
        <v>34</v>
      </c>
      <c r="E25" s="22">
        <f>SUM(E17:E23)</f>
        <v>34</v>
      </c>
      <c r="F25" s="22">
        <f>SUM(F17:F23)</f>
        <v>34</v>
      </c>
      <c r="G25" s="22">
        <f>SUM(G17:G23)</f>
        <v>34</v>
      </c>
      <c r="H25" s="22">
        <f>SUM(H17:H23)</f>
        <v>34</v>
      </c>
      <c r="I25" s="22">
        <f>SUM(I17:I23)</f>
        <v>34</v>
      </c>
      <c r="J25" s="22">
        <f>SUM(J17:J23)</f>
        <v>34</v>
      </c>
      <c r="K25" s="22">
        <f>SUM(K17:K23)</f>
        <v>34</v>
      </c>
      <c r="L25" s="22">
        <f>SUM(L17:L23)</f>
        <v>34</v>
      </c>
      <c r="M25" s="22">
        <f>SUM(M17:M23)</f>
        <v>1034</v>
      </c>
      <c r="N25" s="22">
        <f t="shared" si="1"/>
        <v>3212</v>
      </c>
    </row>
    <row r="26" spans="1:14" s="3" customFormat="1" ht="6.9" hidden="1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s="52" customFormat="1" ht="18" customHeight="1" x14ac:dyDescent="0.25">
      <c r="A27" s="55" t="s">
        <v>42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</row>
    <row r="28" spans="1:14" s="6" customFormat="1" ht="15" customHeight="1" x14ac:dyDescent="0.25">
      <c r="A28" s="10" t="s">
        <v>10</v>
      </c>
      <c r="B28" s="26">
        <v>500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8">
        <v>0</v>
      </c>
      <c r="M28" s="26">
        <v>0</v>
      </c>
      <c r="N28" s="20">
        <f t="shared" ref="N28:N34" si="2">SUM(B28:M28)</f>
        <v>500</v>
      </c>
    </row>
    <row r="29" spans="1:14" s="3" customFormat="1" ht="15" customHeight="1" x14ac:dyDescent="0.25">
      <c r="A29" s="11" t="s">
        <v>9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9">
        <v>0</v>
      </c>
      <c r="M29" s="27">
        <v>0</v>
      </c>
      <c r="N29" s="21">
        <f t="shared" si="2"/>
        <v>0</v>
      </c>
    </row>
    <row r="30" spans="1:14" s="6" customFormat="1" ht="15" customHeight="1" x14ac:dyDescent="0.25">
      <c r="A30" s="10" t="s">
        <v>8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8">
        <v>0</v>
      </c>
      <c r="M30" s="26">
        <v>0</v>
      </c>
      <c r="N30" s="20">
        <f t="shared" si="2"/>
        <v>0</v>
      </c>
    </row>
    <row r="31" spans="1:14" s="3" customFormat="1" ht="15" customHeight="1" x14ac:dyDescent="0.25">
      <c r="A31" s="11" t="s">
        <v>7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9">
        <v>0</v>
      </c>
      <c r="M31" s="27">
        <v>0</v>
      </c>
      <c r="N31" s="21">
        <f t="shared" si="2"/>
        <v>0</v>
      </c>
    </row>
    <row r="32" spans="1:14" s="6" customFormat="1" ht="15" customHeight="1" x14ac:dyDescent="0.25">
      <c r="A32" s="10" t="s">
        <v>16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0">
        <f t="shared" si="2"/>
        <v>0</v>
      </c>
    </row>
    <row r="33" spans="1:14" s="3" customFormat="1" ht="15" customHeight="1" x14ac:dyDescent="0.25">
      <c r="A33" s="11" t="s">
        <v>6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9">
        <v>0</v>
      </c>
      <c r="M33" s="27">
        <v>0</v>
      </c>
      <c r="N33" s="21">
        <f t="shared" si="2"/>
        <v>0</v>
      </c>
    </row>
    <row r="34" spans="1:14" s="3" customFormat="1" ht="15" customHeight="1" x14ac:dyDescent="0.25">
      <c r="A34" s="13" t="str">
        <f>"TOTAL "&amp;A27</f>
        <v>TOTAL DAILY LIVING</v>
      </c>
      <c r="B34" s="22">
        <f>SUM(B28:B33)</f>
        <v>500</v>
      </c>
      <c r="C34" s="22">
        <f>SUM(C28:C33)</f>
        <v>0</v>
      </c>
      <c r="D34" s="22">
        <f>SUM(D28:D33)</f>
        <v>0</v>
      </c>
      <c r="E34" s="22">
        <f>SUM(E28:E33)</f>
        <v>0</v>
      </c>
      <c r="F34" s="22">
        <f>SUM(F28:F33)</f>
        <v>0</v>
      </c>
      <c r="G34" s="22">
        <f>SUM(G28:G33)</f>
        <v>0</v>
      </c>
      <c r="H34" s="22">
        <f>SUM(H28:H33)</f>
        <v>0</v>
      </c>
      <c r="I34" s="22">
        <f>SUM(I28:I33)</f>
        <v>0</v>
      </c>
      <c r="J34" s="22">
        <f>SUM(J28:J33)</f>
        <v>0</v>
      </c>
      <c r="K34" s="22">
        <f>SUM(K28:K33)</f>
        <v>0</v>
      </c>
      <c r="L34" s="22">
        <f>SUM(L28:L33)</f>
        <v>0</v>
      </c>
      <c r="M34" s="22">
        <f>SUM(M28:M33)</f>
        <v>0</v>
      </c>
      <c r="N34" s="22">
        <f t="shared" si="2"/>
        <v>500</v>
      </c>
    </row>
    <row r="35" spans="1:14" s="52" customFormat="1" ht="18" customHeight="1" x14ac:dyDescent="0.25">
      <c r="A35" s="55" t="s">
        <v>43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6" spans="1:14" s="6" customFormat="1" ht="15" customHeight="1" x14ac:dyDescent="0.25">
      <c r="A36" s="10" t="s">
        <v>20</v>
      </c>
      <c r="B36" s="26">
        <v>300</v>
      </c>
      <c r="C36" s="26">
        <v>0</v>
      </c>
      <c r="D36" s="26">
        <v>0</v>
      </c>
      <c r="E36" s="26">
        <v>23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0">
        <f t="shared" ref="N36:N42" si="3">SUM(B36:M36)</f>
        <v>323</v>
      </c>
    </row>
    <row r="37" spans="1:14" s="3" customFormat="1" ht="15" customHeight="1" x14ac:dyDescent="0.25">
      <c r="A37" s="11" t="s">
        <v>5</v>
      </c>
      <c r="B37" s="27">
        <v>0</v>
      </c>
      <c r="C37" s="27">
        <v>120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1">
        <f t="shared" si="3"/>
        <v>120</v>
      </c>
    </row>
    <row r="38" spans="1:14" s="6" customFormat="1" ht="15" customHeight="1" x14ac:dyDescent="0.25">
      <c r="A38" s="10" t="s">
        <v>13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230</v>
      </c>
      <c r="M38" s="26">
        <v>0</v>
      </c>
      <c r="N38" s="20">
        <f t="shared" si="3"/>
        <v>230</v>
      </c>
    </row>
    <row r="39" spans="1:14" s="3" customFormat="1" ht="15" customHeight="1" x14ac:dyDescent="0.25">
      <c r="A39" s="11" t="s">
        <v>24</v>
      </c>
      <c r="B39" s="27">
        <v>0</v>
      </c>
      <c r="C39" s="27">
        <v>0</v>
      </c>
      <c r="D39" s="27">
        <v>0</v>
      </c>
      <c r="E39" s="27">
        <v>0</v>
      </c>
      <c r="F39" s="27">
        <v>23</v>
      </c>
      <c r="G39" s="27">
        <v>0</v>
      </c>
      <c r="H39" s="27">
        <v>34</v>
      </c>
      <c r="I39" s="27">
        <v>0</v>
      </c>
      <c r="J39" s="27">
        <v>23</v>
      </c>
      <c r="K39" s="27">
        <v>0</v>
      </c>
      <c r="L39" s="27">
        <v>3</v>
      </c>
      <c r="M39" s="27">
        <v>0</v>
      </c>
      <c r="N39" s="21">
        <f t="shared" si="3"/>
        <v>83</v>
      </c>
    </row>
    <row r="40" spans="1:14" s="6" customFormat="1" ht="15" customHeight="1" x14ac:dyDescent="0.25">
      <c r="A40" s="10" t="s">
        <v>17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0">
        <f t="shared" si="3"/>
        <v>0</v>
      </c>
    </row>
    <row r="41" spans="1:14" s="3" customFormat="1" ht="15" customHeight="1" x14ac:dyDescent="0.25">
      <c r="A41" s="11" t="s">
        <v>18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1">
        <f t="shared" si="3"/>
        <v>0</v>
      </c>
    </row>
    <row r="42" spans="1:14" s="3" customFormat="1" ht="15" customHeight="1" x14ac:dyDescent="0.25">
      <c r="A42" s="13" t="str">
        <f>"TOTAL "&amp;A35</f>
        <v>TOTAL TRANSPORTATION</v>
      </c>
      <c r="B42" s="22">
        <f>SUM(B36:B41)</f>
        <v>300</v>
      </c>
      <c r="C42" s="22">
        <f>SUM(C36:C41)</f>
        <v>120</v>
      </c>
      <c r="D42" s="22">
        <f>SUM(D36:D41)</f>
        <v>0</v>
      </c>
      <c r="E42" s="22">
        <f>SUM(E36:E41)</f>
        <v>23</v>
      </c>
      <c r="F42" s="22">
        <f>SUM(F36:F41)</f>
        <v>23</v>
      </c>
      <c r="G42" s="22">
        <f>SUM(G36:G41)</f>
        <v>0</v>
      </c>
      <c r="H42" s="22">
        <f>SUM(H36:H41)</f>
        <v>34</v>
      </c>
      <c r="I42" s="22">
        <f>SUM(I36:I41)</f>
        <v>0</v>
      </c>
      <c r="J42" s="22">
        <f>SUM(J36:J41)</f>
        <v>23</v>
      </c>
      <c r="K42" s="22">
        <f>SUM(K36:K41)</f>
        <v>0</v>
      </c>
      <c r="L42" s="22">
        <f>SUM(L36:L41)</f>
        <v>233</v>
      </c>
      <c r="M42" s="22">
        <f>SUM(M36:M41)</f>
        <v>0</v>
      </c>
      <c r="N42" s="22">
        <f t="shared" si="3"/>
        <v>756</v>
      </c>
    </row>
    <row r="43" spans="1:14" s="52" customFormat="1" ht="18" customHeight="1" x14ac:dyDescent="0.25">
      <c r="A43" s="55" t="s">
        <v>44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4" s="6" customFormat="1" ht="15" customHeight="1" x14ac:dyDescent="0.25">
      <c r="A44" s="10" t="s">
        <v>4</v>
      </c>
      <c r="B44" s="26">
        <v>20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0">
        <f>SUM(B44:M44)</f>
        <v>20</v>
      </c>
    </row>
    <row r="45" spans="1:14" s="3" customFormat="1" ht="15" customHeight="1" x14ac:dyDescent="0.25">
      <c r="A45" s="11" t="s">
        <v>3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1">
        <f>SUM(B45:M45)</f>
        <v>0</v>
      </c>
    </row>
    <row r="46" spans="1:14" s="6" customFormat="1" ht="15" customHeight="1" x14ac:dyDescent="0.25">
      <c r="A46" s="10" t="s">
        <v>2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0">
        <f>SUM(B46:M46)</f>
        <v>0</v>
      </c>
    </row>
    <row r="47" spans="1:14" s="3" customFormat="1" ht="15" customHeight="1" x14ac:dyDescent="0.25">
      <c r="A47" s="11" t="s">
        <v>1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1">
        <f>SUM(B47:M47)</f>
        <v>0</v>
      </c>
    </row>
    <row r="48" spans="1:14" s="6" customFormat="1" ht="15" customHeight="1" x14ac:dyDescent="0.25">
      <c r="A48" s="10" t="s">
        <v>0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0">
        <f>SUM(B48:M48)</f>
        <v>0</v>
      </c>
    </row>
    <row r="49" spans="1:14" s="6" customFormat="1" ht="15" customHeight="1" x14ac:dyDescent="0.25">
      <c r="A49" s="14" t="str">
        <f>"TOTAL "&amp;A43</f>
        <v>TOTAL PERSONAL</v>
      </c>
      <c r="B49" s="23">
        <f>SUM(B44:B48)</f>
        <v>20</v>
      </c>
      <c r="C49" s="23">
        <f>SUM(C44:C48)</f>
        <v>0</v>
      </c>
      <c r="D49" s="23">
        <f>SUM(D44:D48)</f>
        <v>0</v>
      </c>
      <c r="E49" s="23">
        <f>SUM(E44:E48)</f>
        <v>0</v>
      </c>
      <c r="F49" s="23">
        <f>SUM(F44:F48)</f>
        <v>0</v>
      </c>
      <c r="G49" s="23">
        <f>SUM(G44:G48)</f>
        <v>0</v>
      </c>
      <c r="H49" s="23">
        <f>SUM(H44:H48)</f>
        <v>0</v>
      </c>
      <c r="I49" s="23">
        <f>SUM(I44:I48)</f>
        <v>0</v>
      </c>
      <c r="J49" s="23">
        <f>SUM(J44:J48)</f>
        <v>0</v>
      </c>
      <c r="K49" s="23">
        <f>SUM(K44:K48)</f>
        <v>0</v>
      </c>
      <c r="L49" s="23">
        <f>SUM(L44:L48)</f>
        <v>0</v>
      </c>
      <c r="M49" s="23">
        <f>SUM(M44:M48)</f>
        <v>0</v>
      </c>
      <c r="N49" s="23">
        <f>SUM(N44:N48)</f>
        <v>20</v>
      </c>
    </row>
    <row r="50" spans="1:14" s="52" customFormat="1" ht="20.100000000000001" customHeight="1" x14ac:dyDescent="0.25">
      <c r="A50" s="50" t="s">
        <v>49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</row>
    <row r="51" spans="1:14" s="6" customFormat="1" ht="15" customHeight="1" x14ac:dyDescent="0.25">
      <c r="A51" s="30" t="s">
        <v>26</v>
      </c>
      <c r="B51" s="31">
        <f>B9</f>
        <v>5841</v>
      </c>
      <c r="C51" s="31">
        <f>C9</f>
        <v>200</v>
      </c>
      <c r="D51" s="31">
        <f>D9</f>
        <v>100</v>
      </c>
      <c r="E51" s="31">
        <f>E9</f>
        <v>100</v>
      </c>
      <c r="F51" s="31">
        <f>F9</f>
        <v>110</v>
      </c>
      <c r="G51" s="31">
        <f>G9</f>
        <v>100</v>
      </c>
      <c r="H51" s="31">
        <f>H9</f>
        <v>100</v>
      </c>
      <c r="I51" s="31">
        <f>I9</f>
        <v>100</v>
      </c>
      <c r="J51" s="31">
        <f>J9</f>
        <v>100</v>
      </c>
      <c r="K51" s="31">
        <f>K9</f>
        <v>100</v>
      </c>
      <c r="L51" s="31">
        <f>L9</f>
        <v>100</v>
      </c>
      <c r="M51" s="31">
        <f>M9</f>
        <v>100</v>
      </c>
      <c r="N51" s="31">
        <f>N9</f>
        <v>7051</v>
      </c>
    </row>
    <row r="52" spans="1:14" s="6" customFormat="1" ht="15" customHeight="1" x14ac:dyDescent="0.25">
      <c r="A52" s="30" t="s">
        <v>51</v>
      </c>
      <c r="B52" s="31">
        <f>B14</f>
        <v>1499</v>
      </c>
      <c r="C52" s="31">
        <f>C14</f>
        <v>0</v>
      </c>
      <c r="D52" s="31">
        <f>D14</f>
        <v>0</v>
      </c>
      <c r="E52" s="31">
        <f>E14</f>
        <v>0</v>
      </c>
      <c r="F52" s="31">
        <f>F14</f>
        <v>0</v>
      </c>
      <c r="G52" s="31">
        <f>G14</f>
        <v>0</v>
      </c>
      <c r="H52" s="31">
        <f>H14</f>
        <v>0</v>
      </c>
      <c r="I52" s="31">
        <f>I14</f>
        <v>0</v>
      </c>
      <c r="J52" s="31">
        <f>J14</f>
        <v>0</v>
      </c>
      <c r="K52" s="31">
        <f>K14</f>
        <v>0</v>
      </c>
      <c r="L52" s="31">
        <f>L14</f>
        <v>0</v>
      </c>
      <c r="M52" s="31">
        <f>M14</f>
        <v>0</v>
      </c>
      <c r="N52" s="31">
        <f>N14</f>
        <v>1499</v>
      </c>
    </row>
    <row r="53" spans="1:14" s="6" customFormat="1" ht="15" customHeight="1" x14ac:dyDescent="0.25">
      <c r="A53" s="30" t="s">
        <v>27</v>
      </c>
      <c r="B53" s="31">
        <f>SUM(B25,B34,B42, B49)</f>
        <v>1792</v>
      </c>
      <c r="C53" s="31">
        <f t="shared" ref="C53:M53" si="4">SUM(C25,C34,C42, C49)</f>
        <v>1020</v>
      </c>
      <c r="D53" s="31">
        <f t="shared" si="4"/>
        <v>34</v>
      </c>
      <c r="E53" s="31">
        <f t="shared" si="4"/>
        <v>57</v>
      </c>
      <c r="F53" s="31">
        <f t="shared" si="4"/>
        <v>57</v>
      </c>
      <c r="G53" s="31">
        <f t="shared" si="4"/>
        <v>34</v>
      </c>
      <c r="H53" s="31">
        <f t="shared" si="4"/>
        <v>68</v>
      </c>
      <c r="I53" s="31">
        <f t="shared" si="4"/>
        <v>34</v>
      </c>
      <c r="J53" s="31">
        <f t="shared" si="4"/>
        <v>57</v>
      </c>
      <c r="K53" s="31">
        <f t="shared" si="4"/>
        <v>34</v>
      </c>
      <c r="L53" s="31">
        <f t="shared" si="4"/>
        <v>267</v>
      </c>
      <c r="M53" s="31">
        <f t="shared" si="4"/>
        <v>1034</v>
      </c>
      <c r="N53" s="31">
        <f>SUM(N25,N34,N42, N49)</f>
        <v>4488</v>
      </c>
    </row>
    <row r="54" spans="1:14" s="6" customFormat="1" ht="18" customHeight="1" x14ac:dyDescent="0.25">
      <c r="A54" s="35" t="s">
        <v>52</v>
      </c>
      <c r="B54" s="36">
        <f>B51-B52-B53</f>
        <v>2550</v>
      </c>
      <c r="C54" s="36">
        <f>C51-C52-C53</f>
        <v>-820</v>
      </c>
      <c r="D54" s="36">
        <f>D51-D52-D53</f>
        <v>66</v>
      </c>
      <c r="E54" s="36">
        <f>E51-E52-E53</f>
        <v>43</v>
      </c>
      <c r="F54" s="36">
        <f>F51-F52-F53</f>
        <v>53</v>
      </c>
      <c r="G54" s="36">
        <f>G51-G52-G53</f>
        <v>66</v>
      </c>
      <c r="H54" s="36">
        <f>H51-H52-H53</f>
        <v>32</v>
      </c>
      <c r="I54" s="36">
        <f>I51-I52-I53</f>
        <v>66</v>
      </c>
      <c r="J54" s="36">
        <f>J51-J52-J53</f>
        <v>43</v>
      </c>
      <c r="K54" s="36">
        <f>K51-K52-K53</f>
        <v>66</v>
      </c>
      <c r="L54" s="36">
        <f>L51-L52-L53</f>
        <v>-167</v>
      </c>
      <c r="M54" s="36">
        <f>M51-M52-M53</f>
        <v>-934</v>
      </c>
      <c r="N54" s="36">
        <f>N51-N52-N53</f>
        <v>1064</v>
      </c>
    </row>
  </sheetData>
  <mergeCells count="8">
    <mergeCell ref="A2:N2"/>
    <mergeCell ref="A15:N15"/>
    <mergeCell ref="A16:N16"/>
    <mergeCell ref="A27:N27"/>
    <mergeCell ref="A50:N50"/>
    <mergeCell ref="A11:N11"/>
    <mergeCell ref="A43:N43"/>
    <mergeCell ref="A35:N35"/>
  </mergeCells>
  <phoneticPr fontId="2" type="noConversion"/>
  <pageMargins left="0.19685039370078741" right="0.19685039370078741" top="0.19685039370078741" bottom="0.31496062992125984" header="0.51181102362204722" footer="0.11811023622047245"/>
  <pageSetup paperSize="9" scale="85" orientation="landscape" r:id="rId1"/>
  <headerFooter alignWithMargins="0">
    <oddFooter>&amp;LBudget Spreadsheets by Spreadsheet123.com&amp;R© 2011 Spreadsheet123 LTD. All rights reserved</oddFooter>
  </headerFooter>
  <ignoredErrors>
    <ignoredError sqref="N17:N1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15"/>
  <sheetViews>
    <sheetView showGridLines="0" tabSelected="1" topLeftCell="A25" zoomScale="91" zoomScaleNormal="115" workbookViewId="0">
      <selection activeCell="F23" sqref="F23"/>
    </sheetView>
  </sheetViews>
  <sheetFormatPr defaultColWidth="9.109375" defaultRowHeight="13.2" x14ac:dyDescent="0.25"/>
  <cols>
    <col min="1" max="16384" width="9.109375" style="1"/>
  </cols>
  <sheetData>
    <row r="1" spans="1:17" ht="35.1" customHeight="1" x14ac:dyDescent="0.25">
      <c r="A1" s="42" t="s">
        <v>45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s="37" customFormat="1" ht="20.100000000000001" customHeight="1" x14ac:dyDescent="0.25">
      <c r="A2" s="45" t="s">
        <v>26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20" spans="1:17" s="37" customFormat="1" ht="20.100000000000001" customHeight="1" x14ac:dyDescent="0.25">
      <c r="A20" s="45" t="s">
        <v>27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3" spans="1:17" x14ac:dyDescent="0.25"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7" x14ac:dyDescent="0.25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7" x14ac:dyDescent="0.25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7" x14ac:dyDescent="0.25"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17" x14ac:dyDescent="0.25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17" x14ac:dyDescent="0.25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7" x14ac:dyDescent="0.25"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1:17" x14ac:dyDescent="0.25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17" x14ac:dyDescent="0.25"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1:17" x14ac:dyDescent="0.25"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3:15" x14ac:dyDescent="0.25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  <row r="34" spans="3:15" x14ac:dyDescent="0.25"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91" spans="1:17" s="37" customFormat="1" ht="20.100000000000001" customHeight="1" x14ac:dyDescent="0.25">
      <c r="A91" s="45" t="s">
        <v>53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</row>
    <row r="115" spans="1:17" s="37" customFormat="1" ht="20.100000000000001" customHeight="1" x14ac:dyDescent="0.25">
      <c r="A115" s="45" t="s">
        <v>50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</sheetData>
  <mergeCells count="5">
    <mergeCell ref="A115:Q115"/>
    <mergeCell ref="A91:Q91"/>
    <mergeCell ref="A1:Q1"/>
    <mergeCell ref="A2:Q2"/>
    <mergeCell ref="A20:Q20"/>
  </mergeCells>
  <phoneticPr fontId="2" type="noConversion"/>
  <pageMargins left="0.19685039370078741" right="0.19685039370078741" top="0.19685039370078741" bottom="0.31496062992125984" header="0.51181102362204722" footer="0.11811023622047245"/>
  <pageSetup paperSize="9" scale="94" orientation="landscape" r:id="rId1"/>
  <headerFooter alignWithMargins="0">
    <oddFooter>&amp;LBudget Spreadsheets by Spreadsheet123.com&amp;R© 2013 Spreadsheet123 LTD.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Personal Budget</vt:lpstr>
      <vt:lpstr>Dashboards</vt:lpstr>
      <vt:lpstr>Dashboards!Print_Area</vt:lpstr>
      <vt:lpstr>'Personal Budget'!Print_Area</vt:lpstr>
    </vt:vector>
  </TitlesOfParts>
  <Company>Spreadsheet123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Budget Spreadsheet</dc:title>
  <dc:creator>Spreadsheet123.com</dc:creator>
  <dc:description>© 2013 Spreadsheet123 LTD. All rights reserved</dc:description>
  <cp:lastModifiedBy>mohamad khorsandi</cp:lastModifiedBy>
  <cp:lastPrinted>2013-10-31T23:39:31Z</cp:lastPrinted>
  <dcterms:created xsi:type="dcterms:W3CDTF">2001-05-18T00:29:33Z</dcterms:created>
  <dcterms:modified xsi:type="dcterms:W3CDTF">2025-04-19T08:11:47Z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1.0.2</vt:lpwstr>
  </property>
</Properties>
</file>