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nssai\Desktop\Green Dot\"/>
    </mc:Choice>
  </mc:AlternateContent>
  <xr:revisionPtr revIDLastSave="0" documentId="8_{32085C11-6B98-4722-A1F0-5F8648830CB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Org Chart" sheetId="3" r:id="rId1"/>
    <sheet name="Sheet2" sheetId="6" r:id="rId2"/>
    <sheet name="Sheet1" sheetId="5" r:id="rId3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F50" i="3"/>
  <c r="Q8" i="3"/>
  <c r="Q7" i="3"/>
  <c r="K16" i="3"/>
  <c r="K17" i="3" s="1"/>
  <c r="P10" i="3"/>
</calcChain>
</file>

<file path=xl/sharedStrings.xml><?xml version="1.0" encoding="utf-8"?>
<sst xmlns="http://schemas.openxmlformats.org/spreadsheetml/2006/main" count="192" uniqueCount="181">
  <si>
    <t xml:space="preserve">Scheduling and Reporting </t>
  </si>
  <si>
    <t>Gopal Ramachandran</t>
  </si>
  <si>
    <t>L2 QCs</t>
  </si>
  <si>
    <t>Hyderabad- Charles Patterson (US POD Lead)</t>
  </si>
  <si>
    <t>Niverthi Subramanian Vishnu Sai</t>
  </si>
  <si>
    <t xml:space="preserve">L2 TL </t>
  </si>
  <si>
    <t>Michael Herpin (QC and US  Team Lead)</t>
  </si>
  <si>
    <t>Sai Kiran Goli  (USI Team Lead)</t>
  </si>
  <si>
    <t xml:space="preserve">USI Project Leads </t>
  </si>
  <si>
    <t xml:space="preserve">L1 QC </t>
  </si>
  <si>
    <t>Hiteshwar Dutt</t>
  </si>
  <si>
    <t xml:space="preserve">Hafiza Ansari </t>
  </si>
  <si>
    <t>Reuven Salter</t>
  </si>
  <si>
    <t>Vivek Chharia</t>
  </si>
  <si>
    <t>Sai Kiran Goli</t>
  </si>
  <si>
    <t xml:space="preserve">Varsha Sharma </t>
  </si>
  <si>
    <t xml:space="preserve">L1 Analyst </t>
  </si>
  <si>
    <t>Damini Jogi</t>
  </si>
  <si>
    <t>Sarthak Mohanty</t>
  </si>
  <si>
    <t>Mohamad Azaruddin Mohiddin</t>
  </si>
  <si>
    <t>Nandini Sarda</t>
  </si>
  <si>
    <t>Kathroju Hima Bindu</t>
  </si>
  <si>
    <t xml:space="preserve">Deepshika Mishra </t>
  </si>
  <si>
    <t xml:space="preserve">Scheduler </t>
  </si>
  <si>
    <t>Anil Kodiganti</t>
  </si>
  <si>
    <t>Omkar Anil Somawar</t>
  </si>
  <si>
    <t>Allu Chandana</t>
  </si>
  <si>
    <t>Reshma Bhanu</t>
  </si>
  <si>
    <t xml:space="preserve">USI Leads </t>
  </si>
  <si>
    <t>Biduduri Himaja</t>
  </si>
  <si>
    <t>Mahesh Chittuluri</t>
  </si>
  <si>
    <t>Smruti Swarupa Panda</t>
  </si>
  <si>
    <t>Nerella Hema Bindu</t>
  </si>
  <si>
    <t>Bhavana Rajendra Joge</t>
  </si>
  <si>
    <t xml:space="preserve">Manaswi Sanwal </t>
  </si>
  <si>
    <t>Ishdeep Singh Bharaj</t>
  </si>
  <si>
    <t>Noshi Babu Sandhya</t>
  </si>
  <si>
    <t>Angad Singh</t>
  </si>
  <si>
    <t>Shayamala Rohith</t>
  </si>
  <si>
    <t xml:space="preserve">Undergoing bacground check </t>
  </si>
  <si>
    <t>Hezron Parado</t>
  </si>
  <si>
    <t>Roshni Shrestha</t>
  </si>
  <si>
    <t>Muskan LNU</t>
  </si>
  <si>
    <t>Isabel Rose Prinson</t>
  </si>
  <si>
    <t>Gayatri Kumar</t>
  </si>
  <si>
    <t>Navya Shukla</t>
  </si>
  <si>
    <t>Meenakshi Vailapilly Jagadeep</t>
  </si>
  <si>
    <t>Vivek Singh Patel</t>
  </si>
  <si>
    <t>Anshika Tripathi</t>
  </si>
  <si>
    <t>Sreya Sudhakaran</t>
  </si>
  <si>
    <t>Maahi Agarwal</t>
  </si>
  <si>
    <t>Aniket Dey</t>
  </si>
  <si>
    <t>Madhur Grover</t>
  </si>
  <si>
    <t>Devanshu Bhalla</t>
  </si>
  <si>
    <t>Sharannya Ghosh</t>
  </si>
  <si>
    <t>Megha Singhal</t>
  </si>
  <si>
    <t>Bangalore- Alex Georgieff (US POD Lead)</t>
  </si>
  <si>
    <t>Katie Fogle (QC and US Team Lead)</t>
  </si>
  <si>
    <t>Harisankar, V M  (USI Team Lead)</t>
  </si>
  <si>
    <t>Chantell Redish</t>
  </si>
  <si>
    <t>Katie Fogle</t>
  </si>
  <si>
    <t xml:space="preserve">Harisankar, V M </t>
  </si>
  <si>
    <t>Abhinav Khatri</t>
  </si>
  <si>
    <t>Mohammed Kazim Raza</t>
  </si>
  <si>
    <t>Dijendra Ray</t>
  </si>
  <si>
    <t>Santhosh Somasundaram</t>
  </si>
  <si>
    <t>Divya Nanjundappa</t>
  </si>
  <si>
    <t>Madhura Yellampalli</t>
  </si>
  <si>
    <t>Anupama Ravikumar</t>
  </si>
  <si>
    <t>Lalitha Lakshmi Narayanayyar Sivaramakrishnan</t>
  </si>
  <si>
    <t>Martin James</t>
  </si>
  <si>
    <t>Supriya Prakash</t>
  </si>
  <si>
    <t>Deeshma Aiyappa Chottangada</t>
  </si>
  <si>
    <t>Kiran Kanika Baskar</t>
  </si>
  <si>
    <t>Nikhil Rajesh Deshmukh</t>
  </si>
  <si>
    <t>Vrishab Kumar Boggaram Suresh</t>
  </si>
  <si>
    <t>Usman Fuzail</t>
  </si>
  <si>
    <t>Revathi Jagadish</t>
  </si>
  <si>
    <t>Anand Menankandy Kombra</t>
  </si>
  <si>
    <t>Priyaanka Nagendra Dixit</t>
  </si>
  <si>
    <t>Sidharth Purushothaman Edayath</t>
  </si>
  <si>
    <t>Chandhana Rodda Nagaraj</t>
  </si>
  <si>
    <t>Mahesh Garla</t>
  </si>
  <si>
    <t>Rashid Nadukkandiyil</t>
  </si>
  <si>
    <t>Nakatte Karthik Prakash Shetty</t>
  </si>
  <si>
    <t xml:space="preserve">Keerthi Kennedy     </t>
  </si>
  <si>
    <t>Priya Sharma</t>
  </si>
  <si>
    <t>Neha Rajeevan</t>
  </si>
  <si>
    <t>Nasreen Firdous</t>
  </si>
  <si>
    <t>Ashish D Souza</t>
  </si>
  <si>
    <t>Mugunth Subash Murugesan</t>
  </si>
  <si>
    <t>Shilpa Govindaraju</t>
  </si>
  <si>
    <t>Alicia Arogya Swamy</t>
  </si>
  <si>
    <t>Sai Krishna Anasuri</t>
  </si>
  <si>
    <t>Aisiri Ravi</t>
  </si>
  <si>
    <t>Priyanka Lucas</t>
  </si>
  <si>
    <t>Murugan Rajitha</t>
  </si>
  <si>
    <t>Leo Louis Kooliyadan</t>
  </si>
  <si>
    <t xml:space="preserve">Riya LNU </t>
  </si>
  <si>
    <t>Jayasheela J R</t>
  </si>
  <si>
    <t>Pranavu Prasannan</t>
  </si>
  <si>
    <t>Prem Kumar Venkatesh</t>
  </si>
  <si>
    <t>Erikhomba Meetei Huidrom</t>
  </si>
  <si>
    <t>Gurgaon- Alex Georgieff (US POD Lead)</t>
  </si>
  <si>
    <t>Amanda Gerwel (QC and US Team Lead)</t>
  </si>
  <si>
    <t>Ajay Minocha (USI Team Lead)</t>
  </si>
  <si>
    <t>Wendy Arroyo</t>
  </si>
  <si>
    <t>Amanda Gerwel</t>
  </si>
  <si>
    <t>Anuloma Tripathy</t>
  </si>
  <si>
    <t>Ajay Minocha</t>
  </si>
  <si>
    <t>Nishant Jain</t>
  </si>
  <si>
    <t>Rajeev Ratna</t>
  </si>
  <si>
    <t>Ashwathy Biju Nair</t>
  </si>
  <si>
    <t xml:space="preserve">Rajat Lamba </t>
  </si>
  <si>
    <t>Ayushi Gupta</t>
  </si>
  <si>
    <t>Shubham Agarwal</t>
  </si>
  <si>
    <t>Akash Kumar Ojha</t>
  </si>
  <si>
    <t>Sweta Kumari</t>
  </si>
  <si>
    <t>Sameer Gupta</t>
  </si>
  <si>
    <t>Poulami Saha</t>
  </si>
  <si>
    <t>Vidhi Kapoor</t>
  </si>
  <si>
    <t>Pawan Kumar</t>
  </si>
  <si>
    <t>Shefali Mittal</t>
  </si>
  <si>
    <t>Faizan Aman</t>
  </si>
  <si>
    <t>Rishabh Yadav</t>
  </si>
  <si>
    <t>Srijani Saha</t>
  </si>
  <si>
    <t>Swati Suman</t>
  </si>
  <si>
    <t>Jagriti Lnu</t>
  </si>
  <si>
    <t xml:space="preserve">Naincy LNU </t>
  </si>
  <si>
    <t>Gurudutt Pal</t>
  </si>
  <si>
    <t>Amitoj Singh Chhabra</t>
  </si>
  <si>
    <t>Ayanabha Karmakar</t>
  </si>
  <si>
    <t>Lavish</t>
  </si>
  <si>
    <t>Parina Ahluwalia</t>
  </si>
  <si>
    <t>Chaturvedi  Anmol</t>
  </si>
  <si>
    <t>Bhavya Ranka</t>
  </si>
  <si>
    <t>Subham Agarwal</t>
  </si>
  <si>
    <t>Divyakshi Gupta</t>
  </si>
  <si>
    <t>Jassal Chhavi</t>
  </si>
  <si>
    <t>Bhavya Gupta</t>
  </si>
  <si>
    <t>Nikhil Suri</t>
  </si>
  <si>
    <t>Piyush Singh</t>
  </si>
  <si>
    <t>Nandini Prakash</t>
  </si>
  <si>
    <t>Tanya Aggarwal</t>
  </si>
  <si>
    <t>Mitali Gupta</t>
  </si>
  <si>
    <t>Sumit  Rajawat</t>
  </si>
  <si>
    <t>Israel</t>
  </si>
  <si>
    <t>Scott Pospisil (US Team Lead)</t>
  </si>
  <si>
    <t>Amit Golan (Team Lead)</t>
  </si>
  <si>
    <t>Dina Michaely</t>
  </si>
  <si>
    <t xml:space="preserve">Neta Bartal </t>
  </si>
  <si>
    <t>Amit Magoz</t>
  </si>
  <si>
    <t>Yuval Belenky</t>
  </si>
  <si>
    <t>Dorin Golan</t>
  </si>
  <si>
    <t>Matan Edri</t>
  </si>
  <si>
    <t>Elad Seidler</t>
  </si>
  <si>
    <t>Tamar Hochberg</t>
  </si>
  <si>
    <t>Arad Drori</t>
  </si>
  <si>
    <t>Michael Herpin</t>
  </si>
  <si>
    <t>Kassidy Collins</t>
  </si>
  <si>
    <t>Sampling Analyst</t>
  </si>
  <si>
    <t>FUTURE</t>
  </si>
  <si>
    <t>QC</t>
  </si>
  <si>
    <t>Need Discussion</t>
  </si>
  <si>
    <t>Thanusha Janjanam</t>
  </si>
  <si>
    <t xml:space="preserve">Shiva Thalaiyur Venkatanathan	</t>
  </si>
  <si>
    <t>Eitan Stattia</t>
  </si>
  <si>
    <t xml:space="preserve">Case closed as of today </t>
  </si>
  <si>
    <t xml:space="preserve">Last week </t>
  </si>
  <si>
    <t>GD Compliance</t>
  </si>
  <si>
    <t xml:space="preserve">Ready for GD Compliance </t>
  </si>
  <si>
    <t xml:space="preserve">Sampling </t>
  </si>
  <si>
    <t>Jeedigunta Kanaka Gowri Mahalakshmi</t>
  </si>
  <si>
    <t>Pritam Parida</t>
  </si>
  <si>
    <t>Mahima Purohit</t>
  </si>
  <si>
    <t>Mansi Sood</t>
  </si>
  <si>
    <t>Legend</t>
  </si>
  <si>
    <t>TL</t>
  </si>
  <si>
    <t>New Addition</t>
  </si>
  <si>
    <t>Sitton Soffer, Sharon</t>
  </si>
  <si>
    <t>Pragya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</si>
</sst>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u/>
      <sz val="14"/>
      <color theme="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000000"/>
      <name val="Aptos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b/>
      <sz val="11"/>
      <color rgb="FF000000"/>
      <name val="Aptos"/>
    </font>
    <font>
      <sz val="11"/>
      <name val="Aptos Narrow"/>
    </font>
    <font>
      <sz val="11"/>
      <color rgb="FF000000"/>
      <name val="Aptos Narrow"/>
      <charset val="1"/>
    </font>
    <font>
      <b/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3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0" fillId="7" borderId="0" xfId="0" applyFill="1"/>
    <xf numFmtId="0" fontId="4" fillId="0" borderId="11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0" fillId="0" borderId="11" xfId="0" applyBorder="1"/>
    <xf numFmtId="0" fontId="3" fillId="5" borderId="1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1" fillId="0" borderId="3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" fillId="3" borderId="25" xfId="0" applyFont="1" applyFill="1" applyBorder="1"/>
    <xf numFmtId="0" fontId="11" fillId="0" borderId="11" xfId="0" applyFont="1" applyBorder="1" applyAlignment="1">
      <alignment vertical="center"/>
    </xf>
    <xf numFmtId="1" fontId="0" fillId="0" borderId="0" xfId="0" applyNumberFormat="1"/>
    <xf numFmtId="0" fontId="0" fillId="0" borderId="26" xfId="0" applyBorder="1"/>
    <xf numFmtId="0" fontId="0" fillId="0" borderId="27" xfId="0" applyBorder="1"/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7" fillId="5" borderId="29" xfId="0" applyFont="1" applyFill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0" fillId="0" borderId="35" xfId="0" applyBorder="1"/>
    <xf numFmtId="0" fontId="0" fillId="0" borderId="36" xfId="0" applyBorder="1"/>
    <xf numFmtId="0" fontId="4" fillId="0" borderId="37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0" fillId="0" borderId="39" xfId="0" applyBorder="1"/>
    <xf numFmtId="0" fontId="4" fillId="3" borderId="37" xfId="0" applyFont="1" applyFill="1" applyBorder="1" applyAlignment="1">
      <alignment vertical="center"/>
    </xf>
    <xf numFmtId="0" fontId="0" fillId="3" borderId="30" xfId="0" applyFill="1" applyBorder="1"/>
    <xf numFmtId="0" fontId="11" fillId="3" borderId="28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29" xfId="0" applyFont="1" applyFill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15" fillId="0" borderId="47" xfId="0" applyFont="1" applyBorder="1" applyAlignment="1">
      <alignment horizontal="left"/>
    </xf>
    <xf numFmtId="0" fontId="11" fillId="0" borderId="48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0" fillId="0" borderId="50" xfId="0" applyBorder="1"/>
    <xf numFmtId="0" fontId="3" fillId="5" borderId="29" xfId="0" applyFont="1" applyFill="1" applyBorder="1" applyAlignment="1">
      <alignment horizontal="center" vertical="center"/>
    </xf>
    <xf numFmtId="0" fontId="0" fillId="0" borderId="51" xfId="0" applyBorder="1"/>
    <xf numFmtId="0" fontId="9" fillId="8" borderId="3" xfId="0" applyFont="1" applyFill="1" applyBorder="1" applyAlignment="1">
      <alignment vertical="center"/>
    </xf>
    <xf numFmtId="0" fontId="14" fillId="8" borderId="16" xfId="0" applyFont="1" applyFill="1" applyBorder="1" applyAlignment="1">
      <alignment vertical="center"/>
    </xf>
    <xf numFmtId="0" fontId="1" fillId="0" borderId="0" xfId="0" applyFont="1"/>
    <xf numFmtId="0" fontId="16" fillId="9" borderId="0" xfId="0" applyFont="1" applyFill="1"/>
    <xf numFmtId="0" fontId="0" fillId="8" borderId="3" xfId="0" applyFill="1" applyBorder="1"/>
    <xf numFmtId="0" fontId="0" fillId="2" borderId="3" xfId="0" applyFill="1" applyBorder="1"/>
    <xf numFmtId="0" fontId="4" fillId="5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10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7" fillId="5" borderId="53" xfId="0" applyFont="1" applyFill="1" applyBorder="1" applyAlignment="1">
      <alignment horizontal="center" vertical="center"/>
    </xf>
    <xf numFmtId="0" fontId="9" fillId="0" borderId="48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0" fillId="0" borderId="49" xfId="0" applyBorder="1"/>
    <xf numFmtId="0" fontId="0" fillId="0" borderId="54" xfId="0" applyBorder="1"/>
    <xf numFmtId="0" fontId="9" fillId="0" borderId="5" xfId="0" applyFont="1" applyBorder="1" applyAlignment="1">
      <alignment vertical="center"/>
    </xf>
    <xf numFmtId="0" fontId="0" fillId="0" borderId="28" xfId="0" applyBorder="1"/>
    <xf numFmtId="0" fontId="3" fillId="5" borderId="55" xfId="0" applyFont="1" applyFill="1" applyBorder="1" applyAlignment="1">
      <alignment horizontal="center" vertical="center"/>
    </xf>
    <xf numFmtId="0" fontId="0" fillId="10" borderId="3" xfId="0" applyFill="1" applyBorder="1"/>
    <xf numFmtId="0" fontId="0" fillId="0" borderId="56" xfId="0" applyBorder="1"/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BAA6-FFB1-4A7C-8312-E53087E7088B}">
  <dimension ref="B1:R56"/>
  <sheetViews>
    <sheetView showGridLines="0" tabSelected="1" zoomScale="60" zoomScaleNormal="60" workbookViewId="0">
      <selection activeCell="I13" sqref="I13"/>
    </sheetView>
  </sheetViews>
  <sheetFormatPr defaultRowHeight="14.5" x14ac:dyDescent="0.35"/>
  <cols>
    <col min="2" max="2" width="28.54296875" bestFit="1" customWidth="1"/>
    <col min="3" max="3" width="41" bestFit="1" customWidth="1"/>
    <col min="4" max="4" width="26" bestFit="1" customWidth="1"/>
    <col min="5" max="5" width="20.36328125" bestFit="1" customWidth="1"/>
    <col min="6" max="6" width="26.90625" bestFit="1" customWidth="1"/>
    <col min="7" max="7" width="21.54296875" bestFit="1" customWidth="1"/>
    <col min="8" max="8" width="18.7265625" bestFit="1" customWidth="1"/>
    <col min="9" max="9" width="18.08984375" bestFit="1" customWidth="1"/>
    <col min="11" max="11" width="5.08984375" bestFit="1" customWidth="1"/>
    <col min="12" max="12" width="14.7265625" customWidth="1"/>
    <col min="15" max="15" width="25.453125" bestFit="1" customWidth="1"/>
    <col min="16" max="17" width="4.08984375" bestFit="1" customWidth="1"/>
  </cols>
  <sheetData>
    <row r="1" spans="2:17" ht="14.15" customHeight="1" x14ac:dyDescent="0.45">
      <c r="B1" s="89"/>
      <c r="C1" s="89"/>
      <c r="D1" s="89"/>
      <c r="E1" s="89"/>
      <c r="F1" s="89"/>
      <c r="H1" s="82" t="s">
        <v>0</v>
      </c>
      <c r="I1" s="82"/>
      <c r="J1" s="82"/>
      <c r="K1" s="82"/>
      <c r="L1" s="82"/>
    </row>
    <row r="2" spans="2:17" ht="15" thickBot="1" x14ac:dyDescent="0.4">
      <c r="H2" s="83" t="s">
        <v>1</v>
      </c>
      <c r="I2" s="83"/>
      <c r="J2" s="83"/>
      <c r="K2" s="83"/>
      <c r="L2" s="83"/>
    </row>
    <row r="3" spans="2:17" ht="15" thickBot="1" x14ac:dyDescent="0.4">
      <c r="B3" s="87" t="s">
        <v>3</v>
      </c>
      <c r="C3" s="90"/>
      <c r="D3" s="90"/>
      <c r="E3" s="90"/>
      <c r="F3" s="88"/>
      <c r="H3" s="84" t="s">
        <v>4</v>
      </c>
      <c r="I3" s="84"/>
      <c r="J3" s="84"/>
      <c r="K3" s="84"/>
      <c r="L3" s="84"/>
      <c r="O3" t="s">
        <v>2</v>
      </c>
      <c r="P3">
        <v>7</v>
      </c>
    </row>
    <row r="4" spans="2:17" ht="15" thickBot="1" x14ac:dyDescent="0.4">
      <c r="B4" s="87" t="s">
        <v>6</v>
      </c>
      <c r="C4" s="90"/>
      <c r="D4" s="90"/>
      <c r="E4" s="90"/>
      <c r="F4" s="88"/>
      <c r="O4" t="s">
        <v>5</v>
      </c>
      <c r="P4">
        <v>3</v>
      </c>
    </row>
    <row r="5" spans="2:17" ht="15" thickBot="1" x14ac:dyDescent="0.4">
      <c r="B5" s="87" t="s">
        <v>7</v>
      </c>
      <c r="C5" s="90"/>
      <c r="D5" s="91"/>
      <c r="E5" s="91"/>
      <c r="F5" s="92"/>
      <c r="H5" s="85" t="s">
        <v>8</v>
      </c>
      <c r="I5" s="85"/>
      <c r="J5" s="85"/>
      <c r="K5" s="85"/>
      <c r="L5" s="86"/>
      <c r="O5" t="s">
        <v>9</v>
      </c>
      <c r="P5">
        <v>20</v>
      </c>
    </row>
    <row r="6" spans="2:17" ht="15" thickBot="1" x14ac:dyDescent="0.4">
      <c r="B6" s="96" t="s">
        <v>159</v>
      </c>
      <c r="C6" s="97"/>
      <c r="D6" s="93" t="s">
        <v>158</v>
      </c>
      <c r="E6" s="94"/>
      <c r="F6" s="95"/>
      <c r="H6" s="110" t="s">
        <v>15</v>
      </c>
      <c r="I6" s="111"/>
      <c r="J6" s="111"/>
      <c r="K6" s="111"/>
      <c r="L6" s="112"/>
    </row>
    <row r="7" spans="2:17" ht="15" thickBot="1" x14ac:dyDescent="0.4">
      <c r="B7" s="17" t="s">
        <v>10</v>
      </c>
      <c r="C7" s="18" t="s">
        <v>11</v>
      </c>
      <c r="D7" s="18" t="s">
        <v>12</v>
      </c>
      <c r="E7" s="18" t="s">
        <v>13</v>
      </c>
      <c r="F7" s="19" t="s">
        <v>14</v>
      </c>
      <c r="H7" s="84" t="s">
        <v>22</v>
      </c>
      <c r="I7" s="84"/>
      <c r="J7" s="84"/>
      <c r="K7" s="84"/>
      <c r="L7" s="84"/>
      <c r="O7" t="s">
        <v>16</v>
      </c>
      <c r="P7">
        <v>115</v>
      </c>
      <c r="Q7" s="30">
        <f>P7*25%*5*5*50%*90%</f>
        <v>323.4375</v>
      </c>
    </row>
    <row r="8" spans="2:17" x14ac:dyDescent="0.35">
      <c r="B8" s="56" t="s">
        <v>17</v>
      </c>
      <c r="C8" s="57" t="s">
        <v>18</v>
      </c>
      <c r="D8" s="57" t="s">
        <v>19</v>
      </c>
      <c r="E8" s="57" t="s">
        <v>20</v>
      </c>
      <c r="F8" s="58" t="s">
        <v>21</v>
      </c>
      <c r="O8" t="s">
        <v>23</v>
      </c>
      <c r="P8">
        <v>2</v>
      </c>
      <c r="Q8" s="30">
        <f>P7*25%</f>
        <v>28.75</v>
      </c>
    </row>
    <row r="9" spans="2:17" x14ac:dyDescent="0.35">
      <c r="B9" s="26" t="s">
        <v>24</v>
      </c>
      <c r="C9" s="29" t="s">
        <v>30</v>
      </c>
      <c r="D9" s="1" t="s">
        <v>25</v>
      </c>
      <c r="E9" s="1" t="s">
        <v>26</v>
      </c>
      <c r="F9" s="3" t="s">
        <v>27</v>
      </c>
      <c r="O9" t="s">
        <v>28</v>
      </c>
      <c r="P9">
        <v>2</v>
      </c>
    </row>
    <row r="10" spans="2:17" x14ac:dyDescent="0.35">
      <c r="B10" s="26" t="s">
        <v>29</v>
      </c>
      <c r="C10" s="1" t="s">
        <v>35</v>
      </c>
      <c r="D10" s="1" t="s">
        <v>31</v>
      </c>
      <c r="E10" s="1" t="s">
        <v>32</v>
      </c>
      <c r="F10" s="3" t="s">
        <v>33</v>
      </c>
      <c r="H10" s="64" t="s">
        <v>176</v>
      </c>
      <c r="P10">
        <f>SUM(P3:P9)</f>
        <v>149</v>
      </c>
    </row>
    <row r="11" spans="2:17" x14ac:dyDescent="0.35">
      <c r="B11" s="6" t="s">
        <v>34</v>
      </c>
      <c r="C11" s="1" t="s">
        <v>41</v>
      </c>
      <c r="D11" s="1" t="s">
        <v>36</v>
      </c>
      <c r="E11" s="1" t="s">
        <v>37</v>
      </c>
      <c r="F11" s="3" t="s">
        <v>38</v>
      </c>
      <c r="H11" s="66" t="s">
        <v>177</v>
      </c>
      <c r="O11" s="7" t="s">
        <v>39</v>
      </c>
      <c r="P11" s="9">
        <v>21</v>
      </c>
    </row>
    <row r="12" spans="2:17" x14ac:dyDescent="0.35">
      <c r="B12" s="6" t="s">
        <v>40</v>
      </c>
      <c r="C12" s="1" t="s">
        <v>46</v>
      </c>
      <c r="D12" s="1" t="s">
        <v>42</v>
      </c>
      <c r="E12" s="1" t="s">
        <v>43</v>
      </c>
      <c r="F12" s="3" t="s">
        <v>44</v>
      </c>
      <c r="H12" s="67" t="s">
        <v>162</v>
      </c>
      <c r="P12" s="9"/>
    </row>
    <row r="13" spans="2:17" x14ac:dyDescent="0.35">
      <c r="B13" s="6" t="s">
        <v>45</v>
      </c>
      <c r="C13" s="1" t="s">
        <v>51</v>
      </c>
      <c r="D13" s="1" t="s">
        <v>47</v>
      </c>
      <c r="E13" s="1" t="s">
        <v>48</v>
      </c>
      <c r="F13" s="3" t="s">
        <v>49</v>
      </c>
      <c r="H13" s="68" t="s">
        <v>178</v>
      </c>
    </row>
    <row r="14" spans="2:17" x14ac:dyDescent="0.35">
      <c r="B14" s="6" t="s">
        <v>50</v>
      </c>
      <c r="C14" s="1" t="s">
        <v>55</v>
      </c>
      <c r="D14" s="1" t="s">
        <v>52</v>
      </c>
      <c r="E14" s="1" t="s">
        <v>53</v>
      </c>
      <c r="F14" s="3" t="s">
        <v>54</v>
      </c>
      <c r="H14" s="65" t="s">
        <v>160</v>
      </c>
    </row>
    <row r="15" spans="2:17" ht="15" thickBot="1" x14ac:dyDescent="0.4">
      <c r="B15" s="16"/>
      <c r="C15" s="43" t="s">
        <v>172</v>
      </c>
      <c r="D15" s="80"/>
      <c r="E15" s="43" t="s">
        <v>173</v>
      </c>
      <c r="F15" s="43" t="s">
        <v>174</v>
      </c>
    </row>
    <row r="16" spans="2:17" x14ac:dyDescent="0.35">
      <c r="C16" s="7"/>
      <c r="K16">
        <f>18*12</f>
        <v>216</v>
      </c>
    </row>
    <row r="17" spans="2:18" x14ac:dyDescent="0.35">
      <c r="C17" s="7"/>
      <c r="K17" s="30">
        <f>K16*5</f>
        <v>1080</v>
      </c>
    </row>
    <row r="18" spans="2:18" ht="15" thickBot="1" x14ac:dyDescent="0.4"/>
    <row r="19" spans="2:18" ht="15" thickBot="1" x14ac:dyDescent="0.4">
      <c r="B19" s="109" t="s">
        <v>56</v>
      </c>
      <c r="C19" s="91"/>
      <c r="D19" s="91"/>
      <c r="E19" s="91"/>
      <c r="F19" s="91"/>
      <c r="G19" s="91"/>
      <c r="H19" s="92"/>
    </row>
    <row r="20" spans="2:18" ht="15" thickBot="1" x14ac:dyDescent="0.4">
      <c r="B20" s="87" t="s">
        <v>57</v>
      </c>
      <c r="C20" s="90"/>
      <c r="D20" s="90"/>
      <c r="E20" s="90"/>
      <c r="F20" s="90"/>
      <c r="G20" s="90"/>
      <c r="H20" s="88"/>
    </row>
    <row r="21" spans="2:18" ht="15" thickBot="1" x14ac:dyDescent="0.4">
      <c r="B21" s="113" t="s">
        <v>58</v>
      </c>
      <c r="C21" s="114"/>
      <c r="D21" s="114"/>
      <c r="E21" s="114"/>
      <c r="F21" s="114"/>
      <c r="G21" s="114"/>
      <c r="H21" s="115"/>
    </row>
    <row r="22" spans="2:18" ht="15" thickBot="1" x14ac:dyDescent="0.4">
      <c r="B22" s="98" t="s">
        <v>59</v>
      </c>
      <c r="C22" s="99"/>
      <c r="D22" s="100"/>
      <c r="E22" s="101" t="s">
        <v>60</v>
      </c>
      <c r="F22" s="102"/>
      <c r="G22" s="102"/>
      <c r="H22" s="103"/>
    </row>
    <row r="23" spans="2:18" ht="15" thickBot="1" x14ac:dyDescent="0.4">
      <c r="B23" s="14" t="s">
        <v>61</v>
      </c>
      <c r="C23" s="13" t="s">
        <v>62</v>
      </c>
      <c r="D23" s="13" t="s">
        <v>63</v>
      </c>
      <c r="E23" s="13" t="s">
        <v>64</v>
      </c>
      <c r="F23" s="13" t="s">
        <v>65</v>
      </c>
      <c r="G23" s="15" t="s">
        <v>66</v>
      </c>
      <c r="H23" s="35" t="s">
        <v>67</v>
      </c>
      <c r="I23" s="36" t="s">
        <v>97</v>
      </c>
      <c r="M23" s="63"/>
      <c r="N23" s="63"/>
      <c r="O23" s="63"/>
      <c r="P23" s="63"/>
      <c r="Q23" s="63"/>
      <c r="R23" s="63"/>
    </row>
    <row r="24" spans="2:18" x14ac:dyDescent="0.35">
      <c r="B24" s="11" t="s">
        <v>68</v>
      </c>
      <c r="C24" s="10" t="s">
        <v>69</v>
      </c>
      <c r="D24" s="10" t="s">
        <v>70</v>
      </c>
      <c r="E24" s="20" t="s">
        <v>71</v>
      </c>
      <c r="F24" s="10" t="s">
        <v>72</v>
      </c>
      <c r="G24" s="31" t="s">
        <v>73</v>
      </c>
      <c r="H24" s="2"/>
    </row>
    <row r="25" spans="2:18" x14ac:dyDescent="0.35">
      <c r="B25" s="6" t="s">
        <v>74</v>
      </c>
      <c r="C25" s="1" t="s">
        <v>75</v>
      </c>
      <c r="D25" s="1" t="s">
        <v>76</v>
      </c>
      <c r="E25" s="20" t="s">
        <v>77</v>
      </c>
      <c r="F25" s="1" t="s">
        <v>78</v>
      </c>
      <c r="G25" s="32" t="s">
        <v>79</v>
      </c>
      <c r="H25" s="81"/>
    </row>
    <row r="26" spans="2:18" x14ac:dyDescent="0.35">
      <c r="B26" s="6" t="s">
        <v>80</v>
      </c>
      <c r="C26" s="1" t="s">
        <v>81</v>
      </c>
      <c r="D26" s="2" t="s">
        <v>82</v>
      </c>
      <c r="E26" s="20" t="s">
        <v>83</v>
      </c>
      <c r="F26" s="1" t="s">
        <v>84</v>
      </c>
      <c r="G26" s="32" t="s">
        <v>85</v>
      </c>
      <c r="H26" s="38"/>
    </row>
    <row r="27" spans="2:18" x14ac:dyDescent="0.35">
      <c r="B27" s="6" t="s">
        <v>86</v>
      </c>
      <c r="C27" s="1" t="s">
        <v>87</v>
      </c>
      <c r="D27" s="2" t="s">
        <v>88</v>
      </c>
      <c r="E27" s="1" t="s">
        <v>89</v>
      </c>
      <c r="F27" s="1" t="s">
        <v>90</v>
      </c>
      <c r="G27" s="33" t="s">
        <v>91</v>
      </c>
      <c r="H27" s="38"/>
    </row>
    <row r="28" spans="2:18" x14ac:dyDescent="0.35">
      <c r="B28" s="6" t="s">
        <v>92</v>
      </c>
      <c r="C28" s="1" t="s">
        <v>93</v>
      </c>
      <c r="D28" s="1" t="s">
        <v>94</v>
      </c>
      <c r="E28" s="1" t="s">
        <v>95</v>
      </c>
      <c r="F28" s="1" t="s">
        <v>96</v>
      </c>
      <c r="G28" s="37"/>
      <c r="H28" s="38"/>
    </row>
    <row r="29" spans="2:18" x14ac:dyDescent="0.35">
      <c r="B29" s="44" t="s">
        <v>164</v>
      </c>
      <c r="C29" s="43" t="s">
        <v>165</v>
      </c>
      <c r="D29" s="40" t="s">
        <v>100</v>
      </c>
      <c r="E29" s="40" t="s">
        <v>101</v>
      </c>
      <c r="F29" s="40" t="s">
        <v>102</v>
      </c>
      <c r="G29" s="41"/>
      <c r="H29" s="42"/>
    </row>
    <row r="30" spans="2:18" ht="15" thickBot="1" x14ac:dyDescent="0.4">
      <c r="B30" s="16" t="s">
        <v>98</v>
      </c>
      <c r="C30" s="8" t="s">
        <v>99</v>
      </c>
      <c r="D30" s="68" t="s">
        <v>180</v>
      </c>
      <c r="E30" s="45" t="s">
        <v>96</v>
      </c>
      <c r="F30" s="8"/>
      <c r="G30" s="34"/>
      <c r="H30" s="39"/>
    </row>
    <row r="33" spans="2:10" ht="15" thickBot="1" x14ac:dyDescent="0.4"/>
    <row r="34" spans="2:10" ht="15" thickBot="1" x14ac:dyDescent="0.4">
      <c r="B34" s="87" t="s">
        <v>103</v>
      </c>
      <c r="C34" s="90"/>
      <c r="D34" s="90"/>
      <c r="E34" s="90"/>
      <c r="F34" s="90"/>
      <c r="G34" s="88"/>
    </row>
    <row r="35" spans="2:10" ht="15" thickBot="1" x14ac:dyDescent="0.4">
      <c r="B35" s="87" t="s">
        <v>104</v>
      </c>
      <c r="C35" s="90"/>
      <c r="D35" s="90"/>
      <c r="E35" s="90"/>
      <c r="F35" s="90"/>
      <c r="G35" s="88"/>
    </row>
    <row r="36" spans="2:10" ht="15" thickBot="1" x14ac:dyDescent="0.4">
      <c r="B36" s="87" t="s">
        <v>105</v>
      </c>
      <c r="C36" s="90"/>
      <c r="D36" s="90"/>
      <c r="E36" s="90"/>
      <c r="F36" s="90"/>
      <c r="G36" s="88"/>
    </row>
    <row r="37" spans="2:10" ht="15" thickBot="1" x14ac:dyDescent="0.4">
      <c r="B37" s="104" t="s">
        <v>106</v>
      </c>
      <c r="C37" s="105"/>
      <c r="D37" s="106"/>
      <c r="E37" s="107" t="s">
        <v>107</v>
      </c>
      <c r="F37" s="107"/>
      <c r="G37" s="108"/>
    </row>
    <row r="38" spans="2:10" ht="15" thickBot="1" x14ac:dyDescent="0.4">
      <c r="B38" s="70" t="s">
        <v>108</v>
      </c>
      <c r="C38" s="71" t="s">
        <v>109</v>
      </c>
      <c r="D38" s="72" t="s">
        <v>110</v>
      </c>
      <c r="E38" s="70" t="s">
        <v>111</v>
      </c>
      <c r="F38" s="71" t="s">
        <v>112</v>
      </c>
      <c r="G38" s="59" t="s">
        <v>113</v>
      </c>
      <c r="H38" s="59" t="s">
        <v>133</v>
      </c>
      <c r="I38" s="59" t="s">
        <v>115</v>
      </c>
      <c r="J38" s="79" t="s">
        <v>132</v>
      </c>
    </row>
    <row r="39" spans="2:10" x14ac:dyDescent="0.35">
      <c r="B39" s="73" t="s">
        <v>114</v>
      </c>
      <c r="C39" s="74" t="s">
        <v>121</v>
      </c>
      <c r="D39" s="57" t="s">
        <v>116</v>
      </c>
      <c r="E39" s="57" t="s">
        <v>117</v>
      </c>
      <c r="F39" s="75" t="s">
        <v>118</v>
      </c>
      <c r="G39" s="76" t="s">
        <v>119</v>
      </c>
      <c r="H39" s="75"/>
      <c r="I39" s="75"/>
      <c r="J39" s="58"/>
    </row>
    <row r="40" spans="2:10" x14ac:dyDescent="0.35">
      <c r="B40" s="62" t="s">
        <v>120</v>
      </c>
      <c r="C40" s="61" t="s">
        <v>127</v>
      </c>
      <c r="D40" s="1" t="s">
        <v>122</v>
      </c>
      <c r="E40" s="1" t="s">
        <v>123</v>
      </c>
      <c r="F40" s="2" t="s">
        <v>124</v>
      </c>
      <c r="G40" s="32" t="s">
        <v>125</v>
      </c>
      <c r="H40" s="2"/>
      <c r="I40" s="2"/>
      <c r="J40" s="3"/>
    </row>
    <row r="41" spans="2:10" x14ac:dyDescent="0.35">
      <c r="B41" s="21" t="s">
        <v>126</v>
      </c>
      <c r="C41" s="23" t="s">
        <v>141</v>
      </c>
      <c r="D41" s="10" t="s">
        <v>128</v>
      </c>
      <c r="E41" s="2" t="s">
        <v>134</v>
      </c>
      <c r="F41" s="2" t="s">
        <v>130</v>
      </c>
      <c r="G41" s="32" t="s">
        <v>131</v>
      </c>
      <c r="H41" s="2"/>
      <c r="I41" s="2"/>
      <c r="J41" s="3"/>
    </row>
    <row r="42" spans="2:10" x14ac:dyDescent="0.35">
      <c r="B42" s="22" t="s">
        <v>137</v>
      </c>
      <c r="C42" s="2" t="s">
        <v>175</v>
      </c>
      <c r="D42" s="1" t="s">
        <v>129</v>
      </c>
      <c r="E42" s="2" t="s">
        <v>142</v>
      </c>
      <c r="F42" s="2" t="s">
        <v>135</v>
      </c>
      <c r="G42" s="32" t="s">
        <v>136</v>
      </c>
      <c r="H42" s="2"/>
      <c r="I42" s="2"/>
      <c r="J42" s="3"/>
    </row>
    <row r="43" spans="2:10" ht="15" thickBot="1" x14ac:dyDescent="0.4">
      <c r="B43" s="24" t="s">
        <v>145</v>
      </c>
      <c r="C43" s="4" t="s">
        <v>138</v>
      </c>
      <c r="D43" s="77" t="s">
        <v>140</v>
      </c>
      <c r="E43" s="60" t="s">
        <v>143</v>
      </c>
      <c r="F43" s="60" t="s">
        <v>139</v>
      </c>
      <c r="G43" s="78" t="s">
        <v>144</v>
      </c>
      <c r="H43" s="4"/>
      <c r="I43" s="4"/>
      <c r="J43" s="5"/>
    </row>
    <row r="44" spans="2:10" x14ac:dyDescent="0.35">
      <c r="D44" s="7"/>
    </row>
    <row r="45" spans="2:10" x14ac:dyDescent="0.35">
      <c r="C45" s="69"/>
    </row>
    <row r="47" spans="2:10" ht="15" thickBot="1" x14ac:dyDescent="0.4"/>
    <row r="48" spans="2:10" ht="15" thickBot="1" x14ac:dyDescent="0.4">
      <c r="B48" s="87" t="s">
        <v>146</v>
      </c>
      <c r="C48" s="88"/>
    </row>
    <row r="49" spans="2:6" ht="15" thickBot="1" x14ac:dyDescent="0.4">
      <c r="B49" s="87" t="s">
        <v>147</v>
      </c>
      <c r="C49" s="88"/>
    </row>
    <row r="50" spans="2:6" ht="15" thickBot="1" x14ac:dyDescent="0.4">
      <c r="B50" s="87" t="s">
        <v>148</v>
      </c>
      <c r="C50" s="88"/>
      <c r="F50">
        <f>32+16</f>
        <v>48</v>
      </c>
    </row>
    <row r="51" spans="2:6" ht="14.5" customHeight="1" thickBot="1" x14ac:dyDescent="0.4">
      <c r="B51" s="46" t="s">
        <v>149</v>
      </c>
      <c r="C51" s="47" t="s">
        <v>150</v>
      </c>
    </row>
    <row r="52" spans="2:6" x14ac:dyDescent="0.35">
      <c r="B52" s="48" t="s">
        <v>151</v>
      </c>
      <c r="C52" s="49" t="s">
        <v>152</v>
      </c>
    </row>
    <row r="53" spans="2:6" x14ac:dyDescent="0.35">
      <c r="B53" s="50" t="s">
        <v>153</v>
      </c>
      <c r="C53" s="51" t="s">
        <v>154</v>
      </c>
    </row>
    <row r="54" spans="2:6" x14ac:dyDescent="0.35">
      <c r="B54" s="50" t="s">
        <v>155</v>
      </c>
      <c r="C54" s="51" t="s">
        <v>156</v>
      </c>
    </row>
    <row r="55" spans="2:6" x14ac:dyDescent="0.35">
      <c r="B55" s="52" t="s">
        <v>179</v>
      </c>
      <c r="C55" s="53" t="s">
        <v>157</v>
      </c>
    </row>
    <row r="56" spans="2:6" ht="15" thickBot="1" x14ac:dyDescent="0.4">
      <c r="B56" s="54"/>
      <c r="C56" s="55" t="s">
        <v>166</v>
      </c>
    </row>
  </sheetData>
  <mergeCells count="25">
    <mergeCell ref="B50:C50"/>
    <mergeCell ref="D6:F6"/>
    <mergeCell ref="B6:C6"/>
    <mergeCell ref="B34:G34"/>
    <mergeCell ref="B35:G35"/>
    <mergeCell ref="B36:G36"/>
    <mergeCell ref="B22:D22"/>
    <mergeCell ref="E22:H22"/>
    <mergeCell ref="B37:D37"/>
    <mergeCell ref="E37:G37"/>
    <mergeCell ref="B19:H19"/>
    <mergeCell ref="B20:H20"/>
    <mergeCell ref="H7:L7"/>
    <mergeCell ref="H6:L6"/>
    <mergeCell ref="B21:H21"/>
    <mergeCell ref="B48:C48"/>
    <mergeCell ref="H1:L1"/>
    <mergeCell ref="H2:L2"/>
    <mergeCell ref="H3:L3"/>
    <mergeCell ref="H5:L5"/>
    <mergeCell ref="B49:C49"/>
    <mergeCell ref="B1:F1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9893-6033-4E85-80F7-BC45219C4737}">
  <dimension ref="A1:B8"/>
  <sheetViews>
    <sheetView workbookViewId="0">
      <selection activeCell="G11" sqref="G11"/>
    </sheetView>
  </sheetViews>
  <sheetFormatPr defaultRowHeight="14.5" x14ac:dyDescent="0.35"/>
  <cols>
    <col min="1" max="1" width="21.90625" bestFit="1" customWidth="1"/>
  </cols>
  <sheetData>
    <row r="1" spans="1:2" x14ac:dyDescent="0.35">
      <c r="A1" t="s">
        <v>167</v>
      </c>
      <c r="B1">
        <v>8421</v>
      </c>
    </row>
    <row r="2" spans="1:2" x14ac:dyDescent="0.35">
      <c r="A2" t="s">
        <v>168</v>
      </c>
      <c r="B2">
        <v>7508</v>
      </c>
    </row>
    <row r="3" spans="1:2" x14ac:dyDescent="0.35">
      <c r="A3" t="s">
        <v>169</v>
      </c>
      <c r="B3">
        <v>70</v>
      </c>
    </row>
    <row r="4" spans="1:2" x14ac:dyDescent="0.35">
      <c r="A4" t="s">
        <v>170</v>
      </c>
      <c r="B4">
        <v>73</v>
      </c>
    </row>
    <row r="5" spans="1:2" x14ac:dyDescent="0.35">
      <c r="A5" t="s">
        <v>171</v>
      </c>
      <c r="B5">
        <v>45</v>
      </c>
    </row>
    <row r="6" spans="1:2" x14ac:dyDescent="0.35">
      <c r="B6">
        <f>B1-B2+B3+B4+B5</f>
        <v>1101</v>
      </c>
    </row>
    <row r="7" spans="1:2" x14ac:dyDescent="0.35">
      <c r="B7">
        <f>1750-B6</f>
        <v>649</v>
      </c>
    </row>
    <row r="8" spans="1:2" x14ac:dyDescent="0.35">
      <c r="B8" s="30">
        <f>B7/2</f>
        <v>324.5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6DD-CA9F-4A8C-A92B-3939E8B60CE3}">
  <dimension ref="E4:I11"/>
  <sheetViews>
    <sheetView workbookViewId="0"/>
  </sheetViews>
  <sheetFormatPr defaultRowHeight="14.5" x14ac:dyDescent="0.35"/>
  <cols>
    <col min="5" max="5" width="27.90625" bestFit="1" customWidth="1"/>
    <col min="6" max="6" width="14.54296875" bestFit="1" customWidth="1"/>
    <col min="7" max="7" width="17.6328125" bestFit="1" customWidth="1"/>
    <col min="9" max="9" width="14.453125" bestFit="1" customWidth="1"/>
  </cols>
  <sheetData>
    <row r="4" spans="5:9" x14ac:dyDescent="0.35">
      <c r="E4" s="28" t="s">
        <v>160</v>
      </c>
      <c r="G4" s="28" t="s">
        <v>162</v>
      </c>
      <c r="I4" s="28" t="s">
        <v>163</v>
      </c>
    </row>
    <row r="5" spans="5:9" x14ac:dyDescent="0.35">
      <c r="E5" s="29" t="s">
        <v>78</v>
      </c>
      <c r="G5" s="27" t="s">
        <v>97</v>
      </c>
      <c r="I5" s="12" t="s">
        <v>82</v>
      </c>
    </row>
    <row r="6" spans="5:9" x14ac:dyDescent="0.35">
      <c r="E6" s="26" t="s">
        <v>80</v>
      </c>
    </row>
    <row r="7" spans="5:9" x14ac:dyDescent="0.35">
      <c r="E7" s="27" t="s">
        <v>91</v>
      </c>
    </row>
    <row r="8" spans="5:9" x14ac:dyDescent="0.35">
      <c r="E8" s="25" t="s">
        <v>90</v>
      </c>
    </row>
    <row r="9" spans="5:9" x14ac:dyDescent="0.35">
      <c r="E9" s="28" t="s">
        <v>161</v>
      </c>
    </row>
    <row r="10" spans="5:9" x14ac:dyDescent="0.35">
      <c r="E10" s="25" t="s">
        <v>76</v>
      </c>
    </row>
    <row r="11" spans="5:9" x14ac:dyDescent="0.35">
      <c r="E11" s="26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1b09f7-3ed4-4ab4-a696-43c32e881061">
      <Terms xmlns="http://schemas.microsoft.com/office/infopath/2007/PartnerControls"/>
    </lcf76f155ced4ddcb4097134ff3c332f>
    <TaxCatchAll xmlns="bc94850d-18ec-4df2-9e41-ea755799160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E9C4ECB5D4C41843FB6BAAE54DFDE" ma:contentTypeVersion="12" ma:contentTypeDescription="Create a new document." ma:contentTypeScope="" ma:versionID="1ca8589e68dccd24756ab46281c22a8c">
  <xsd:schema xmlns:xsd="http://www.w3.org/2001/XMLSchema" xmlns:xs="http://www.w3.org/2001/XMLSchema" xmlns:p="http://schemas.microsoft.com/office/2006/metadata/properties" xmlns:ns2="2a1b09f7-3ed4-4ab4-a696-43c32e881061" xmlns:ns3="bc94850d-18ec-4df2-9e41-ea7557991605" targetNamespace="http://schemas.microsoft.com/office/2006/metadata/properties" ma:root="true" ma:fieldsID="99e995cc58ee12750ece65cd834130ef" ns2:_="" ns3:_="">
    <xsd:import namespace="2a1b09f7-3ed4-4ab4-a696-43c32e881061"/>
    <xsd:import namespace="bc94850d-18ec-4df2-9e41-ea7557991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b09f7-3ed4-4ab4-a696-43c32e881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4850d-18ec-4df2-9e41-ea755799160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cb0c9b8-d380-46e7-9083-35f3d7c0008e}" ma:internalName="TaxCatchAll" ma:showField="CatchAllData" ma:web="bc94850d-18ec-4df2-9e41-ea7557991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963438-048B-4977-8C34-393600CE38CB}">
  <ds:schemaRefs>
    <ds:schemaRef ds:uri="http://purl.org/dc/terms/"/>
    <ds:schemaRef ds:uri="bc94850d-18ec-4df2-9e41-ea7557991605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2a1b09f7-3ed4-4ab4-a696-43c32e881061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663FA7C-1B39-45F5-9A6E-12DDF3064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1b09f7-3ed4-4ab4-a696-43c32e881061"/>
    <ds:schemaRef ds:uri="bc94850d-18ec-4df2-9e41-ea7557991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F64BFB-2264-47B8-92DC-9B30EBAEBF6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 Chart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Sai, N S Vishnu</dc:creator>
  <cp:keywords/>
  <dc:description/>
  <cp:lastModifiedBy>Sai, N S Vishnu</cp:lastModifiedBy>
  <cp:revision/>
  <dcterms:created xsi:type="dcterms:W3CDTF">2025-07-06T21:12:20Z</dcterms:created>
  <dcterms:modified xsi:type="dcterms:W3CDTF">2025-09-19T11:02:03Z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0x010100417E9C4ECB5D4C41843FB6BAAE54DFDE</vt:lpwstr>
  </property>
  <property fmtid="{D5CDD505-2E9C-101B-9397-08002B2CF9AE}" pid="3" name="MediaServiceImageTags">
    <vt:lpwstr/>
  </property>
</Properties>
</file>