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H15" i="1"/>
  <c r="G15"/>
  <c r="F15"/>
  <c r="E15"/>
  <c r="D15"/>
  <c r="C15"/>
  <c r="H14"/>
  <c r="G14"/>
  <c r="F14"/>
  <c r="E14"/>
  <c r="D14"/>
  <c r="C14"/>
  <c r="H13"/>
  <c r="G13"/>
  <c r="F13"/>
  <c r="E13"/>
  <c r="D13"/>
  <c r="C13"/>
  <c r="B14"/>
  <c r="B13"/>
  <c r="B15"/>
  <c r="I8"/>
  <c r="I2"/>
  <c r="I7" s="1"/>
  <c r="I5"/>
  <c r="I6" s="1"/>
  <c r="I3"/>
  <c r="I4" s="1"/>
  <c r="I9" l="1"/>
  <c r="I1"/>
</calcChain>
</file>

<file path=xl/sharedStrings.xml><?xml version="1.0" encoding="utf-8"?>
<sst xmlns="http://schemas.openxmlformats.org/spreadsheetml/2006/main" count="21" uniqueCount="19">
  <si>
    <t xml:space="preserve">Өнімді тұтынудың жылдық көлемі </t>
  </si>
  <si>
    <t xml:space="preserve">Бір партияны тасымалдау тарифі </t>
  </si>
  <si>
    <t xml:space="preserve">Қорды сақтауға байланысты шығындар </t>
  </si>
  <si>
    <t xml:space="preserve">Расходы, связанные с дефицитом </t>
  </si>
  <si>
    <t>Qгод</t>
  </si>
  <si>
    <t>Сдвф</t>
  </si>
  <si>
    <t>тонна/жыл;</t>
  </si>
  <si>
    <t>у.е./т;</t>
  </si>
  <si>
    <t>Шешімі:</t>
  </si>
  <si>
    <r>
      <t xml:space="preserve">              </t>
    </r>
    <r>
      <rPr>
        <b/>
        <sz val="12"/>
        <color rgb="FFFF0000"/>
        <rFont val="Calibri"/>
        <family val="2"/>
        <scheme val="minor"/>
      </rPr>
      <t>Бастапқы деректер:</t>
    </r>
  </si>
  <si>
    <t>С=С(тр)+С(хр)</t>
  </si>
  <si>
    <t>Cтр</t>
  </si>
  <si>
    <t>Cхр</t>
  </si>
  <si>
    <t>qдеф=k*q</t>
  </si>
  <si>
    <r>
      <rPr>
        <sz val="14"/>
        <color theme="1"/>
        <rFont val="Calibri"/>
        <family val="2"/>
        <charset val="204"/>
        <scheme val="minor"/>
      </rPr>
      <t>C</t>
    </r>
    <r>
      <rPr>
        <sz val="11"/>
        <color theme="1"/>
        <rFont val="Calibri"/>
        <family val="2"/>
        <scheme val="minor"/>
      </rPr>
      <t>тр</t>
    </r>
  </si>
  <si>
    <r>
      <rPr>
        <sz val="14"/>
        <color theme="1"/>
        <rFont val="Calibri"/>
        <family val="2"/>
        <charset val="204"/>
        <scheme val="minor"/>
      </rPr>
      <t>С</t>
    </r>
    <r>
      <rPr>
        <sz val="11"/>
        <color theme="1"/>
        <rFont val="Calibri"/>
        <family val="2"/>
        <scheme val="minor"/>
      </rPr>
      <t>хр</t>
    </r>
  </si>
  <si>
    <t>С</t>
  </si>
  <si>
    <t>Шығындар</t>
  </si>
  <si>
    <t xml:space="preserve"> Партия көлеміq тонна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</si>
</sst>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rgb="FFFF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20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7" fillId="0" borderId="1" xfId="0" applyFont="1" applyBorder="1"/>
    <xf numFmtId="0" fontId="5" fillId="2" borderId="1" xfId="1" applyBorder="1" applyAlignment="1">
      <alignment horizontal="center"/>
    </xf>
    <xf numFmtId="0" fontId="6" fillId="0" borderId="1" xfId="0" applyFont="1" applyBorder="1"/>
    <xf numFmtId="0" fontId="1" fillId="0" borderId="1" xfId="0" applyFont="1" applyBorder="1"/>
    <xf numFmtId="0" fontId="10" fillId="0" borderId="1" xfId="0" applyFont="1" applyBorder="1" applyAlignment="1">
      <alignment horizontal="center"/>
    </xf>
    <xf numFmtId="0" fontId="9" fillId="0" borderId="1" xfId="0" applyFont="1" applyBorder="1"/>
  </cellXfs>
  <cellStyles count="2">
    <cellStyle name="60% - Акцент2" xfId="1" builtinId="36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5744971977226332"/>
          <c:y val="7.4548758328285891E-2"/>
          <c:w val="0.67692854539087366"/>
          <c:h val="0.79822506561679785"/>
        </c:manualLayout>
      </c:layout>
      <c:lineChart>
        <c:grouping val="standard"/>
        <c:ser>
          <c:idx val="2"/>
          <c:order val="0"/>
          <c:tx>
            <c:strRef>
              <c:f>Лист1!$A$13</c:f>
              <c:strCache>
                <c:ptCount val="1"/>
                <c:pt idx="0">
                  <c:v>Cтр</c:v>
                </c:pt>
              </c:strCache>
            </c:strRef>
          </c:tx>
          <c:cat>
            <c:numLit>
              <c:formatCode>General</c:formatCode>
              <c:ptCount val="7"/>
              <c:pt idx="0">
                <c:v>300</c:v>
              </c:pt>
              <c:pt idx="1">
                <c:v>400</c:v>
              </c:pt>
              <c:pt idx="2">
                <c:v>500</c:v>
              </c:pt>
              <c:pt idx="3">
                <c:v>600</c:v>
              </c:pt>
              <c:pt idx="4">
                <c:v>700</c:v>
              </c:pt>
              <c:pt idx="5">
                <c:v>800</c:v>
              </c:pt>
              <c:pt idx="6">
                <c:v>900</c:v>
              </c:pt>
            </c:numLit>
          </c:cat>
          <c:val>
            <c:numRef>
              <c:f>Лист1!$B$13:$H$13</c:f>
              <c:numCache>
                <c:formatCode>General</c:formatCode>
                <c:ptCount val="7"/>
                <c:pt idx="0">
                  <c:v>16466.666666666668</c:v>
                </c:pt>
                <c:pt idx="1">
                  <c:v>12350</c:v>
                </c:pt>
                <c:pt idx="2">
                  <c:v>9880</c:v>
                </c:pt>
                <c:pt idx="3">
                  <c:v>8233.3333333333339</c:v>
                </c:pt>
                <c:pt idx="4">
                  <c:v>7057.1428571428578</c:v>
                </c:pt>
                <c:pt idx="5">
                  <c:v>6175</c:v>
                </c:pt>
                <c:pt idx="6">
                  <c:v>5488.8888888888887</c:v>
                </c:pt>
              </c:numCache>
            </c:numRef>
          </c:val>
        </c:ser>
        <c:ser>
          <c:idx val="3"/>
          <c:order val="1"/>
          <c:tx>
            <c:strRef>
              <c:f>Лист1!$A$14</c:f>
              <c:strCache>
                <c:ptCount val="1"/>
                <c:pt idx="0">
                  <c:v>Схр</c:v>
                </c:pt>
              </c:strCache>
            </c:strRef>
          </c:tx>
          <c:cat>
            <c:numLit>
              <c:formatCode>General</c:formatCode>
              <c:ptCount val="7"/>
              <c:pt idx="0">
                <c:v>300</c:v>
              </c:pt>
              <c:pt idx="1">
                <c:v>400</c:v>
              </c:pt>
              <c:pt idx="2">
                <c:v>500</c:v>
              </c:pt>
              <c:pt idx="3">
                <c:v>600</c:v>
              </c:pt>
              <c:pt idx="4">
                <c:v>700</c:v>
              </c:pt>
              <c:pt idx="5">
                <c:v>800</c:v>
              </c:pt>
              <c:pt idx="6">
                <c:v>900</c:v>
              </c:pt>
            </c:numLit>
          </c:cat>
          <c:val>
            <c:numRef>
              <c:f>Лист1!$B$14:$H$14</c:f>
              <c:numCache>
                <c:formatCode>General</c:formatCode>
                <c:ptCount val="7"/>
                <c:pt idx="0">
                  <c:v>3600</c:v>
                </c:pt>
                <c:pt idx="1">
                  <c:v>4800</c:v>
                </c:pt>
                <c:pt idx="2">
                  <c:v>6000</c:v>
                </c:pt>
                <c:pt idx="3">
                  <c:v>7200</c:v>
                </c:pt>
                <c:pt idx="4">
                  <c:v>8400</c:v>
                </c:pt>
                <c:pt idx="5">
                  <c:v>9600</c:v>
                </c:pt>
                <c:pt idx="6">
                  <c:v>10800</c:v>
                </c:pt>
              </c:numCache>
            </c:numRef>
          </c:val>
        </c:ser>
        <c:ser>
          <c:idx val="4"/>
          <c:order val="2"/>
          <c:tx>
            <c:strRef>
              <c:f>Лист1!$A$15</c:f>
              <c:strCache>
                <c:ptCount val="1"/>
                <c:pt idx="0">
                  <c:v>С</c:v>
                </c:pt>
              </c:strCache>
            </c:strRef>
          </c:tx>
          <c:cat>
            <c:numLit>
              <c:formatCode>General</c:formatCode>
              <c:ptCount val="7"/>
              <c:pt idx="0">
                <c:v>300</c:v>
              </c:pt>
              <c:pt idx="1">
                <c:v>400</c:v>
              </c:pt>
              <c:pt idx="2">
                <c:v>500</c:v>
              </c:pt>
              <c:pt idx="3">
                <c:v>600</c:v>
              </c:pt>
              <c:pt idx="4">
                <c:v>700</c:v>
              </c:pt>
              <c:pt idx="5">
                <c:v>800</c:v>
              </c:pt>
              <c:pt idx="6">
                <c:v>900</c:v>
              </c:pt>
            </c:numLit>
          </c:cat>
          <c:val>
            <c:numRef>
              <c:f>Лист1!$B$15:$H$15</c:f>
              <c:numCache>
                <c:formatCode>General</c:formatCode>
                <c:ptCount val="7"/>
                <c:pt idx="0">
                  <c:v>20066.666666666668</c:v>
                </c:pt>
                <c:pt idx="1">
                  <c:v>17150</c:v>
                </c:pt>
                <c:pt idx="2">
                  <c:v>15880</c:v>
                </c:pt>
                <c:pt idx="3">
                  <c:v>15433.333333333334</c:v>
                </c:pt>
                <c:pt idx="4">
                  <c:v>15457.142857142859</c:v>
                </c:pt>
                <c:pt idx="5">
                  <c:v>15775</c:v>
                </c:pt>
                <c:pt idx="6">
                  <c:v>16288.888888888889</c:v>
                </c:pt>
              </c:numCache>
            </c:numRef>
          </c:val>
        </c:ser>
        <c:marker val="1"/>
        <c:axId val="96737536"/>
        <c:axId val="96739328"/>
      </c:lineChart>
      <c:catAx>
        <c:axId val="96737536"/>
        <c:scaling>
          <c:orientation val="minMax"/>
        </c:scaling>
        <c:axPos val="b"/>
        <c:numFmt formatCode="General" sourceLinked="1"/>
        <c:tickLblPos val="nextTo"/>
        <c:crossAx val="96739328"/>
        <c:crosses val="autoZero"/>
        <c:auto val="1"/>
        <c:lblAlgn val="ctr"/>
        <c:lblOffset val="100"/>
      </c:catAx>
      <c:valAx>
        <c:axId val="96739328"/>
        <c:scaling>
          <c:orientation val="minMax"/>
        </c:scaling>
        <c:axPos val="l"/>
        <c:majorGridlines/>
        <c:numFmt formatCode="General" sourceLinked="1"/>
        <c:tickLblPos val="nextTo"/>
        <c:crossAx val="96737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wmf"/><Relationship Id="rId2" Type="http://schemas.openxmlformats.org/officeDocument/2006/relationships/image" Target="../media/image3.wmf"/><Relationship Id="rId1" Type="http://schemas.openxmlformats.org/officeDocument/2006/relationships/image" Target="../media/image2.wmf"/><Relationship Id="rId6" Type="http://schemas.openxmlformats.org/officeDocument/2006/relationships/image" Target="../media/image7.wmf"/><Relationship Id="rId5" Type="http://schemas.openxmlformats.org/officeDocument/2006/relationships/image" Target="../media/image6.wmf"/><Relationship Id="rId4" Type="http://schemas.openxmlformats.org/officeDocument/2006/relationships/image" Target="../media/image5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</xdr:row>
      <xdr:rowOff>57149</xdr:rowOff>
    </xdr:from>
    <xdr:to>
      <xdr:col>7</xdr:col>
      <xdr:colOff>1295401</xdr:colOff>
      <xdr:row>1</xdr:row>
      <xdr:rowOff>640306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419850" y="257174"/>
          <a:ext cx="1238251" cy="583157"/>
        </a:xfrm>
        <a:prstGeom prst="rect">
          <a:avLst/>
        </a:prstGeom>
        <a:noFill/>
      </xdr:spPr>
    </xdr:pic>
    <xdr:clientData/>
  </xdr:twoCellAnchor>
  <xdr:twoCellAnchor>
    <xdr:from>
      <xdr:col>0</xdr:col>
      <xdr:colOff>1228725</xdr:colOff>
      <xdr:row>16</xdr:row>
      <xdr:rowOff>114300</xdr:rowOff>
    </xdr:from>
    <xdr:to>
      <xdr:col>8</xdr:col>
      <xdr:colOff>142875</xdr:colOff>
      <xdr:row>36</xdr:row>
      <xdr:rowOff>180974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4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3.bin"/><Relationship Id="rId5" Type="http://schemas.openxmlformats.org/officeDocument/2006/relationships/oleObject" Target="../embeddings/oleObject2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5"/>
  <sheetViews>
    <sheetView tabSelected="1" workbookViewId="0">
      <selection activeCell="C14" sqref="C13:C14"/>
    </sheetView>
  </sheetViews>
  <sheetFormatPr defaultRowHeight="15"/>
  <cols>
    <col min="1" max="1" width="37.5703125" customWidth="1"/>
    <col min="2" max="2" width="12.28515625" customWidth="1"/>
    <col min="4" max="4" width="12.140625" customWidth="1"/>
    <col min="8" max="8" width="32" customWidth="1"/>
    <col min="9" max="9" width="12" bestFit="1" customWidth="1"/>
  </cols>
  <sheetData>
    <row r="1" spans="1:9" ht="15.75">
      <c r="A1" s="3" t="s">
        <v>9</v>
      </c>
      <c r="B1" s="1"/>
      <c r="C1" s="1"/>
      <c r="D1" s="1"/>
      <c r="G1" s="6" t="s">
        <v>8</v>
      </c>
      <c r="H1" s="5" t="s">
        <v>10</v>
      </c>
      <c r="I1" s="5">
        <f>PRODUCT(I6+I4)</f>
        <v>15398.701243936126</v>
      </c>
    </row>
    <row r="2" spans="1:9" ht="60" customHeight="1">
      <c r="A2" s="2" t="s">
        <v>0</v>
      </c>
      <c r="B2" s="2" t="s">
        <v>4</v>
      </c>
      <c r="C2" s="2">
        <v>26000</v>
      </c>
      <c r="D2" s="2" t="s">
        <v>6</v>
      </c>
      <c r="G2" s="5"/>
      <c r="H2" s="5"/>
      <c r="I2" s="5">
        <f>SQRT(2*C2*C3/C4)</f>
        <v>641.61255183067192</v>
      </c>
    </row>
    <row r="3" spans="1:9" ht="41.25" customHeight="1">
      <c r="A3" s="2" t="s">
        <v>1</v>
      </c>
      <c r="B3" s="2" t="s">
        <v>11</v>
      </c>
      <c r="C3" s="2">
        <v>190</v>
      </c>
      <c r="D3" s="2" t="s">
        <v>7</v>
      </c>
      <c r="G3" s="5"/>
      <c r="H3" s="5"/>
      <c r="I3" s="5">
        <f>PRODUCT(C2/I2)</f>
        <v>40.522898010358226</v>
      </c>
    </row>
    <row r="4" spans="1:9" ht="27" customHeight="1">
      <c r="A4" s="2" t="s">
        <v>2</v>
      </c>
      <c r="B4" s="2" t="s">
        <v>12</v>
      </c>
      <c r="C4" s="2">
        <v>24</v>
      </c>
      <c r="D4" s="2" t="s">
        <v>7</v>
      </c>
      <c r="G4" s="5"/>
      <c r="H4" s="5"/>
      <c r="I4" s="5">
        <f>PRODUCT(I3*C3)</f>
        <v>7699.350621968063</v>
      </c>
    </row>
    <row r="5" spans="1:9" ht="30" customHeight="1">
      <c r="A5" s="2" t="s">
        <v>3</v>
      </c>
      <c r="B5" s="2" t="s">
        <v>5</v>
      </c>
      <c r="C5" s="2">
        <v>28</v>
      </c>
      <c r="D5" s="2" t="s">
        <v>7</v>
      </c>
      <c r="G5" s="5"/>
      <c r="H5" s="5"/>
      <c r="I5" s="5">
        <f>PRODUCT(I2/2)</f>
        <v>320.80627591533596</v>
      </c>
    </row>
    <row r="6" spans="1:9" ht="21.75" customHeight="1">
      <c r="G6" s="5"/>
      <c r="H6" s="5"/>
      <c r="I6" s="5">
        <f>PRODUCT(I5*C4)</f>
        <v>7699.350621968063</v>
      </c>
    </row>
    <row r="7" spans="1:9" ht="35.25" customHeight="1">
      <c r="G7" s="5"/>
      <c r="H7" s="5"/>
      <c r="I7" s="5">
        <f>PRODUCT(C2/I2*C3+I2/2*C4)</f>
        <v>15398.701243936126</v>
      </c>
    </row>
    <row r="8" spans="1:9" ht="47.25" customHeight="1">
      <c r="G8" s="5"/>
      <c r="H8" s="5"/>
      <c r="I8" s="5">
        <f>SQRT((C4+C5)/C5)</f>
        <v>1.3627702877384937</v>
      </c>
    </row>
    <row r="9" spans="1:9">
      <c r="A9" s="4"/>
      <c r="G9" s="5"/>
      <c r="H9" s="5" t="s">
        <v>13</v>
      </c>
      <c r="I9" s="5">
        <f>PRODUCT(I8*I2)</f>
        <v>874.37052187491395</v>
      </c>
    </row>
    <row r="11" spans="1:9">
      <c r="A11" s="10" t="s">
        <v>17</v>
      </c>
      <c r="B11" s="7" t="s">
        <v>18</v>
      </c>
      <c r="C11" s="7"/>
      <c r="D11" s="7"/>
      <c r="E11" s="7"/>
      <c r="F11" s="7"/>
      <c r="G11" s="7"/>
      <c r="H11" s="7"/>
    </row>
    <row r="12" spans="1:9">
      <c r="A12" s="10"/>
      <c r="B12" s="8">
        <v>300</v>
      </c>
      <c r="C12" s="5">
        <v>400</v>
      </c>
      <c r="D12" s="5">
        <v>500</v>
      </c>
      <c r="E12" s="5">
        <v>600</v>
      </c>
      <c r="F12" s="5">
        <v>700</v>
      </c>
      <c r="G12" s="5">
        <v>800</v>
      </c>
      <c r="H12" s="5">
        <v>900</v>
      </c>
    </row>
    <row r="13" spans="1:9" ht="27.75" customHeight="1">
      <c r="A13" s="9" t="s">
        <v>14</v>
      </c>
      <c r="B13" s="5">
        <f>PRODUCT((C2/B12)*C3)</f>
        <v>16466.666666666668</v>
      </c>
      <c r="C13" s="5">
        <f>PRODUCT((C2/C12)*C3)</f>
        <v>12350</v>
      </c>
      <c r="D13" s="5">
        <f>PRODUCT((C2/D12)*C3)</f>
        <v>9880</v>
      </c>
      <c r="E13" s="5">
        <f>PRODUCT((C2/E12)*C3)</f>
        <v>8233.3333333333339</v>
      </c>
      <c r="F13" s="5">
        <f>PRODUCT((C2/F12)*C3)</f>
        <v>7057.1428571428578</v>
      </c>
      <c r="G13" s="5">
        <f>PRODUCT((C2/G12)*C3)</f>
        <v>6175</v>
      </c>
      <c r="H13" s="5">
        <f>PRODUCT((C2/H12)*C3)</f>
        <v>5488.8888888888887</v>
      </c>
    </row>
    <row r="14" spans="1:9" ht="23.25" customHeight="1">
      <c r="A14" s="9" t="s">
        <v>15</v>
      </c>
      <c r="B14" s="8">
        <f>PRODUCT((B12/2)*C4)</f>
        <v>3600</v>
      </c>
      <c r="C14" s="5">
        <f>PRODUCT((C12/2)*C4)</f>
        <v>4800</v>
      </c>
      <c r="D14" s="5">
        <f>PRODUCT((D12/2)*C4)</f>
        <v>6000</v>
      </c>
      <c r="E14" s="5">
        <f>PRODUCT((E12/2)*C4)</f>
        <v>7200</v>
      </c>
      <c r="F14" s="5">
        <f>PRODUCT((F12/2)*C4)</f>
        <v>8400</v>
      </c>
      <c r="G14" s="5">
        <f>PRODUCT((G12/2)*C4)</f>
        <v>9600</v>
      </c>
      <c r="H14" s="5">
        <f>PRODUCT((H12/2)*C4)</f>
        <v>10800</v>
      </c>
    </row>
    <row r="15" spans="1:9" ht="24" customHeight="1">
      <c r="A15" s="11" t="s">
        <v>16</v>
      </c>
      <c r="B15" s="8">
        <f>SUM(B13+B14)</f>
        <v>20066.666666666668</v>
      </c>
      <c r="C15" s="5">
        <f>SUM(C13+C14)</f>
        <v>17150</v>
      </c>
      <c r="D15" s="5">
        <f>SUM(D13+D14)</f>
        <v>15880</v>
      </c>
      <c r="E15" s="5">
        <f>SUM(E13+E14)</f>
        <v>15433.333333333334</v>
      </c>
      <c r="F15" s="5">
        <f>SUM(F13+F14)</f>
        <v>15457.142857142859</v>
      </c>
      <c r="G15" s="5">
        <f>SUM(G13+G14)</f>
        <v>15775</v>
      </c>
      <c r="H15" s="5">
        <f>SUM(H13+H14)</f>
        <v>16288.888888888889</v>
      </c>
    </row>
  </sheetData>
  <mergeCells count="2">
    <mergeCell ref="B11:H11"/>
    <mergeCell ref="A11:A12"/>
  </mergeCells>
  <pageMargins left="0.7" right="0.7" top="0.75" bottom="0.75" header="0.3" footer="0.3"/>
  <pageSetup paperSize="9" orientation="portrait" r:id="rId1"/>
  <drawing r:id="rId2"/>
  <legacyDrawing r:id="rId3"/>
  <oleObjects>
    <oleObject progId="Equation.3" shapeId="1025" r:id="rId4"/>
    <oleObject progId="Equation.3" shapeId="1026" r:id="rId5"/>
    <oleObject progId="Equation.3" shapeId="1027" r:id="rId6"/>
    <oleObject progId="Equation.3" shapeId="1028" r:id="rId7"/>
    <oleObject progId="Equation.3" shapeId="1029" r:id="rId8"/>
    <oleObject progId="Equation.3" shapeId="1030" r:id="rId9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2020-01-10T05:38:21Z</dcterms:modified>
</cp:coreProperties>
</file>