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minimized="1" xWindow="120" yWindow="120" windowWidth="18960" windowHeight="11832" tabRatio="872" activeTab="1"/>
  </bookViews>
  <sheets>
    <sheet name="حساب التكلفة" sheetId="5" r:id="rId1"/>
    <sheet name="المصروفات" sheetId="9" r:id="rId2"/>
    <sheet name="نسبة المكون المحلي" sheetId="8" r:id="rId3"/>
  </sheets>
  <calcPr calcId="162913"/>
</workbook>
</file>

<file path=xl/calcChain.xml><?xml version="1.0" encoding="utf-8"?>
<calcChain xmlns="http://schemas.openxmlformats.org/spreadsheetml/2006/main">
  <c r="J8" i="5" l="1"/>
  <c r="T5" i="8"/>
  <c r="T3" i="8"/>
  <c r="Q17" i="9" l="1"/>
  <c r="T4" i="8" s="1"/>
  <c r="T6" i="8" s="1"/>
  <c r="T7" i="8" s="1"/>
  <c r="R17" i="9" l="1"/>
  <c r="P18" i="9" l="1"/>
</calcChain>
</file>

<file path=xl/sharedStrings.xml><?xml version="1.0" encoding="utf-8"?>
<sst xmlns="http://schemas.openxmlformats.org/spreadsheetml/2006/main" count="34" uniqueCount="34">
  <si>
    <r>
      <t>1-</t>
    </r>
    <r>
      <rPr>
        <b/>
        <sz val="7"/>
        <color indexed="8"/>
        <rFont val="Times New Roman"/>
        <family val="1"/>
      </rPr>
      <t xml:space="preserve">   </t>
    </r>
    <r>
      <rPr>
        <b/>
        <sz val="16"/>
        <color indexed="8"/>
        <rFont val="Times New Roman"/>
        <family val="1"/>
      </rPr>
      <t>خامات ومكونات</t>
    </r>
  </si>
  <si>
    <r>
      <t>2-</t>
    </r>
    <r>
      <rPr>
        <b/>
        <sz val="7"/>
        <color indexed="8"/>
        <rFont val="Times New Roman"/>
        <family val="1"/>
      </rPr>
      <t xml:space="preserve">   </t>
    </r>
    <r>
      <rPr>
        <b/>
        <sz val="16"/>
        <color indexed="8"/>
        <rFont val="Times New Roman"/>
        <family val="1"/>
      </rPr>
      <t>مصادر الطاقة - المياه - الزيوت</t>
    </r>
  </si>
  <si>
    <r>
      <t>3-</t>
    </r>
    <r>
      <rPr>
        <b/>
        <sz val="7"/>
        <color indexed="8"/>
        <rFont val="Times New Roman"/>
        <family val="1"/>
      </rPr>
      <t xml:space="preserve">   </t>
    </r>
    <r>
      <rPr>
        <b/>
        <sz val="16"/>
        <color indexed="8"/>
        <rFont val="Times New Roman"/>
        <family val="1"/>
      </rPr>
      <t>قطع الغيار</t>
    </r>
  </si>
  <si>
    <r>
      <t>4-</t>
    </r>
    <r>
      <rPr>
        <b/>
        <sz val="7"/>
        <color indexed="8"/>
        <rFont val="Times New Roman"/>
        <family val="1"/>
      </rPr>
      <t xml:space="preserve">   </t>
    </r>
    <r>
      <rPr>
        <b/>
        <sz val="16"/>
        <color indexed="8"/>
        <rFont val="Times New Roman"/>
        <family val="1"/>
      </rPr>
      <t>مواد التعبئة والتغليف</t>
    </r>
  </si>
  <si>
    <r>
      <t>5-</t>
    </r>
    <r>
      <rPr>
        <b/>
        <sz val="7"/>
        <color indexed="8"/>
        <rFont val="Times New Roman"/>
        <family val="1"/>
      </rPr>
      <t xml:space="preserve">   </t>
    </r>
    <r>
      <rPr>
        <b/>
        <sz val="16"/>
        <color indexed="8"/>
        <rFont val="Times New Roman"/>
        <family val="1"/>
      </rPr>
      <t>خدمات وأبحاث وتطوير وتجارب وتحاليل مختبرية وحقوق معرفة وبراءة اختراع</t>
    </r>
  </si>
  <si>
    <r>
      <t>6-</t>
    </r>
    <r>
      <rPr>
        <b/>
        <sz val="7"/>
        <color indexed="8"/>
        <rFont val="Times New Roman"/>
        <family val="1"/>
      </rPr>
      <t xml:space="preserve">   </t>
    </r>
    <r>
      <rPr>
        <b/>
        <sz val="16"/>
        <color indexed="8"/>
        <rFont val="Times New Roman"/>
        <family val="1"/>
      </rPr>
      <t>الأجور</t>
    </r>
  </si>
  <si>
    <r>
      <t>7-</t>
    </r>
    <r>
      <rPr>
        <b/>
        <sz val="7"/>
        <color indexed="8"/>
        <rFont val="Times New Roman"/>
        <family val="1"/>
      </rPr>
      <t xml:space="preserve">   </t>
    </r>
    <r>
      <rPr>
        <b/>
        <sz val="16"/>
        <color indexed="8"/>
        <rFont val="Times New Roman"/>
        <family val="1"/>
      </rPr>
      <t>رسوم جمركية</t>
    </r>
  </si>
  <si>
    <r>
      <t>8-</t>
    </r>
    <r>
      <rPr>
        <b/>
        <sz val="7"/>
        <color indexed="8"/>
        <rFont val="Times New Roman"/>
        <family val="1"/>
      </rPr>
      <t xml:space="preserve">   </t>
    </r>
    <r>
      <rPr>
        <b/>
        <sz val="16"/>
        <color indexed="8"/>
        <rFont val="Times New Roman"/>
        <family val="1"/>
      </rPr>
      <t>الاهلاك السنوى للأصول الثابتة</t>
    </r>
  </si>
  <si>
    <r>
      <t>9-</t>
    </r>
    <r>
      <rPr>
        <b/>
        <sz val="7"/>
        <color indexed="8"/>
        <rFont val="Times New Roman"/>
        <family val="1"/>
      </rPr>
      <t xml:space="preserve">   </t>
    </r>
    <r>
      <rPr>
        <b/>
        <sz val="16"/>
        <color indexed="8"/>
        <rFont val="Times New Roman"/>
        <family val="1"/>
      </rPr>
      <t>مصروفات إدارية</t>
    </r>
  </si>
  <si>
    <r>
      <t>10-</t>
    </r>
    <r>
      <rPr>
        <b/>
        <sz val="7"/>
        <color indexed="8"/>
        <rFont val="Times New Roman"/>
        <family val="1"/>
      </rPr>
      <t xml:space="preserve">   </t>
    </r>
    <r>
      <rPr>
        <b/>
        <sz val="16"/>
        <color indexed="8"/>
        <rFont val="Times New Roman"/>
        <family val="1"/>
      </rPr>
      <t>مصروفات تسوقية</t>
    </r>
  </si>
  <si>
    <r>
      <t>11-</t>
    </r>
    <r>
      <rPr>
        <b/>
        <sz val="7"/>
        <color indexed="8"/>
        <rFont val="Times New Roman"/>
        <family val="1"/>
      </rPr>
      <t xml:space="preserve">  </t>
    </r>
    <r>
      <rPr>
        <b/>
        <sz val="16"/>
        <color indexed="8"/>
        <rFont val="Times New Roman"/>
        <family val="1"/>
      </rPr>
      <t xml:space="preserve">أى مصروفات أخرى </t>
    </r>
  </si>
  <si>
    <t>أجمالى عام تكلفة عناصر المكون الصناعى المصرى</t>
  </si>
  <si>
    <t>أجمالى سعروحدة المنتج باب المصنع بدون هامش ربح (حرفى)</t>
  </si>
  <si>
    <t>المدخلات المحلية</t>
  </si>
  <si>
    <t>المدخلات المستوردة (سيف)</t>
  </si>
  <si>
    <t>تكلفة العناصر الثابتة والمتغيرة</t>
  </si>
  <si>
    <t>اجمالى تكلفة المنتج باب المصنع (بدون هامش ربح)</t>
  </si>
  <si>
    <t>نسبة المكون الصناعى المصرى</t>
  </si>
  <si>
    <t>القيمة بالجنيه المصرى</t>
  </si>
  <si>
    <t>الوحدة</t>
  </si>
  <si>
    <t>ملاحظات</t>
  </si>
  <si>
    <t>محلى</t>
  </si>
  <si>
    <t>مستورد</t>
  </si>
  <si>
    <t>البيـــــــان</t>
  </si>
  <si>
    <t>القيمــــة</t>
  </si>
  <si>
    <t>الكميــــــة</t>
  </si>
  <si>
    <t>عناصر حساب نسبة المكون الصناعى المصرى لوحدة من منتج جــيل</t>
  </si>
  <si>
    <t>التكلفة</t>
  </si>
  <si>
    <t>المبيعات</t>
  </si>
  <si>
    <t>الأرباح</t>
  </si>
  <si>
    <t xml:space="preserve">1.4 and 11 are the only ones with us for </t>
  </si>
  <si>
    <t>اجماليات تصنيع لدى الغير</t>
  </si>
  <si>
    <t>حساب الاجماليات للأخشاب تبع الادارة الهندسية</t>
  </si>
  <si>
    <t>التكلفة= المبيعات - الأرباح (بعد خصم الضريبة)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</si>
</sst>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"/>
  </numFmts>
  <fonts count="14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7"/>
      <color indexed="8"/>
      <name val="Times New Roman"/>
      <family val="1"/>
    </font>
    <font>
      <b/>
      <sz val="16"/>
      <color indexed="8"/>
      <name val="Times New Roman"/>
      <family val="1"/>
    </font>
    <font>
      <sz val="16"/>
      <color theme="1"/>
      <name val="Times New Roman"/>
      <family val="1"/>
    </font>
    <font>
      <b/>
      <sz val="14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Border="1"/>
    <xf numFmtId="0" fontId="6" fillId="5" borderId="1" xfId="0" applyFont="1" applyFill="1" applyBorder="1" applyAlignment="1">
      <alignment horizontal="right" vertical="center" wrapText="1" readingOrder="2"/>
    </xf>
    <xf numFmtId="0" fontId="6" fillId="5" borderId="1" xfId="0" applyFont="1" applyFill="1" applyBorder="1" applyAlignment="1">
      <alignment horizontal="right" vertical="top" wrapText="1" readingOrder="2"/>
    </xf>
    <xf numFmtId="0" fontId="0" fillId="5" borderId="1" xfId="0" applyFill="1" applyBorder="1"/>
    <xf numFmtId="0" fontId="4" fillId="0" borderId="1" xfId="0" applyFont="1" applyBorder="1" applyAlignment="1">
      <alignment horizontal="center" vertical="center" wrapText="1" readingOrder="2"/>
    </xf>
    <xf numFmtId="0" fontId="4" fillId="4" borderId="1" xfId="0" applyFont="1" applyFill="1" applyBorder="1" applyAlignment="1">
      <alignment horizontal="center" vertical="center" wrapText="1" readingOrder="2"/>
    </xf>
    <xf numFmtId="0" fontId="4" fillId="3" borderId="1" xfId="0" applyFont="1" applyFill="1" applyBorder="1" applyAlignment="1">
      <alignment horizontal="center" vertical="center" wrapText="1" readingOrder="2"/>
    </xf>
    <xf numFmtId="164" fontId="4" fillId="3" borderId="1" xfId="0" applyNumberFormat="1" applyFont="1" applyFill="1" applyBorder="1" applyAlignment="1">
      <alignment horizontal="center" vertical="center" wrapText="1" readingOrder="2"/>
    </xf>
    <xf numFmtId="164" fontId="10" fillId="6" borderId="1" xfId="0" applyNumberFormat="1" applyFont="1" applyFill="1" applyBorder="1" applyAlignment="1">
      <alignment horizontal="center" vertical="center" wrapText="1" readingOrder="2"/>
    </xf>
    <xf numFmtId="0" fontId="6" fillId="5" borderId="1" xfId="0" applyFont="1" applyFill="1" applyBorder="1" applyAlignment="1">
      <alignment horizontal="center" vertical="center" wrapText="1" readingOrder="2"/>
    </xf>
    <xf numFmtId="0" fontId="0" fillId="0" borderId="0" xfId="0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43" fontId="12" fillId="0" borderId="0" xfId="2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wrapText="1" readingOrder="2"/>
    </xf>
    <xf numFmtId="0" fontId="13" fillId="0" borderId="0" xfId="0" applyFont="1" applyFill="1" applyBorder="1" applyAlignment="1">
      <alignment vertical="center" wrapText="1" readingOrder="2"/>
    </xf>
    <xf numFmtId="0" fontId="0" fillId="0" borderId="0" xfId="0" applyFill="1"/>
    <xf numFmtId="0" fontId="0" fillId="0" borderId="0" xfId="0" applyFill="1" applyBorder="1"/>
    <xf numFmtId="2" fontId="9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10" fontId="9" fillId="0" borderId="0" xfId="1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 wrapText="1" readingOrder="2"/>
    </xf>
    <xf numFmtId="0" fontId="6" fillId="0" borderId="0" xfId="0" applyFont="1" applyFill="1" applyBorder="1" applyAlignment="1">
      <alignment horizontal="center" vertical="center" wrapText="1" readingOrder="2"/>
    </xf>
    <xf numFmtId="0" fontId="4" fillId="0" borderId="0" xfId="0" applyFont="1" applyFill="1" applyBorder="1" applyAlignment="1">
      <alignment horizontal="center" vertical="center" wrapText="1" readingOrder="2"/>
    </xf>
    <xf numFmtId="164" fontId="4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 wrapText="1" readingOrder="2"/>
    </xf>
    <xf numFmtId="164" fontId="4" fillId="0" borderId="0" xfId="0" applyNumberFormat="1" applyFont="1" applyFill="1" applyBorder="1" applyAlignment="1">
      <alignment horizontal="center" vertical="center" wrapText="1" readingOrder="2"/>
    </xf>
    <xf numFmtId="164" fontId="10" fillId="0" borderId="0" xfId="0" applyNumberFormat="1" applyFont="1" applyFill="1" applyBorder="1" applyAlignment="1">
      <alignment horizontal="center" vertical="center" wrapText="1" readingOrder="2"/>
    </xf>
    <xf numFmtId="0" fontId="6" fillId="0" borderId="0" xfId="0" applyFont="1" applyFill="1" applyBorder="1" applyAlignment="1">
      <alignment horizontal="right" vertical="top" wrapText="1" readingOrder="2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 wrapText="1" readingOrder="2"/>
    </xf>
    <xf numFmtId="0" fontId="5" fillId="0" borderId="0" xfId="0" applyFont="1" applyFill="1" applyBorder="1" applyAlignment="1">
      <alignment vertical="center" wrapText="1" readingOrder="2"/>
    </xf>
    <xf numFmtId="0" fontId="6" fillId="5" borderId="1" xfId="0" applyFont="1" applyFill="1" applyBorder="1" applyAlignment="1">
      <alignment vertical="center"/>
    </xf>
    <xf numFmtId="2" fontId="6" fillId="2" borderId="1" xfId="0" applyNumberFormat="1" applyFont="1" applyFill="1" applyBorder="1" applyAlignment="1">
      <alignment horizontal="center" vertical="center"/>
    </xf>
    <xf numFmtId="10" fontId="6" fillId="2" borderId="1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 readingOrder="2"/>
    </xf>
    <xf numFmtId="0" fontId="5" fillId="2" borderId="5" xfId="0" applyFont="1" applyFill="1" applyBorder="1" applyAlignment="1">
      <alignment horizontal="center" vertical="center" wrapText="1" readingOrder="2"/>
    </xf>
    <xf numFmtId="0" fontId="5" fillId="2" borderId="6" xfId="0" applyFont="1" applyFill="1" applyBorder="1" applyAlignment="1">
      <alignment horizontal="center" vertical="center" wrapText="1" readingOrder="2"/>
    </xf>
    <xf numFmtId="0" fontId="5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 readingOrder="2"/>
    </xf>
    <xf numFmtId="0" fontId="6" fillId="5" borderId="2" xfId="0" applyFont="1" applyFill="1" applyBorder="1" applyAlignment="1">
      <alignment horizontal="center" vertical="center" wrapText="1" readingOrder="2"/>
    </xf>
    <xf numFmtId="0" fontId="6" fillId="5" borderId="3" xfId="0" applyFont="1" applyFill="1" applyBorder="1" applyAlignment="1">
      <alignment horizontal="center" vertical="center" wrapText="1" readingOrder="2"/>
    </xf>
    <xf numFmtId="0" fontId="6" fillId="3" borderId="1" xfId="0" applyFont="1" applyFill="1" applyBorder="1" applyAlignment="1">
      <alignment horizontal="right" vertical="center" wrapText="1" readingOrder="2"/>
    </xf>
    <xf numFmtId="0" fontId="0" fillId="8" borderId="0" xfId="0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J13"/>
  <sheetViews>
    <sheetView topLeftCell="B1" workbookViewId="0">
      <selection activeCell="H10" sqref="H10"/>
    </sheetView>
  </sheetViews>
  <sheetFormatPr defaultRowHeight="14.4" x14ac:dyDescent="0.3"/>
  <cols>
    <col min="2" max="2" width="21.44140625" style="11" customWidth="1"/>
    <col min="3" max="3" width="14" customWidth="1"/>
    <col min="4" max="4" width="21.109375" customWidth="1"/>
    <col min="5" max="5" width="9.44140625" bestFit="1" customWidth="1"/>
    <col min="7" max="7" width="5.44140625" customWidth="1"/>
    <col min="8" max="8" width="17.33203125" customWidth="1"/>
    <col min="9" max="9" width="12.44140625" customWidth="1"/>
    <col min="10" max="10" width="16.109375" customWidth="1"/>
  </cols>
  <sheetData>
    <row r="1" spans="2:10" ht="24.9" customHeight="1" x14ac:dyDescent="0.3"/>
    <row r="2" spans="2:10" ht="18.75" customHeight="1" x14ac:dyDescent="0.3">
      <c r="B2" s="15"/>
      <c r="C2" s="18"/>
      <c r="D2" s="18"/>
    </row>
    <row r="3" spans="2:10" ht="18.75" customHeight="1" x14ac:dyDescent="0.35">
      <c r="B3" s="16"/>
      <c r="C3" s="19"/>
      <c r="D3" s="19"/>
    </row>
    <row r="4" spans="2:10" ht="18.75" customHeight="1" x14ac:dyDescent="0.3">
      <c r="B4" s="16"/>
      <c r="C4" s="17"/>
      <c r="D4" s="20"/>
    </row>
    <row r="5" spans="2:10" ht="18.75" customHeight="1" x14ac:dyDescent="0.3">
      <c r="B5" s="16"/>
      <c r="C5" s="17"/>
      <c r="D5" s="20"/>
      <c r="G5" s="42" t="s">
        <v>33</v>
      </c>
      <c r="H5" s="42"/>
      <c r="I5" s="42"/>
      <c r="J5" s="42"/>
    </row>
    <row r="6" spans="2:10" ht="18.75" customHeight="1" x14ac:dyDescent="0.35">
      <c r="B6" s="16"/>
      <c r="C6" s="19"/>
      <c r="D6" s="19"/>
    </row>
    <row r="7" spans="2:10" ht="18.75" customHeight="1" x14ac:dyDescent="0.35">
      <c r="B7" s="16"/>
      <c r="C7" s="19"/>
      <c r="D7" s="19"/>
      <c r="H7" s="12" t="s">
        <v>29</v>
      </c>
      <c r="I7" s="13" t="s">
        <v>28</v>
      </c>
      <c r="J7" s="14" t="s">
        <v>27</v>
      </c>
    </row>
    <row r="8" spans="2:10" ht="18.75" customHeight="1" x14ac:dyDescent="0.35">
      <c r="B8" s="16"/>
      <c r="C8" s="19"/>
      <c r="D8" s="19"/>
      <c r="H8" s="12">
        <v>300000</v>
      </c>
      <c r="I8" s="13">
        <v>1000000</v>
      </c>
      <c r="J8" s="14">
        <f>I8-H8</f>
        <v>700000</v>
      </c>
    </row>
    <row r="9" spans="2:10" ht="18.75" customHeight="1" x14ac:dyDescent="0.35">
      <c r="B9" s="16"/>
      <c r="C9" s="19"/>
      <c r="D9" s="19"/>
    </row>
    <row r="10" spans="2:10" ht="18.75" customHeight="1" x14ac:dyDescent="0.35">
      <c r="B10" s="16"/>
      <c r="C10" s="19"/>
      <c r="D10" s="19"/>
      <c r="F10" s="21"/>
    </row>
    <row r="11" spans="2:10" ht="18.75" customHeight="1" x14ac:dyDescent="0.35">
      <c r="B11" s="16"/>
      <c r="C11" s="19"/>
      <c r="D11" s="19"/>
      <c r="F11" s="21"/>
    </row>
    <row r="12" spans="2:10" ht="18.75" customHeight="1" x14ac:dyDescent="0.35">
      <c r="B12" s="16"/>
      <c r="C12" s="19"/>
      <c r="D12" s="19"/>
      <c r="F12" s="21"/>
    </row>
    <row r="13" spans="2:10" ht="18.75" customHeight="1" x14ac:dyDescent="0.3">
      <c r="C13" s="1"/>
      <c r="D13" s="1"/>
      <c r="E13" s="1"/>
    </row>
  </sheetData>
  <mergeCells count="1">
    <mergeCell ref="G5:J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U27"/>
  <sheetViews>
    <sheetView tabSelected="1" topLeftCell="J1" zoomScale="80" zoomScaleNormal="80" workbookViewId="0">
      <selection activeCell="P3" sqref="P3:U18"/>
    </sheetView>
  </sheetViews>
  <sheetFormatPr defaultRowHeight="14.4" x14ac:dyDescent="0.3"/>
  <cols>
    <col min="15" max="15" width="5.44140625" customWidth="1"/>
    <col min="16" max="16" width="11.33203125" customWidth="1"/>
    <col min="17" max="19" width="16" customWidth="1"/>
    <col min="20" max="20" width="12.44140625" customWidth="1"/>
    <col min="21" max="21" width="46.44140625" customWidth="1"/>
  </cols>
  <sheetData>
    <row r="2" spans="10:21" ht="24.9" customHeight="1" x14ac:dyDescent="0.3">
      <c r="P2" s="46" t="s">
        <v>26</v>
      </c>
      <c r="Q2" s="46"/>
      <c r="R2" s="46"/>
      <c r="S2" s="46"/>
      <c r="T2" s="46"/>
      <c r="U2" s="46"/>
    </row>
    <row r="3" spans="10:21" ht="21.9" customHeight="1" x14ac:dyDescent="0.3">
      <c r="P3" s="4"/>
      <c r="Q3" s="47" t="s">
        <v>18</v>
      </c>
      <c r="R3" s="47"/>
      <c r="S3" s="4"/>
      <c r="T3" s="4"/>
      <c r="U3" s="4"/>
    </row>
    <row r="4" spans="10:21" ht="20.25" customHeight="1" x14ac:dyDescent="0.3">
      <c r="P4" s="48" t="s">
        <v>20</v>
      </c>
      <c r="Q4" s="48" t="s">
        <v>24</v>
      </c>
      <c r="R4" s="48"/>
      <c r="S4" s="49" t="s">
        <v>25</v>
      </c>
      <c r="T4" s="48" t="s">
        <v>19</v>
      </c>
      <c r="U4" s="49" t="s">
        <v>23</v>
      </c>
    </row>
    <row r="5" spans="10:21" ht="20.25" customHeight="1" x14ac:dyDescent="0.3">
      <c r="J5" s="52"/>
      <c r="K5" s="52"/>
      <c r="L5" s="52"/>
      <c r="M5" s="52" t="s">
        <v>32</v>
      </c>
      <c r="P5" s="48"/>
      <c r="Q5" s="10" t="s">
        <v>22</v>
      </c>
      <c r="R5" s="10" t="s">
        <v>21</v>
      </c>
      <c r="S5" s="50"/>
      <c r="T5" s="48"/>
      <c r="U5" s="50"/>
    </row>
    <row r="6" spans="10:21" ht="20.25" customHeight="1" x14ac:dyDescent="0.3">
      <c r="P6" s="5"/>
      <c r="Q6" s="26">
        <v>132000</v>
      </c>
      <c r="R6" s="26">
        <v>125000</v>
      </c>
      <c r="S6" s="5"/>
      <c r="T6" s="5"/>
      <c r="U6" s="2" t="s">
        <v>0</v>
      </c>
    </row>
    <row r="7" spans="10:21" ht="20.25" customHeight="1" x14ac:dyDescent="0.3">
      <c r="P7" s="6"/>
      <c r="Q7" s="27"/>
      <c r="R7" s="27">
        <v>15000</v>
      </c>
      <c r="S7" s="6"/>
      <c r="T7" s="5"/>
      <c r="U7" s="51" t="s">
        <v>1</v>
      </c>
    </row>
    <row r="8" spans="10:21" ht="20.25" customHeight="1" x14ac:dyDescent="0.3">
      <c r="K8" s="52" t="s">
        <v>30</v>
      </c>
      <c r="L8" s="52"/>
      <c r="M8" s="52"/>
      <c r="N8" s="52"/>
      <c r="P8" s="6"/>
      <c r="Q8" s="27">
        <v>90000</v>
      </c>
      <c r="R8" s="27"/>
      <c r="S8" s="6"/>
      <c r="T8" s="5"/>
      <c r="U8" s="51" t="s">
        <v>2</v>
      </c>
    </row>
    <row r="9" spans="10:21" ht="20.25" customHeight="1" x14ac:dyDescent="0.3">
      <c r="K9" s="52"/>
      <c r="L9" s="52"/>
      <c r="M9" s="52" t="s">
        <v>31</v>
      </c>
      <c r="N9" s="52"/>
      <c r="P9" s="6"/>
      <c r="Q9" s="26"/>
      <c r="R9" s="26">
        <v>123000</v>
      </c>
      <c r="S9" s="6"/>
      <c r="T9" s="5"/>
      <c r="U9" s="2" t="s">
        <v>3</v>
      </c>
    </row>
    <row r="10" spans="10:21" ht="40.799999999999997" x14ac:dyDescent="0.3">
      <c r="P10" s="6"/>
      <c r="Q10" s="27"/>
      <c r="R10" s="27">
        <v>15000</v>
      </c>
      <c r="S10" s="6"/>
      <c r="T10" s="5"/>
      <c r="U10" s="51" t="s">
        <v>4</v>
      </c>
    </row>
    <row r="11" spans="10:21" ht="20.25" customHeight="1" x14ac:dyDescent="0.3">
      <c r="P11" s="6"/>
      <c r="Q11" s="27"/>
      <c r="R11" s="27">
        <v>110000</v>
      </c>
      <c r="S11" s="6"/>
      <c r="T11" s="5"/>
      <c r="U11" s="51" t="s">
        <v>5</v>
      </c>
    </row>
    <row r="12" spans="10:21" ht="20.25" customHeight="1" x14ac:dyDescent="0.3">
      <c r="P12" s="6"/>
      <c r="Q12" s="8"/>
      <c r="R12" s="8"/>
      <c r="S12" s="7"/>
      <c r="T12" s="7"/>
      <c r="U12" s="51" t="s">
        <v>6</v>
      </c>
    </row>
    <row r="13" spans="10:21" ht="20.25" customHeight="1" x14ac:dyDescent="0.3">
      <c r="P13" s="6"/>
      <c r="Q13" s="27"/>
      <c r="R13" s="27">
        <v>10000</v>
      </c>
      <c r="S13" s="6"/>
      <c r="T13" s="5"/>
      <c r="U13" s="51" t="s">
        <v>7</v>
      </c>
    </row>
    <row r="14" spans="10:21" ht="20.25" customHeight="1" x14ac:dyDescent="0.3">
      <c r="P14" s="6"/>
      <c r="Q14" s="27"/>
      <c r="R14" s="27">
        <v>17000</v>
      </c>
      <c r="S14" s="6"/>
      <c r="T14" s="5"/>
      <c r="U14" s="51" t="s">
        <v>8</v>
      </c>
    </row>
    <row r="15" spans="10:21" ht="20.25" customHeight="1" x14ac:dyDescent="0.3">
      <c r="P15" s="6"/>
      <c r="Q15" s="27"/>
      <c r="R15" s="27">
        <v>13000</v>
      </c>
      <c r="S15" s="6"/>
      <c r="T15" s="5"/>
      <c r="U15" s="51" t="s">
        <v>9</v>
      </c>
    </row>
    <row r="16" spans="10:21" ht="20.25" customHeight="1" x14ac:dyDescent="0.3">
      <c r="P16" s="6"/>
      <c r="Q16" s="27"/>
      <c r="R16" s="27">
        <v>50000</v>
      </c>
      <c r="S16" s="6"/>
      <c r="T16" s="5"/>
      <c r="U16" s="2" t="s">
        <v>10</v>
      </c>
    </row>
    <row r="17" spans="16:21" ht="20.25" customHeight="1" x14ac:dyDescent="0.3">
      <c r="P17" s="6"/>
      <c r="Q17" s="9">
        <f>SUM(Q6:Q16)</f>
        <v>222000</v>
      </c>
      <c r="R17" s="9">
        <f>SUM(R6:R16)</f>
        <v>478000</v>
      </c>
      <c r="S17" s="6"/>
      <c r="T17" s="5"/>
      <c r="U17" s="3" t="s">
        <v>11</v>
      </c>
    </row>
    <row r="18" spans="16:21" ht="40.799999999999997" x14ac:dyDescent="0.3">
      <c r="P18" s="43">
        <f>R17+Q17</f>
        <v>700000</v>
      </c>
      <c r="Q18" s="44"/>
      <c r="R18" s="44"/>
      <c r="S18" s="44"/>
      <c r="T18" s="45"/>
      <c r="U18" s="3" t="s">
        <v>12</v>
      </c>
    </row>
    <row r="20" spans="16:21" x14ac:dyDescent="0.3">
      <c r="T20" s="22"/>
      <c r="U20" s="22"/>
    </row>
    <row r="21" spans="16:21" ht="21" x14ac:dyDescent="0.4">
      <c r="T21" s="23"/>
      <c r="U21" s="24"/>
    </row>
    <row r="22" spans="16:21" ht="21" x14ac:dyDescent="0.4">
      <c r="T22" s="23"/>
      <c r="U22" s="24"/>
    </row>
    <row r="23" spans="16:21" ht="21" x14ac:dyDescent="0.4">
      <c r="T23" s="23"/>
      <c r="U23" s="24"/>
    </row>
    <row r="24" spans="16:21" ht="21" x14ac:dyDescent="0.4">
      <c r="T24" s="23"/>
      <c r="U24" s="24"/>
    </row>
    <row r="25" spans="16:21" ht="21" x14ac:dyDescent="0.4">
      <c r="T25" s="25"/>
      <c r="U25" s="24"/>
    </row>
    <row r="26" spans="16:21" x14ac:dyDescent="0.3">
      <c r="T26" s="22"/>
      <c r="U26" s="22"/>
    </row>
    <row r="27" spans="16:21" x14ac:dyDescent="0.3">
      <c r="T27" s="22"/>
      <c r="U27" s="22"/>
    </row>
  </sheetData>
  <mergeCells count="8">
    <mergeCell ref="P18:T18"/>
    <mergeCell ref="P2:U2"/>
    <mergeCell ref="Q3:R3"/>
    <mergeCell ref="P4:P5"/>
    <mergeCell ref="Q4:R4"/>
    <mergeCell ref="S4:S5"/>
    <mergeCell ref="T4:T5"/>
    <mergeCell ref="U4:U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2:V18"/>
  <sheetViews>
    <sheetView topLeftCell="K1" zoomScale="80" zoomScaleNormal="80" workbookViewId="0">
      <selection activeCell="T15" sqref="T15"/>
    </sheetView>
  </sheetViews>
  <sheetFormatPr defaultRowHeight="14.4" x14ac:dyDescent="0.3"/>
  <cols>
    <col min="15" max="15" width="5.44140625" customWidth="1"/>
    <col min="16" max="16" width="11.33203125" customWidth="1"/>
    <col min="17" max="18" width="16" customWidth="1"/>
    <col min="19" max="19" width="0.33203125" customWidth="1"/>
    <col min="20" max="20" width="30.5546875" customWidth="1"/>
    <col min="21" max="21" width="46.44140625" customWidth="1"/>
  </cols>
  <sheetData>
    <row r="2" spans="16:22" ht="24.9" customHeight="1" x14ac:dyDescent="0.3">
      <c r="P2" s="35"/>
      <c r="Q2" s="35"/>
      <c r="R2" s="35"/>
      <c r="S2" s="35"/>
      <c r="T2" s="35"/>
      <c r="U2" s="35"/>
      <c r="V2" s="22"/>
    </row>
    <row r="3" spans="16:22" ht="39" customHeight="1" x14ac:dyDescent="0.3">
      <c r="P3" s="22"/>
      <c r="Q3" s="36"/>
      <c r="R3" s="36"/>
      <c r="S3" s="22"/>
      <c r="T3" s="40">
        <f>المصروفات!$R$9+المصروفات!$R$6</f>
        <v>248000</v>
      </c>
      <c r="U3" s="39" t="s">
        <v>13</v>
      </c>
      <c r="V3" s="22"/>
    </row>
    <row r="4" spans="16:22" ht="34.5" customHeight="1" x14ac:dyDescent="0.3">
      <c r="P4" s="37"/>
      <c r="Q4" s="37"/>
      <c r="R4" s="37"/>
      <c r="S4" s="37"/>
      <c r="T4" s="40">
        <f>المصروفات!$Q$17</f>
        <v>222000</v>
      </c>
      <c r="U4" s="39" t="s">
        <v>14</v>
      </c>
      <c r="V4" s="22"/>
    </row>
    <row r="5" spans="16:22" ht="27.75" customHeight="1" x14ac:dyDescent="0.3">
      <c r="P5" s="37"/>
      <c r="Q5" s="28"/>
      <c r="R5" s="28"/>
      <c r="S5" s="37"/>
      <c r="T5" s="40">
        <f>المصروفات!$R$7+المصروفات!$R$8+المصروفات!$R$10+المصروفات!$R$11+المصروفات!$R$13+المصروفات!$R$14+المصروفات!$R$15+المصروفات!$R$16</f>
        <v>230000</v>
      </c>
      <c r="U5" s="39" t="s">
        <v>15</v>
      </c>
      <c r="V5" s="22"/>
    </row>
    <row r="6" spans="16:22" ht="34.5" customHeight="1" x14ac:dyDescent="0.3">
      <c r="P6" s="29"/>
      <c r="Q6" s="30"/>
      <c r="R6" s="30"/>
      <c r="S6" s="29"/>
      <c r="T6" s="40">
        <f>T5+T4+T3</f>
        <v>700000</v>
      </c>
      <c r="U6" s="39" t="s">
        <v>16</v>
      </c>
      <c r="V6" s="22"/>
    </row>
    <row r="7" spans="16:22" ht="38.25" customHeight="1" x14ac:dyDescent="0.3">
      <c r="P7" s="29"/>
      <c r="Q7" s="32"/>
      <c r="R7" s="32"/>
      <c r="S7" s="29"/>
      <c r="T7" s="41">
        <f>((T5+T3)/T6)</f>
        <v>0.68285714285714283</v>
      </c>
      <c r="U7" s="39" t="s">
        <v>17</v>
      </c>
      <c r="V7" s="22"/>
    </row>
    <row r="8" spans="16:22" ht="31.5" customHeight="1" x14ac:dyDescent="0.3">
      <c r="P8" s="29"/>
      <c r="Q8" s="32"/>
      <c r="R8" s="32"/>
      <c r="S8" s="29"/>
      <c r="T8" s="29"/>
      <c r="U8" s="31"/>
      <c r="V8" s="22"/>
    </row>
    <row r="9" spans="16:22" ht="20.25" customHeight="1" x14ac:dyDescent="0.3">
      <c r="P9" s="29"/>
      <c r="Q9" s="30"/>
      <c r="R9" s="30"/>
      <c r="S9" s="29"/>
      <c r="T9" s="29"/>
      <c r="U9" s="31"/>
      <c r="V9" s="22"/>
    </row>
    <row r="10" spans="16:22" ht="20.399999999999999" x14ac:dyDescent="0.3">
      <c r="P10" s="29"/>
      <c r="Q10" s="32"/>
      <c r="R10" s="32"/>
      <c r="S10" s="29"/>
      <c r="T10" s="29"/>
      <c r="U10" s="31"/>
      <c r="V10" s="22"/>
    </row>
    <row r="11" spans="16:22" ht="20.25" customHeight="1" x14ac:dyDescent="0.3">
      <c r="P11" s="29"/>
      <c r="Q11" s="32"/>
      <c r="R11" s="32"/>
      <c r="S11" s="29"/>
      <c r="T11" s="29"/>
      <c r="U11" s="31"/>
      <c r="V11" s="22"/>
    </row>
    <row r="12" spans="16:22" ht="20.25" customHeight="1" x14ac:dyDescent="0.3">
      <c r="P12" s="29"/>
      <c r="Q12" s="32"/>
      <c r="R12" s="32"/>
      <c r="S12" s="29"/>
      <c r="T12" s="29"/>
      <c r="U12" s="31"/>
      <c r="V12" s="22"/>
    </row>
    <row r="13" spans="16:22" ht="20.25" customHeight="1" x14ac:dyDescent="0.3">
      <c r="P13" s="29"/>
      <c r="Q13" s="32"/>
      <c r="R13" s="32"/>
      <c r="S13" s="29"/>
      <c r="T13" s="29"/>
      <c r="U13" s="31"/>
      <c r="V13" s="22"/>
    </row>
    <row r="14" spans="16:22" ht="20.25" customHeight="1" x14ac:dyDescent="0.3">
      <c r="P14" s="29"/>
      <c r="Q14" s="32"/>
      <c r="R14" s="32"/>
      <c r="S14" s="29"/>
      <c r="T14" s="29"/>
      <c r="U14" s="31"/>
      <c r="V14" s="22"/>
    </row>
    <row r="15" spans="16:22" ht="20.25" customHeight="1" x14ac:dyDescent="0.3">
      <c r="P15" s="29"/>
      <c r="Q15" s="32"/>
      <c r="R15" s="32"/>
      <c r="S15" s="29"/>
      <c r="T15" s="29"/>
      <c r="U15" s="31"/>
      <c r="V15" s="22"/>
    </row>
    <row r="16" spans="16:22" ht="20.25" customHeight="1" x14ac:dyDescent="0.3">
      <c r="P16" s="29"/>
      <c r="Q16" s="32"/>
      <c r="R16" s="32"/>
      <c r="S16" s="29"/>
      <c r="T16" s="29"/>
      <c r="U16" s="31"/>
      <c r="V16" s="22"/>
    </row>
    <row r="17" spans="16:22" ht="20.25" customHeight="1" x14ac:dyDescent="0.3">
      <c r="P17" s="29"/>
      <c r="Q17" s="33"/>
      <c r="R17" s="33"/>
      <c r="S17" s="29"/>
      <c r="T17" s="29"/>
      <c r="U17" s="34"/>
      <c r="V17" s="22"/>
    </row>
    <row r="18" spans="16:22" ht="21" x14ac:dyDescent="0.3">
      <c r="P18" s="38"/>
      <c r="Q18" s="38"/>
      <c r="R18" s="38"/>
      <c r="S18" s="38"/>
      <c r="T18" s="38"/>
      <c r="U18" s="34"/>
      <c r="V18" s="2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حساب التكلفة</vt:lpstr>
      <vt:lpstr>المصروفات</vt:lpstr>
      <vt:lpstr>نسبة المكون المحلي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2006-09-13T11:26:54Z</dcterms:created>
  <dcterms:modified xsi:type="dcterms:W3CDTF">2019-03-12T13:00:12Z</dcterms:modified>
</cp:coreProperties>
</file>