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Faculty Of Engineering (Zagazig University)\Documents\My Files\Documents_Files\ME\IEEE\IEEE-CS-AI-25\Task_11\"/>
    </mc:Choice>
  </mc:AlternateContent>
  <xr:revisionPtr revIDLastSave="0" documentId="13_ncr:1_{109C8546-FD13-47F9-949F-B070F120A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Employees_Per_Year" sheetId="5" r:id="rId2"/>
    <sheet name="Employee_Salary_Per_Department" sheetId="4" r:id="rId3"/>
    <sheet name="Department_Rules" sheetId="3" r:id="rId4"/>
    <sheet name="List" sheetId="2" r:id="rId5"/>
  </sheets>
  <definedNames>
    <definedName name="Department_Rule_List">Department_Rules!$A$2:$D$13</definedName>
    <definedName name="DepartmentsList">List!$A$2:$A$13</definedName>
    <definedName name="JobTitlesList">List!$B$2:$B$26</definedName>
  </definedNames>
  <calcPr calcId="191029"/>
  <pivotCaches>
    <pivotCache cacheId="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O26" i="1" l="1" a="1"/>
  <c r="O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<sst xmlns="http://schemas.openxmlformats.org/spreadsheetml/2006/main" count="812" uniqueCount="469">
  <si>
    <t>Employee ID</t>
  </si>
  <si>
    <t>Name</t>
  </si>
  <si>
    <t>Department</t>
  </si>
  <si>
    <t>Job Title</t>
  </si>
  <si>
    <t>Date of Joining</t>
  </si>
  <si>
    <t>Salary</t>
  </si>
  <si>
    <t>Email</t>
  </si>
  <si>
    <t>Phone Number</t>
  </si>
  <si>
    <t>Status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</si>
  <si>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</si>
  <si>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</si>
  <si>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</si>
  <si>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</si>
  <si>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</si>
  <si>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</si>
  <si>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</si>
  <si>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</si>
  <si>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</si>
  <si>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</si>
  <si>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</si>
  <si>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</si>
  <si>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</si>
  <si>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</si>
  <si>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</si>
  <si>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</si>
  <si>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</si>
  <si>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</si>
  <si>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</si>
  <si>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</si>
  <si>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</si>
  <si>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</si>
  <si>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</si>
  <si>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</si>
  <si>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</si>
  <si>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</si>
  <si>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</si>
  <si>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</si>
  <si>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</si>
  <si>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</si>
  <si>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</si>
  <si>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</si>
  <si>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</si>
  <si>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</si>
  <si>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</si>
  <si>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</si>
  <si>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</si>
  <si>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</si>
  <si>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</si>
  <si>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</si>
  <si>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</si>
  <si>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</si>
  <si>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</si>
  <si>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</si>
  <si>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</si>
  <si>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</si>
  <si>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</si>
  <si>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</si>
  <si>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</si>
  <si>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</si>
  <si>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</si>
  <si>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</si>
  <si>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</si>
  <si>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</si>
  <si>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</si>
  <si>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</si>
  <si>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</si>
  <si>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</si>
  <si>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</si>
  <si>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</si>
  <si>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</si>
  <si>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</si>
  <si>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</si>
  <si>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</si>
  <si>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</si>
  <si>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</si>
  <si>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</si>
  <si>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</si>
  <si>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</si>
  <si>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</si>
  <si>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</si>
  <si>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</si>
  <si>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</si>
  <si>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</si>
  <si>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</si>
  <si>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</si>
  <si>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</si>
  <si>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</si>
  <si>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</si>
  <si>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</si>
  <si>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</si>
  <si>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</si>
  <si>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</si>
  <si>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</si>
  <si>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</si>
  <si>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</si>
  <si>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</si>
  <si>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</si>
  <si>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</si>
  <si>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</si>
  <si>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</si>
  <si>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</si>
  <si>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</si>
  <si>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</si>
  <si>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</si>
  <si>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</si>
  <si>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</si>
  <si>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</si>
  <si>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</si>
  <si>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</si>
  <si>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Sabrina Jennings</t>
  </si>
  <si>
    <t>Jacqueline Myers</t>
  </si>
  <si>
    <t>Dylan White</t>
  </si>
  <si>
    <t>Steven Reid</t>
  </si>
  <si>
    <t>Austin Griffin</t>
  </si>
  <si>
    <t>Robin Foster</t>
  </si>
  <si>
    <t>Andrew Hernandez</t>
  </si>
  <si>
    <t>Nathan Lopez</t>
  </si>
  <si>
    <t>James Gonzales</t>
  </si>
  <si>
    <t>Ashley Erickson</t>
  </si>
  <si>
    <t>Jennifer Brown</t>
  </si>
  <si>
    <t>Ricardo Mason</t>
  </si>
  <si>
    <t>Heidi Wolfe</t>
  </si>
  <si>
    <t>Juan Smith DDS</t>
  </si>
  <si>
    <t>Timothy Hampton</t>
  </si>
  <si>
    <t>Jesse Rios</t>
  </si>
  <si>
    <t>Aaron Davis</t>
  </si>
  <si>
    <t>Jeremiah Nguyen</t>
  </si>
  <si>
    <t>Elijah Salazar</t>
  </si>
  <si>
    <t>Carlos Murillo</t>
  </si>
  <si>
    <t>Patrick Weaver</t>
  </si>
  <si>
    <t>Jacob Cruz</t>
  </si>
  <si>
    <t>Pamela Zavala</t>
  </si>
  <si>
    <t>David Faulkner</t>
  </si>
  <si>
    <t>Laura Fuentes MD</t>
  </si>
  <si>
    <t>Dustin Kelly</t>
  </si>
  <si>
    <t>Samantha Garcia</t>
  </si>
  <si>
    <t>Angela Nelson</t>
  </si>
  <si>
    <t>Alexander Fox</t>
  </si>
  <si>
    <t>Jamie Gonzalez</t>
  </si>
  <si>
    <t>Brian Valenzuela</t>
  </si>
  <si>
    <t>Jackie Watkins</t>
  </si>
  <si>
    <t>Crystal Stevens</t>
  </si>
  <si>
    <t>Michael Holder</t>
  </si>
  <si>
    <t>Emily Farrell</t>
  </si>
  <si>
    <t>Michael Strickland</t>
  </si>
  <si>
    <t>Calvin Ward</t>
  </si>
  <si>
    <t>Kristen Erickson</t>
  </si>
  <si>
    <t>Casey Simon</t>
  </si>
  <si>
    <t>Jordan Mcgrath</t>
  </si>
  <si>
    <t>Richard Morris</t>
  </si>
  <si>
    <t>Troy Horton</t>
  </si>
  <si>
    <t>Timothy Mcgrath</t>
  </si>
  <si>
    <t>Joseph Bridges</t>
  </si>
  <si>
    <t>Robert Smith</t>
  </si>
  <si>
    <t>Patricia Ward</t>
  </si>
  <si>
    <t>Kaitlyn Anderson</t>
  </si>
  <si>
    <t>Daniel Brown</t>
  </si>
  <si>
    <t>James Aguirre</t>
  </si>
  <si>
    <t>Gregory Alvarez</t>
  </si>
  <si>
    <t>Julie Johnson</t>
  </si>
  <si>
    <t>Maria Garcia</t>
  </si>
  <si>
    <t>David Young</t>
  </si>
  <si>
    <t>Mariah Watson</t>
  </si>
  <si>
    <t>Laurie Jordan</t>
  </si>
  <si>
    <t>Jose Martin</t>
  </si>
  <si>
    <t>Cheryl Davis</t>
  </si>
  <si>
    <t>Maria Carlson</t>
  </si>
  <si>
    <t>Dawn English</t>
  </si>
  <si>
    <t>Michael Friedman</t>
  </si>
  <si>
    <t>Bryan Sullivan</t>
  </si>
  <si>
    <t>Joel Washington</t>
  </si>
  <si>
    <t>Danielle Nichols</t>
  </si>
  <si>
    <t>Derrick Farmer</t>
  </si>
  <si>
    <t>Ashley Anderson</t>
  </si>
  <si>
    <t>Carlos Garcia</t>
  </si>
  <si>
    <t>Michael Herman</t>
  </si>
  <si>
    <t>John Mcbride</t>
  </si>
  <si>
    <t>Kristen Vaughan</t>
  </si>
  <si>
    <t>Jessica Hernandez</t>
  </si>
  <si>
    <t>Julie Watson</t>
  </si>
  <si>
    <t>Teresa Stone</t>
  </si>
  <si>
    <t>Alexander Frazier</t>
  </si>
  <si>
    <t>Richard Tran</t>
  </si>
  <si>
    <t>Deborah Oconnell</t>
  </si>
  <si>
    <t>Michael Jones</t>
  </si>
  <si>
    <t>Kelly Nelson</t>
  </si>
  <si>
    <t>Craig Lindsey</t>
  </si>
  <si>
    <t>Matthew Howell</t>
  </si>
  <si>
    <t>Rachel Henderson</t>
  </si>
  <si>
    <t>Kyle Warren</t>
  </si>
  <si>
    <t>Mary Hicks</t>
  </si>
  <si>
    <t>Derrick Rodriguez</t>
  </si>
  <si>
    <t>Jamie Wood</t>
  </si>
  <si>
    <t>Bryan Cook</t>
  </si>
  <si>
    <t>Julie Clayton</t>
  </si>
  <si>
    <t>Manuel Lopez</t>
  </si>
  <si>
    <t>Tracy Hernandez</t>
  </si>
  <si>
    <t>Tracy Ross</t>
  </si>
  <si>
    <t>Charles Bates</t>
  </si>
  <si>
    <t>Thomas Bryan DDS</t>
  </si>
  <si>
    <t>Maria Bentley</t>
  </si>
  <si>
    <t>Carlos Gonzalez</t>
  </si>
  <si>
    <t>Gary Montgomery</t>
  </si>
  <si>
    <t>Joshua Thomas</t>
  </si>
  <si>
    <t>Rebekah King</t>
  </si>
  <si>
    <t>Edward Smith</t>
  </si>
  <si>
    <t>Darren Burns</t>
  </si>
  <si>
    <t>Dana Rowland</t>
  </si>
  <si>
    <t>Donna Bishop</t>
  </si>
  <si>
    <t>Admin</t>
  </si>
  <si>
    <t>HR</t>
  </si>
  <si>
    <t>IT</t>
  </si>
  <si>
    <t>Finance</t>
  </si>
  <si>
    <t>Marketing</t>
  </si>
  <si>
    <t>Engineering</t>
  </si>
  <si>
    <t>Development</t>
  </si>
  <si>
    <t>Support</t>
  </si>
  <si>
    <t>Design</t>
  </si>
  <si>
    <t>QA</t>
  </si>
  <si>
    <t>Product</t>
  </si>
  <si>
    <t>Operations</t>
  </si>
  <si>
    <t>Assistant</t>
  </si>
  <si>
    <t>Manager</t>
  </si>
  <si>
    <t>Developer</t>
  </si>
  <si>
    <t>Analyst</t>
  </si>
  <si>
    <t>Engineer</t>
  </si>
  <si>
    <t>Coordinator</t>
  </si>
  <si>
    <t>Executive</t>
  </si>
  <si>
    <t>Officer</t>
  </si>
  <si>
    <t>Accountant</t>
  </si>
  <si>
    <t>Tech Lead</t>
  </si>
  <si>
    <t>Senior Engineer</t>
  </si>
  <si>
    <t>Frontend Developer</t>
  </si>
  <si>
    <t>Software Developer</t>
  </si>
  <si>
    <t>Backend Developer</t>
  </si>
  <si>
    <t>Customer Rep</t>
  </si>
  <si>
    <t>Creative Lead</t>
  </si>
  <si>
    <t>Support Specialist</t>
  </si>
  <si>
    <t>Designer</t>
  </si>
  <si>
    <t>Test Analyst</t>
  </si>
  <si>
    <t>Product Manager</t>
  </si>
  <si>
    <t>Product Owner</t>
  </si>
  <si>
    <t>Tech Support</t>
  </si>
  <si>
    <t>Operations Manager</t>
  </si>
  <si>
    <t>QA Engineer</t>
  </si>
  <si>
    <t>Project Lead</t>
  </si>
  <si>
    <t>sab684@mail.com</t>
  </si>
  <si>
    <t>jacque584@company.net</t>
  </si>
  <si>
    <t>dylan692@mail.com</t>
  </si>
  <si>
    <t>stev65@company.net</t>
  </si>
  <si>
    <t>austin99@example.org</t>
  </si>
  <si>
    <t>robin394@example.org</t>
  </si>
  <si>
    <t>andre112@example.org</t>
  </si>
  <si>
    <t>natha386@example.org</t>
  </si>
  <si>
    <t>jamesg178@example.org</t>
  </si>
  <si>
    <t>ashle767@mail.com</t>
  </si>
  <si>
    <t>jennif457@company.net</t>
  </si>
  <si>
    <t>ricard464@example.org</t>
  </si>
  <si>
    <t>heidiw371@company.net</t>
  </si>
  <si>
    <t>juansm372@example.org</t>
  </si>
  <si>
    <t>timoth809@mail.com</t>
  </si>
  <si>
    <t>jesse907@company.net</t>
  </si>
  <si>
    <t>aaro820@example.org</t>
  </si>
  <si>
    <t>jere376@company.net</t>
  </si>
  <si>
    <t>elija188@company.net</t>
  </si>
  <si>
    <t>carl889@company.net</t>
  </si>
  <si>
    <t>patri580@mail.com</t>
  </si>
  <si>
    <t>jac162@example.org</t>
  </si>
  <si>
    <t>pamela560@example.org</t>
  </si>
  <si>
    <t>david497@mail.com</t>
  </si>
  <si>
    <t>laur526@example.org</t>
  </si>
  <si>
    <t>dustin868@mail.com</t>
  </si>
  <si>
    <t>samant281@mail.com</t>
  </si>
  <si>
    <t>ang981@company.net</t>
  </si>
  <si>
    <t>alexan978@mail.com</t>
  </si>
  <si>
    <t>jam632@example.org</t>
  </si>
  <si>
    <t>bria448@mail.com</t>
  </si>
  <si>
    <t>jacki710@example.org</t>
  </si>
  <si>
    <t>crys30@example.org</t>
  </si>
  <si>
    <t>micha664@mail.com</t>
  </si>
  <si>
    <t>emi411@company.net</t>
  </si>
  <si>
    <t>michae994@company.net</t>
  </si>
  <si>
    <t>calvi303@company.net</t>
  </si>
  <si>
    <t>kriste284@mail.com</t>
  </si>
  <si>
    <t>casey78@mail.com</t>
  </si>
  <si>
    <t>jord854@company.net</t>
  </si>
  <si>
    <t>richa113@example.org</t>
  </si>
  <si>
    <t>troyho47@company.net</t>
  </si>
  <si>
    <t>timot121@company.net</t>
  </si>
  <si>
    <t>joseph661@mail.com</t>
  </si>
  <si>
    <t>rob557@example.org</t>
  </si>
  <si>
    <t>pat315@example.org</t>
  </si>
  <si>
    <t>kaitl751@example.org</t>
  </si>
  <si>
    <t>dani953@example.org</t>
  </si>
  <si>
    <t>jamesa263@example.org</t>
  </si>
  <si>
    <t>gre296@mail.com</t>
  </si>
  <si>
    <t>juliej444@mail.com</t>
  </si>
  <si>
    <t>mar781@example.org</t>
  </si>
  <si>
    <t>david673@mail.com</t>
  </si>
  <si>
    <t>maria602@company.net</t>
  </si>
  <si>
    <t>lauri667@example.org</t>
  </si>
  <si>
    <t>josema631@company.net</t>
  </si>
  <si>
    <t>che38@mail.com</t>
  </si>
  <si>
    <t>mariac428@mail.com</t>
  </si>
  <si>
    <t>dawn977@company.net</t>
  </si>
  <si>
    <t>mich76@mail.com</t>
  </si>
  <si>
    <t>bry214@example.org</t>
  </si>
  <si>
    <t>joe412@mail.com</t>
  </si>
  <si>
    <t>danie564@mail.com</t>
  </si>
  <si>
    <t>der377@example.org</t>
  </si>
  <si>
    <t>ashle576@company.net</t>
  </si>
  <si>
    <t>car107@example.org</t>
  </si>
  <si>
    <t>mic806@mail.com</t>
  </si>
  <si>
    <t>john853@example.org</t>
  </si>
  <si>
    <t>kriste570@mail.com</t>
  </si>
  <si>
    <t>jessi951@company.net</t>
  </si>
  <si>
    <t>juliew201@company.net</t>
  </si>
  <si>
    <t>ter788@example.org</t>
  </si>
  <si>
    <t>alexa504@company.net</t>
  </si>
  <si>
    <t>ric26@company.net</t>
  </si>
  <si>
    <t>deb506@company.net</t>
  </si>
  <si>
    <t>michae526@example.org</t>
  </si>
  <si>
    <t>kell26@mail.com</t>
  </si>
  <si>
    <t>crai198@company.net</t>
  </si>
  <si>
    <t>matth63@example.org</t>
  </si>
  <si>
    <t>rac896@company.net</t>
  </si>
  <si>
    <t>kylew756@example.org</t>
  </si>
  <si>
    <t>maryh361@company.net</t>
  </si>
  <si>
    <t>derric884@company.net</t>
  </si>
  <si>
    <t>jami608@example.org</t>
  </si>
  <si>
    <t>bryanc568@mail.com</t>
  </si>
  <si>
    <t>juli696@mail.com</t>
  </si>
  <si>
    <t>manuel516@company.net</t>
  </si>
  <si>
    <t>trac917@example.org</t>
  </si>
  <si>
    <t>tracy403@company.net</t>
  </si>
  <si>
    <t>cha625@example.org</t>
  </si>
  <si>
    <t>thomas69@example.org</t>
  </si>
  <si>
    <t>mari87@mail.com</t>
  </si>
  <si>
    <t>car787@example.org</t>
  </si>
  <si>
    <t>gary456@mail.com</t>
  </si>
  <si>
    <t>jos165@example.org</t>
  </si>
  <si>
    <t>rebek716@mail.com</t>
  </si>
  <si>
    <t>edw472@mail.com</t>
  </si>
  <si>
    <t>darren846@mail.com</t>
  </si>
  <si>
    <t>danar907@mail.com</t>
  </si>
  <si>
    <t>donn602@example.org</t>
  </si>
  <si>
    <t>+201180279461</t>
  </si>
  <si>
    <t>+201171980363</t>
  </si>
  <si>
    <t>+201596611445</t>
  </si>
  <si>
    <t>+201052116074</t>
  </si>
  <si>
    <t>+201293651566</t>
  </si>
  <si>
    <t>+201026634461</t>
  </si>
  <si>
    <t>+201066762395</t>
  </si>
  <si>
    <t>+201169657022</t>
  </si>
  <si>
    <t>+201150822337</t>
  </si>
  <si>
    <t>+201509096878</t>
  </si>
  <si>
    <t>+201062872999</t>
  </si>
  <si>
    <t>+201229665957</t>
  </si>
  <si>
    <t>+201229700054</t>
  </si>
  <si>
    <t>+201041364730</t>
  </si>
  <si>
    <t>+201231510148</t>
  </si>
  <si>
    <t>+201111663233</t>
  </si>
  <si>
    <t>+201001570994</t>
  </si>
  <si>
    <t>+201503188314</t>
  </si>
  <si>
    <t>+201127567065</t>
  </si>
  <si>
    <t>+201262987850</t>
  </si>
  <si>
    <t>+201510510901</t>
  </si>
  <si>
    <t>+201250274035</t>
  </si>
  <si>
    <t>+201212970418</t>
  </si>
  <si>
    <t>+201120459533</t>
  </si>
  <si>
    <t>+201596340657</t>
  </si>
  <si>
    <t>+201567397677</t>
  </si>
  <si>
    <t>+201179197132</t>
  </si>
  <si>
    <t>+201259096065</t>
  </si>
  <si>
    <t>+201205643290</t>
  </si>
  <si>
    <t>+201504680446</t>
  </si>
  <si>
    <t>+201035835946</t>
  </si>
  <si>
    <t>+201129119861</t>
  </si>
  <si>
    <t>+201012427559</t>
  </si>
  <si>
    <t>+201243100991</t>
  </si>
  <si>
    <t>+201595253734</t>
  </si>
  <si>
    <t>+201293735606</t>
  </si>
  <si>
    <t>+201287100393</t>
  </si>
  <si>
    <t>+201264509240</t>
  </si>
  <si>
    <t>+201589621179</t>
  </si>
  <si>
    <t>+201134572045</t>
  </si>
  <si>
    <t>+201546817138</t>
  </si>
  <si>
    <t>+201295670652</t>
  </si>
  <si>
    <t>+201279953023</t>
  </si>
  <si>
    <t>+201297065193</t>
  </si>
  <si>
    <t>+201577210334</t>
  </si>
  <si>
    <t>+201003055670</t>
  </si>
  <si>
    <t>+201276515884</t>
  </si>
  <si>
    <t>+201039992354</t>
  </si>
  <si>
    <t>+201534669227</t>
  </si>
  <si>
    <t>+201008223482</t>
  </si>
  <si>
    <t>+201541660727</t>
  </si>
  <si>
    <t>+201504530789</t>
  </si>
  <si>
    <t>+201065005822</t>
  </si>
  <si>
    <t>+201087218093</t>
  </si>
  <si>
    <t>+201050119632</t>
  </si>
  <si>
    <t>+201288478048</t>
  </si>
  <si>
    <t>+201189290017</t>
  </si>
  <si>
    <t>+201564596927</t>
  </si>
  <si>
    <t>+201505214527</t>
  </si>
  <si>
    <t>+201285576796</t>
  </si>
  <si>
    <t>+201040546836</t>
  </si>
  <si>
    <t>+201099832819</t>
  </si>
  <si>
    <t>+201223191604</t>
  </si>
  <si>
    <t>+201048259519</t>
  </si>
  <si>
    <t>+201040844764</t>
  </si>
  <si>
    <t>+201059041434</t>
  </si>
  <si>
    <t>+201111273933</t>
  </si>
  <si>
    <t>+201078136802</t>
  </si>
  <si>
    <t>+201177030273</t>
  </si>
  <si>
    <t>+201046869879</t>
  </si>
  <si>
    <t>+201567690254</t>
  </si>
  <si>
    <t>+201037085799</t>
  </si>
  <si>
    <t>+201117823874</t>
  </si>
  <si>
    <t>+201186262939</t>
  </si>
  <si>
    <t>+201264100799</t>
  </si>
  <si>
    <t>+201131709539</t>
  </si>
  <si>
    <t>+201230277903</t>
  </si>
  <si>
    <t>+201101518590</t>
  </si>
  <si>
    <t>+201130897472</t>
  </si>
  <si>
    <t>+201071253120</t>
  </si>
  <si>
    <t>+201230169398</t>
  </si>
  <si>
    <t>+201068868804</t>
  </si>
  <si>
    <t>+201053979890</t>
  </si>
  <si>
    <t>+201184382537</t>
  </si>
  <si>
    <t>+201286079947</t>
  </si>
  <si>
    <t>+201042820016</t>
  </si>
  <si>
    <t>+201284835767</t>
  </si>
  <si>
    <t>+201240395035</t>
  </si>
  <si>
    <t>+201014563236</t>
  </si>
  <si>
    <t>+201259148844</t>
  </si>
  <si>
    <t>+201556203158</t>
  </si>
  <si>
    <t>+201051779898</t>
  </si>
  <si>
    <t>+201100146418</t>
  </si>
  <si>
    <t>+201045670300</t>
  </si>
  <si>
    <t>+201578704941</t>
  </si>
  <si>
    <t>+201077412448</t>
  </si>
  <si>
    <t>+201595184853</t>
  </si>
  <si>
    <t>+201589333667</t>
  </si>
  <si>
    <t>+201201601640</t>
  </si>
  <si>
    <t>+201102097571</t>
  </si>
  <si>
    <t>Inactive</t>
  </si>
  <si>
    <t>Active</t>
  </si>
  <si>
    <t>Job Titles</t>
  </si>
  <si>
    <t>Employees who joined after  year :</t>
  </si>
  <si>
    <t>Month:</t>
  </si>
  <si>
    <t>Day:</t>
  </si>
  <si>
    <t>Level</t>
  </si>
  <si>
    <t>Max Sal</t>
  </si>
  <si>
    <t>Min Sal</t>
  </si>
  <si>
    <t>OFF Days</t>
  </si>
  <si>
    <t>Row Labels</t>
  </si>
  <si>
    <t>Grand Total</t>
  </si>
  <si>
    <t>Percent of Salary</t>
  </si>
  <si>
    <t>Count of Employees</t>
  </si>
  <si>
    <t>Average of Salary</t>
  </si>
  <si>
    <t>Total of Salary</t>
  </si>
  <si>
    <t>2019</t>
  </si>
  <si>
    <t>2020</t>
  </si>
  <si>
    <t>2021</t>
  </si>
  <si>
    <t>2022</t>
  </si>
  <si>
    <t>2023</t>
  </si>
  <si>
    <t>2024</t>
  </si>
  <si>
    <t>Percent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</si>
</sst>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1010000]yyyy/mm/dd;@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0" applyNumberFormat="1" applyAlignment="1">
      <alignment wrapText="1"/>
    </xf>
    <xf numFmtId="0" fontId="5" fillId="2" borderId="2" xfId="0" applyFont="1" applyFill="1" applyBorder="1" applyAlignment="1">
      <alignment horizontal="center" vertical="top"/>
    </xf>
    <xf numFmtId="164" fontId="2" fillId="0" borderId="0" xfId="0" applyNumberFormat="1" applyFont="1"/>
    <xf numFmtId="164" fontId="0" fillId="0" borderId="0" xfId="0" applyNumberFormat="1"/>
    <xf numFmtId="164" fontId="5" fillId="2" borderId="2" xfId="0" applyNumberFormat="1" applyFont="1" applyFill="1" applyBorder="1" applyAlignment="1">
      <alignment horizontal="center" vertical="top"/>
    </xf>
    <xf numFmtId="165" fontId="2" fillId="0" borderId="0" xfId="1" applyNumberFormat="1" applyFont="1"/>
    <xf numFmtId="165" fontId="0" fillId="0" borderId="0" xfId="1" applyNumberFormat="1" applyFont="1"/>
    <xf numFmtId="165" fontId="5" fillId="2" borderId="2" xfId="1" applyNumberFormat="1" applyFont="1" applyFill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 applyAlignment="1">
      <alignment wrapText="1"/>
    </xf>
    <xf numFmtId="16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center" vertical="top"/>
    </xf>
    <xf numFmtId="165" fontId="0" fillId="0" borderId="0" xfId="0" applyNumberFormat="1"/>
    <xf numFmtId="0" fontId="5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65" fontId="2" fillId="0" borderId="0" xfId="0" applyNumberFormat="1" applyFont="1"/>
    <xf numFmtId="165" fontId="5" fillId="2" borderId="2" xfId="0" applyNumberFormat="1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24">
    <dxf>
      <numFmt numFmtId="0" formatCode="General"/>
      <alignment horizontal="general" vertical="bottom" textRotation="0" wrapText="1" indent="0" justifyLastLine="0" shrinkToFit="0" readingOrder="0"/>
    </dxf>
    <dxf>
      <numFmt numFmtId="165" formatCode="&quot;$&quot;#,##0.00"/>
      <alignment horizontal="general" vertical="bottom" textRotation="0" wrapText="1" indent="0" justifyLastLine="0" shrinkToFit="0" readingOrder="0"/>
    </dxf>
    <dxf>
      <numFmt numFmtId="165" formatCode="&quot;$&quot;#,##0.00"/>
      <alignment horizontal="general" vertical="bottom" textRotation="0" wrapText="1" indent="0" justifyLastLine="0" shrinkToFit="0" readingOrder="0"/>
    </dxf>
    <dxf>
      <fill>
        <patternFill>
          <bgColor rgb="FFFF7171"/>
        </patternFill>
      </fill>
    </dxf>
    <dxf>
      <fill>
        <patternFill>
          <bgColor rgb="FF69C567"/>
        </patternFill>
      </fill>
    </dxf>
    <dxf>
      <alignment horizontal="general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5" formatCode="&quot;$&quot;#,##0.00"/>
      <alignment horizontal="general" vertical="bottom" textRotation="0" wrapText="1" indent="0" justifyLastLine="0" shrinkToFit="0" readingOrder="0"/>
    </dxf>
    <dxf>
      <numFmt numFmtId="165" formatCode="&quot;$&quot;#,##0.00"/>
      <alignment horizontal="general" vertical="bottom" textRotation="0" wrapText="1" indent="0" justifyLastLine="0" shrinkToFit="0" readingOrder="0"/>
    </dxf>
    <dxf>
      <numFmt numFmtId="164" formatCode="[$-1010000]yyyy/mm/dd;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69C567"/>
      <color rgb="FFFF7171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[Employee_Database.xlsx]Employees_Per_Year!PivotTable2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Employees_Per_Year!$B$3</c:f>
              <c:strCache>
                <c:ptCount val="1"/>
                <c:pt idx="0">
                  <c:v>Count of Employees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Employees_Per_Year!$A$4:$A$10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Employees_Per_Year!$B$4:$B$10</c:f>
              <c:numCache>
                <c:formatCode>General</c:formatCode>
                <c:ptCount val="6"/>
                <c:pt idx="0">
                  <c:v>20</c:v>
                </c:pt>
                <c:pt idx="1">
                  <c:v>15</c:v>
                </c:pt>
                <c:pt idx="2">
                  <c:v>24</c:v>
                </c:pt>
                <c:pt idx="3">
                  <c:v>13</c:v>
                </c:pt>
                <c:pt idx="4">
                  <c:v>11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D-4E0B-83A5-8BD438AA8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813647"/>
        <c:axId val="1211811727"/>
      </c:barChart>
      <c:lineChart>
        <c:grouping val="standard"/>
        <c:varyColors val="0"/>
        <c:ser>
          <c:idx val="1"/>
          <c:order val="1"/>
          <c:tx>
            <c:strRef>
              <c:f>Employees_Per_Year!$C$3</c:f>
              <c:strCache>
                <c:ptCount val="1"/>
                <c:pt idx="0">
                  <c:v>Percent of Employees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Employees_Per_Year!$A$4:$A$10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Employees_Per_Year!$C$4:$C$10</c:f>
              <c:numCache>
                <c:formatCode>0.00%</c:formatCode>
                <c:ptCount val="6"/>
                <c:pt idx="0">
                  <c:v>0.2</c:v>
                </c:pt>
                <c:pt idx="1">
                  <c:v>0.15</c:v>
                </c:pt>
                <c:pt idx="2">
                  <c:v>0.24</c:v>
                </c:pt>
                <c:pt idx="3">
                  <c:v>0.13</c:v>
                </c:pt>
                <c:pt idx="4">
                  <c:v>0.11</c:v>
                </c:pt>
                <c:pt idx="5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D-4E0B-83A5-8BD438AA8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117327"/>
        <c:axId val="1302115407"/>
      </c:lineChart>
      <c:catAx>
        <c:axId val="121181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811727"/>
        <c:crosses val="autoZero"/>
        <c:auto val="1"/>
        <c:lblAlgn val="ctr"/>
        <c:lblOffset val="100"/>
        <c:noMultiLvlLbl val="0"/>
      </c:catAx>
      <c:valAx>
        <c:axId val="121181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813647"/>
        <c:crosses val="autoZero"/>
        <c:crossBetween val="between"/>
      </c:valAx>
      <c:valAx>
        <c:axId val="130211540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17327"/>
        <c:crosses val="max"/>
        <c:crossBetween val="between"/>
      </c:valAx>
      <c:catAx>
        <c:axId val="1302117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21154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[Employee_Database.xlsx]Employee_Salary_Per_Department!PivotTable1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percentStacked"/>
        <c:varyColors val="0"/>
        <c:ser>
          <c:idx val="2"/>
          <c:order val="2"/>
          <c:tx>
            <c:strRef>
              <c:f>Employee_Salary_Per_Department!$D$3</c:f>
              <c:strCache>
                <c:ptCount val="1"/>
                <c:pt idx="0">
                  <c:v>Percent of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Employee_Salary_Per_Department!$A$4:$A$16</c:f>
              <c:strCache>
                <c:ptCount val="12"/>
                <c:pt idx="0">
                  <c:v>Admin</c:v>
                </c:pt>
                <c:pt idx="1">
                  <c:v>Design</c:v>
                </c:pt>
                <c:pt idx="2">
                  <c:v>Development</c:v>
                </c:pt>
                <c:pt idx="3">
                  <c:v>Engineering</c:v>
                </c:pt>
                <c:pt idx="4">
                  <c:v>Finance</c:v>
                </c:pt>
                <c:pt idx="5">
                  <c:v>HR</c:v>
                </c:pt>
                <c:pt idx="6">
                  <c:v>IT</c:v>
                </c:pt>
                <c:pt idx="7">
                  <c:v>Marketing</c:v>
                </c:pt>
                <c:pt idx="8">
                  <c:v>Operations</c:v>
                </c:pt>
                <c:pt idx="9">
                  <c:v>Product</c:v>
                </c:pt>
                <c:pt idx="10">
                  <c:v>QA</c:v>
                </c:pt>
                <c:pt idx="11">
                  <c:v>Support</c:v>
                </c:pt>
              </c:strCache>
            </c:strRef>
          </c:cat>
          <c:val>
            <c:numRef>
              <c:f>Employee_Salary_Per_Department!$D$4:$D$16</c:f>
              <c:numCache>
                <c:formatCode>0.00%</c:formatCode>
                <c:ptCount val="12"/>
                <c:pt idx="0">
                  <c:v>0.13810926188394851</c:v>
                </c:pt>
                <c:pt idx="1">
                  <c:v>5.3459733337859743E-2</c:v>
                </c:pt>
                <c:pt idx="2">
                  <c:v>2.3646956979300162E-2</c:v>
                </c:pt>
                <c:pt idx="3">
                  <c:v>5.4208712773812451E-2</c:v>
                </c:pt>
                <c:pt idx="4">
                  <c:v>0.11601755115550764</c:v>
                </c:pt>
                <c:pt idx="5">
                  <c:v>0.1630908026173967</c:v>
                </c:pt>
                <c:pt idx="6">
                  <c:v>0.17647695349962234</c:v>
                </c:pt>
                <c:pt idx="7">
                  <c:v>0.16494733804645795</c:v>
                </c:pt>
                <c:pt idx="8">
                  <c:v>9.7685589890262846E-3</c:v>
                </c:pt>
                <c:pt idx="9">
                  <c:v>2.6746840707138432E-2</c:v>
                </c:pt>
                <c:pt idx="10">
                  <c:v>3.9411594965500264E-2</c:v>
                </c:pt>
                <c:pt idx="11">
                  <c:v>3.4115695044429545E-2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CD-4B47-A9C7-398889EB7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441615"/>
        <c:axId val="1318443055"/>
      </c:areaChart>
      <c:barChart>
        <c:barDir val="col"/>
        <c:grouping val="clustered"/>
        <c:varyColors val="0"/>
        <c:ser>
          <c:idx val="1"/>
          <c:order val="1"/>
          <c:tx>
            <c:strRef>
              <c:f>Employee_Salary_Per_Department!$C$3</c:f>
              <c:strCache>
                <c:ptCount val="1"/>
                <c:pt idx="0">
                  <c:v>Total of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Employee_Salary_Per_Department!$A$4:$A$16</c:f>
              <c:strCache>
                <c:ptCount val="12"/>
                <c:pt idx="0">
                  <c:v>Admin</c:v>
                </c:pt>
                <c:pt idx="1">
                  <c:v>Design</c:v>
                </c:pt>
                <c:pt idx="2">
                  <c:v>Development</c:v>
                </c:pt>
                <c:pt idx="3">
                  <c:v>Engineering</c:v>
                </c:pt>
                <c:pt idx="4">
                  <c:v>Finance</c:v>
                </c:pt>
                <c:pt idx="5">
                  <c:v>HR</c:v>
                </c:pt>
                <c:pt idx="6">
                  <c:v>IT</c:v>
                </c:pt>
                <c:pt idx="7">
                  <c:v>Marketing</c:v>
                </c:pt>
                <c:pt idx="8">
                  <c:v>Operations</c:v>
                </c:pt>
                <c:pt idx="9">
                  <c:v>Product</c:v>
                </c:pt>
                <c:pt idx="10">
                  <c:v>QA</c:v>
                </c:pt>
                <c:pt idx="11">
                  <c:v>Support</c:v>
                </c:pt>
              </c:strCache>
            </c:strRef>
          </c:cat>
          <c:val>
            <c:numRef>
              <c:f>Employee_Salary_Per_Department!$C$4:$C$16</c:f>
              <c:numCache>
                <c:formatCode>"$"#,##0.00</c:formatCode>
                <c:ptCount val="12"/>
                <c:pt idx="0">
                  <c:v>65092</c:v>
                </c:pt>
                <c:pt idx="1">
                  <c:v>25196</c:v>
                </c:pt>
                <c:pt idx="2">
                  <c:v>11145</c:v>
                </c:pt>
                <c:pt idx="3">
                  <c:v>25549</c:v>
                </c:pt>
                <c:pt idx="4">
                  <c:v>54680</c:v>
                </c:pt>
                <c:pt idx="5">
                  <c:v>76866</c:v>
                </c:pt>
                <c:pt idx="6">
                  <c:v>83175</c:v>
                </c:pt>
                <c:pt idx="7">
                  <c:v>77741</c:v>
                </c:pt>
                <c:pt idx="8">
                  <c:v>4604</c:v>
                </c:pt>
                <c:pt idx="9">
                  <c:v>12606</c:v>
                </c:pt>
                <c:pt idx="10">
                  <c:v>18575</c:v>
                </c:pt>
                <c:pt idx="11">
                  <c:v>16079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CD-4B47-A9C7-398889EB74EF}"/>
            </c:ext>
          </c:extLst>
        </c:ser>
        <c:ser>
          <c:idx val="3"/>
          <c:order val="3"/>
          <c:tx>
            <c:strRef>
              <c:f>Employee_Salary_Per_Department!$E$3</c:f>
              <c:strCache>
                <c:ptCount val="1"/>
                <c:pt idx="0">
                  <c:v>Average of Salary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Employee_Salary_Per_Department!$A$4:$A$16</c:f>
              <c:strCache>
                <c:ptCount val="12"/>
                <c:pt idx="0">
                  <c:v>Admin</c:v>
                </c:pt>
                <c:pt idx="1">
                  <c:v>Design</c:v>
                </c:pt>
                <c:pt idx="2">
                  <c:v>Development</c:v>
                </c:pt>
                <c:pt idx="3">
                  <c:v>Engineering</c:v>
                </c:pt>
                <c:pt idx="4">
                  <c:v>Finance</c:v>
                </c:pt>
                <c:pt idx="5">
                  <c:v>HR</c:v>
                </c:pt>
                <c:pt idx="6">
                  <c:v>IT</c:v>
                </c:pt>
                <c:pt idx="7">
                  <c:v>Marketing</c:v>
                </c:pt>
                <c:pt idx="8">
                  <c:v>Operations</c:v>
                </c:pt>
                <c:pt idx="9">
                  <c:v>Product</c:v>
                </c:pt>
                <c:pt idx="10">
                  <c:v>QA</c:v>
                </c:pt>
                <c:pt idx="11">
                  <c:v>Support</c:v>
                </c:pt>
              </c:strCache>
            </c:strRef>
          </c:cat>
          <c:val>
            <c:numRef>
              <c:f>Employee_Salary_Per_Department!$E$4:$E$16</c:f>
              <c:numCache>
                <c:formatCode>"$"#,##0.00</c:formatCode>
                <c:ptCount val="12"/>
                <c:pt idx="0">
                  <c:v>4339.4666666666662</c:v>
                </c:pt>
                <c:pt idx="1">
                  <c:v>5039.2</c:v>
                </c:pt>
                <c:pt idx="2">
                  <c:v>3715</c:v>
                </c:pt>
                <c:pt idx="3">
                  <c:v>5109.8</c:v>
                </c:pt>
                <c:pt idx="4">
                  <c:v>4556.666666666667</c:v>
                </c:pt>
                <c:pt idx="5">
                  <c:v>4804.125</c:v>
                </c:pt>
                <c:pt idx="6">
                  <c:v>5198.4375</c:v>
                </c:pt>
                <c:pt idx="7">
                  <c:v>4858.8125</c:v>
                </c:pt>
                <c:pt idx="8">
                  <c:v>4604</c:v>
                </c:pt>
                <c:pt idx="9">
                  <c:v>4202</c:v>
                </c:pt>
                <c:pt idx="10">
                  <c:v>4643.75</c:v>
                </c:pt>
                <c:pt idx="11">
                  <c:v>4019.75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CD-4B47-A9C7-398889EB7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18441615"/>
        <c:axId val="1318443055"/>
      </c:barChart>
      <c:lineChart>
        <c:grouping val="standard"/>
        <c:varyColors val="0"/>
        <c:ser>
          <c:idx val="0"/>
          <c:order val="0"/>
          <c:tx>
            <c:strRef>
              <c:f>Employee_Salary_Per_Department!$B$3</c:f>
              <c:strCache>
                <c:ptCount val="1"/>
                <c:pt idx="0">
                  <c:v>Count of Employees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Employee_Salary_Per_Department!$A$4:$A$16</c:f>
              <c:strCache>
                <c:ptCount val="12"/>
                <c:pt idx="0">
                  <c:v>Admin</c:v>
                </c:pt>
                <c:pt idx="1">
                  <c:v>Design</c:v>
                </c:pt>
                <c:pt idx="2">
                  <c:v>Development</c:v>
                </c:pt>
                <c:pt idx="3">
                  <c:v>Engineering</c:v>
                </c:pt>
                <c:pt idx="4">
                  <c:v>Finance</c:v>
                </c:pt>
                <c:pt idx="5">
                  <c:v>HR</c:v>
                </c:pt>
                <c:pt idx="6">
                  <c:v>IT</c:v>
                </c:pt>
                <c:pt idx="7">
                  <c:v>Marketing</c:v>
                </c:pt>
                <c:pt idx="8">
                  <c:v>Operations</c:v>
                </c:pt>
                <c:pt idx="9">
                  <c:v>Product</c:v>
                </c:pt>
                <c:pt idx="10">
                  <c:v>QA</c:v>
                </c:pt>
                <c:pt idx="11">
                  <c:v>Support</c:v>
                </c:pt>
              </c:strCache>
            </c:strRef>
          </c:cat>
          <c:val>
            <c:numRef>
              <c:f>Employee_Salary_Per_Department!$B$4:$B$16</c:f>
              <c:numCache>
                <c:formatCode>General</c:formatCode>
                <c:ptCount val="12"/>
                <c:pt idx="0">
                  <c:v>15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12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D-4B47-A9C7-398889EB7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561839"/>
        <c:axId val="657285567"/>
      </c:lineChart>
      <c:catAx>
        <c:axId val="131844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43055"/>
        <c:crosses val="autoZero"/>
        <c:auto val="1"/>
        <c:lblAlgn val="ctr"/>
        <c:lblOffset val="100"/>
        <c:noMultiLvlLbl val="0"/>
      </c:catAx>
      <c:valAx>
        <c:axId val="131844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41615"/>
        <c:crosses val="autoZero"/>
        <c:crossBetween val="between"/>
      </c:valAx>
      <c:valAx>
        <c:axId val="65728556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61839"/>
        <c:crosses val="max"/>
        <c:crossBetween val="between"/>
      </c:valAx>
      <c:catAx>
        <c:axId val="1395561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72855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7620</xdr:rowOff>
    </xdr:from>
    <xdr:to>
      <xdr:col>9</xdr:col>
      <xdr:colOff>327660</xdr:colOff>
      <xdr:row>17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9A00AF-9157-26C9-1E70-03863173E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2</xdr:row>
      <xdr:rowOff>30480</xdr:rowOff>
    </xdr:from>
    <xdr:to>
      <xdr:col>12</xdr:col>
      <xdr:colOff>525780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261B1C-8077-5DC1-DA4D-AF8BF5971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44.661752546293" createdVersion="8" refreshedVersion="8" minRefreshableVersion="3" recordCount="100" xr:uid="{0EFC63D9-20B7-4E61-BE94-0C456AA357D5}">
  <cacheSource type="worksheet">
    <worksheetSource name="Dataset"/>
  </cacheSource>
  <cacheFields count="14">
    <cacheField name="Employee ID" numFmtId="0">
      <sharedItems count="100">
        <s v="EMP087"/>
        <s v="EMP024"/>
        <s v="EMP022"/>
        <s v="EMP034"/>
        <s v="EMP081"/>
        <s v="EMP012"/>
        <s v="EMP032"/>
        <s v="EMP001"/>
        <s v="EMP044"/>
        <s v="EMP091"/>
        <s v="EMP043"/>
        <s v="EMP015"/>
        <s v="EMP039"/>
        <s v="EMP014"/>
        <s v="EMP068"/>
        <s v="EMP064"/>
        <s v="EMP061"/>
        <s v="EMP083"/>
        <s v="EMP069"/>
        <s v="EMP092"/>
        <s v="EMP057"/>
        <s v="EMP056"/>
        <s v="EMP055"/>
        <s v="EMP093"/>
        <s v="EMP084"/>
        <s v="EMP096"/>
        <s v="EMP100"/>
        <s v="EMP054"/>
        <s v="EMP019"/>
        <s v="EMP088"/>
        <s v="EMP016"/>
        <s v="EMP027"/>
        <s v="EMP033"/>
        <s v="EMP010"/>
        <s v="EMP042"/>
        <s v="EMP028"/>
        <s v="EMP086"/>
        <s v="EMP005"/>
        <s v="EMP078"/>
        <s v="EMP063"/>
        <s v="EMP013"/>
        <s v="EMP066"/>
        <s v="EMP035"/>
        <s v="EMP008"/>
        <s v="EMP011"/>
        <s v="EMP040"/>
        <s v="EMP002"/>
        <s v="EMP009"/>
        <s v="EMP075"/>
        <s v="EMP085"/>
        <s v="EMP059"/>
        <s v="EMP018"/>
        <s v="EMP077"/>
        <s v="EMP006"/>
        <s v="EMP072"/>
        <s v="EMP004"/>
        <s v="EMP080"/>
        <s v="EMP036"/>
        <s v="EMP037"/>
        <s v="EMP003"/>
        <s v="EMP020"/>
        <s v="EMP023"/>
        <s v="EMP053"/>
        <s v="EMP047"/>
        <s v="EMP049"/>
        <s v="EMP058"/>
        <s v="EMP095"/>
        <s v="EMP048"/>
        <s v="EMP007"/>
        <s v="EMP045"/>
        <s v="EMP099"/>
        <s v="EMP070"/>
        <s v="EMP050"/>
        <s v="EMP021"/>
        <s v="EMP090"/>
        <s v="EMP065"/>
        <s v="EMP029"/>
        <s v="EMP038"/>
        <s v="EMP031"/>
        <s v="EMP046"/>
        <s v="EMP052"/>
        <s v="EMP030"/>
        <s v="EMP051"/>
        <s v="EMP067"/>
        <s v="EMP025"/>
        <s v="EMP041"/>
        <s v="EMP017"/>
        <s v="EMP026"/>
        <s v="EMP082"/>
        <s v="EMP079"/>
        <s v="EMP073"/>
        <s v="EMP074"/>
        <s v="EMP094"/>
        <s v="EMP071"/>
        <s v="EMP089"/>
        <s v="EMP098"/>
        <s v="EMP062"/>
        <s v="EMP097"/>
        <s v="EMP076"/>
        <s v="EMP060"/>
      </sharedItems>
    </cacheField>
    <cacheField name="Name" numFmtId="0">
      <sharedItems count="100">
        <s v="Manuel Lopez"/>
        <s v="David Faulkner"/>
        <s v="Jacob Cruz"/>
        <s v="Michael Holder"/>
        <s v="Kyle Warren"/>
        <s v="Ricardo Mason"/>
        <s v="Jackie Watkins"/>
        <s v="Sabrina Jennings"/>
        <s v="Joseph Bridges"/>
        <s v="Thomas Bryan DDS"/>
        <s v="Timothy Mcgrath"/>
        <s v="Timothy Hampton"/>
        <s v="Casey Simon"/>
        <s v="Juan Smith DDS"/>
        <s v="John Mcbride"/>
        <s v="Derrick Farmer"/>
        <s v="Bryan Sullivan"/>
        <s v="Derrick Rodriguez"/>
        <s v="Kristen Vaughan"/>
        <s v="Maria Bentley"/>
        <s v="Cheryl Davis"/>
        <s v="Jose Martin"/>
        <s v="Laurie Jordan"/>
        <s v="Carlos Gonzalez"/>
        <s v="Jamie Wood"/>
        <s v="Rebekah King"/>
        <s v="Donna Bishop"/>
        <s v="Mariah Watson"/>
        <s v="Elijah Salazar"/>
        <s v="Tracy Hernandez"/>
        <s v="Jesse Rios"/>
        <s v="Samantha Garcia"/>
        <s v="Crystal Stevens"/>
        <s v="Ashley Erickson"/>
        <s v="Troy Horton"/>
        <s v="Angela Nelson"/>
        <s v="Julie Clayton"/>
        <s v="Austin Griffin"/>
        <s v="Craig Lindsey"/>
        <s v="Danielle Nichols"/>
        <s v="Heidi Wolfe"/>
        <s v="Carlos Garcia"/>
        <s v="Emily Farrell"/>
        <s v="Nathan Lopez"/>
        <s v="Jennifer Brown"/>
        <s v="Jordan Mcgrath"/>
        <s v="Jacqueline Myers"/>
        <s v="James Gonzales"/>
        <s v="Deborah Oconnell"/>
        <s v="Bryan Cook"/>
        <s v="Dawn English"/>
        <s v="Jeremiah Nguyen"/>
        <s v="Kelly Nelson"/>
        <s v="Robin Foster"/>
        <s v="Teresa Stone"/>
        <s v="Steven Reid"/>
        <s v="Rachel Henderson"/>
        <s v="Michael Strickland"/>
        <s v="Calvin Ward"/>
        <s v="Dylan White"/>
        <s v="Carlos Murillo"/>
        <s v="Pamela Zavala"/>
        <s v="David Young"/>
        <s v="Kaitlyn Anderson"/>
        <s v="James Aguirre"/>
        <s v="Maria Carlson"/>
        <s v="Joshua Thomas"/>
        <s v="Daniel Brown"/>
        <s v="Andrew Hernandez"/>
        <s v="Robert Smith"/>
        <s v="Dana Rowland"/>
        <s v="Jessica Hernandez"/>
        <s v="Gregory Alvarez"/>
        <s v="Patrick Weaver"/>
        <s v="Charles Bates"/>
        <s v="Ashley Anderson"/>
        <s v="Alexander Fox"/>
        <s v="Kristen Erickson"/>
        <s v="Brian Valenzuela"/>
        <s v="Patricia Ward"/>
        <s v="Maria Garcia"/>
        <s v="Jamie Gonzalez"/>
        <s v="Julie Johnson"/>
        <s v="Michael Herman"/>
        <s v="Laura Fuentes MD"/>
        <s v="Richard Morris"/>
        <s v="Aaron Davis"/>
        <s v="Dustin Kelly"/>
        <s v="Mary Hicks"/>
        <s v="Matthew Howell"/>
        <s v="Alexander Frazier"/>
        <s v="Richard Tran"/>
        <s v="Gary Montgomery"/>
        <s v="Julie Watson"/>
        <s v="Tracy Ross"/>
        <s v="Darren Burns"/>
        <s v="Joel Washington"/>
        <s v="Edward Smith"/>
        <s v="Michael Jones"/>
        <s v="Michael Friedman"/>
      </sharedItems>
    </cacheField>
    <cacheField name="Department" numFmtId="0">
      <sharedItems count="12">
        <s v="Admin"/>
        <s v="Design"/>
        <s v="Development"/>
        <s v="Engineering"/>
        <s v="Finance"/>
        <s v="HR"/>
        <s v="IT"/>
        <s v="Marketing"/>
        <s v="Operations"/>
        <s v="Product"/>
        <s v="QA"/>
        <s v="Support"/>
      </sharedItems>
    </cacheField>
    <cacheField name="Job Title" numFmtId="0">
      <sharedItems count="25">
        <s v="Assistant"/>
        <s v="Executive"/>
        <s v="Officer"/>
        <s v="Designer"/>
        <s v="Creative Lead"/>
        <s v="Backend Developer"/>
        <s v="Software Developer"/>
        <s v="Frontend Developer"/>
        <s v="Engineer"/>
        <s v="Senior Engineer"/>
        <s v="Project Lead"/>
        <s v="Accountant"/>
        <s v="Analyst"/>
        <s v="Manager"/>
        <s v="Coordinator"/>
        <s v="Tech Lead"/>
        <s v="Developer"/>
        <s v="Operations Manager"/>
        <s v="Product Manager"/>
        <s v="Product Owner"/>
        <s v="Test Analyst"/>
        <s v="QA Engineer"/>
        <s v="Support Specialist"/>
        <s v="Customer Rep"/>
        <s v="Tech Support"/>
      </sharedItems>
    </cacheField>
    <cacheField name="Date of Joining" numFmtId="164">
      <sharedItems containsSemiMixedTypes="0" containsNonDate="0" containsDate="1" containsString="0" minDate="2019-01-16T00:00:00" maxDate="2024-12-28T00:00:00" count="100">
        <d v="2019-01-16T00:00:00"/>
        <d v="2019-05-24T00:00:00"/>
        <d v="2019-07-08T00:00:00"/>
        <d v="2019-10-20T00:00:00"/>
        <d v="2020-04-10T00:00:00"/>
        <d v="2020-05-31T00:00:00"/>
        <d v="2020-12-15T00:00:00"/>
        <d v="2021-02-10T00:00:00"/>
        <d v="2021-08-01T00:00:00"/>
        <d v="2021-08-05T00:00:00"/>
        <d v="2022-03-26T00:00:00"/>
        <d v="2022-07-01T00:00:00"/>
        <d v="2023-05-21T00:00:00"/>
        <d v="2024-11-30T00:00:00"/>
        <d v="2024-12-14T00:00:00"/>
        <d v="2019-02-08T00:00:00"/>
        <d v="2020-02-07T00:00:00"/>
        <d v="2020-02-19T00:00:00"/>
        <d v="2021-03-24T00:00:00"/>
        <d v="2023-01-13T00:00:00"/>
        <d v="2020-02-02T00:00:00"/>
        <d v="2020-08-11T00:00:00"/>
        <d v="2023-07-26T00:00:00"/>
        <d v="2020-08-16T00:00:00"/>
        <d v="2020-12-27T00:00:00"/>
        <d v="2022-03-18T00:00:00"/>
        <d v="2024-08-23T00:00:00"/>
        <d v="2024-10-03T00:00:00"/>
        <d v="2019-03-31T00:00:00"/>
        <d v="2019-05-06T00:00:00"/>
        <d v="2019-05-14T00:00:00"/>
        <d v="2019-05-31T00:00:00"/>
        <d v="2021-01-29T00:00:00"/>
        <d v="2021-02-07T00:00:00"/>
        <d v="2021-02-27T00:00:00"/>
        <d v="2021-10-05T00:00:00"/>
        <d v="2022-10-26T00:00:00"/>
        <d v="2023-02-09T00:00:00"/>
        <d v="2024-01-19T00:00:00"/>
        <d v="2024-07-29T00:00:00"/>
        <d v="2019-04-29T00:00:00"/>
        <d v="2019-09-19T00:00:00"/>
        <d v="2019-10-08T00:00:00"/>
        <d v="2021-08-20T00:00:00"/>
        <d v="2021-08-25T00:00:00"/>
        <d v="2021-11-28T00:00:00"/>
        <d v="2021-11-29T00:00:00"/>
        <d v="2022-07-29T00:00:00"/>
        <d v="2022-09-05T00:00:00"/>
        <d v="2022-12-19T00:00:00"/>
        <d v="2023-08-02T00:00:00"/>
        <d v="2024-02-05T00:00:00"/>
        <d v="2024-03-14T00:00:00"/>
        <d v="2024-05-25T00:00:00"/>
        <d v="2024-08-12T00:00:00"/>
        <d v="2024-12-27T00:00:00"/>
        <d v="2019-05-20T00:00:00"/>
        <d v="2019-06-30T00:00:00"/>
        <d v="2019-11-16T00:00:00"/>
        <d v="2020-07-19T00:00:00"/>
        <d v="2020-12-30T00:00:00"/>
        <d v="2021-03-31T00:00:00"/>
        <d v="2021-06-22T00:00:00"/>
        <d v="2021-07-13T00:00:00"/>
        <d v="2021-12-13T00:00:00"/>
        <d v="2022-07-03T00:00:00"/>
        <d v="2023-04-01T00:00:00"/>
        <d v="2023-04-26T00:00:00"/>
        <d v="2024-06-05T00:00:00"/>
        <d v="2024-06-06T00:00:00"/>
        <d v="2024-06-18T00:00:00"/>
        <d v="2024-12-10T00:00:00"/>
        <d v="2019-01-28T00:00:00"/>
        <d v="2019-09-17T00:00:00"/>
        <d v="2020-03-14T00:00:00"/>
        <d v="2021-05-10T00:00:00"/>
        <d v="2021-07-01T00:00:00"/>
        <d v="2021-08-08T00:00:00"/>
        <d v="2021-10-01T00:00:00"/>
        <d v="2021-12-25T00:00:00"/>
        <d v="2022-07-18T00:00:00"/>
        <d v="2022-12-07T00:00:00"/>
        <d v="2022-12-18T00:00:00"/>
        <d v="2022-12-29T00:00:00"/>
        <d v="2023-03-21T00:00:00"/>
        <d v="2023-08-01T00:00:00"/>
        <d v="2023-09-25T00:00:00"/>
        <d v="2023-10-06T00:00:00"/>
        <d v="2024-11-28T00:00:00"/>
        <d v="2019-06-17T00:00:00"/>
        <d v="2020-04-14T00:00:00"/>
        <d v="2022-03-05T00:00:00"/>
        <d v="2019-02-19T00:00:00"/>
        <d v="2020-08-13T00:00:00"/>
        <d v="2021-04-20T00:00:00"/>
        <d v="2024-03-19T00:00:00"/>
        <d v="2019-10-03T00:00:00"/>
        <d v="2020-11-07T00:00:00"/>
        <d v="2021-02-21T00:00:00"/>
        <d v="2021-06-10T00:00:00"/>
      </sharedItems>
      <fieldGroup par="13"/>
    </cacheField>
    <cacheField name="Salary" numFmtId="165">
      <sharedItems containsSemiMixedTypes="0" containsString="0" containsNumber="1" containsInteger="1" minValue="2501" maxValue="6965"/>
    </cacheField>
    <cacheField name="Level" numFmtId="165">
      <sharedItems/>
    </cacheField>
    <cacheField name="Email" numFmtId="0">
      <sharedItems/>
    </cacheField>
    <cacheField name="Phone Number" numFmtId="0">
      <sharedItems/>
    </cacheField>
    <cacheField name="Status" numFmtId="0">
      <sharedItems/>
    </cacheField>
    <cacheField name="Max Sal" numFmtId="165">
      <sharedItems containsSemiMixedTypes="0" containsString="0" containsNumber="1" containsInteger="1" minValue="6000" maxValue="12000"/>
    </cacheField>
    <cacheField name="Min Sal" numFmtId="165">
      <sharedItems containsSemiMixedTypes="0" containsString="0" containsNumber="1" containsInteger="1" minValue="2000" maxValue="4500"/>
    </cacheField>
    <cacheField name="OFF Days" numFmtId="0">
      <sharedItems containsSemiMixedTypes="0" containsString="0" containsNumber="1" containsInteger="1" minValue="2" maxValue="8"/>
    </cacheField>
    <cacheField name="Years (Date of Joining)" numFmtId="0" databaseField="0">
      <fieldGroup base="4">
        <rangePr groupBy="years" startDate="2019-01-16T00:00:00" endDate="2024-12-28T00:00:00"/>
        <groupItems count="8">
          <s v="&lt;1/16/2019"/>
          <s v="2019"/>
          <s v="2020"/>
          <s v="2021"/>
          <s v="2022"/>
          <s v="2023"/>
          <s v="2024"/>
          <s v="&gt;12/28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x v="0"/>
    <x v="0"/>
    <n v="4167"/>
    <s v="Junior"/>
    <s v="manuel516@company.net"/>
    <s v="+201284835767"/>
    <s v="Active"/>
    <n v="12000"/>
    <n v="4500"/>
    <n v="2"/>
  </r>
  <r>
    <x v="1"/>
    <x v="1"/>
    <x v="0"/>
    <x v="1"/>
    <x v="1"/>
    <n v="2976"/>
    <s v="Junior"/>
    <s v="david497@mail.com"/>
    <s v="+201120459533"/>
    <s v="Inactive"/>
    <n v="12000"/>
    <n v="4500"/>
    <n v="2"/>
  </r>
  <r>
    <x v="2"/>
    <x v="2"/>
    <x v="0"/>
    <x v="0"/>
    <x v="2"/>
    <n v="2943"/>
    <s v="Junior"/>
    <s v="jac162@example.org"/>
    <s v="+201250274035"/>
    <s v="Active"/>
    <n v="12000"/>
    <n v="4500"/>
    <n v="2"/>
  </r>
  <r>
    <x v="3"/>
    <x v="3"/>
    <x v="0"/>
    <x v="0"/>
    <x v="3"/>
    <n v="3482"/>
    <s v="Junior"/>
    <s v="micha664@mail.com"/>
    <s v="+201243100991"/>
    <s v="Inactive"/>
    <n v="12000"/>
    <n v="4500"/>
    <n v="2"/>
  </r>
  <r>
    <x v="4"/>
    <x v="4"/>
    <x v="0"/>
    <x v="0"/>
    <x v="4"/>
    <n v="3336"/>
    <s v="Junior"/>
    <s v="kylew756@example.org"/>
    <s v="+201230169398"/>
    <s v="Inactive"/>
    <n v="12000"/>
    <n v="4500"/>
    <n v="2"/>
  </r>
  <r>
    <x v="5"/>
    <x v="5"/>
    <x v="0"/>
    <x v="0"/>
    <x v="5"/>
    <n v="5403"/>
    <s v="Senior"/>
    <s v="ricard464@example.org"/>
    <s v="+201229665957"/>
    <s v="Inactive"/>
    <n v="12000"/>
    <n v="4500"/>
    <n v="2"/>
  </r>
  <r>
    <x v="6"/>
    <x v="6"/>
    <x v="0"/>
    <x v="1"/>
    <x v="6"/>
    <n v="6706"/>
    <s v="Senior"/>
    <s v="jacki710@example.org"/>
    <s v="+201129119861"/>
    <s v="Inactive"/>
    <n v="12000"/>
    <n v="4500"/>
    <n v="2"/>
  </r>
  <r>
    <x v="7"/>
    <x v="7"/>
    <x v="0"/>
    <x v="0"/>
    <x v="7"/>
    <n v="4188"/>
    <s v="Junior"/>
    <s v="sab684@mail.com"/>
    <s v="+201180279461"/>
    <s v="Inactive"/>
    <n v="12000"/>
    <n v="4500"/>
    <n v="2"/>
  </r>
  <r>
    <x v="8"/>
    <x v="8"/>
    <x v="0"/>
    <x v="1"/>
    <x v="8"/>
    <n v="6786"/>
    <s v="Senior"/>
    <s v="joseph661@mail.com"/>
    <s v="+201297065193"/>
    <s v="Inactive"/>
    <n v="12000"/>
    <n v="4500"/>
    <n v="2"/>
  </r>
  <r>
    <x v="9"/>
    <x v="9"/>
    <x v="0"/>
    <x v="2"/>
    <x v="9"/>
    <n v="2532"/>
    <s v="Junior"/>
    <s v="thomas69@example.org"/>
    <s v="+201556203158"/>
    <s v="Active"/>
    <n v="12000"/>
    <n v="4500"/>
    <n v="2"/>
  </r>
  <r>
    <x v="10"/>
    <x v="10"/>
    <x v="0"/>
    <x v="2"/>
    <x v="10"/>
    <n v="6965"/>
    <s v="Senior"/>
    <s v="timot121@company.net"/>
    <s v="+201279953023"/>
    <s v="Inactive"/>
    <n v="12000"/>
    <n v="4500"/>
    <n v="2"/>
  </r>
  <r>
    <x v="11"/>
    <x v="11"/>
    <x v="0"/>
    <x v="2"/>
    <x v="11"/>
    <n v="4420"/>
    <s v="Junior"/>
    <s v="timoth809@mail.com"/>
    <s v="+201231510148"/>
    <s v="Active"/>
    <n v="12000"/>
    <n v="4500"/>
    <n v="2"/>
  </r>
  <r>
    <x v="12"/>
    <x v="12"/>
    <x v="0"/>
    <x v="2"/>
    <x v="12"/>
    <n v="3963"/>
    <s v="Junior"/>
    <s v="casey78@mail.com"/>
    <s v="+201589621179"/>
    <s v="Active"/>
    <n v="12000"/>
    <n v="4500"/>
    <n v="2"/>
  </r>
  <r>
    <x v="13"/>
    <x v="13"/>
    <x v="0"/>
    <x v="1"/>
    <x v="13"/>
    <n v="3380"/>
    <s v="Junior"/>
    <s v="juansm372@example.org"/>
    <s v="+201041364730"/>
    <s v="Active"/>
    <n v="12000"/>
    <n v="4500"/>
    <n v="2"/>
  </r>
  <r>
    <x v="14"/>
    <x v="14"/>
    <x v="0"/>
    <x v="0"/>
    <x v="14"/>
    <n v="3845"/>
    <s v="Junior"/>
    <s v="john853@example.org"/>
    <s v="+201078136802"/>
    <s v="Inactive"/>
    <n v="12000"/>
    <n v="4500"/>
    <n v="2"/>
  </r>
  <r>
    <x v="15"/>
    <x v="15"/>
    <x v="1"/>
    <x v="3"/>
    <x v="15"/>
    <n v="6925"/>
    <s v="Senior"/>
    <s v="der377@example.org"/>
    <s v="+201048259519"/>
    <s v="Inactive"/>
    <n v="7000"/>
    <n v="2850"/>
    <n v="6"/>
  </r>
  <r>
    <x v="16"/>
    <x v="16"/>
    <x v="1"/>
    <x v="4"/>
    <x v="16"/>
    <n v="5927"/>
    <s v="Senior"/>
    <s v="bry214@example.org"/>
    <s v="+201040546836"/>
    <s v="Active"/>
    <n v="7000"/>
    <n v="2850"/>
    <n v="6"/>
  </r>
  <r>
    <x v="17"/>
    <x v="17"/>
    <x v="1"/>
    <x v="4"/>
    <x v="17"/>
    <n v="3016"/>
    <s v="Junior"/>
    <s v="derric884@company.net"/>
    <s v="+201053979890"/>
    <s v="Inactive"/>
    <n v="7000"/>
    <n v="2850"/>
    <n v="6"/>
  </r>
  <r>
    <x v="18"/>
    <x v="18"/>
    <x v="1"/>
    <x v="4"/>
    <x v="18"/>
    <n v="6072"/>
    <s v="Senior"/>
    <s v="kriste570@mail.com"/>
    <s v="+201177030273"/>
    <s v="Active"/>
    <n v="7000"/>
    <n v="2850"/>
    <n v="6"/>
  </r>
  <r>
    <x v="19"/>
    <x v="19"/>
    <x v="1"/>
    <x v="3"/>
    <x v="19"/>
    <n v="3256"/>
    <s v="Junior"/>
    <s v="mari87@mail.com"/>
    <s v="+201051779898"/>
    <s v="Inactive"/>
    <n v="7000"/>
    <n v="2850"/>
    <n v="6"/>
  </r>
  <r>
    <x v="20"/>
    <x v="20"/>
    <x v="2"/>
    <x v="5"/>
    <x v="20"/>
    <n v="3713"/>
    <s v="Junior"/>
    <s v="che38@mail.com"/>
    <s v="+201189290017"/>
    <s v="Inactive"/>
    <n v="9500"/>
    <n v="4000"/>
    <n v="5"/>
  </r>
  <r>
    <x v="21"/>
    <x v="21"/>
    <x v="2"/>
    <x v="6"/>
    <x v="21"/>
    <n v="3806"/>
    <s v="Junior"/>
    <s v="josema631@company.net"/>
    <s v="+201288478048"/>
    <s v="Active"/>
    <n v="9500"/>
    <n v="4000"/>
    <n v="5"/>
  </r>
  <r>
    <x v="22"/>
    <x v="22"/>
    <x v="2"/>
    <x v="7"/>
    <x v="22"/>
    <n v="3626"/>
    <s v="Junior"/>
    <s v="lauri667@example.org"/>
    <s v="+201050119632"/>
    <s v="Inactive"/>
    <n v="9500"/>
    <n v="4000"/>
    <n v="5"/>
  </r>
  <r>
    <x v="23"/>
    <x v="23"/>
    <x v="3"/>
    <x v="8"/>
    <x v="23"/>
    <n v="3809"/>
    <s v="Junior"/>
    <s v="car787@example.org"/>
    <s v="+201100146418"/>
    <s v="Active"/>
    <n v="8500"/>
    <n v="3000"/>
    <n v="6"/>
  </r>
  <r>
    <x v="24"/>
    <x v="24"/>
    <x v="3"/>
    <x v="9"/>
    <x v="24"/>
    <n v="4956"/>
    <s v="Junior"/>
    <s v="jami608@example.org"/>
    <s v="+201184382537"/>
    <s v="Active"/>
    <n v="8500"/>
    <n v="3000"/>
    <n v="6"/>
  </r>
  <r>
    <x v="25"/>
    <x v="25"/>
    <x v="3"/>
    <x v="8"/>
    <x v="25"/>
    <n v="5308"/>
    <s v="Senior"/>
    <s v="rebek716@mail.com"/>
    <s v="+201077412448"/>
    <s v="Inactive"/>
    <n v="8500"/>
    <n v="3000"/>
    <n v="6"/>
  </r>
  <r>
    <x v="26"/>
    <x v="26"/>
    <x v="3"/>
    <x v="10"/>
    <x v="26"/>
    <n v="5796"/>
    <s v="Senior"/>
    <s v="donn602@example.org"/>
    <s v="+201102097571"/>
    <s v="Inactive"/>
    <n v="8500"/>
    <n v="3000"/>
    <n v="6"/>
  </r>
  <r>
    <x v="27"/>
    <x v="27"/>
    <x v="3"/>
    <x v="9"/>
    <x v="27"/>
    <n v="5680"/>
    <s v="Senior"/>
    <s v="maria602@company.net"/>
    <s v="+201087218093"/>
    <s v="Active"/>
    <n v="8500"/>
    <n v="3000"/>
    <n v="6"/>
  </r>
  <r>
    <x v="28"/>
    <x v="28"/>
    <x v="4"/>
    <x v="11"/>
    <x v="28"/>
    <n v="5595"/>
    <s v="Senior"/>
    <s v="elija188@company.net"/>
    <s v="+201127567065"/>
    <s v="Active"/>
    <n v="6500"/>
    <n v="2000"/>
    <n v="6"/>
  </r>
  <r>
    <x v="29"/>
    <x v="29"/>
    <x v="4"/>
    <x v="12"/>
    <x v="29"/>
    <n v="2501"/>
    <s v="Junior"/>
    <s v="trac917@example.org"/>
    <s v="+201240395035"/>
    <s v="Inactive"/>
    <n v="6500"/>
    <n v="2000"/>
    <n v="6"/>
  </r>
  <r>
    <x v="30"/>
    <x v="30"/>
    <x v="4"/>
    <x v="13"/>
    <x v="30"/>
    <n v="3612"/>
    <s v="Junior"/>
    <s v="jesse907@company.net"/>
    <s v="+201111663233"/>
    <s v="Active"/>
    <n v="6500"/>
    <n v="2000"/>
    <n v="6"/>
  </r>
  <r>
    <x v="31"/>
    <x v="31"/>
    <x v="4"/>
    <x v="11"/>
    <x v="31"/>
    <n v="5250"/>
    <s v="Senior"/>
    <s v="samant281@mail.com"/>
    <s v="+201179197132"/>
    <s v="Active"/>
    <n v="6500"/>
    <n v="2000"/>
    <n v="6"/>
  </r>
  <r>
    <x v="32"/>
    <x v="32"/>
    <x v="4"/>
    <x v="13"/>
    <x v="32"/>
    <n v="6250"/>
    <s v="Senior"/>
    <s v="crys30@example.org"/>
    <s v="+201012427559"/>
    <s v="Active"/>
    <n v="6500"/>
    <n v="2000"/>
    <n v="6"/>
  </r>
  <r>
    <x v="33"/>
    <x v="33"/>
    <x v="4"/>
    <x v="12"/>
    <x v="33"/>
    <n v="6787"/>
    <s v="Senior"/>
    <s v="ashle767@mail.com"/>
    <s v="+201509096878"/>
    <s v="Inactive"/>
    <n v="6500"/>
    <n v="2000"/>
    <n v="6"/>
  </r>
  <r>
    <x v="34"/>
    <x v="34"/>
    <x v="4"/>
    <x v="11"/>
    <x v="34"/>
    <n v="3531"/>
    <s v="Junior"/>
    <s v="troyho47@company.net"/>
    <s v="+201295670652"/>
    <s v="Active"/>
    <n v="6500"/>
    <n v="2000"/>
    <n v="6"/>
  </r>
  <r>
    <x v="35"/>
    <x v="35"/>
    <x v="4"/>
    <x v="11"/>
    <x v="35"/>
    <n v="3166"/>
    <s v="Junior"/>
    <s v="ang981@company.net"/>
    <s v="+201259096065"/>
    <s v="Inactive"/>
    <n v="6500"/>
    <n v="2000"/>
    <n v="6"/>
  </r>
  <r>
    <x v="36"/>
    <x v="36"/>
    <x v="4"/>
    <x v="13"/>
    <x v="36"/>
    <n v="3684"/>
    <s v="Junior"/>
    <s v="juli696@mail.com"/>
    <s v="+201042820016"/>
    <s v="Inactive"/>
    <n v="6500"/>
    <n v="2000"/>
    <n v="6"/>
  </r>
  <r>
    <x v="37"/>
    <x v="37"/>
    <x v="4"/>
    <x v="12"/>
    <x v="37"/>
    <n v="4859"/>
    <s v="Junior"/>
    <s v="austin99@example.org"/>
    <s v="+201293651566"/>
    <s v="Active"/>
    <n v="6500"/>
    <n v="2000"/>
    <n v="6"/>
  </r>
  <r>
    <x v="38"/>
    <x v="38"/>
    <x v="4"/>
    <x v="11"/>
    <x v="38"/>
    <n v="5349"/>
    <s v="Senior"/>
    <s v="crai198@company.net"/>
    <s v="+201101518590"/>
    <s v="Inactive"/>
    <n v="6500"/>
    <n v="2000"/>
    <n v="6"/>
  </r>
  <r>
    <x v="39"/>
    <x v="39"/>
    <x v="4"/>
    <x v="11"/>
    <x v="39"/>
    <n v="4096"/>
    <s v="Junior"/>
    <s v="danie564@mail.com"/>
    <s v="+201223191604"/>
    <s v="Inactive"/>
    <n v="6500"/>
    <n v="2000"/>
    <n v="6"/>
  </r>
  <r>
    <x v="40"/>
    <x v="40"/>
    <x v="5"/>
    <x v="0"/>
    <x v="40"/>
    <n v="4333"/>
    <s v="Junior"/>
    <s v="heidiw371@company.net"/>
    <s v="+201229700054"/>
    <s v="Inactive"/>
    <n v="10000"/>
    <n v="3500"/>
    <n v="3"/>
  </r>
  <r>
    <x v="41"/>
    <x v="41"/>
    <x v="5"/>
    <x v="14"/>
    <x v="41"/>
    <n v="4761"/>
    <s v="Junior"/>
    <s v="car107@example.org"/>
    <s v="+201059041434"/>
    <s v="Active"/>
    <n v="10000"/>
    <n v="3500"/>
    <n v="3"/>
  </r>
  <r>
    <x v="42"/>
    <x v="42"/>
    <x v="5"/>
    <x v="13"/>
    <x v="42"/>
    <n v="4807"/>
    <s v="Junior"/>
    <s v="emi411@company.net"/>
    <s v="+201595253734"/>
    <s v="Active"/>
    <n v="10000"/>
    <n v="3500"/>
    <n v="3"/>
  </r>
  <r>
    <x v="43"/>
    <x v="43"/>
    <x v="5"/>
    <x v="14"/>
    <x v="43"/>
    <n v="3122"/>
    <s v="Junior"/>
    <s v="natha386@example.org"/>
    <s v="+201169657022"/>
    <s v="Inactive"/>
    <n v="10000"/>
    <n v="3500"/>
    <n v="3"/>
  </r>
  <r>
    <x v="44"/>
    <x v="44"/>
    <x v="5"/>
    <x v="14"/>
    <x v="44"/>
    <n v="5988"/>
    <s v="Senior"/>
    <s v="jennif457@company.net"/>
    <s v="+201062872999"/>
    <s v="Active"/>
    <n v="10000"/>
    <n v="3500"/>
    <n v="3"/>
  </r>
  <r>
    <x v="45"/>
    <x v="45"/>
    <x v="5"/>
    <x v="0"/>
    <x v="45"/>
    <n v="3330"/>
    <s v="Junior"/>
    <s v="jord854@company.net"/>
    <s v="+201134572045"/>
    <s v="Inactive"/>
    <n v="10000"/>
    <n v="3500"/>
    <n v="3"/>
  </r>
  <r>
    <x v="46"/>
    <x v="46"/>
    <x v="5"/>
    <x v="13"/>
    <x v="46"/>
    <n v="4892"/>
    <s v="Junior"/>
    <s v="jacque584@company.net"/>
    <s v="+201171980363"/>
    <s v="Active"/>
    <n v="10000"/>
    <n v="3500"/>
    <n v="3"/>
  </r>
  <r>
    <x v="47"/>
    <x v="47"/>
    <x v="5"/>
    <x v="13"/>
    <x v="47"/>
    <n v="5474"/>
    <s v="Senior"/>
    <s v="jamesg178@example.org"/>
    <s v="+201150822337"/>
    <s v="Active"/>
    <n v="10000"/>
    <n v="3500"/>
    <n v="3"/>
  </r>
  <r>
    <x v="48"/>
    <x v="48"/>
    <x v="5"/>
    <x v="13"/>
    <x v="48"/>
    <n v="6629"/>
    <s v="Senior"/>
    <s v="deb506@company.net"/>
    <s v="+201264100799"/>
    <s v="Active"/>
    <n v="10000"/>
    <n v="3500"/>
    <n v="3"/>
  </r>
  <r>
    <x v="49"/>
    <x v="49"/>
    <x v="5"/>
    <x v="0"/>
    <x v="49"/>
    <n v="6433"/>
    <s v="Senior"/>
    <s v="bryanc568@mail.com"/>
    <s v="+201286079947"/>
    <s v="Active"/>
    <n v="10000"/>
    <n v="3500"/>
    <n v="3"/>
  </r>
  <r>
    <x v="50"/>
    <x v="50"/>
    <x v="5"/>
    <x v="0"/>
    <x v="50"/>
    <n v="4124"/>
    <s v="Junior"/>
    <s v="dawn977@company.net"/>
    <s v="+201505214527"/>
    <s v="Active"/>
    <n v="10000"/>
    <n v="3500"/>
    <n v="3"/>
  </r>
  <r>
    <x v="51"/>
    <x v="51"/>
    <x v="5"/>
    <x v="0"/>
    <x v="51"/>
    <n v="5385"/>
    <s v="Senior"/>
    <s v="jere376@company.net"/>
    <s v="+201503188314"/>
    <s v="Active"/>
    <n v="10000"/>
    <n v="3500"/>
    <n v="3"/>
  </r>
  <r>
    <x v="52"/>
    <x v="52"/>
    <x v="5"/>
    <x v="13"/>
    <x v="52"/>
    <n v="5309"/>
    <s v="Senior"/>
    <s v="kell26@mail.com"/>
    <s v="+201230277903"/>
    <s v="Active"/>
    <n v="10000"/>
    <n v="3500"/>
    <n v="3"/>
  </r>
  <r>
    <x v="53"/>
    <x v="53"/>
    <x v="5"/>
    <x v="13"/>
    <x v="53"/>
    <n v="3885"/>
    <s v="Junior"/>
    <s v="robin394@example.org"/>
    <s v="+201026634461"/>
    <s v="Active"/>
    <n v="10000"/>
    <n v="3500"/>
    <n v="3"/>
  </r>
  <r>
    <x v="54"/>
    <x v="54"/>
    <x v="5"/>
    <x v="14"/>
    <x v="54"/>
    <n v="5313"/>
    <s v="Senior"/>
    <s v="ter788@example.org"/>
    <s v="+201037085799"/>
    <s v="Active"/>
    <n v="10000"/>
    <n v="3500"/>
    <n v="3"/>
  </r>
  <r>
    <x v="55"/>
    <x v="55"/>
    <x v="5"/>
    <x v="0"/>
    <x v="55"/>
    <n v="3081"/>
    <s v="Junior"/>
    <s v="stev65@company.net"/>
    <s v="+201052116074"/>
    <s v="Active"/>
    <n v="10000"/>
    <n v="3500"/>
    <n v="3"/>
  </r>
  <r>
    <x v="56"/>
    <x v="56"/>
    <x v="6"/>
    <x v="15"/>
    <x v="56"/>
    <n v="5739"/>
    <s v="Senior"/>
    <s v="rac896@company.net"/>
    <s v="+201071253120"/>
    <s v="Active"/>
    <n v="8000"/>
    <n v="3500"/>
    <n v="7"/>
  </r>
  <r>
    <x v="57"/>
    <x v="57"/>
    <x v="6"/>
    <x v="8"/>
    <x v="57"/>
    <n v="6716"/>
    <s v="Senior"/>
    <s v="michae994@company.net"/>
    <s v="+201293735606"/>
    <s v="Inactive"/>
    <n v="8000"/>
    <n v="3500"/>
    <n v="7"/>
  </r>
  <r>
    <x v="58"/>
    <x v="58"/>
    <x v="6"/>
    <x v="16"/>
    <x v="58"/>
    <n v="6952"/>
    <s v="Senior"/>
    <s v="calvi303@company.net"/>
    <s v="+201287100393"/>
    <s v="Inactive"/>
    <n v="8000"/>
    <n v="3500"/>
    <n v="7"/>
  </r>
  <r>
    <x v="59"/>
    <x v="59"/>
    <x v="6"/>
    <x v="16"/>
    <x v="59"/>
    <n v="5475"/>
    <s v="Senior"/>
    <s v="dylan692@mail.com"/>
    <s v="+201596611445"/>
    <s v="Inactive"/>
    <n v="8000"/>
    <n v="3500"/>
    <n v="7"/>
  </r>
  <r>
    <x v="60"/>
    <x v="60"/>
    <x v="6"/>
    <x v="16"/>
    <x v="60"/>
    <n v="2525"/>
    <s v="Junior"/>
    <s v="carl889@company.net"/>
    <s v="+201262987850"/>
    <s v="Inactive"/>
    <n v="8000"/>
    <n v="3500"/>
    <n v="7"/>
  </r>
  <r>
    <x v="61"/>
    <x v="61"/>
    <x v="6"/>
    <x v="16"/>
    <x v="61"/>
    <n v="6612"/>
    <s v="Senior"/>
    <s v="pamela560@example.org"/>
    <s v="+201212970418"/>
    <s v="Inactive"/>
    <n v="8000"/>
    <n v="3500"/>
    <n v="7"/>
  </r>
  <r>
    <x v="62"/>
    <x v="62"/>
    <x v="6"/>
    <x v="16"/>
    <x v="62"/>
    <n v="2755"/>
    <s v="Junior"/>
    <s v="david673@mail.com"/>
    <s v="+201065005822"/>
    <s v="Inactive"/>
    <n v="8000"/>
    <n v="3500"/>
    <n v="7"/>
  </r>
  <r>
    <x v="63"/>
    <x v="63"/>
    <x v="6"/>
    <x v="8"/>
    <x v="63"/>
    <n v="5886"/>
    <s v="Senior"/>
    <s v="kaitl751@example.org"/>
    <s v="+201276515884"/>
    <s v="Inactive"/>
    <n v="8000"/>
    <n v="3500"/>
    <n v="7"/>
  </r>
  <r>
    <x v="64"/>
    <x v="64"/>
    <x v="6"/>
    <x v="16"/>
    <x v="64"/>
    <n v="4984"/>
    <s v="Junior"/>
    <s v="jamesa263@example.org"/>
    <s v="+201534669227"/>
    <s v="Inactive"/>
    <n v="8000"/>
    <n v="3500"/>
    <n v="7"/>
  </r>
  <r>
    <x v="65"/>
    <x v="65"/>
    <x v="6"/>
    <x v="15"/>
    <x v="65"/>
    <n v="3604"/>
    <s v="Junior"/>
    <s v="mariac428@mail.com"/>
    <s v="+201564596927"/>
    <s v="Active"/>
    <n v="8000"/>
    <n v="3500"/>
    <n v="7"/>
  </r>
  <r>
    <x v="66"/>
    <x v="66"/>
    <x v="6"/>
    <x v="8"/>
    <x v="66"/>
    <n v="4593"/>
    <s v="Junior"/>
    <s v="jos165@example.org"/>
    <s v="+201578704941"/>
    <s v="Active"/>
    <n v="8000"/>
    <n v="3500"/>
    <n v="7"/>
  </r>
  <r>
    <x v="67"/>
    <x v="67"/>
    <x v="6"/>
    <x v="15"/>
    <x v="67"/>
    <n v="6914"/>
    <s v="Senior"/>
    <s v="dani953@example.org"/>
    <s v="+201039992354"/>
    <s v="Inactive"/>
    <n v="8000"/>
    <n v="3500"/>
    <n v="7"/>
  </r>
  <r>
    <x v="68"/>
    <x v="68"/>
    <x v="6"/>
    <x v="8"/>
    <x v="68"/>
    <n v="5728"/>
    <s v="Senior"/>
    <s v="andre112@example.org"/>
    <s v="+201066762395"/>
    <s v="Active"/>
    <n v="8000"/>
    <n v="3500"/>
    <n v="7"/>
  </r>
  <r>
    <x v="69"/>
    <x v="69"/>
    <x v="6"/>
    <x v="16"/>
    <x v="69"/>
    <n v="5228"/>
    <s v="Senior"/>
    <s v="rob557@example.org"/>
    <s v="+201577210334"/>
    <s v="Inactive"/>
    <n v="8000"/>
    <n v="3500"/>
    <n v="7"/>
  </r>
  <r>
    <x v="70"/>
    <x v="70"/>
    <x v="6"/>
    <x v="16"/>
    <x v="70"/>
    <n v="6344"/>
    <s v="Senior"/>
    <s v="danar907@mail.com"/>
    <s v="+201201601640"/>
    <s v="Inactive"/>
    <n v="8000"/>
    <n v="3500"/>
    <n v="7"/>
  </r>
  <r>
    <x v="71"/>
    <x v="71"/>
    <x v="6"/>
    <x v="16"/>
    <x v="71"/>
    <n v="3120"/>
    <s v="Junior"/>
    <s v="jessi951@company.net"/>
    <s v="+201046869879"/>
    <s v="Inactive"/>
    <n v="8000"/>
    <n v="3500"/>
    <n v="7"/>
  </r>
  <r>
    <x v="72"/>
    <x v="72"/>
    <x v="7"/>
    <x v="12"/>
    <x v="72"/>
    <n v="6899"/>
    <s v="Senior"/>
    <s v="gre296@mail.com"/>
    <s v="+201008223482"/>
    <s v="Inactive"/>
    <n v="6000"/>
    <n v="2000"/>
    <n v="5"/>
  </r>
  <r>
    <x v="73"/>
    <x v="73"/>
    <x v="7"/>
    <x v="12"/>
    <x v="73"/>
    <n v="4861"/>
    <s v="Junior"/>
    <s v="patri580@mail.com"/>
    <s v="+201510510901"/>
    <s v="Active"/>
    <n v="6000"/>
    <n v="2000"/>
    <n v="5"/>
  </r>
  <r>
    <x v="74"/>
    <x v="74"/>
    <x v="7"/>
    <x v="12"/>
    <x v="74"/>
    <n v="3275"/>
    <s v="Junior"/>
    <s v="cha625@example.org"/>
    <s v="+201259148844"/>
    <s v="Inactive"/>
    <n v="6000"/>
    <n v="2000"/>
    <n v="5"/>
  </r>
  <r>
    <x v="75"/>
    <x v="75"/>
    <x v="7"/>
    <x v="12"/>
    <x v="75"/>
    <n v="6717"/>
    <s v="Senior"/>
    <s v="ashle576@company.net"/>
    <s v="+201040844764"/>
    <s v="Inactive"/>
    <n v="6000"/>
    <n v="2000"/>
    <n v="5"/>
  </r>
  <r>
    <x v="76"/>
    <x v="76"/>
    <x v="7"/>
    <x v="14"/>
    <x v="76"/>
    <n v="3562"/>
    <s v="Junior"/>
    <s v="alexan978@mail.com"/>
    <s v="+201205643290"/>
    <s v="Inactive"/>
    <n v="6000"/>
    <n v="2000"/>
    <n v="5"/>
  </r>
  <r>
    <x v="77"/>
    <x v="77"/>
    <x v="7"/>
    <x v="12"/>
    <x v="77"/>
    <n v="2865"/>
    <s v="Junior"/>
    <s v="kriste284@mail.com"/>
    <s v="+201264509240"/>
    <s v="Inactive"/>
    <n v="6000"/>
    <n v="2000"/>
    <n v="5"/>
  </r>
  <r>
    <x v="78"/>
    <x v="78"/>
    <x v="7"/>
    <x v="14"/>
    <x v="78"/>
    <n v="6270"/>
    <s v="Senior"/>
    <s v="bria448@mail.com"/>
    <s v="+201035835946"/>
    <s v="Inactive"/>
    <n v="6000"/>
    <n v="2000"/>
    <n v="5"/>
  </r>
  <r>
    <x v="79"/>
    <x v="79"/>
    <x v="7"/>
    <x v="14"/>
    <x v="79"/>
    <n v="6276"/>
    <s v="Senior"/>
    <s v="pat315@example.org"/>
    <s v="+201003055670"/>
    <s v="Inactive"/>
    <n v="6000"/>
    <n v="2000"/>
    <n v="5"/>
  </r>
  <r>
    <x v="80"/>
    <x v="80"/>
    <x v="7"/>
    <x v="1"/>
    <x v="80"/>
    <n v="4550"/>
    <s v="Junior"/>
    <s v="mar781@example.org"/>
    <s v="+201504530789"/>
    <s v="Active"/>
    <n v="6000"/>
    <n v="2000"/>
    <n v="5"/>
  </r>
  <r>
    <x v="81"/>
    <x v="81"/>
    <x v="7"/>
    <x v="1"/>
    <x v="81"/>
    <n v="6872"/>
    <s v="Senior"/>
    <s v="jam632@example.org"/>
    <s v="+201504680446"/>
    <s v="Inactive"/>
    <n v="6000"/>
    <n v="2000"/>
    <n v="5"/>
  </r>
  <r>
    <x v="82"/>
    <x v="82"/>
    <x v="7"/>
    <x v="12"/>
    <x v="82"/>
    <n v="2982"/>
    <s v="Junior"/>
    <s v="juliej444@mail.com"/>
    <s v="+201541660727"/>
    <s v="Inactive"/>
    <n v="6000"/>
    <n v="2000"/>
    <n v="5"/>
  </r>
  <r>
    <x v="83"/>
    <x v="83"/>
    <x v="7"/>
    <x v="14"/>
    <x v="83"/>
    <n v="4398"/>
    <s v="Junior"/>
    <s v="mic806@mail.com"/>
    <s v="+201111273933"/>
    <s v="Inactive"/>
    <n v="6000"/>
    <n v="2000"/>
    <n v="5"/>
  </r>
  <r>
    <x v="84"/>
    <x v="84"/>
    <x v="7"/>
    <x v="1"/>
    <x v="84"/>
    <n v="5824"/>
    <s v="Senior"/>
    <s v="laur526@example.org"/>
    <s v="+201596340657"/>
    <s v="Active"/>
    <n v="6000"/>
    <n v="2000"/>
    <n v="5"/>
  </r>
  <r>
    <x v="85"/>
    <x v="85"/>
    <x v="7"/>
    <x v="12"/>
    <x v="85"/>
    <n v="2521"/>
    <s v="Junior"/>
    <s v="richa113@example.org"/>
    <s v="+201546817138"/>
    <s v="Inactive"/>
    <n v="6000"/>
    <n v="2000"/>
    <n v="5"/>
  </r>
  <r>
    <x v="86"/>
    <x v="86"/>
    <x v="7"/>
    <x v="14"/>
    <x v="86"/>
    <n v="6180"/>
    <s v="Senior"/>
    <s v="aaro820@example.org"/>
    <s v="+201001570994"/>
    <s v="Active"/>
    <n v="6000"/>
    <n v="2000"/>
    <n v="5"/>
  </r>
  <r>
    <x v="87"/>
    <x v="87"/>
    <x v="7"/>
    <x v="14"/>
    <x v="87"/>
    <n v="3689"/>
    <s v="Junior"/>
    <s v="dustin868@mail.com"/>
    <s v="+201567397677"/>
    <s v="Active"/>
    <n v="6000"/>
    <n v="2000"/>
    <n v="5"/>
  </r>
  <r>
    <x v="88"/>
    <x v="88"/>
    <x v="8"/>
    <x v="17"/>
    <x v="88"/>
    <n v="4604"/>
    <s v="Junior"/>
    <s v="maryh361@company.net"/>
    <s v="+201068868804"/>
    <s v="Inactive"/>
    <n v="8000"/>
    <n v="3200"/>
    <n v="5"/>
  </r>
  <r>
    <x v="89"/>
    <x v="89"/>
    <x v="9"/>
    <x v="18"/>
    <x v="89"/>
    <n v="5104"/>
    <s v="Senior"/>
    <s v="matth63@example.org"/>
    <s v="+201130897472"/>
    <s v="Inactive"/>
    <n v="6500"/>
    <n v="2000"/>
    <n v="7"/>
  </r>
  <r>
    <x v="90"/>
    <x v="90"/>
    <x v="9"/>
    <x v="18"/>
    <x v="90"/>
    <n v="3761"/>
    <s v="Junior"/>
    <s v="alexa504@company.net"/>
    <s v="+201117823874"/>
    <s v="Active"/>
    <n v="6500"/>
    <n v="2000"/>
    <n v="7"/>
  </r>
  <r>
    <x v="91"/>
    <x v="91"/>
    <x v="9"/>
    <x v="19"/>
    <x v="91"/>
    <n v="3741"/>
    <s v="Junior"/>
    <s v="ric26@company.net"/>
    <s v="+201186262939"/>
    <s v="Inactive"/>
    <n v="6500"/>
    <n v="2000"/>
    <n v="7"/>
  </r>
  <r>
    <x v="92"/>
    <x v="92"/>
    <x v="10"/>
    <x v="20"/>
    <x v="92"/>
    <n v="5960"/>
    <s v="Senior"/>
    <s v="gary456@mail.com"/>
    <s v="+201045670300"/>
    <s v="Active"/>
    <n v="6500"/>
    <n v="2200"/>
    <n v="8"/>
  </r>
  <r>
    <x v="93"/>
    <x v="93"/>
    <x v="10"/>
    <x v="20"/>
    <x v="93"/>
    <n v="4076"/>
    <s v="Junior"/>
    <s v="juliew201@company.net"/>
    <s v="+201567690254"/>
    <s v="Active"/>
    <n v="6500"/>
    <n v="2200"/>
    <n v="8"/>
  </r>
  <r>
    <x v="94"/>
    <x v="94"/>
    <x v="10"/>
    <x v="20"/>
    <x v="94"/>
    <n v="3553"/>
    <s v="Junior"/>
    <s v="tracy403@company.net"/>
    <s v="+201014563236"/>
    <s v="Active"/>
    <n v="6500"/>
    <n v="2200"/>
    <n v="8"/>
  </r>
  <r>
    <x v="95"/>
    <x v="95"/>
    <x v="10"/>
    <x v="21"/>
    <x v="95"/>
    <n v="4986"/>
    <s v="Junior"/>
    <s v="darren846@mail.com"/>
    <s v="+201589333667"/>
    <s v="Inactive"/>
    <n v="6500"/>
    <n v="2200"/>
    <n v="8"/>
  </r>
  <r>
    <x v="96"/>
    <x v="96"/>
    <x v="11"/>
    <x v="22"/>
    <x v="96"/>
    <n v="4236"/>
    <s v="Junior"/>
    <s v="joe412@mail.com"/>
    <s v="+201099832819"/>
    <s v="Active"/>
    <n v="6000"/>
    <n v="2700"/>
    <n v="7"/>
  </r>
  <r>
    <x v="97"/>
    <x v="97"/>
    <x v="11"/>
    <x v="23"/>
    <x v="97"/>
    <n v="3835"/>
    <s v="Junior"/>
    <s v="edw472@mail.com"/>
    <s v="+201595184853"/>
    <s v="Inactive"/>
    <n v="6000"/>
    <n v="2700"/>
    <n v="7"/>
  </r>
  <r>
    <x v="98"/>
    <x v="98"/>
    <x v="11"/>
    <x v="24"/>
    <x v="98"/>
    <n v="3605"/>
    <s v="Junior"/>
    <s v="michae526@example.org"/>
    <s v="+201131709539"/>
    <s v="Active"/>
    <n v="6000"/>
    <n v="2700"/>
    <n v="7"/>
  </r>
  <r>
    <x v="99"/>
    <x v="99"/>
    <x v="11"/>
    <x v="23"/>
    <x v="99"/>
    <n v="4403"/>
    <s v="Junior"/>
    <s v="mich76@mail.com"/>
    <s v="+201285576796"/>
    <s v="Active"/>
    <n v="6000"/>
    <n v="2700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4050A-EBCB-443A-9A2B-057F4CD2C8F2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0" firstHeaderRow="0" firstDataRow="1" firstDataCol="1"/>
  <pivotFields count="14">
    <pivotField dataField="1" showAll="0">
      <items count="101">
        <item x="7"/>
        <item x="46"/>
        <item x="59"/>
        <item x="55"/>
        <item x="37"/>
        <item x="53"/>
        <item x="68"/>
        <item x="43"/>
        <item x="47"/>
        <item x="33"/>
        <item x="44"/>
        <item x="5"/>
        <item x="40"/>
        <item x="13"/>
        <item x="11"/>
        <item x="30"/>
        <item x="86"/>
        <item x="51"/>
        <item x="28"/>
        <item x="60"/>
        <item x="73"/>
        <item x="2"/>
        <item x="61"/>
        <item x="1"/>
        <item x="84"/>
        <item x="87"/>
        <item x="31"/>
        <item x="35"/>
        <item x="76"/>
        <item x="81"/>
        <item x="78"/>
        <item x="6"/>
        <item x="32"/>
        <item x="3"/>
        <item x="42"/>
        <item x="57"/>
        <item x="58"/>
        <item x="77"/>
        <item x="12"/>
        <item x="45"/>
        <item x="85"/>
        <item x="34"/>
        <item x="10"/>
        <item x="8"/>
        <item x="69"/>
        <item x="79"/>
        <item x="63"/>
        <item x="67"/>
        <item x="64"/>
        <item x="72"/>
        <item x="82"/>
        <item x="80"/>
        <item x="62"/>
        <item x="27"/>
        <item x="22"/>
        <item x="21"/>
        <item x="20"/>
        <item x="65"/>
        <item x="50"/>
        <item x="99"/>
        <item x="16"/>
        <item x="96"/>
        <item x="39"/>
        <item x="15"/>
        <item x="75"/>
        <item x="41"/>
        <item x="83"/>
        <item x="14"/>
        <item x="18"/>
        <item x="71"/>
        <item x="93"/>
        <item x="54"/>
        <item x="90"/>
        <item x="91"/>
        <item x="48"/>
        <item x="98"/>
        <item x="52"/>
        <item x="38"/>
        <item x="89"/>
        <item x="56"/>
        <item x="4"/>
        <item x="88"/>
        <item x="17"/>
        <item x="24"/>
        <item x="49"/>
        <item x="36"/>
        <item x="0"/>
        <item x="29"/>
        <item x="94"/>
        <item x="74"/>
        <item x="9"/>
        <item x="19"/>
        <item x="23"/>
        <item x="92"/>
        <item x="66"/>
        <item x="25"/>
        <item x="97"/>
        <item x="95"/>
        <item x="70"/>
        <item x="26"/>
        <item t="default"/>
      </items>
    </pivotField>
    <pivotField showAll="0">
      <items count="101">
        <item x="86"/>
        <item x="76"/>
        <item x="90"/>
        <item x="68"/>
        <item x="35"/>
        <item x="75"/>
        <item x="33"/>
        <item x="37"/>
        <item x="78"/>
        <item x="49"/>
        <item x="16"/>
        <item x="58"/>
        <item x="41"/>
        <item x="23"/>
        <item x="60"/>
        <item x="12"/>
        <item x="74"/>
        <item x="20"/>
        <item x="38"/>
        <item x="32"/>
        <item x="70"/>
        <item x="67"/>
        <item x="39"/>
        <item x="95"/>
        <item x="1"/>
        <item x="62"/>
        <item x="50"/>
        <item x="48"/>
        <item x="15"/>
        <item x="17"/>
        <item x="26"/>
        <item x="87"/>
        <item x="59"/>
        <item x="97"/>
        <item x="28"/>
        <item x="42"/>
        <item x="92"/>
        <item x="72"/>
        <item x="40"/>
        <item x="6"/>
        <item x="2"/>
        <item x="46"/>
        <item x="64"/>
        <item x="47"/>
        <item x="81"/>
        <item x="24"/>
        <item x="44"/>
        <item x="51"/>
        <item x="30"/>
        <item x="71"/>
        <item x="96"/>
        <item x="14"/>
        <item x="45"/>
        <item x="21"/>
        <item x="8"/>
        <item x="66"/>
        <item x="13"/>
        <item x="36"/>
        <item x="82"/>
        <item x="93"/>
        <item x="63"/>
        <item x="52"/>
        <item x="77"/>
        <item x="18"/>
        <item x="4"/>
        <item x="84"/>
        <item x="22"/>
        <item x="0"/>
        <item x="19"/>
        <item x="65"/>
        <item x="80"/>
        <item x="27"/>
        <item x="88"/>
        <item x="89"/>
        <item x="99"/>
        <item x="83"/>
        <item x="3"/>
        <item x="98"/>
        <item x="57"/>
        <item x="43"/>
        <item x="61"/>
        <item x="79"/>
        <item x="73"/>
        <item x="56"/>
        <item x="25"/>
        <item x="5"/>
        <item x="85"/>
        <item x="91"/>
        <item x="69"/>
        <item x="53"/>
        <item x="7"/>
        <item x="31"/>
        <item x="55"/>
        <item x="54"/>
        <item x="9"/>
        <item x="11"/>
        <item x="10"/>
        <item x="29"/>
        <item x="94"/>
        <item x="34"/>
        <item t="default"/>
      </items>
    </pivotField>
    <pivotField showAll="0"/>
    <pivotField showAll="0">
      <items count="26">
        <item x="11"/>
        <item x="12"/>
        <item x="0"/>
        <item x="5"/>
        <item x="14"/>
        <item x="4"/>
        <item x="23"/>
        <item x="3"/>
        <item x="16"/>
        <item x="8"/>
        <item x="1"/>
        <item x="7"/>
        <item x="13"/>
        <item x="2"/>
        <item x="17"/>
        <item x="18"/>
        <item x="19"/>
        <item x="10"/>
        <item x="21"/>
        <item x="9"/>
        <item x="6"/>
        <item x="22"/>
        <item x="15"/>
        <item x="24"/>
        <item x="20"/>
        <item t="default"/>
      </items>
    </pivotField>
    <pivotField numFmtId="164" showAll="0">
      <items count="101">
        <item x="0"/>
        <item x="72"/>
        <item x="15"/>
        <item x="92"/>
        <item x="28"/>
        <item x="40"/>
        <item x="29"/>
        <item x="30"/>
        <item x="56"/>
        <item x="1"/>
        <item x="31"/>
        <item x="89"/>
        <item x="57"/>
        <item x="2"/>
        <item x="73"/>
        <item x="41"/>
        <item x="96"/>
        <item x="42"/>
        <item x="3"/>
        <item x="58"/>
        <item x="20"/>
        <item x="16"/>
        <item x="17"/>
        <item x="74"/>
        <item x="4"/>
        <item x="90"/>
        <item x="5"/>
        <item x="59"/>
        <item x="21"/>
        <item x="93"/>
        <item x="23"/>
        <item x="97"/>
        <item x="6"/>
        <item x="24"/>
        <item x="60"/>
        <item x="32"/>
        <item x="33"/>
        <item x="7"/>
        <item x="98"/>
        <item x="34"/>
        <item x="18"/>
        <item x="61"/>
        <item x="94"/>
        <item x="75"/>
        <item x="99"/>
        <item x="62"/>
        <item x="76"/>
        <item x="63"/>
        <item x="8"/>
        <item x="9"/>
        <item x="77"/>
        <item x="43"/>
        <item x="44"/>
        <item x="78"/>
        <item x="35"/>
        <item x="45"/>
        <item x="46"/>
        <item x="64"/>
        <item x="79"/>
        <item x="91"/>
        <item x="25"/>
        <item x="10"/>
        <item x="11"/>
        <item x="65"/>
        <item x="80"/>
        <item x="47"/>
        <item x="48"/>
        <item x="36"/>
        <item x="81"/>
        <item x="82"/>
        <item x="49"/>
        <item x="83"/>
        <item x="19"/>
        <item x="37"/>
        <item x="84"/>
        <item x="66"/>
        <item x="67"/>
        <item x="12"/>
        <item x="22"/>
        <item x="85"/>
        <item x="50"/>
        <item x="86"/>
        <item x="87"/>
        <item x="38"/>
        <item x="51"/>
        <item x="52"/>
        <item x="95"/>
        <item x="53"/>
        <item x="68"/>
        <item x="69"/>
        <item x="70"/>
        <item x="39"/>
        <item x="54"/>
        <item x="26"/>
        <item x="27"/>
        <item x="88"/>
        <item x="13"/>
        <item x="71"/>
        <item x="14"/>
        <item x="55"/>
        <item t="default"/>
      </items>
    </pivotField>
    <pivotField numFmtId="165" showAll="0"/>
    <pivotField showAll="0"/>
    <pivotField showAll="0"/>
    <pivotField showAll="0"/>
    <pivotField showAll="0"/>
    <pivotField numFmtId="165" showAll="0"/>
    <pivotField numFmtId="165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ployees" fld="0" subtotal="count" baseField="0" baseItem="0"/>
    <dataField name="Percent of Employees" fld="0" subtotal="count" showDataAs="percentOfTotal" baseField="0" baseItem="0" numFmtId="1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094AFF-C173-4693-A636-9F4C6501D2DC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16" firstHeaderRow="0" firstDataRow="1" firstDataCol="1"/>
  <pivotFields count="14">
    <pivotField dataField="1"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64" showAll="0">
      <items count="101">
        <item x="0"/>
        <item x="72"/>
        <item x="15"/>
        <item x="92"/>
        <item x="28"/>
        <item x="40"/>
        <item x="29"/>
        <item x="30"/>
        <item x="56"/>
        <item x="1"/>
        <item x="31"/>
        <item x="89"/>
        <item x="57"/>
        <item x="2"/>
        <item x="73"/>
        <item x="41"/>
        <item x="96"/>
        <item x="42"/>
        <item x="3"/>
        <item x="58"/>
        <item x="20"/>
        <item x="16"/>
        <item x="17"/>
        <item x="74"/>
        <item x="4"/>
        <item x="90"/>
        <item x="5"/>
        <item x="59"/>
        <item x="21"/>
        <item x="93"/>
        <item x="23"/>
        <item x="97"/>
        <item x="6"/>
        <item x="24"/>
        <item x="60"/>
        <item x="32"/>
        <item x="33"/>
        <item x="7"/>
        <item x="98"/>
        <item x="34"/>
        <item x="18"/>
        <item x="61"/>
        <item x="94"/>
        <item x="75"/>
        <item x="99"/>
        <item x="62"/>
        <item x="76"/>
        <item x="63"/>
        <item x="8"/>
        <item x="9"/>
        <item x="77"/>
        <item x="43"/>
        <item x="44"/>
        <item x="78"/>
        <item x="35"/>
        <item x="45"/>
        <item x="46"/>
        <item x="64"/>
        <item x="79"/>
        <item x="91"/>
        <item x="25"/>
        <item x="10"/>
        <item x="11"/>
        <item x="65"/>
        <item x="80"/>
        <item x="47"/>
        <item x="48"/>
        <item x="36"/>
        <item x="81"/>
        <item x="82"/>
        <item x="49"/>
        <item x="83"/>
        <item x="19"/>
        <item x="37"/>
        <item x="84"/>
        <item x="66"/>
        <item x="67"/>
        <item x="12"/>
        <item x="22"/>
        <item x="85"/>
        <item x="50"/>
        <item x="86"/>
        <item x="87"/>
        <item x="38"/>
        <item x="51"/>
        <item x="52"/>
        <item x="95"/>
        <item x="53"/>
        <item x="68"/>
        <item x="69"/>
        <item x="70"/>
        <item x="39"/>
        <item x="54"/>
        <item x="26"/>
        <item x="27"/>
        <item x="88"/>
        <item x="13"/>
        <item x="71"/>
        <item x="14"/>
        <item x="55"/>
        <item t="default"/>
      </items>
    </pivotField>
    <pivotField dataField="1" numFmtId="165" showAll="0"/>
    <pivotField showAll="0"/>
    <pivotField showAll="0"/>
    <pivotField showAll="0"/>
    <pivotField showAll="0"/>
    <pivotField numFmtId="165" showAll="0"/>
    <pivotField numFmtId="165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Employees" fld="0" subtotal="count" baseField="0" baseItem="0"/>
    <dataField name="Total of Salary" fld="5" baseField="2" baseItem="0" numFmtId="165"/>
    <dataField name="Percent of Salary" fld="5" showDataAs="percentOfTotal" baseField="0" baseItem="0" numFmtId="10"/>
    <dataField name="Average of Salary" fld="5" subtotal="average" baseField="2" baseItem="0" numFmtId="165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EEDE7-122C-4CAF-A3D4-2E20DC186ECC}" name="Dataset" displayName="Dataset" ref="A1:M101" totalsRowShown="0" headerRowDxfId="23" dataDxfId="21" headerRowBorderDxfId="22" tableBorderDxfId="20">
  <autoFilter ref="A1:M101" xr:uid="{42AEEDE7-122C-4CAF-A3D4-2E20DC186E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sortState xmlns:xlrd2="http://schemas.microsoft.com/office/spreadsheetml/2017/richdata2" ref="A2:J101">
    <sortCondition ref="C2:C101"/>
    <sortCondition ref="E2:E101"/>
  </sortState>
  <tableColumns count="13">
    <tableColumn id="1" xr3:uid="{51F7DCCE-D516-46BB-B14C-825E620E08F3}" name="Employee ID" dataDxfId="19"/>
    <tableColumn id="2" xr3:uid="{338C08CC-68B9-4D2B-9544-3A1312A1ECCB}" name="Name" dataDxfId="18"/>
    <tableColumn id="3" xr3:uid="{7B6F91FC-72B0-404E-9D2C-3D8BBD74916C}" name="Department" dataDxfId="17"/>
    <tableColumn id="4" xr3:uid="{9173FC39-2E73-40C7-AB0E-67EEB30939BB}" name="Job Title" dataDxfId="16"/>
    <tableColumn id="5" xr3:uid="{183B4D5E-353B-4A9C-9A6A-79651135715A}" name="Date of Joining" dataDxfId="15"/>
    <tableColumn id="6" xr3:uid="{80E202F8-82A3-4A91-A585-B85E599953A0}" name="Salary" dataDxfId="14"/>
    <tableColumn id="12" xr3:uid="{2CE5EF71-4B94-4635-AEB7-7586453A3B47}" name="Level" dataDxfId="13">
      <calculatedColumnFormula>IF(Dataset[[#This Row],[Salary]]&gt;5000,"Senior","Junior")</calculatedColumnFormula>
    </tableColumn>
    <tableColumn id="7" xr3:uid="{355E9FB7-9CD5-44E2-A057-B21844F9E1D0}" name="Email" dataDxfId="12"/>
    <tableColumn id="8" xr3:uid="{FD77EBFE-41F2-4108-B766-FF6D7D8DF08E}" name="Phone Number" dataDxfId="11"/>
    <tableColumn id="9" xr3:uid="{49F49213-5CB2-4EC2-ABFE-9A61FB5CC481}" name="Status" dataDxfId="5"/>
    <tableColumn id="10" xr3:uid="{3B8422AF-0E14-4862-85CE-2DC953109FAF}" name="Max Sal" dataDxfId="2">
      <calculatedColumnFormula>IFERROR(VLOOKUP(Dataset[[#This Row],[Department]], Department_Rules!$A$2:$D$13, 2, FALSE), "Not Found")</calculatedColumnFormula>
    </tableColumn>
    <tableColumn id="11" xr3:uid="{1450E793-30E7-4EBF-AB85-B63F99D03A73}" name="Min Sal" dataDxfId="1">
      <calculatedColumnFormula>IFERROR(VLOOKUP(Dataset[[#This Row],[Department]], Department_Rules!$A$2:$D$13, 3, FALSE), "Not Found")</calculatedColumnFormula>
    </tableColumn>
    <tableColumn id="13" xr3:uid="{16DC4389-4BEE-43CA-9A61-207DC6907ABD}" name="OFF Days" dataDxfId="0">
      <calculatedColumnFormula>IFERROR(VLOOKUP(Dataset[[#This Row],[Department]], Department_Rules!$A$2:$D$13, 4, FALSE), "Not Found")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396A78-C659-4BAC-88EF-0060A065AF06}" name="Table3" displayName="Table3" ref="A1:D13" totalsRowShown="0" headerRowDxfId="10" headerRowBorderDxfId="9" tableBorderDxfId="8">
  <autoFilter ref="A1:D13" xr:uid="{F3396A78-C659-4BAC-88EF-0060A065AF06}">
    <filterColumn colId="0" hiddenButton="1"/>
    <filterColumn colId="1" hiddenButton="1"/>
    <filterColumn colId="2" hiddenButton="1"/>
    <filterColumn colId="3" hiddenButton="1"/>
  </autoFilter>
  <tableColumns count="4">
    <tableColumn id="1" xr3:uid="{5C57416A-323E-4970-9D18-04EAA9C64C47}" name="Department"/>
    <tableColumn id="2" xr3:uid="{F16A06D0-00F3-49E6-81BE-1F7AF7821180}" name="Max Sal" dataDxfId="7"/>
    <tableColumn id="3" xr3:uid="{2D059459-1E53-4AAF-BA53-1D2C211F74F3}" name="Min Sal" dataDxfId="6"/>
    <tableColumn id="4" xr3:uid="{A5317E60-8514-4773-9120-E0A7C69AD313}" name="OFF Day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workbookViewId="0">
      <selection activeCell="N8" sqref="N8"/>
    </sheetView>
  </sheetViews>
  <sheetFormatPr defaultRowHeight="14.4" x14ac:dyDescent="0.3"/>
  <cols>
    <col min="1" max="1" width="12.6640625" style="3" bestFit="1" customWidth="1"/>
    <col min="2" max="2" width="16.44140625" style="3" bestFit="1" customWidth="1"/>
    <col min="3" max="3" width="12.33203125" style="3" bestFit="1" customWidth="1"/>
    <col min="4" max="4" width="17.88671875" style="3" bestFit="1" customWidth="1"/>
    <col min="5" max="5" width="15.109375" style="6" bestFit="1" customWidth="1"/>
    <col min="6" max="6" width="9" style="15" bestFit="1" customWidth="1"/>
    <col min="7" max="7" width="6.109375" style="15" bestFit="1" customWidth="1"/>
    <col min="8" max="8" width="22.77734375" style="3" bestFit="1" customWidth="1"/>
    <col min="9" max="9" width="15.21875" style="3" bestFit="1" customWidth="1"/>
    <col min="10" max="10" width="7.44140625" style="3" bestFit="1" customWidth="1"/>
    <col min="11" max="11" width="10" bestFit="1" customWidth="1"/>
    <col min="12" max="12" width="9" bestFit="1" customWidth="1"/>
    <col min="13" max="13" width="9.5546875" bestFit="1" customWidth="1"/>
    <col min="14" max="15" width="30.5546875" bestFit="1" customWidth="1"/>
    <col min="16" max="16" width="16.44140625" bestFit="1" customWidth="1"/>
    <col min="17" max="17" width="12.33203125" bestFit="1" customWidth="1"/>
    <col min="18" max="18" width="17.88671875" style="9" bestFit="1" customWidth="1"/>
    <col min="19" max="19" width="15.109375" style="12" bestFit="1" customWidth="1"/>
    <col min="20" max="20" width="9" bestFit="1" customWidth="1"/>
    <col min="21" max="21" width="6.109375" bestFit="1" customWidth="1"/>
    <col min="22" max="22" width="22" bestFit="1" customWidth="1"/>
    <col min="23" max="23" width="15.21875" bestFit="1" customWidth="1"/>
    <col min="24" max="24" width="7.44140625" bestFit="1" customWidth="1"/>
    <col min="25" max="25" width="10" style="22" bestFit="1" customWidth="1"/>
    <col min="26" max="26" width="9" style="22" bestFit="1" customWidth="1"/>
    <col min="27" max="27" width="9.5546875" bestFit="1" customWidth="1"/>
  </cols>
  <sheetData>
    <row r="1" spans="1:26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14" t="s">
        <v>5</v>
      </c>
      <c r="G1" s="14" t="s">
        <v>452</v>
      </c>
      <c r="H1" s="2" t="s">
        <v>6</v>
      </c>
      <c r="I1" s="2" t="s">
        <v>7</v>
      </c>
      <c r="J1" s="2" t="s">
        <v>8</v>
      </c>
      <c r="K1" s="24" t="s">
        <v>453</v>
      </c>
      <c r="L1" s="24" t="s">
        <v>454</v>
      </c>
      <c r="M1" s="24" t="s">
        <v>455</v>
      </c>
      <c r="N1" s="9"/>
      <c r="O1" s="12"/>
      <c r="P1"/>
      <c r="Q1"/>
      <c r="R1"/>
      <c r="S1"/>
      <c r="Y1" s="25"/>
      <c r="Z1" s="25"/>
    </row>
    <row r="2" spans="1:26" x14ac:dyDescent="0.3">
      <c r="A2" s="3" t="s">
        <v>95</v>
      </c>
      <c r="B2" s="3" t="s">
        <v>195</v>
      </c>
      <c r="C2" s="3" t="s">
        <v>209</v>
      </c>
      <c r="D2" s="3" t="s">
        <v>221</v>
      </c>
      <c r="E2" s="6">
        <v>43481</v>
      </c>
      <c r="F2" s="15">
        <v>4167</v>
      </c>
      <c r="G2" s="15" t="str">
        <f>IF(Dataset[[#This Row],[Salary]]&gt;5000,"Senior","Junior")</f>
        <v>Junior</v>
      </c>
      <c r="H2" s="3" t="s">
        <v>332</v>
      </c>
      <c r="I2" s="3" t="s">
        <v>432</v>
      </c>
      <c r="J2" s="3" t="s">
        <v>447</v>
      </c>
      <c r="K2" s="15">
        <f>IFERROR(VLOOKUP(Dataset[[#This Row],[Department]], Department_Rules!$A$2:$D$13, 2, FALSE), "Not Found")</f>
        <v>12000</v>
      </c>
      <c r="L2" s="15">
        <f>IFERROR(VLOOKUP(Dataset[[#This Row],[Department]], Department_Rules!$A$2:$D$13, 3, FALSE), "Not Found")</f>
        <v>4500</v>
      </c>
      <c r="M2" s="3">
        <f>IFERROR(VLOOKUP(Dataset[[#This Row],[Department]], Department_Rules!$A$2:$D$13, 4, FALSE), "Not Found")</f>
        <v>2</v>
      </c>
    </row>
    <row r="3" spans="1:26" x14ac:dyDescent="0.3">
      <c r="A3" s="3" t="s">
        <v>32</v>
      </c>
      <c r="B3" s="3" t="s">
        <v>132</v>
      </c>
      <c r="C3" s="3" t="s">
        <v>209</v>
      </c>
      <c r="D3" s="3" t="s">
        <v>227</v>
      </c>
      <c r="E3" s="6">
        <v>43609</v>
      </c>
      <c r="F3" s="15">
        <v>2976</v>
      </c>
      <c r="G3" s="15" t="str">
        <f>IF(Dataset[[#This Row],[Salary]]&gt;5000,"Senior","Junior")</f>
        <v>Junior</v>
      </c>
      <c r="H3" s="3" t="s">
        <v>269</v>
      </c>
      <c r="I3" s="3" t="s">
        <v>369</v>
      </c>
      <c r="J3" s="3" t="s">
        <v>446</v>
      </c>
      <c r="K3" s="15">
        <f>IFERROR(VLOOKUP(Dataset[[#This Row],[Department]], Department_Rules!$A$2:$D$13, 2, FALSE), "Not Found")</f>
        <v>12000</v>
      </c>
      <c r="L3" s="15">
        <f>IFERROR(VLOOKUP(Dataset[[#This Row],[Department]], Department_Rules!$A$2:$D$13, 3, FALSE), "Not Found")</f>
        <v>4500</v>
      </c>
      <c r="M3" s="3">
        <f>IFERROR(VLOOKUP(Dataset[[#This Row],[Department]], Department_Rules!$A$2:$D$13, 4, FALSE), "Not Found")</f>
        <v>2</v>
      </c>
    </row>
    <row r="4" spans="1:26" x14ac:dyDescent="0.3">
      <c r="A4" s="3" t="s">
        <v>30</v>
      </c>
      <c r="B4" s="3" t="s">
        <v>130</v>
      </c>
      <c r="C4" s="3" t="s">
        <v>209</v>
      </c>
      <c r="D4" s="3" t="s">
        <v>221</v>
      </c>
      <c r="E4" s="6">
        <v>43654</v>
      </c>
      <c r="F4" s="15">
        <v>2943</v>
      </c>
      <c r="G4" s="15" t="str">
        <f>IF(Dataset[[#This Row],[Salary]]&gt;5000,"Senior","Junior")</f>
        <v>Junior</v>
      </c>
      <c r="H4" s="3" t="s">
        <v>267</v>
      </c>
      <c r="I4" s="3" t="s">
        <v>367</v>
      </c>
      <c r="J4" s="3" t="s">
        <v>447</v>
      </c>
      <c r="K4" s="15">
        <f>IFERROR(VLOOKUP(Dataset[[#This Row],[Department]], Department_Rules!$A$2:$D$13, 2, FALSE), "Not Found")</f>
        <v>12000</v>
      </c>
      <c r="L4" s="15">
        <f>IFERROR(VLOOKUP(Dataset[[#This Row],[Department]], Department_Rules!$A$2:$D$13, 3, FALSE), "Not Found")</f>
        <v>4500</v>
      </c>
      <c r="M4" s="3">
        <f>IFERROR(VLOOKUP(Dataset[[#This Row],[Department]], Department_Rules!$A$2:$D$13, 4, FALSE), "Not Found")</f>
        <v>2</v>
      </c>
    </row>
    <row r="5" spans="1:26" x14ac:dyDescent="0.3">
      <c r="A5" s="3" t="s">
        <v>42</v>
      </c>
      <c r="B5" s="3" t="s">
        <v>142</v>
      </c>
      <c r="C5" s="3" t="s">
        <v>209</v>
      </c>
      <c r="D5" s="3" t="s">
        <v>221</v>
      </c>
      <c r="E5" s="6">
        <v>43758</v>
      </c>
      <c r="F5" s="15">
        <v>3482</v>
      </c>
      <c r="G5" s="15" t="str">
        <f>IF(Dataset[[#This Row],[Salary]]&gt;5000,"Senior","Junior")</f>
        <v>Junior</v>
      </c>
      <c r="H5" s="3" t="s">
        <v>279</v>
      </c>
      <c r="I5" s="3" t="s">
        <v>379</v>
      </c>
      <c r="J5" s="3" t="s">
        <v>446</v>
      </c>
      <c r="K5" s="15">
        <f>IFERROR(VLOOKUP(Dataset[[#This Row],[Department]], Department_Rules!$A$2:$D$13, 2, FALSE), "Not Found")</f>
        <v>12000</v>
      </c>
      <c r="L5" s="15">
        <f>IFERROR(VLOOKUP(Dataset[[#This Row],[Department]], Department_Rules!$A$2:$D$13, 3, FALSE), "Not Found")</f>
        <v>4500</v>
      </c>
      <c r="M5" s="3">
        <f>IFERROR(VLOOKUP(Dataset[[#This Row],[Department]], Department_Rules!$A$2:$D$13, 4, FALSE), "Not Found")</f>
        <v>2</v>
      </c>
    </row>
    <row r="6" spans="1:26" x14ac:dyDescent="0.3">
      <c r="A6" s="3" t="s">
        <v>89</v>
      </c>
      <c r="B6" s="3" t="s">
        <v>189</v>
      </c>
      <c r="C6" s="3" t="s">
        <v>209</v>
      </c>
      <c r="D6" s="3" t="s">
        <v>221</v>
      </c>
      <c r="E6" s="6">
        <v>43931</v>
      </c>
      <c r="F6" s="15">
        <v>3336</v>
      </c>
      <c r="G6" s="15" t="str">
        <f>IF(Dataset[[#This Row],[Salary]]&gt;5000,"Senior","Junior")</f>
        <v>Junior</v>
      </c>
      <c r="H6" s="3" t="s">
        <v>326</v>
      </c>
      <c r="I6" s="3" t="s">
        <v>426</v>
      </c>
      <c r="J6" s="3" t="s">
        <v>446</v>
      </c>
      <c r="K6" s="15">
        <f>IFERROR(VLOOKUP(Dataset[[#This Row],[Department]], Department_Rules!$A$2:$D$13, 2, FALSE), "Not Found")</f>
        <v>12000</v>
      </c>
      <c r="L6" s="15">
        <f>IFERROR(VLOOKUP(Dataset[[#This Row],[Department]], Department_Rules!$A$2:$D$13, 3, FALSE), "Not Found")</f>
        <v>4500</v>
      </c>
      <c r="M6" s="3">
        <f>IFERROR(VLOOKUP(Dataset[[#This Row],[Department]], Department_Rules!$A$2:$D$13, 4, FALSE), "Not Found")</f>
        <v>2</v>
      </c>
    </row>
    <row r="7" spans="1:26" x14ac:dyDescent="0.3">
      <c r="A7" s="3" t="s">
        <v>20</v>
      </c>
      <c r="B7" s="3" t="s">
        <v>120</v>
      </c>
      <c r="C7" s="3" t="s">
        <v>209</v>
      </c>
      <c r="D7" s="3" t="s">
        <v>221</v>
      </c>
      <c r="E7" s="6">
        <v>43982</v>
      </c>
      <c r="F7" s="15">
        <v>5403</v>
      </c>
      <c r="G7" s="15" t="str">
        <f>IF(Dataset[[#This Row],[Salary]]&gt;5000,"Senior","Junior")</f>
        <v>Senior</v>
      </c>
      <c r="H7" s="3" t="s">
        <v>257</v>
      </c>
      <c r="I7" s="3" t="s">
        <v>357</v>
      </c>
      <c r="J7" s="3" t="s">
        <v>446</v>
      </c>
      <c r="K7" s="15">
        <f>IFERROR(VLOOKUP(Dataset[[#This Row],[Department]], Department_Rules!$A$2:$D$13, 2, FALSE), "Not Found")</f>
        <v>12000</v>
      </c>
      <c r="L7" s="15">
        <f>IFERROR(VLOOKUP(Dataset[[#This Row],[Department]], Department_Rules!$A$2:$D$13, 3, FALSE), "Not Found")</f>
        <v>4500</v>
      </c>
      <c r="M7" s="3">
        <f>IFERROR(VLOOKUP(Dataset[[#This Row],[Department]], Department_Rules!$A$2:$D$13, 4, FALSE), "Not Found")</f>
        <v>2</v>
      </c>
    </row>
    <row r="8" spans="1:26" x14ac:dyDescent="0.3">
      <c r="A8" s="3" t="s">
        <v>40</v>
      </c>
      <c r="B8" s="3" t="s">
        <v>140</v>
      </c>
      <c r="C8" s="3" t="s">
        <v>209</v>
      </c>
      <c r="D8" s="3" t="s">
        <v>227</v>
      </c>
      <c r="E8" s="6">
        <v>44180</v>
      </c>
      <c r="F8" s="15">
        <v>6706</v>
      </c>
      <c r="G8" s="15" t="str">
        <f>IF(Dataset[[#This Row],[Salary]]&gt;5000,"Senior","Junior")</f>
        <v>Senior</v>
      </c>
      <c r="H8" s="3" t="s">
        <v>277</v>
      </c>
      <c r="I8" s="3" t="s">
        <v>377</v>
      </c>
      <c r="J8" s="3" t="s">
        <v>446</v>
      </c>
      <c r="K8" s="15">
        <f>IFERROR(VLOOKUP(Dataset[[#This Row],[Department]], Department_Rules!$A$2:$D$13, 2, FALSE), "Not Found")</f>
        <v>12000</v>
      </c>
      <c r="L8" s="15">
        <f>IFERROR(VLOOKUP(Dataset[[#This Row],[Department]], Department_Rules!$A$2:$D$13, 3, FALSE), "Not Found")</f>
        <v>4500</v>
      </c>
      <c r="M8" s="3">
        <f>IFERROR(VLOOKUP(Dataset[[#This Row],[Department]], Department_Rules!$A$2:$D$13, 4, FALSE), "Not Found")</f>
        <v>2</v>
      </c>
    </row>
    <row r="9" spans="1:26" x14ac:dyDescent="0.3">
      <c r="A9" s="3" t="s">
        <v>9</v>
      </c>
      <c r="B9" s="3" t="s">
        <v>109</v>
      </c>
      <c r="C9" s="3" t="s">
        <v>209</v>
      </c>
      <c r="D9" s="3" t="s">
        <v>221</v>
      </c>
      <c r="E9" s="6">
        <v>44237</v>
      </c>
      <c r="F9" s="15">
        <v>4188</v>
      </c>
      <c r="G9" s="15" t="str">
        <f>IF(Dataset[[#This Row],[Salary]]&gt;5000,"Senior","Junior")</f>
        <v>Junior</v>
      </c>
      <c r="H9" s="3" t="s">
        <v>246</v>
      </c>
      <c r="I9" s="3" t="s">
        <v>346</v>
      </c>
      <c r="J9" s="3" t="s">
        <v>446</v>
      </c>
      <c r="K9" s="15">
        <f>IFERROR(VLOOKUP(Dataset[[#This Row],[Department]], Department_Rules!$A$2:$D$13, 2, FALSE), "Not Found")</f>
        <v>12000</v>
      </c>
      <c r="L9" s="15">
        <f>IFERROR(VLOOKUP(Dataset[[#This Row],[Department]], Department_Rules!$A$2:$D$13, 3, FALSE), "Not Found")</f>
        <v>4500</v>
      </c>
      <c r="M9" s="3">
        <f>IFERROR(VLOOKUP(Dataset[[#This Row],[Department]], Department_Rules!$A$2:$D$13, 4, FALSE), "Not Found")</f>
        <v>2</v>
      </c>
    </row>
    <row r="10" spans="1:26" x14ac:dyDescent="0.3">
      <c r="A10" s="3" t="s">
        <v>52</v>
      </c>
      <c r="B10" s="3" t="s">
        <v>152</v>
      </c>
      <c r="C10" s="3" t="s">
        <v>209</v>
      </c>
      <c r="D10" s="3" t="s">
        <v>227</v>
      </c>
      <c r="E10" s="6">
        <v>44409</v>
      </c>
      <c r="F10" s="15">
        <v>6786</v>
      </c>
      <c r="G10" s="15" t="str">
        <f>IF(Dataset[[#This Row],[Salary]]&gt;5000,"Senior","Junior")</f>
        <v>Senior</v>
      </c>
      <c r="H10" s="3" t="s">
        <v>289</v>
      </c>
      <c r="I10" s="3" t="s">
        <v>389</v>
      </c>
      <c r="J10" s="3" t="s">
        <v>446</v>
      </c>
      <c r="K10" s="15">
        <f>IFERROR(VLOOKUP(Dataset[[#This Row],[Department]], Department_Rules!$A$2:$D$13, 2, FALSE), "Not Found")</f>
        <v>12000</v>
      </c>
      <c r="L10" s="15">
        <f>IFERROR(VLOOKUP(Dataset[[#This Row],[Department]], Department_Rules!$A$2:$D$13, 3, FALSE), "Not Found")</f>
        <v>4500</v>
      </c>
      <c r="M10" s="3">
        <f>IFERROR(VLOOKUP(Dataset[[#This Row],[Department]], Department_Rules!$A$2:$D$13, 4, FALSE), "Not Found")</f>
        <v>2</v>
      </c>
    </row>
    <row r="11" spans="1:26" x14ac:dyDescent="0.3">
      <c r="A11" s="3" t="s">
        <v>99</v>
      </c>
      <c r="B11" s="3" t="s">
        <v>199</v>
      </c>
      <c r="C11" s="3" t="s">
        <v>209</v>
      </c>
      <c r="D11" s="3" t="s">
        <v>228</v>
      </c>
      <c r="E11" s="6">
        <v>44413</v>
      </c>
      <c r="F11" s="15">
        <v>2532</v>
      </c>
      <c r="G11" s="15" t="str">
        <f>IF(Dataset[[#This Row],[Salary]]&gt;5000,"Senior","Junior")</f>
        <v>Junior</v>
      </c>
      <c r="H11" s="3" t="s">
        <v>336</v>
      </c>
      <c r="I11" s="3" t="s">
        <v>436</v>
      </c>
      <c r="J11" s="3" t="s">
        <v>447</v>
      </c>
      <c r="K11" s="15">
        <f>IFERROR(VLOOKUP(Dataset[[#This Row],[Department]], Department_Rules!$A$2:$D$13, 2, FALSE), "Not Found")</f>
        <v>12000</v>
      </c>
      <c r="L11" s="15">
        <f>IFERROR(VLOOKUP(Dataset[[#This Row],[Department]], Department_Rules!$A$2:$D$13, 3, FALSE), "Not Found")</f>
        <v>4500</v>
      </c>
      <c r="M11" s="3">
        <f>IFERROR(VLOOKUP(Dataset[[#This Row],[Department]], Department_Rules!$A$2:$D$13, 4, FALSE), "Not Found")</f>
        <v>2</v>
      </c>
    </row>
    <row r="12" spans="1:26" ht="15.6" x14ac:dyDescent="0.3">
      <c r="A12" s="3" t="s">
        <v>51</v>
      </c>
      <c r="B12" s="3" t="s">
        <v>151</v>
      </c>
      <c r="C12" s="3" t="s">
        <v>209</v>
      </c>
      <c r="D12" s="3" t="s">
        <v>228</v>
      </c>
      <c r="E12" s="6">
        <v>44646</v>
      </c>
      <c r="F12" s="15">
        <v>6965</v>
      </c>
      <c r="G12" s="15" t="str">
        <f>IF(Dataset[[#This Row],[Salary]]&gt;5000,"Senior","Junior")</f>
        <v>Senior</v>
      </c>
      <c r="H12" s="3" t="s">
        <v>288</v>
      </c>
      <c r="I12" s="3" t="s">
        <v>388</v>
      </c>
      <c r="J12" s="3" t="s">
        <v>446</v>
      </c>
      <c r="K12" s="15">
        <f>IFERROR(VLOOKUP(Dataset[[#This Row],[Department]], Department_Rules!$A$2:$D$13, 2, FALSE), "Not Found")</f>
        <v>12000</v>
      </c>
      <c r="L12" s="15">
        <f>IFERROR(VLOOKUP(Dataset[[#This Row],[Department]], Department_Rules!$A$2:$D$13, 3, FALSE), "Not Found")</f>
        <v>4500</v>
      </c>
      <c r="M12" s="3">
        <f>IFERROR(VLOOKUP(Dataset[[#This Row],[Department]], Department_Rules!$A$2:$D$13, 4, FALSE), "Not Found")</f>
        <v>2</v>
      </c>
      <c r="N12" s="1"/>
      <c r="O12" s="1"/>
      <c r="P12" s="1"/>
      <c r="Q12" s="1"/>
      <c r="R12" s="8"/>
      <c r="S12" s="11"/>
      <c r="T12" s="1"/>
      <c r="U12" s="1"/>
      <c r="V12" s="1"/>
      <c r="W12" s="1"/>
    </row>
    <row r="13" spans="1:26" x14ac:dyDescent="0.3">
      <c r="A13" s="3" t="s">
        <v>23</v>
      </c>
      <c r="B13" s="3" t="s">
        <v>123</v>
      </c>
      <c r="C13" s="3" t="s">
        <v>209</v>
      </c>
      <c r="D13" s="3" t="s">
        <v>228</v>
      </c>
      <c r="E13" s="6">
        <v>44743</v>
      </c>
      <c r="F13" s="15">
        <v>4420</v>
      </c>
      <c r="G13" s="15" t="str">
        <f>IF(Dataset[[#This Row],[Salary]]&gt;5000,"Senior","Junior")</f>
        <v>Junior</v>
      </c>
      <c r="H13" s="3" t="s">
        <v>260</v>
      </c>
      <c r="I13" s="3" t="s">
        <v>360</v>
      </c>
      <c r="J13" s="3" t="s">
        <v>447</v>
      </c>
      <c r="K13" s="15">
        <f>IFERROR(VLOOKUP(Dataset[[#This Row],[Department]], Department_Rules!$A$2:$D$13, 2, FALSE), "Not Found")</f>
        <v>12000</v>
      </c>
      <c r="L13" s="15">
        <f>IFERROR(VLOOKUP(Dataset[[#This Row],[Department]], Department_Rules!$A$2:$D$13, 3, FALSE), "Not Found")</f>
        <v>4500</v>
      </c>
      <c r="M13" s="3">
        <f>IFERROR(VLOOKUP(Dataset[[#This Row],[Department]], Department_Rules!$A$2:$D$13, 4, FALSE), "Not Found")</f>
        <v>2</v>
      </c>
    </row>
    <row r="14" spans="1:26" x14ac:dyDescent="0.3">
      <c r="A14" s="3" t="s">
        <v>47</v>
      </c>
      <c r="B14" s="3" t="s">
        <v>147</v>
      </c>
      <c r="C14" s="3" t="s">
        <v>209</v>
      </c>
      <c r="D14" s="3" t="s">
        <v>228</v>
      </c>
      <c r="E14" s="6">
        <v>45067</v>
      </c>
      <c r="F14" s="15">
        <v>3963</v>
      </c>
      <c r="G14" s="15" t="str">
        <f>IF(Dataset[[#This Row],[Salary]]&gt;5000,"Senior","Junior")</f>
        <v>Junior</v>
      </c>
      <c r="H14" s="3" t="s">
        <v>284</v>
      </c>
      <c r="I14" s="3" t="s">
        <v>384</v>
      </c>
      <c r="J14" s="3" t="s">
        <v>447</v>
      </c>
      <c r="K14" s="15">
        <f>IFERROR(VLOOKUP(Dataset[[#This Row],[Department]], Department_Rules!$A$2:$D$13, 2, FALSE), "Not Found")</f>
        <v>12000</v>
      </c>
      <c r="L14" s="15">
        <f>IFERROR(VLOOKUP(Dataset[[#This Row],[Department]], Department_Rules!$A$2:$D$13, 3, FALSE), "Not Found")</f>
        <v>4500</v>
      </c>
      <c r="M14" s="3">
        <f>IFERROR(VLOOKUP(Dataset[[#This Row],[Department]], Department_Rules!$A$2:$D$13, 4, FALSE), "Not Found")</f>
        <v>2</v>
      </c>
    </row>
    <row r="15" spans="1:26" x14ac:dyDescent="0.3">
      <c r="A15" s="3" t="s">
        <v>22</v>
      </c>
      <c r="B15" s="3" t="s">
        <v>122</v>
      </c>
      <c r="C15" s="3" t="s">
        <v>209</v>
      </c>
      <c r="D15" s="3" t="s">
        <v>227</v>
      </c>
      <c r="E15" s="6">
        <v>45626</v>
      </c>
      <c r="F15" s="15">
        <v>3380</v>
      </c>
      <c r="G15" s="15" t="str">
        <f>IF(Dataset[[#This Row],[Salary]]&gt;5000,"Senior","Junior")</f>
        <v>Junior</v>
      </c>
      <c r="H15" s="3" t="s">
        <v>259</v>
      </c>
      <c r="I15" s="3" t="s">
        <v>359</v>
      </c>
      <c r="J15" s="3" t="s">
        <v>447</v>
      </c>
      <c r="K15" s="15">
        <f>IFERROR(VLOOKUP(Dataset[[#This Row],[Department]], Department_Rules!$A$2:$D$13, 2, FALSE), "Not Found")</f>
        <v>12000</v>
      </c>
      <c r="L15" s="15">
        <f>IFERROR(VLOOKUP(Dataset[[#This Row],[Department]], Department_Rules!$A$2:$D$13, 3, FALSE), "Not Found")</f>
        <v>4500</v>
      </c>
      <c r="M15" s="3">
        <f>IFERROR(VLOOKUP(Dataset[[#This Row],[Department]], Department_Rules!$A$2:$D$13, 4, FALSE), "Not Found")</f>
        <v>2</v>
      </c>
    </row>
    <row r="16" spans="1:26" x14ac:dyDescent="0.3">
      <c r="A16" s="3" t="s">
        <v>76</v>
      </c>
      <c r="B16" s="3" t="s">
        <v>176</v>
      </c>
      <c r="C16" s="3" t="s">
        <v>209</v>
      </c>
      <c r="D16" s="3" t="s">
        <v>221</v>
      </c>
      <c r="E16" s="6">
        <v>45640</v>
      </c>
      <c r="F16" s="15">
        <v>3845</v>
      </c>
      <c r="G16" s="15" t="str">
        <f>IF(Dataset[[#This Row],[Salary]]&gt;5000,"Senior","Junior")</f>
        <v>Junior</v>
      </c>
      <c r="H16" s="3" t="s">
        <v>313</v>
      </c>
      <c r="I16" s="3" t="s">
        <v>413</v>
      </c>
      <c r="J16" s="3" t="s">
        <v>446</v>
      </c>
      <c r="K16" s="15">
        <f>IFERROR(VLOOKUP(Dataset[[#This Row],[Department]], Department_Rules!$A$2:$D$13, 2, FALSE), "Not Found")</f>
        <v>12000</v>
      </c>
      <c r="L16" s="15">
        <f>IFERROR(VLOOKUP(Dataset[[#This Row],[Department]], Department_Rules!$A$2:$D$13, 3, FALSE), "Not Found")</f>
        <v>4500</v>
      </c>
      <c r="M16" s="3">
        <f>IFERROR(VLOOKUP(Dataset[[#This Row],[Department]], Department_Rules!$A$2:$D$13, 4, FALSE), "Not Found")</f>
        <v>2</v>
      </c>
    </row>
    <row r="17" spans="1:27" x14ac:dyDescent="0.3">
      <c r="A17" s="3" t="s">
        <v>72</v>
      </c>
      <c r="B17" s="3" t="s">
        <v>172</v>
      </c>
      <c r="C17" s="3" t="s">
        <v>217</v>
      </c>
      <c r="D17" s="3" t="s">
        <v>238</v>
      </c>
      <c r="E17" s="6">
        <v>43504</v>
      </c>
      <c r="F17" s="15">
        <v>6925</v>
      </c>
      <c r="G17" s="15" t="str">
        <f>IF(Dataset[[#This Row],[Salary]]&gt;5000,"Senior","Junior")</f>
        <v>Senior</v>
      </c>
      <c r="H17" s="3" t="s">
        <v>309</v>
      </c>
      <c r="I17" s="3" t="s">
        <v>409</v>
      </c>
      <c r="J17" s="3" t="s">
        <v>446</v>
      </c>
      <c r="K17" s="15">
        <f>IFERROR(VLOOKUP(Dataset[[#This Row],[Department]], Department_Rules!$A$2:$D$13, 2, FALSE), "Not Found")</f>
        <v>7000</v>
      </c>
      <c r="L17" s="15">
        <f>IFERROR(VLOOKUP(Dataset[[#This Row],[Department]], Department_Rules!$A$2:$D$13, 3, FALSE), "Not Found")</f>
        <v>2850</v>
      </c>
      <c r="M17" s="3">
        <f>IFERROR(VLOOKUP(Dataset[[#This Row],[Department]], Department_Rules!$A$2:$D$13, 4, FALSE), "Not Found")</f>
        <v>6</v>
      </c>
    </row>
    <row r="18" spans="1:27" x14ac:dyDescent="0.3">
      <c r="A18" s="3" t="s">
        <v>69</v>
      </c>
      <c r="B18" s="3" t="s">
        <v>169</v>
      </c>
      <c r="C18" s="3" t="s">
        <v>217</v>
      </c>
      <c r="D18" s="3" t="s">
        <v>236</v>
      </c>
      <c r="E18" s="6">
        <v>43868</v>
      </c>
      <c r="F18" s="15">
        <v>5927</v>
      </c>
      <c r="G18" s="15" t="str">
        <f>IF(Dataset[[#This Row],[Salary]]&gt;5000,"Senior","Junior")</f>
        <v>Senior</v>
      </c>
      <c r="H18" s="3" t="s">
        <v>306</v>
      </c>
      <c r="I18" s="3" t="s">
        <v>406</v>
      </c>
      <c r="J18" s="3" t="s">
        <v>447</v>
      </c>
      <c r="K18" s="15">
        <f>IFERROR(VLOOKUP(Dataset[[#This Row],[Department]], Department_Rules!$A$2:$D$13, 2, FALSE), "Not Found")</f>
        <v>7000</v>
      </c>
      <c r="L18" s="15">
        <f>IFERROR(VLOOKUP(Dataset[[#This Row],[Department]], Department_Rules!$A$2:$D$13, 3, FALSE), "Not Found")</f>
        <v>2850</v>
      </c>
      <c r="M18" s="3">
        <f>IFERROR(VLOOKUP(Dataset[[#This Row],[Department]], Department_Rules!$A$2:$D$13, 4, FALSE), "Not Found")</f>
        <v>6</v>
      </c>
    </row>
    <row r="19" spans="1:27" x14ac:dyDescent="0.3">
      <c r="A19" s="3" t="s">
        <v>91</v>
      </c>
      <c r="B19" s="3" t="s">
        <v>191</v>
      </c>
      <c r="C19" s="3" t="s">
        <v>217</v>
      </c>
      <c r="D19" s="3" t="s">
        <v>236</v>
      </c>
      <c r="E19" s="6">
        <v>43880</v>
      </c>
      <c r="F19" s="15">
        <v>3016</v>
      </c>
      <c r="G19" s="15" t="str">
        <f>IF(Dataset[[#This Row],[Salary]]&gt;5000,"Senior","Junior")</f>
        <v>Junior</v>
      </c>
      <c r="H19" s="3" t="s">
        <v>328</v>
      </c>
      <c r="I19" s="3" t="s">
        <v>428</v>
      </c>
      <c r="J19" s="3" t="s">
        <v>446</v>
      </c>
      <c r="K19" s="15">
        <f>IFERROR(VLOOKUP(Dataset[[#This Row],[Department]], Department_Rules!$A$2:$D$13, 2, FALSE), "Not Found")</f>
        <v>7000</v>
      </c>
      <c r="L19" s="15">
        <f>IFERROR(VLOOKUP(Dataset[[#This Row],[Department]], Department_Rules!$A$2:$D$13, 3, FALSE), "Not Found")</f>
        <v>2850</v>
      </c>
      <c r="M19" s="3">
        <f>IFERROR(VLOOKUP(Dataset[[#This Row],[Department]], Department_Rules!$A$2:$D$13, 4, FALSE), "Not Found")</f>
        <v>6</v>
      </c>
    </row>
    <row r="20" spans="1:27" x14ac:dyDescent="0.3">
      <c r="A20" s="3" t="s">
        <v>77</v>
      </c>
      <c r="B20" s="3" t="s">
        <v>177</v>
      </c>
      <c r="C20" s="3" t="s">
        <v>217</v>
      </c>
      <c r="D20" s="3" t="s">
        <v>236</v>
      </c>
      <c r="E20" s="6">
        <v>44279</v>
      </c>
      <c r="F20" s="15">
        <v>6072</v>
      </c>
      <c r="G20" s="15" t="str">
        <f>IF(Dataset[[#This Row],[Salary]]&gt;5000,"Senior","Junior")</f>
        <v>Senior</v>
      </c>
      <c r="H20" s="3" t="s">
        <v>314</v>
      </c>
      <c r="I20" s="3" t="s">
        <v>414</v>
      </c>
      <c r="J20" s="3" t="s">
        <v>447</v>
      </c>
      <c r="K20" s="15">
        <f>IFERROR(VLOOKUP(Dataset[[#This Row],[Department]], Department_Rules!$A$2:$D$13, 2, FALSE), "Not Found")</f>
        <v>7000</v>
      </c>
      <c r="L20" s="15">
        <f>IFERROR(VLOOKUP(Dataset[[#This Row],[Department]], Department_Rules!$A$2:$D$13, 3, FALSE), "Not Found")</f>
        <v>2850</v>
      </c>
      <c r="M20" s="3">
        <f>IFERROR(VLOOKUP(Dataset[[#This Row],[Department]], Department_Rules!$A$2:$D$13, 4, FALSE), "Not Found")</f>
        <v>6</v>
      </c>
    </row>
    <row r="21" spans="1:27" x14ac:dyDescent="0.3">
      <c r="A21" s="3" t="s">
        <v>100</v>
      </c>
      <c r="B21" s="3" t="s">
        <v>200</v>
      </c>
      <c r="C21" s="3" t="s">
        <v>217</v>
      </c>
      <c r="D21" s="3" t="s">
        <v>238</v>
      </c>
      <c r="E21" s="6">
        <v>44939</v>
      </c>
      <c r="F21" s="15">
        <v>3256</v>
      </c>
      <c r="G21" s="15" t="str">
        <f>IF(Dataset[[#This Row],[Salary]]&gt;5000,"Senior","Junior")</f>
        <v>Junior</v>
      </c>
      <c r="H21" s="3" t="s">
        <v>337</v>
      </c>
      <c r="I21" s="3" t="s">
        <v>437</v>
      </c>
      <c r="J21" s="3" t="s">
        <v>446</v>
      </c>
      <c r="K21" s="15">
        <f>IFERROR(VLOOKUP(Dataset[[#This Row],[Department]], Department_Rules!$A$2:$D$13, 2, FALSE), "Not Found")</f>
        <v>7000</v>
      </c>
      <c r="L21" s="15">
        <f>IFERROR(VLOOKUP(Dataset[[#This Row],[Department]], Department_Rules!$A$2:$D$13, 3, FALSE), "Not Found")</f>
        <v>2850</v>
      </c>
      <c r="M21" s="3">
        <f>IFERROR(VLOOKUP(Dataset[[#This Row],[Department]], Department_Rules!$A$2:$D$13, 4, FALSE), "Not Found")</f>
        <v>6</v>
      </c>
    </row>
    <row r="22" spans="1:27" x14ac:dyDescent="0.3">
      <c r="A22" s="3" t="s">
        <v>65</v>
      </c>
      <c r="B22" s="3" t="s">
        <v>165</v>
      </c>
      <c r="C22" s="3" t="s">
        <v>215</v>
      </c>
      <c r="D22" s="3" t="s">
        <v>234</v>
      </c>
      <c r="E22" s="6">
        <v>43863</v>
      </c>
      <c r="F22" s="15">
        <v>3713</v>
      </c>
      <c r="G22" s="15" t="str">
        <f>IF(Dataset[[#This Row],[Salary]]&gt;5000,"Senior","Junior")</f>
        <v>Junior</v>
      </c>
      <c r="H22" s="3" t="s">
        <v>302</v>
      </c>
      <c r="I22" s="3" t="s">
        <v>402</v>
      </c>
      <c r="J22" s="3" t="s">
        <v>446</v>
      </c>
      <c r="K22" s="15">
        <f>IFERROR(VLOOKUP(Dataset[[#This Row],[Department]], Department_Rules!$A$2:$D$13, 2, FALSE), "Not Found")</f>
        <v>9500</v>
      </c>
      <c r="L22" s="15">
        <f>IFERROR(VLOOKUP(Dataset[[#This Row],[Department]], Department_Rules!$A$2:$D$13, 3, FALSE), "Not Found")</f>
        <v>4000</v>
      </c>
      <c r="M22" s="3">
        <f>IFERROR(VLOOKUP(Dataset[[#This Row],[Department]], Department_Rules!$A$2:$D$13, 4, FALSE), "Not Found")</f>
        <v>5</v>
      </c>
    </row>
    <row r="23" spans="1:27" x14ac:dyDescent="0.3">
      <c r="A23" s="3" t="s">
        <v>64</v>
      </c>
      <c r="B23" s="3" t="s">
        <v>164</v>
      </c>
      <c r="C23" s="3" t="s">
        <v>215</v>
      </c>
      <c r="D23" s="3" t="s">
        <v>233</v>
      </c>
      <c r="E23" s="6">
        <v>44054</v>
      </c>
      <c r="F23" s="15">
        <v>3806</v>
      </c>
      <c r="G23" s="15" t="str">
        <f>IF(Dataset[[#This Row],[Salary]]&gt;5000,"Senior","Junior")</f>
        <v>Junior</v>
      </c>
      <c r="H23" s="3" t="s">
        <v>301</v>
      </c>
      <c r="I23" s="3" t="s">
        <v>401</v>
      </c>
      <c r="J23" s="3" t="s">
        <v>447</v>
      </c>
      <c r="K23" s="15">
        <f>IFERROR(VLOOKUP(Dataset[[#This Row],[Department]], Department_Rules!$A$2:$D$13, 2, FALSE), "Not Found")</f>
        <v>9500</v>
      </c>
      <c r="L23" s="15">
        <f>IFERROR(VLOOKUP(Dataset[[#This Row],[Department]], Department_Rules!$A$2:$D$13, 3, FALSE), "Not Found")</f>
        <v>4000</v>
      </c>
      <c r="M23" s="3">
        <f>IFERROR(VLOOKUP(Dataset[[#This Row],[Department]], Department_Rules!$A$2:$D$13, 4, FALSE), "Not Found")</f>
        <v>5</v>
      </c>
      <c r="N23" s="3"/>
      <c r="R23"/>
      <c r="S23" s="9"/>
      <c r="T23" s="12"/>
    </row>
    <row r="24" spans="1:27" x14ac:dyDescent="0.3">
      <c r="A24" s="3" t="s">
        <v>63</v>
      </c>
      <c r="B24" s="3" t="s">
        <v>163</v>
      </c>
      <c r="C24" s="3" t="s">
        <v>215</v>
      </c>
      <c r="D24" s="3" t="s">
        <v>232</v>
      </c>
      <c r="E24" s="6">
        <v>45133</v>
      </c>
      <c r="F24" s="15">
        <v>3626</v>
      </c>
      <c r="G24" s="15" t="str">
        <f>IF(Dataset[[#This Row],[Salary]]&gt;5000,"Senior","Junior")</f>
        <v>Junior</v>
      </c>
      <c r="H24" s="3" t="s">
        <v>300</v>
      </c>
      <c r="I24" s="3" t="s">
        <v>400</v>
      </c>
      <c r="J24" s="3" t="s">
        <v>446</v>
      </c>
      <c r="K24" s="15">
        <f>IFERROR(VLOOKUP(Dataset[[#This Row],[Department]], Department_Rules!$A$2:$D$13, 2, FALSE), "Not Found")</f>
        <v>9500</v>
      </c>
      <c r="L24" s="15">
        <f>IFERROR(VLOOKUP(Dataset[[#This Row],[Department]], Department_Rules!$A$2:$D$13, 3, FALSE), "Not Found")</f>
        <v>4000</v>
      </c>
      <c r="M24" s="3">
        <f>IFERROR(VLOOKUP(Dataset[[#This Row],[Department]], Department_Rules!$A$2:$D$13, 4, FALSE), "Not Found")</f>
        <v>5</v>
      </c>
      <c r="N24" s="3"/>
      <c r="O24" s="4" t="s">
        <v>449</v>
      </c>
      <c r="P24" s="17">
        <v>2024</v>
      </c>
      <c r="Q24" s="19" t="s">
        <v>450</v>
      </c>
      <c r="R24" s="17">
        <v>2</v>
      </c>
      <c r="S24" s="20" t="s">
        <v>451</v>
      </c>
      <c r="T24" s="18">
        <v>30</v>
      </c>
    </row>
    <row r="25" spans="1:27" ht="15.6" x14ac:dyDescent="0.3">
      <c r="A25" s="3" t="s">
        <v>101</v>
      </c>
      <c r="B25" s="3" t="s">
        <v>201</v>
      </c>
      <c r="C25" s="3" t="s">
        <v>214</v>
      </c>
      <c r="D25" s="3" t="s">
        <v>225</v>
      </c>
      <c r="E25" s="6">
        <v>44059</v>
      </c>
      <c r="F25" s="15">
        <v>3809</v>
      </c>
      <c r="G25" s="15" t="str">
        <f>IF(Dataset[[#This Row],[Salary]]&gt;5000,"Senior","Junior")</f>
        <v>Junior</v>
      </c>
      <c r="H25" s="3" t="s">
        <v>338</v>
      </c>
      <c r="I25" s="3" t="s">
        <v>438</v>
      </c>
      <c r="J25" s="3" t="s">
        <v>447</v>
      </c>
      <c r="K25" s="15">
        <f>IFERROR(VLOOKUP(Dataset[[#This Row],[Department]], Department_Rules!$A$2:$D$13, 2, FALSE), "Not Found")</f>
        <v>8500</v>
      </c>
      <c r="L25" s="15">
        <f>IFERROR(VLOOKUP(Dataset[[#This Row],[Department]], Department_Rules!$A$2:$D$13, 3, FALSE), "Not Found")</f>
        <v>3000</v>
      </c>
      <c r="M25" s="3">
        <f>IFERROR(VLOOKUP(Dataset[[#This Row],[Department]], Department_Rules!$A$2:$D$13, 4, FALSE), "Not Found")</f>
        <v>6</v>
      </c>
      <c r="N25" s="3"/>
      <c r="O25" s="7" t="s">
        <v>0</v>
      </c>
      <c r="P25" s="7" t="s">
        <v>1</v>
      </c>
      <c r="Q25" s="7" t="s">
        <v>2</v>
      </c>
      <c r="R25" s="7" t="s">
        <v>3</v>
      </c>
      <c r="S25" s="10" t="s">
        <v>4</v>
      </c>
      <c r="T25" s="13" t="s">
        <v>5</v>
      </c>
      <c r="U25" s="13" t="s">
        <v>452</v>
      </c>
      <c r="V25" s="7" t="s">
        <v>6</v>
      </c>
      <c r="W25" s="7" t="s">
        <v>7</v>
      </c>
      <c r="X25" s="7" t="s">
        <v>8</v>
      </c>
      <c r="Y25" s="26" t="s">
        <v>453</v>
      </c>
      <c r="Z25" s="26" t="s">
        <v>454</v>
      </c>
      <c r="AA25" s="23" t="s">
        <v>455</v>
      </c>
    </row>
    <row r="26" spans="1:27" x14ac:dyDescent="0.3">
      <c r="A26" s="3" t="s">
        <v>92</v>
      </c>
      <c r="B26" s="3" t="s">
        <v>192</v>
      </c>
      <c r="C26" s="3" t="s">
        <v>214</v>
      </c>
      <c r="D26" s="3" t="s">
        <v>231</v>
      </c>
      <c r="E26" s="6">
        <v>44192</v>
      </c>
      <c r="F26" s="15">
        <v>4956</v>
      </c>
      <c r="G26" s="15" t="str">
        <f>IF(Dataset[[#This Row],[Salary]]&gt;5000,"Senior","Junior")</f>
        <v>Junior</v>
      </c>
      <c r="H26" s="3" t="s">
        <v>329</v>
      </c>
      <c r="I26" s="3" t="s">
        <v>429</v>
      </c>
      <c r="J26" s="3" t="s">
        <v>447</v>
      </c>
      <c r="K26" s="15">
        <f>IFERROR(VLOOKUP(Dataset[[#This Row],[Department]], Department_Rules!$A$2:$D$13, 2, FALSE), "Not Found")</f>
        <v>8500</v>
      </c>
      <c r="L26" s="15">
        <f>IFERROR(VLOOKUP(Dataset[[#This Row],[Department]], Department_Rules!$A$2:$D$13, 3, FALSE), "Not Found")</f>
        <v>3000</v>
      </c>
      <c r="M26" s="3">
        <f>IFERROR(VLOOKUP(Dataset[[#This Row],[Department]], Department_Rules!$A$2:$D$13, 4, FALSE), "Not Found")</f>
        <v>6</v>
      </c>
      <c r="N26" s="3"/>
      <c r="O26" t="str" cm="1">
        <f t="array" ref="O26:AA40">IF(P24="", "Enter Year At N9 to Filter", _xlfn._xlws.FILTER(Dataset[], Dataset[Date of Joining] &gt;= DATE(P24, IF(R24="",1,R24), IF(T24="",1,T24)), "No Employees joined"))</f>
        <v>EMP014</v>
      </c>
      <c r="P26" t="str">
        <v>Juan Smith DDS</v>
      </c>
      <c r="Q26" t="str">
        <v>Admin</v>
      </c>
      <c r="R26" t="str">
        <v>Executive</v>
      </c>
      <c r="S26" s="9">
        <v>45626</v>
      </c>
      <c r="T26" s="12">
        <v>3380</v>
      </c>
      <c r="U26" t="str">
        <v>Junior</v>
      </c>
      <c r="V26" t="str">
        <v>juansm372@example.org</v>
      </c>
      <c r="W26" t="str">
        <v>+201041364730</v>
      </c>
      <c r="X26" t="str">
        <v>Active</v>
      </c>
      <c r="Y26" s="22">
        <v>12000</v>
      </c>
      <c r="Z26" s="22">
        <v>4500</v>
      </c>
      <c r="AA26">
        <v>2</v>
      </c>
    </row>
    <row r="27" spans="1:27" x14ac:dyDescent="0.3">
      <c r="A27" s="3" t="s">
        <v>104</v>
      </c>
      <c r="B27" s="3" t="s">
        <v>204</v>
      </c>
      <c r="C27" s="3" t="s">
        <v>214</v>
      </c>
      <c r="D27" s="3" t="s">
        <v>225</v>
      </c>
      <c r="E27" s="6">
        <v>44638</v>
      </c>
      <c r="F27" s="15">
        <v>5308</v>
      </c>
      <c r="G27" s="15" t="str">
        <f>IF(Dataset[[#This Row],[Salary]]&gt;5000,"Senior","Junior")</f>
        <v>Senior</v>
      </c>
      <c r="H27" s="3" t="s">
        <v>341</v>
      </c>
      <c r="I27" s="3" t="s">
        <v>441</v>
      </c>
      <c r="J27" s="3" t="s">
        <v>446</v>
      </c>
      <c r="K27" s="15">
        <f>IFERROR(VLOOKUP(Dataset[[#This Row],[Department]], Department_Rules!$A$2:$D$13, 2, FALSE), "Not Found")</f>
        <v>8500</v>
      </c>
      <c r="L27" s="15">
        <f>IFERROR(VLOOKUP(Dataset[[#This Row],[Department]], Department_Rules!$A$2:$D$13, 3, FALSE), "Not Found")</f>
        <v>3000</v>
      </c>
      <c r="M27" s="3">
        <f>IFERROR(VLOOKUP(Dataset[[#This Row],[Department]], Department_Rules!$A$2:$D$13, 4, FALSE), "Not Found")</f>
        <v>6</v>
      </c>
      <c r="N27" s="3"/>
      <c r="O27" t="str">
        <v>EMP068</v>
      </c>
      <c r="P27" t="str">
        <v>John Mcbride</v>
      </c>
      <c r="Q27" t="str">
        <v>Admin</v>
      </c>
      <c r="R27" t="str">
        <v>Assistant</v>
      </c>
      <c r="S27" s="9">
        <v>45640</v>
      </c>
      <c r="T27" s="12">
        <v>3845</v>
      </c>
      <c r="U27" t="str">
        <v>Junior</v>
      </c>
      <c r="V27" t="str">
        <v>john853@example.org</v>
      </c>
      <c r="W27" t="str">
        <v>+201078136802</v>
      </c>
      <c r="X27" t="str">
        <v>Inactive</v>
      </c>
      <c r="Y27" s="22">
        <v>12000</v>
      </c>
      <c r="Z27" s="22">
        <v>4500</v>
      </c>
      <c r="AA27">
        <v>2</v>
      </c>
    </row>
    <row r="28" spans="1:27" x14ac:dyDescent="0.3">
      <c r="A28" s="3" t="s">
        <v>108</v>
      </c>
      <c r="B28" s="3" t="s">
        <v>208</v>
      </c>
      <c r="C28" s="3" t="s">
        <v>214</v>
      </c>
      <c r="D28" s="3" t="s">
        <v>245</v>
      </c>
      <c r="E28" s="6">
        <v>45527</v>
      </c>
      <c r="F28" s="15">
        <v>5796</v>
      </c>
      <c r="G28" s="15" t="str">
        <f>IF(Dataset[[#This Row],[Salary]]&gt;5000,"Senior","Junior")</f>
        <v>Senior</v>
      </c>
      <c r="H28" s="3" t="s">
        <v>345</v>
      </c>
      <c r="I28" s="3" t="s">
        <v>445</v>
      </c>
      <c r="J28" s="3" t="s">
        <v>446</v>
      </c>
      <c r="K28" s="15">
        <f>IFERROR(VLOOKUP(Dataset[[#This Row],[Department]], Department_Rules!$A$2:$D$13, 2, FALSE), "Not Found")</f>
        <v>8500</v>
      </c>
      <c r="L28" s="15">
        <f>IFERROR(VLOOKUP(Dataset[[#This Row],[Department]], Department_Rules!$A$2:$D$13, 3, FALSE), "Not Found")</f>
        <v>3000</v>
      </c>
      <c r="M28" s="3">
        <f>IFERROR(VLOOKUP(Dataset[[#This Row],[Department]], Department_Rules!$A$2:$D$13, 4, FALSE), "Not Found")</f>
        <v>6</v>
      </c>
      <c r="N28" s="3"/>
      <c r="O28" t="str">
        <v>EMP100</v>
      </c>
      <c r="P28" t="str">
        <v>Donna Bishop</v>
      </c>
      <c r="Q28" t="str">
        <v>Engineering</v>
      </c>
      <c r="R28" t="str">
        <v>Project Lead</v>
      </c>
      <c r="S28" s="9">
        <v>45527</v>
      </c>
      <c r="T28" s="12">
        <v>5796</v>
      </c>
      <c r="U28" t="str">
        <v>Senior</v>
      </c>
      <c r="V28" t="str">
        <v>donn602@example.org</v>
      </c>
      <c r="W28" t="str">
        <v>+201102097571</v>
      </c>
      <c r="X28" t="str">
        <v>Inactive</v>
      </c>
      <c r="Y28" s="22">
        <v>8500</v>
      </c>
      <c r="Z28" s="22">
        <v>3000</v>
      </c>
      <c r="AA28">
        <v>6</v>
      </c>
    </row>
    <row r="29" spans="1:27" x14ac:dyDescent="0.3">
      <c r="A29" s="3" t="s">
        <v>62</v>
      </c>
      <c r="B29" s="3" t="s">
        <v>162</v>
      </c>
      <c r="C29" s="3" t="s">
        <v>214</v>
      </c>
      <c r="D29" s="3" t="s">
        <v>231</v>
      </c>
      <c r="E29" s="6">
        <v>45568</v>
      </c>
      <c r="F29" s="15">
        <v>5680</v>
      </c>
      <c r="G29" s="15" t="str">
        <f>IF(Dataset[[#This Row],[Salary]]&gt;5000,"Senior","Junior")</f>
        <v>Senior</v>
      </c>
      <c r="H29" s="3" t="s">
        <v>299</v>
      </c>
      <c r="I29" s="3" t="s">
        <v>399</v>
      </c>
      <c r="J29" s="3" t="s">
        <v>447</v>
      </c>
      <c r="K29" s="15">
        <f>IFERROR(VLOOKUP(Dataset[[#This Row],[Department]], Department_Rules!$A$2:$D$13, 2, FALSE), "Not Found")</f>
        <v>8500</v>
      </c>
      <c r="L29" s="15">
        <f>IFERROR(VLOOKUP(Dataset[[#This Row],[Department]], Department_Rules!$A$2:$D$13, 3, FALSE), "Not Found")</f>
        <v>3000</v>
      </c>
      <c r="M29" s="3">
        <f>IFERROR(VLOOKUP(Dataset[[#This Row],[Department]], Department_Rules!$A$2:$D$13, 4, FALSE), "Not Found")</f>
        <v>6</v>
      </c>
      <c r="N29" s="3"/>
      <c r="O29" t="str">
        <v>EMP054</v>
      </c>
      <c r="P29" t="str">
        <v>Mariah Watson</v>
      </c>
      <c r="Q29" t="str">
        <v>Engineering</v>
      </c>
      <c r="R29" t="str">
        <v>Senior Engineer</v>
      </c>
      <c r="S29" s="9">
        <v>45568</v>
      </c>
      <c r="T29" s="12">
        <v>5680</v>
      </c>
      <c r="U29" t="str">
        <v>Senior</v>
      </c>
      <c r="V29" t="str">
        <v>maria602@company.net</v>
      </c>
      <c r="W29" t="str">
        <v>+201087218093</v>
      </c>
      <c r="X29" t="str">
        <v>Active</v>
      </c>
      <c r="Y29" s="22">
        <v>8500</v>
      </c>
      <c r="Z29" s="22">
        <v>3000</v>
      </c>
      <c r="AA29">
        <v>6</v>
      </c>
    </row>
    <row r="30" spans="1:27" x14ac:dyDescent="0.3">
      <c r="A30" s="3" t="s">
        <v>27</v>
      </c>
      <c r="B30" s="3" t="s">
        <v>127</v>
      </c>
      <c r="C30" s="3" t="s">
        <v>212</v>
      </c>
      <c r="D30" s="3" t="s">
        <v>229</v>
      </c>
      <c r="E30" s="6">
        <v>43555</v>
      </c>
      <c r="F30" s="15">
        <v>5595</v>
      </c>
      <c r="G30" s="15" t="str">
        <f>IF(Dataset[[#This Row],[Salary]]&gt;5000,"Senior","Junior")</f>
        <v>Senior</v>
      </c>
      <c r="H30" s="3" t="s">
        <v>264</v>
      </c>
      <c r="I30" s="3" t="s">
        <v>364</v>
      </c>
      <c r="J30" s="3" t="s">
        <v>447</v>
      </c>
      <c r="K30" s="15">
        <f>IFERROR(VLOOKUP(Dataset[[#This Row],[Department]], Department_Rules!$A$2:$D$13, 2, FALSE), "Not Found")</f>
        <v>6500</v>
      </c>
      <c r="L30" s="15">
        <f>IFERROR(VLOOKUP(Dataset[[#This Row],[Department]], Department_Rules!$A$2:$D$13, 3, FALSE), "Not Found")</f>
        <v>2000</v>
      </c>
      <c r="M30" s="3">
        <f>IFERROR(VLOOKUP(Dataset[[#This Row],[Department]], Department_Rules!$A$2:$D$13, 4, FALSE), "Not Found")</f>
        <v>6</v>
      </c>
      <c r="N30" s="3"/>
      <c r="O30" t="str">
        <v>EMP063</v>
      </c>
      <c r="P30" t="str">
        <v>Danielle Nichols</v>
      </c>
      <c r="Q30" t="str">
        <v>Finance</v>
      </c>
      <c r="R30" t="str">
        <v>Accountant</v>
      </c>
      <c r="S30" s="9">
        <v>45502</v>
      </c>
      <c r="T30" s="12">
        <v>4096</v>
      </c>
      <c r="U30" t="str">
        <v>Junior</v>
      </c>
      <c r="V30" t="str">
        <v>danie564@mail.com</v>
      </c>
      <c r="W30" t="str">
        <v>+201223191604</v>
      </c>
      <c r="X30" t="str">
        <v>Inactive</v>
      </c>
      <c r="Y30" s="22">
        <v>6500</v>
      </c>
      <c r="Z30" s="22">
        <v>2000</v>
      </c>
      <c r="AA30">
        <v>6</v>
      </c>
    </row>
    <row r="31" spans="1:27" x14ac:dyDescent="0.3">
      <c r="A31" s="3" t="s">
        <v>96</v>
      </c>
      <c r="B31" s="3" t="s">
        <v>196</v>
      </c>
      <c r="C31" s="3" t="s">
        <v>212</v>
      </c>
      <c r="D31" s="3" t="s">
        <v>224</v>
      </c>
      <c r="E31" s="6">
        <v>43591</v>
      </c>
      <c r="F31" s="15">
        <v>2501</v>
      </c>
      <c r="G31" s="15" t="str">
        <f>IF(Dataset[[#This Row],[Salary]]&gt;5000,"Senior","Junior")</f>
        <v>Junior</v>
      </c>
      <c r="H31" s="3" t="s">
        <v>333</v>
      </c>
      <c r="I31" s="3" t="s">
        <v>433</v>
      </c>
      <c r="J31" s="3" t="s">
        <v>446</v>
      </c>
      <c r="K31" s="15">
        <f>IFERROR(VLOOKUP(Dataset[[#This Row],[Department]], Department_Rules!$A$2:$D$13, 2, FALSE), "Not Found")</f>
        <v>6500</v>
      </c>
      <c r="L31" s="15">
        <f>IFERROR(VLOOKUP(Dataset[[#This Row],[Department]], Department_Rules!$A$2:$D$13, 3, FALSE), "Not Found")</f>
        <v>2000</v>
      </c>
      <c r="M31" s="3">
        <f>IFERROR(VLOOKUP(Dataset[[#This Row],[Department]], Department_Rules!$A$2:$D$13, 4, FALSE), "Not Found")</f>
        <v>6</v>
      </c>
      <c r="N31" s="3"/>
      <c r="O31" t="str">
        <v>EMP077</v>
      </c>
      <c r="P31" t="str">
        <v>Kelly Nelson</v>
      </c>
      <c r="Q31" t="str">
        <v>HR</v>
      </c>
      <c r="R31" t="str">
        <v>Manager</v>
      </c>
      <c r="S31" s="9">
        <v>45365</v>
      </c>
      <c r="T31" s="12">
        <v>5309</v>
      </c>
      <c r="U31" t="str">
        <v>Senior</v>
      </c>
      <c r="V31" t="str">
        <v>kell26@mail.com</v>
      </c>
      <c r="W31" t="str">
        <v>+201230277903</v>
      </c>
      <c r="X31" t="str">
        <v>Active</v>
      </c>
      <c r="Y31" s="22">
        <v>10000</v>
      </c>
      <c r="Z31" s="22">
        <v>3500</v>
      </c>
      <c r="AA31">
        <v>3</v>
      </c>
    </row>
    <row r="32" spans="1:27" x14ac:dyDescent="0.3">
      <c r="A32" s="3" t="s">
        <v>24</v>
      </c>
      <c r="B32" s="3" t="s">
        <v>124</v>
      </c>
      <c r="C32" s="3" t="s">
        <v>212</v>
      </c>
      <c r="D32" s="3" t="s">
        <v>222</v>
      </c>
      <c r="E32" s="6">
        <v>43599</v>
      </c>
      <c r="F32" s="15">
        <v>3612</v>
      </c>
      <c r="G32" s="15" t="str">
        <f>IF(Dataset[[#This Row],[Salary]]&gt;5000,"Senior","Junior")</f>
        <v>Junior</v>
      </c>
      <c r="H32" s="3" t="s">
        <v>261</v>
      </c>
      <c r="I32" s="3" t="s">
        <v>361</v>
      </c>
      <c r="J32" s="3" t="s">
        <v>447</v>
      </c>
      <c r="K32" s="15">
        <f>IFERROR(VLOOKUP(Dataset[[#This Row],[Department]], Department_Rules!$A$2:$D$13, 2, FALSE), "Not Found")</f>
        <v>6500</v>
      </c>
      <c r="L32" s="15">
        <f>IFERROR(VLOOKUP(Dataset[[#This Row],[Department]], Department_Rules!$A$2:$D$13, 3, FALSE), "Not Found")</f>
        <v>2000</v>
      </c>
      <c r="M32" s="3">
        <f>IFERROR(VLOOKUP(Dataset[[#This Row],[Department]], Department_Rules!$A$2:$D$13, 4, FALSE), "Not Found")</f>
        <v>6</v>
      </c>
      <c r="N32" s="3"/>
      <c r="O32" t="str">
        <v>EMP006</v>
      </c>
      <c r="P32" t="str">
        <v>Robin Foster</v>
      </c>
      <c r="Q32" t="str">
        <v>HR</v>
      </c>
      <c r="R32" t="str">
        <v>Manager</v>
      </c>
      <c r="S32" s="9">
        <v>45437</v>
      </c>
      <c r="T32" s="12">
        <v>3885</v>
      </c>
      <c r="U32" t="str">
        <v>Junior</v>
      </c>
      <c r="V32" t="str">
        <v>robin394@example.org</v>
      </c>
      <c r="W32" t="str">
        <v>+201026634461</v>
      </c>
      <c r="X32" t="str">
        <v>Active</v>
      </c>
      <c r="Y32" s="22">
        <v>10000</v>
      </c>
      <c r="Z32" s="22">
        <v>3500</v>
      </c>
      <c r="AA32">
        <v>3</v>
      </c>
    </row>
    <row r="33" spans="1:27" x14ac:dyDescent="0.3">
      <c r="A33" s="3" t="s">
        <v>35</v>
      </c>
      <c r="B33" s="3" t="s">
        <v>135</v>
      </c>
      <c r="C33" s="3" t="s">
        <v>212</v>
      </c>
      <c r="D33" s="3" t="s">
        <v>229</v>
      </c>
      <c r="E33" s="6">
        <v>43616</v>
      </c>
      <c r="F33" s="15">
        <v>5250</v>
      </c>
      <c r="G33" s="15" t="str">
        <f>IF(Dataset[[#This Row],[Salary]]&gt;5000,"Senior","Junior")</f>
        <v>Senior</v>
      </c>
      <c r="H33" s="3" t="s">
        <v>272</v>
      </c>
      <c r="I33" s="3" t="s">
        <v>372</v>
      </c>
      <c r="J33" s="3" t="s">
        <v>447</v>
      </c>
      <c r="K33" s="15">
        <f>IFERROR(VLOOKUP(Dataset[[#This Row],[Department]], Department_Rules!$A$2:$D$13, 2, FALSE), "Not Found")</f>
        <v>6500</v>
      </c>
      <c r="L33" s="15">
        <f>IFERROR(VLOOKUP(Dataset[[#This Row],[Department]], Department_Rules!$A$2:$D$13, 3, FALSE), "Not Found")</f>
        <v>2000</v>
      </c>
      <c r="M33" s="3">
        <f>IFERROR(VLOOKUP(Dataset[[#This Row],[Department]], Department_Rules!$A$2:$D$13, 4, FALSE), "Not Found")</f>
        <v>6</v>
      </c>
      <c r="N33" s="3"/>
      <c r="O33" t="str">
        <v>EMP072</v>
      </c>
      <c r="P33" t="str">
        <v>Teresa Stone</v>
      </c>
      <c r="Q33" t="str">
        <v>HR</v>
      </c>
      <c r="R33" t="str">
        <v>Coordinator</v>
      </c>
      <c r="S33" s="9">
        <v>45516</v>
      </c>
      <c r="T33" s="12">
        <v>5313</v>
      </c>
      <c r="U33" t="str">
        <v>Senior</v>
      </c>
      <c r="V33" t="str">
        <v>ter788@example.org</v>
      </c>
      <c r="W33" t="str">
        <v>+201037085799</v>
      </c>
      <c r="X33" t="str">
        <v>Active</v>
      </c>
      <c r="Y33" s="22">
        <v>10000</v>
      </c>
      <c r="Z33" s="22">
        <v>3500</v>
      </c>
      <c r="AA33">
        <v>3</v>
      </c>
    </row>
    <row r="34" spans="1:27" x14ac:dyDescent="0.3">
      <c r="A34" s="3" t="s">
        <v>41</v>
      </c>
      <c r="B34" s="3" t="s">
        <v>141</v>
      </c>
      <c r="C34" s="3" t="s">
        <v>212</v>
      </c>
      <c r="D34" s="3" t="s">
        <v>222</v>
      </c>
      <c r="E34" s="6">
        <v>44225</v>
      </c>
      <c r="F34" s="15">
        <v>6250</v>
      </c>
      <c r="G34" s="15" t="str">
        <f>IF(Dataset[[#This Row],[Salary]]&gt;5000,"Senior","Junior")</f>
        <v>Senior</v>
      </c>
      <c r="H34" s="3" t="s">
        <v>278</v>
      </c>
      <c r="I34" s="3" t="s">
        <v>378</v>
      </c>
      <c r="J34" s="3" t="s">
        <v>447</v>
      </c>
      <c r="K34" s="15">
        <f>IFERROR(VLOOKUP(Dataset[[#This Row],[Department]], Department_Rules!$A$2:$D$13, 2, FALSE), "Not Found")</f>
        <v>6500</v>
      </c>
      <c r="L34" s="15">
        <f>IFERROR(VLOOKUP(Dataset[[#This Row],[Department]], Department_Rules!$A$2:$D$13, 3, FALSE), "Not Found")</f>
        <v>2000</v>
      </c>
      <c r="M34" s="3">
        <f>IFERROR(VLOOKUP(Dataset[[#This Row],[Department]], Department_Rules!$A$2:$D$13, 4, FALSE), "Not Found")</f>
        <v>6</v>
      </c>
      <c r="N34" s="3"/>
      <c r="O34" t="str">
        <v>EMP004</v>
      </c>
      <c r="P34" t="str">
        <v>Steven Reid</v>
      </c>
      <c r="Q34" t="str">
        <v>HR</v>
      </c>
      <c r="R34" t="str">
        <v>Assistant</v>
      </c>
      <c r="S34" s="9">
        <v>45653</v>
      </c>
      <c r="T34" s="12">
        <v>3081</v>
      </c>
      <c r="U34" t="str">
        <v>Junior</v>
      </c>
      <c r="V34" t="str">
        <v>stev65@company.net</v>
      </c>
      <c r="W34" t="str">
        <v>+201052116074</v>
      </c>
      <c r="X34" t="str">
        <v>Active</v>
      </c>
      <c r="Y34" s="22">
        <v>10000</v>
      </c>
      <c r="Z34" s="22">
        <v>3500</v>
      </c>
      <c r="AA34">
        <v>3</v>
      </c>
    </row>
    <row r="35" spans="1:27" x14ac:dyDescent="0.3">
      <c r="A35" s="3" t="s">
        <v>18</v>
      </c>
      <c r="B35" s="3" t="s">
        <v>118</v>
      </c>
      <c r="C35" s="3" t="s">
        <v>212</v>
      </c>
      <c r="D35" s="3" t="s">
        <v>224</v>
      </c>
      <c r="E35" s="6">
        <v>44234</v>
      </c>
      <c r="F35" s="15">
        <v>6787</v>
      </c>
      <c r="G35" s="15" t="str">
        <f>IF(Dataset[[#This Row],[Salary]]&gt;5000,"Senior","Junior")</f>
        <v>Senior</v>
      </c>
      <c r="H35" s="3" t="s">
        <v>255</v>
      </c>
      <c r="I35" s="3" t="s">
        <v>355</v>
      </c>
      <c r="J35" s="3" t="s">
        <v>446</v>
      </c>
      <c r="K35" s="15">
        <f>IFERROR(VLOOKUP(Dataset[[#This Row],[Department]], Department_Rules!$A$2:$D$13, 2, FALSE), "Not Found")</f>
        <v>6500</v>
      </c>
      <c r="L35" s="15">
        <f>IFERROR(VLOOKUP(Dataset[[#This Row],[Department]], Department_Rules!$A$2:$D$13, 3, FALSE), "Not Found")</f>
        <v>2000</v>
      </c>
      <c r="M35" s="3">
        <f>IFERROR(VLOOKUP(Dataset[[#This Row],[Department]], Department_Rules!$A$2:$D$13, 4, FALSE), "Not Found")</f>
        <v>6</v>
      </c>
      <c r="N35" s="3"/>
      <c r="O35" t="str">
        <v>EMP007</v>
      </c>
      <c r="P35" t="str">
        <v>Andrew Hernandez</v>
      </c>
      <c r="Q35" t="str">
        <v>IT</v>
      </c>
      <c r="R35" t="str">
        <v>Engineer</v>
      </c>
      <c r="S35" s="9">
        <v>45448</v>
      </c>
      <c r="T35" s="12">
        <v>5728</v>
      </c>
      <c r="U35" t="str">
        <v>Senior</v>
      </c>
      <c r="V35" t="str">
        <v>andre112@example.org</v>
      </c>
      <c r="W35" t="str">
        <v>+201066762395</v>
      </c>
      <c r="X35" t="str">
        <v>Active</v>
      </c>
      <c r="Y35" s="22">
        <v>8000</v>
      </c>
      <c r="Z35" s="22">
        <v>3500</v>
      </c>
      <c r="AA35">
        <v>7</v>
      </c>
    </row>
    <row r="36" spans="1:27" x14ac:dyDescent="0.3">
      <c r="A36" s="3" t="s">
        <v>50</v>
      </c>
      <c r="B36" s="3" t="s">
        <v>150</v>
      </c>
      <c r="C36" s="3" t="s">
        <v>212</v>
      </c>
      <c r="D36" s="3" t="s">
        <v>229</v>
      </c>
      <c r="E36" s="6">
        <v>44254</v>
      </c>
      <c r="F36" s="15">
        <v>3531</v>
      </c>
      <c r="G36" s="15" t="str">
        <f>IF(Dataset[[#This Row],[Salary]]&gt;5000,"Senior","Junior")</f>
        <v>Junior</v>
      </c>
      <c r="H36" s="3" t="s">
        <v>287</v>
      </c>
      <c r="I36" s="3" t="s">
        <v>387</v>
      </c>
      <c r="J36" s="3" t="s">
        <v>447</v>
      </c>
      <c r="K36" s="15">
        <f>IFERROR(VLOOKUP(Dataset[[#This Row],[Department]], Department_Rules!$A$2:$D$13, 2, FALSE), "Not Found")</f>
        <v>6500</v>
      </c>
      <c r="L36" s="15">
        <f>IFERROR(VLOOKUP(Dataset[[#This Row],[Department]], Department_Rules!$A$2:$D$13, 3, FALSE), "Not Found")</f>
        <v>2000</v>
      </c>
      <c r="M36" s="3">
        <f>IFERROR(VLOOKUP(Dataset[[#This Row],[Department]], Department_Rules!$A$2:$D$13, 4, FALSE), "Not Found")</f>
        <v>6</v>
      </c>
      <c r="N36" s="3"/>
      <c r="O36" t="str">
        <v>EMP045</v>
      </c>
      <c r="P36" t="str">
        <v>Robert Smith</v>
      </c>
      <c r="Q36" t="str">
        <v>IT</v>
      </c>
      <c r="R36" t="str">
        <v>Developer</v>
      </c>
      <c r="S36" s="9">
        <v>45449</v>
      </c>
      <c r="T36" s="12">
        <v>5228</v>
      </c>
      <c r="U36" t="str">
        <v>Senior</v>
      </c>
      <c r="V36" t="str">
        <v>rob557@example.org</v>
      </c>
      <c r="W36" t="str">
        <v>+201577210334</v>
      </c>
      <c r="X36" t="str">
        <v>Inactive</v>
      </c>
      <c r="Y36" s="22">
        <v>8000</v>
      </c>
      <c r="Z36" s="22">
        <v>3500</v>
      </c>
      <c r="AA36">
        <v>7</v>
      </c>
    </row>
    <row r="37" spans="1:27" x14ac:dyDescent="0.3">
      <c r="A37" s="3" t="s">
        <v>36</v>
      </c>
      <c r="B37" s="3" t="s">
        <v>136</v>
      </c>
      <c r="C37" s="3" t="s">
        <v>212</v>
      </c>
      <c r="D37" s="3" t="s">
        <v>229</v>
      </c>
      <c r="E37" s="6">
        <v>44474</v>
      </c>
      <c r="F37" s="15">
        <v>3166</v>
      </c>
      <c r="G37" s="15" t="str">
        <f>IF(Dataset[[#This Row],[Salary]]&gt;5000,"Senior","Junior")</f>
        <v>Junior</v>
      </c>
      <c r="H37" s="3" t="s">
        <v>273</v>
      </c>
      <c r="I37" s="3" t="s">
        <v>373</v>
      </c>
      <c r="J37" s="3" t="s">
        <v>446</v>
      </c>
      <c r="K37" s="15">
        <f>IFERROR(VLOOKUP(Dataset[[#This Row],[Department]], Department_Rules!$A$2:$D$13, 2, FALSE), "Not Found")</f>
        <v>6500</v>
      </c>
      <c r="L37" s="15">
        <f>IFERROR(VLOOKUP(Dataset[[#This Row],[Department]], Department_Rules!$A$2:$D$13, 3, FALSE), "Not Found")</f>
        <v>2000</v>
      </c>
      <c r="M37" s="3">
        <f>IFERROR(VLOOKUP(Dataset[[#This Row],[Department]], Department_Rules!$A$2:$D$13, 4, FALSE), "Not Found")</f>
        <v>6</v>
      </c>
      <c r="N37" s="3"/>
      <c r="O37" t="str">
        <v>EMP099</v>
      </c>
      <c r="P37" t="str">
        <v>Dana Rowland</v>
      </c>
      <c r="Q37" t="str">
        <v>IT</v>
      </c>
      <c r="R37" t="str">
        <v>Developer</v>
      </c>
      <c r="S37" s="9">
        <v>45461</v>
      </c>
      <c r="T37" s="12">
        <v>6344</v>
      </c>
      <c r="U37" t="str">
        <v>Senior</v>
      </c>
      <c r="V37" t="str">
        <v>danar907@mail.com</v>
      </c>
      <c r="W37" t="str">
        <v>+201201601640</v>
      </c>
      <c r="X37" t="str">
        <v>Inactive</v>
      </c>
      <c r="Y37" s="22">
        <v>8000</v>
      </c>
      <c r="Z37" s="22">
        <v>3500</v>
      </c>
      <c r="AA37">
        <v>7</v>
      </c>
    </row>
    <row r="38" spans="1:27" x14ac:dyDescent="0.3">
      <c r="A38" s="3" t="s">
        <v>94</v>
      </c>
      <c r="B38" s="3" t="s">
        <v>194</v>
      </c>
      <c r="C38" s="3" t="s">
        <v>212</v>
      </c>
      <c r="D38" s="3" t="s">
        <v>222</v>
      </c>
      <c r="E38" s="6">
        <v>44860</v>
      </c>
      <c r="F38" s="15">
        <v>3684</v>
      </c>
      <c r="G38" s="15" t="str">
        <f>IF(Dataset[[#This Row],[Salary]]&gt;5000,"Senior","Junior")</f>
        <v>Junior</v>
      </c>
      <c r="H38" s="3" t="s">
        <v>331</v>
      </c>
      <c r="I38" s="3" t="s">
        <v>431</v>
      </c>
      <c r="J38" s="3" t="s">
        <v>446</v>
      </c>
      <c r="K38" s="15">
        <f>IFERROR(VLOOKUP(Dataset[[#This Row],[Department]], Department_Rules!$A$2:$D$13, 2, FALSE), "Not Found")</f>
        <v>6500</v>
      </c>
      <c r="L38" s="15">
        <f>IFERROR(VLOOKUP(Dataset[[#This Row],[Department]], Department_Rules!$A$2:$D$13, 3, FALSE), "Not Found")</f>
        <v>2000</v>
      </c>
      <c r="M38" s="3">
        <f>IFERROR(VLOOKUP(Dataset[[#This Row],[Department]], Department_Rules!$A$2:$D$13, 4, FALSE), "Not Found")</f>
        <v>6</v>
      </c>
      <c r="N38" s="3"/>
      <c r="O38" t="str">
        <v>EMP070</v>
      </c>
      <c r="P38" t="str">
        <v>Jessica Hernandez</v>
      </c>
      <c r="Q38" t="str">
        <v>IT</v>
      </c>
      <c r="R38" t="str">
        <v>Developer</v>
      </c>
      <c r="S38" s="9">
        <v>45636</v>
      </c>
      <c r="T38" s="12">
        <v>3120</v>
      </c>
      <c r="U38" t="str">
        <v>Junior</v>
      </c>
      <c r="V38" t="str">
        <v>jessi951@company.net</v>
      </c>
      <c r="W38" t="str">
        <v>+201046869879</v>
      </c>
      <c r="X38" t="str">
        <v>Inactive</v>
      </c>
      <c r="Y38" s="22">
        <v>8000</v>
      </c>
      <c r="Z38" s="22">
        <v>3500</v>
      </c>
      <c r="AA38">
        <v>7</v>
      </c>
    </row>
    <row r="39" spans="1:27" x14ac:dyDescent="0.3">
      <c r="A39" s="3" t="s">
        <v>13</v>
      </c>
      <c r="B39" s="3" t="s">
        <v>113</v>
      </c>
      <c r="C39" s="3" t="s">
        <v>212</v>
      </c>
      <c r="D39" s="3" t="s">
        <v>224</v>
      </c>
      <c r="E39" s="6">
        <v>44966</v>
      </c>
      <c r="F39" s="15">
        <v>4859</v>
      </c>
      <c r="G39" s="15" t="str">
        <f>IF(Dataset[[#This Row],[Salary]]&gt;5000,"Senior","Junior")</f>
        <v>Junior</v>
      </c>
      <c r="H39" s="3" t="s">
        <v>250</v>
      </c>
      <c r="I39" s="3" t="s">
        <v>350</v>
      </c>
      <c r="J39" s="3" t="s">
        <v>447</v>
      </c>
      <c r="K39" s="15">
        <f>IFERROR(VLOOKUP(Dataset[[#This Row],[Department]], Department_Rules!$A$2:$D$13, 2, FALSE), "Not Found")</f>
        <v>6500</v>
      </c>
      <c r="L39" s="15">
        <f>IFERROR(VLOOKUP(Dataset[[#This Row],[Department]], Department_Rules!$A$2:$D$13, 3, FALSE), "Not Found")</f>
        <v>2000</v>
      </c>
      <c r="M39" s="3">
        <f>IFERROR(VLOOKUP(Dataset[[#This Row],[Department]], Department_Rules!$A$2:$D$13, 4, FALSE), "Not Found")</f>
        <v>6</v>
      </c>
      <c r="N39" s="3"/>
      <c r="O39" t="str">
        <v>EMP082</v>
      </c>
      <c r="P39" t="str">
        <v>Mary Hicks</v>
      </c>
      <c r="Q39" t="str">
        <v>Operations</v>
      </c>
      <c r="R39" t="str">
        <v>Operations Manager</v>
      </c>
      <c r="S39" s="9">
        <v>45624</v>
      </c>
      <c r="T39" s="12">
        <v>4604</v>
      </c>
      <c r="U39" t="str">
        <v>Junior</v>
      </c>
      <c r="V39" t="str">
        <v>maryh361@company.net</v>
      </c>
      <c r="W39" t="str">
        <v>+201068868804</v>
      </c>
      <c r="X39" t="str">
        <v>Inactive</v>
      </c>
      <c r="Y39" s="22">
        <v>8000</v>
      </c>
      <c r="Z39" s="22">
        <v>3200</v>
      </c>
      <c r="AA39">
        <v>5</v>
      </c>
    </row>
    <row r="40" spans="1:27" x14ac:dyDescent="0.3">
      <c r="A40" s="3" t="s">
        <v>86</v>
      </c>
      <c r="B40" s="3" t="s">
        <v>186</v>
      </c>
      <c r="C40" s="3" t="s">
        <v>212</v>
      </c>
      <c r="D40" s="3" t="s">
        <v>229</v>
      </c>
      <c r="E40" s="6">
        <v>45310</v>
      </c>
      <c r="F40" s="15">
        <v>5349</v>
      </c>
      <c r="G40" s="15" t="str">
        <f>IF(Dataset[[#This Row],[Salary]]&gt;5000,"Senior","Junior")</f>
        <v>Senior</v>
      </c>
      <c r="H40" s="3" t="s">
        <v>323</v>
      </c>
      <c r="I40" s="3" t="s">
        <v>423</v>
      </c>
      <c r="J40" s="3" t="s">
        <v>446</v>
      </c>
      <c r="K40" s="15">
        <f>IFERROR(VLOOKUP(Dataset[[#This Row],[Department]], Department_Rules!$A$2:$D$13, 2, FALSE), "Not Found")</f>
        <v>6500</v>
      </c>
      <c r="L40" s="15">
        <f>IFERROR(VLOOKUP(Dataset[[#This Row],[Department]], Department_Rules!$A$2:$D$13, 3, FALSE), "Not Found")</f>
        <v>2000</v>
      </c>
      <c r="M40" s="3">
        <f>IFERROR(VLOOKUP(Dataset[[#This Row],[Department]], Department_Rules!$A$2:$D$13, 4, FALSE), "Not Found")</f>
        <v>6</v>
      </c>
      <c r="N40" s="3"/>
      <c r="O40" t="str">
        <v>EMP098</v>
      </c>
      <c r="P40" t="str">
        <v>Darren Burns</v>
      </c>
      <c r="Q40" t="str">
        <v>QA</v>
      </c>
      <c r="R40" t="str">
        <v>QA Engineer</v>
      </c>
      <c r="S40" s="9">
        <v>45370</v>
      </c>
      <c r="T40" s="12">
        <v>4986</v>
      </c>
      <c r="U40" t="str">
        <v>Junior</v>
      </c>
      <c r="V40" t="str">
        <v>darren846@mail.com</v>
      </c>
      <c r="W40" t="str">
        <v>+201589333667</v>
      </c>
      <c r="X40" t="str">
        <v>Inactive</v>
      </c>
      <c r="Y40" s="22">
        <v>6500</v>
      </c>
      <c r="Z40" s="22">
        <v>2200</v>
      </c>
      <c r="AA40">
        <v>8</v>
      </c>
    </row>
    <row r="41" spans="1:27" x14ac:dyDescent="0.3">
      <c r="A41" s="3" t="s">
        <v>71</v>
      </c>
      <c r="B41" s="3" t="s">
        <v>171</v>
      </c>
      <c r="C41" s="3" t="s">
        <v>212</v>
      </c>
      <c r="D41" s="3" t="s">
        <v>229</v>
      </c>
      <c r="E41" s="6">
        <v>45502</v>
      </c>
      <c r="F41" s="15">
        <v>4096</v>
      </c>
      <c r="G41" s="15" t="str">
        <f>IF(Dataset[[#This Row],[Salary]]&gt;5000,"Senior","Junior")</f>
        <v>Junior</v>
      </c>
      <c r="H41" s="3" t="s">
        <v>308</v>
      </c>
      <c r="I41" s="3" t="s">
        <v>408</v>
      </c>
      <c r="J41" s="3" t="s">
        <v>446</v>
      </c>
      <c r="K41" s="15">
        <f>IFERROR(VLOOKUP(Dataset[[#This Row],[Department]], Department_Rules!$A$2:$D$13, 2, FALSE), "Not Found")</f>
        <v>6500</v>
      </c>
      <c r="L41" s="15">
        <f>IFERROR(VLOOKUP(Dataset[[#This Row],[Department]], Department_Rules!$A$2:$D$13, 3, FALSE), "Not Found")</f>
        <v>2000</v>
      </c>
      <c r="M41" s="3">
        <f>IFERROR(VLOOKUP(Dataset[[#This Row],[Department]], Department_Rules!$A$2:$D$13, 4, FALSE), "Not Found")</f>
        <v>6</v>
      </c>
      <c r="N41" s="3"/>
      <c r="R41"/>
      <c r="S41" s="9"/>
      <c r="T41" s="12"/>
    </row>
    <row r="42" spans="1:27" x14ac:dyDescent="0.3">
      <c r="A42" s="3" t="s">
        <v>21</v>
      </c>
      <c r="B42" s="3" t="s">
        <v>121</v>
      </c>
      <c r="C42" s="3" t="s">
        <v>210</v>
      </c>
      <c r="D42" s="3" t="s">
        <v>221</v>
      </c>
      <c r="E42" s="6">
        <v>43584</v>
      </c>
      <c r="F42" s="15">
        <v>4333</v>
      </c>
      <c r="G42" s="15" t="str">
        <f>IF(Dataset[[#This Row],[Salary]]&gt;5000,"Senior","Junior")</f>
        <v>Junior</v>
      </c>
      <c r="H42" s="3" t="s">
        <v>258</v>
      </c>
      <c r="I42" s="3" t="s">
        <v>358</v>
      </c>
      <c r="J42" s="3" t="s">
        <v>446</v>
      </c>
      <c r="K42" s="15">
        <f>IFERROR(VLOOKUP(Dataset[[#This Row],[Department]], Department_Rules!$A$2:$D$13, 2, FALSE), "Not Found")</f>
        <v>10000</v>
      </c>
      <c r="L42" s="15">
        <f>IFERROR(VLOOKUP(Dataset[[#This Row],[Department]], Department_Rules!$A$2:$D$13, 3, FALSE), "Not Found")</f>
        <v>3500</v>
      </c>
      <c r="M42" s="3">
        <f>IFERROR(VLOOKUP(Dataset[[#This Row],[Department]], Department_Rules!$A$2:$D$13, 4, FALSE), "Not Found")</f>
        <v>3</v>
      </c>
    </row>
    <row r="43" spans="1:27" x14ac:dyDescent="0.3">
      <c r="A43" s="3" t="s">
        <v>74</v>
      </c>
      <c r="B43" s="3" t="s">
        <v>174</v>
      </c>
      <c r="C43" s="3" t="s">
        <v>210</v>
      </c>
      <c r="D43" s="3" t="s">
        <v>226</v>
      </c>
      <c r="E43" s="6">
        <v>43727</v>
      </c>
      <c r="F43" s="15">
        <v>4761</v>
      </c>
      <c r="G43" s="15" t="str">
        <f>IF(Dataset[[#This Row],[Salary]]&gt;5000,"Senior","Junior")</f>
        <v>Junior</v>
      </c>
      <c r="H43" s="3" t="s">
        <v>311</v>
      </c>
      <c r="I43" s="3" t="s">
        <v>411</v>
      </c>
      <c r="J43" s="3" t="s">
        <v>447</v>
      </c>
      <c r="K43" s="15">
        <f>IFERROR(VLOOKUP(Dataset[[#This Row],[Department]], Department_Rules!$A$2:$D$13, 2, FALSE), "Not Found")</f>
        <v>10000</v>
      </c>
      <c r="L43" s="15">
        <f>IFERROR(VLOOKUP(Dataset[[#This Row],[Department]], Department_Rules!$A$2:$D$13, 3, FALSE), "Not Found")</f>
        <v>3500</v>
      </c>
      <c r="M43" s="3">
        <f>IFERROR(VLOOKUP(Dataset[[#This Row],[Department]], Department_Rules!$A$2:$D$13, 4, FALSE), "Not Found")</f>
        <v>3</v>
      </c>
    </row>
    <row r="44" spans="1:27" x14ac:dyDescent="0.3">
      <c r="A44" s="3" t="s">
        <v>43</v>
      </c>
      <c r="B44" s="3" t="s">
        <v>143</v>
      </c>
      <c r="C44" s="3" t="s">
        <v>210</v>
      </c>
      <c r="D44" s="3" t="s">
        <v>222</v>
      </c>
      <c r="E44" s="6">
        <v>43746</v>
      </c>
      <c r="F44" s="15">
        <v>4807</v>
      </c>
      <c r="G44" s="15" t="str">
        <f>IF(Dataset[[#This Row],[Salary]]&gt;5000,"Senior","Junior")</f>
        <v>Junior</v>
      </c>
      <c r="H44" s="3" t="s">
        <v>280</v>
      </c>
      <c r="I44" s="3" t="s">
        <v>380</v>
      </c>
      <c r="J44" s="3" t="s">
        <v>447</v>
      </c>
      <c r="K44" s="15">
        <f>IFERROR(VLOOKUP(Dataset[[#This Row],[Department]], Department_Rules!$A$2:$D$13, 2, FALSE), "Not Found")</f>
        <v>10000</v>
      </c>
      <c r="L44" s="15">
        <f>IFERROR(VLOOKUP(Dataset[[#This Row],[Department]], Department_Rules!$A$2:$D$13, 3, FALSE), "Not Found")</f>
        <v>3500</v>
      </c>
      <c r="M44" s="3">
        <f>IFERROR(VLOOKUP(Dataset[[#This Row],[Department]], Department_Rules!$A$2:$D$13, 4, FALSE), "Not Found")</f>
        <v>3</v>
      </c>
    </row>
    <row r="45" spans="1:27" x14ac:dyDescent="0.3">
      <c r="A45" s="3" t="s">
        <v>16</v>
      </c>
      <c r="B45" s="3" t="s">
        <v>116</v>
      </c>
      <c r="C45" s="3" t="s">
        <v>210</v>
      </c>
      <c r="D45" s="3" t="s">
        <v>226</v>
      </c>
      <c r="E45" s="6">
        <v>44428</v>
      </c>
      <c r="F45" s="15">
        <v>3122</v>
      </c>
      <c r="G45" s="15" t="str">
        <f>IF(Dataset[[#This Row],[Salary]]&gt;5000,"Senior","Junior")</f>
        <v>Junior</v>
      </c>
      <c r="H45" s="3" t="s">
        <v>253</v>
      </c>
      <c r="I45" s="3" t="s">
        <v>353</v>
      </c>
      <c r="J45" s="3" t="s">
        <v>446</v>
      </c>
      <c r="K45" s="15">
        <f>IFERROR(VLOOKUP(Dataset[[#This Row],[Department]], Department_Rules!$A$2:$D$13, 2, FALSE), "Not Found")</f>
        <v>10000</v>
      </c>
      <c r="L45" s="15">
        <f>IFERROR(VLOOKUP(Dataset[[#This Row],[Department]], Department_Rules!$A$2:$D$13, 3, FALSE), "Not Found")</f>
        <v>3500</v>
      </c>
      <c r="M45" s="3">
        <f>IFERROR(VLOOKUP(Dataset[[#This Row],[Department]], Department_Rules!$A$2:$D$13, 4, FALSE), "Not Found")</f>
        <v>3</v>
      </c>
    </row>
    <row r="46" spans="1:27" x14ac:dyDescent="0.3">
      <c r="A46" s="3" t="s">
        <v>19</v>
      </c>
      <c r="B46" s="3" t="s">
        <v>119</v>
      </c>
      <c r="C46" s="3" t="s">
        <v>210</v>
      </c>
      <c r="D46" s="3" t="s">
        <v>226</v>
      </c>
      <c r="E46" s="6">
        <v>44433</v>
      </c>
      <c r="F46" s="15">
        <v>5988</v>
      </c>
      <c r="G46" s="15" t="str">
        <f>IF(Dataset[[#This Row],[Salary]]&gt;5000,"Senior","Junior")</f>
        <v>Senior</v>
      </c>
      <c r="H46" s="3" t="s">
        <v>256</v>
      </c>
      <c r="I46" s="3" t="s">
        <v>356</v>
      </c>
      <c r="J46" s="3" t="s">
        <v>447</v>
      </c>
      <c r="K46" s="15">
        <f>IFERROR(VLOOKUP(Dataset[[#This Row],[Department]], Department_Rules!$A$2:$D$13, 2, FALSE), "Not Found")</f>
        <v>10000</v>
      </c>
      <c r="L46" s="15">
        <f>IFERROR(VLOOKUP(Dataset[[#This Row],[Department]], Department_Rules!$A$2:$D$13, 3, FALSE), "Not Found")</f>
        <v>3500</v>
      </c>
      <c r="M46" s="3">
        <f>IFERROR(VLOOKUP(Dataset[[#This Row],[Department]], Department_Rules!$A$2:$D$13, 4, FALSE), "Not Found")</f>
        <v>3</v>
      </c>
    </row>
    <row r="47" spans="1:27" x14ac:dyDescent="0.3">
      <c r="A47" s="3" t="s">
        <v>48</v>
      </c>
      <c r="B47" s="3" t="s">
        <v>148</v>
      </c>
      <c r="C47" s="3" t="s">
        <v>210</v>
      </c>
      <c r="D47" s="3" t="s">
        <v>221</v>
      </c>
      <c r="E47" s="6">
        <v>44528</v>
      </c>
      <c r="F47" s="15">
        <v>3330</v>
      </c>
      <c r="G47" s="15" t="str">
        <f>IF(Dataset[[#This Row],[Salary]]&gt;5000,"Senior","Junior")</f>
        <v>Junior</v>
      </c>
      <c r="H47" s="3" t="s">
        <v>285</v>
      </c>
      <c r="I47" s="3" t="s">
        <v>385</v>
      </c>
      <c r="J47" s="3" t="s">
        <v>446</v>
      </c>
      <c r="K47" s="15">
        <f>IFERROR(VLOOKUP(Dataset[[#This Row],[Department]], Department_Rules!$A$2:$D$13, 2, FALSE), "Not Found")</f>
        <v>10000</v>
      </c>
      <c r="L47" s="15">
        <f>IFERROR(VLOOKUP(Dataset[[#This Row],[Department]], Department_Rules!$A$2:$D$13, 3, FALSE), "Not Found")</f>
        <v>3500</v>
      </c>
      <c r="M47" s="3">
        <f>IFERROR(VLOOKUP(Dataset[[#This Row],[Department]], Department_Rules!$A$2:$D$13, 4, FALSE), "Not Found")</f>
        <v>3</v>
      </c>
    </row>
    <row r="48" spans="1:27" x14ac:dyDescent="0.3">
      <c r="A48" s="3" t="s">
        <v>10</v>
      </c>
      <c r="B48" s="3" t="s">
        <v>110</v>
      </c>
      <c r="C48" s="3" t="s">
        <v>210</v>
      </c>
      <c r="D48" s="3" t="s">
        <v>222</v>
      </c>
      <c r="E48" s="6">
        <v>44529</v>
      </c>
      <c r="F48" s="15">
        <v>4892</v>
      </c>
      <c r="G48" s="15" t="str">
        <f>IF(Dataset[[#This Row],[Salary]]&gt;5000,"Senior","Junior")</f>
        <v>Junior</v>
      </c>
      <c r="H48" s="3" t="s">
        <v>247</v>
      </c>
      <c r="I48" s="3" t="s">
        <v>347</v>
      </c>
      <c r="J48" s="3" t="s">
        <v>447</v>
      </c>
      <c r="K48" s="15">
        <f>IFERROR(VLOOKUP(Dataset[[#This Row],[Department]], Department_Rules!$A$2:$D$13, 2, FALSE), "Not Found")</f>
        <v>10000</v>
      </c>
      <c r="L48" s="15">
        <f>IFERROR(VLOOKUP(Dataset[[#This Row],[Department]], Department_Rules!$A$2:$D$13, 3, FALSE), "Not Found")</f>
        <v>3500</v>
      </c>
      <c r="M48" s="3">
        <f>IFERROR(VLOOKUP(Dataset[[#This Row],[Department]], Department_Rules!$A$2:$D$13, 4, FALSE), "Not Found")</f>
        <v>3</v>
      </c>
    </row>
    <row r="49" spans="1:13" x14ac:dyDescent="0.3">
      <c r="A49" s="3" t="s">
        <v>17</v>
      </c>
      <c r="B49" s="3" t="s">
        <v>117</v>
      </c>
      <c r="C49" s="3" t="s">
        <v>210</v>
      </c>
      <c r="D49" s="3" t="s">
        <v>222</v>
      </c>
      <c r="E49" s="6">
        <v>44771</v>
      </c>
      <c r="F49" s="15">
        <v>5474</v>
      </c>
      <c r="G49" s="15" t="str">
        <f>IF(Dataset[[#This Row],[Salary]]&gt;5000,"Senior","Junior")</f>
        <v>Senior</v>
      </c>
      <c r="H49" s="3" t="s">
        <v>254</v>
      </c>
      <c r="I49" s="3" t="s">
        <v>354</v>
      </c>
      <c r="J49" s="3" t="s">
        <v>447</v>
      </c>
      <c r="K49" s="15">
        <f>IFERROR(VLOOKUP(Dataset[[#This Row],[Department]], Department_Rules!$A$2:$D$13, 2, FALSE), "Not Found")</f>
        <v>10000</v>
      </c>
      <c r="L49" s="15">
        <f>IFERROR(VLOOKUP(Dataset[[#This Row],[Department]], Department_Rules!$A$2:$D$13, 3, FALSE), "Not Found")</f>
        <v>3500</v>
      </c>
      <c r="M49" s="3">
        <f>IFERROR(VLOOKUP(Dataset[[#This Row],[Department]], Department_Rules!$A$2:$D$13, 4, FALSE), "Not Found")</f>
        <v>3</v>
      </c>
    </row>
    <row r="50" spans="1:13" x14ac:dyDescent="0.3">
      <c r="A50" s="3" t="s">
        <v>83</v>
      </c>
      <c r="B50" s="3" t="s">
        <v>183</v>
      </c>
      <c r="C50" s="3" t="s">
        <v>210</v>
      </c>
      <c r="D50" s="3" t="s">
        <v>222</v>
      </c>
      <c r="E50" s="6">
        <v>44809</v>
      </c>
      <c r="F50" s="15">
        <v>6629</v>
      </c>
      <c r="G50" s="15" t="str">
        <f>IF(Dataset[[#This Row],[Salary]]&gt;5000,"Senior","Junior")</f>
        <v>Senior</v>
      </c>
      <c r="H50" s="3" t="s">
        <v>320</v>
      </c>
      <c r="I50" s="3" t="s">
        <v>420</v>
      </c>
      <c r="J50" s="3" t="s">
        <v>447</v>
      </c>
      <c r="K50" s="15">
        <f>IFERROR(VLOOKUP(Dataset[[#This Row],[Department]], Department_Rules!$A$2:$D$13, 2, FALSE), "Not Found")</f>
        <v>10000</v>
      </c>
      <c r="L50" s="15">
        <f>IFERROR(VLOOKUP(Dataset[[#This Row],[Department]], Department_Rules!$A$2:$D$13, 3, FALSE), "Not Found")</f>
        <v>3500</v>
      </c>
      <c r="M50" s="3">
        <f>IFERROR(VLOOKUP(Dataset[[#This Row],[Department]], Department_Rules!$A$2:$D$13, 4, FALSE), "Not Found")</f>
        <v>3</v>
      </c>
    </row>
    <row r="51" spans="1:13" x14ac:dyDescent="0.3">
      <c r="A51" s="3" t="s">
        <v>93</v>
      </c>
      <c r="B51" s="3" t="s">
        <v>193</v>
      </c>
      <c r="C51" s="3" t="s">
        <v>210</v>
      </c>
      <c r="D51" s="3" t="s">
        <v>221</v>
      </c>
      <c r="E51" s="6">
        <v>44914</v>
      </c>
      <c r="F51" s="15">
        <v>6433</v>
      </c>
      <c r="G51" s="15" t="str">
        <f>IF(Dataset[[#This Row],[Salary]]&gt;5000,"Senior","Junior")</f>
        <v>Senior</v>
      </c>
      <c r="H51" s="3" t="s">
        <v>330</v>
      </c>
      <c r="I51" s="3" t="s">
        <v>430</v>
      </c>
      <c r="J51" s="3" t="s">
        <v>447</v>
      </c>
      <c r="K51" s="15">
        <f>IFERROR(VLOOKUP(Dataset[[#This Row],[Department]], Department_Rules!$A$2:$D$13, 2, FALSE), "Not Found")</f>
        <v>10000</v>
      </c>
      <c r="L51" s="15">
        <f>IFERROR(VLOOKUP(Dataset[[#This Row],[Department]], Department_Rules!$A$2:$D$13, 3, FALSE), "Not Found")</f>
        <v>3500</v>
      </c>
      <c r="M51" s="3">
        <f>IFERROR(VLOOKUP(Dataset[[#This Row],[Department]], Department_Rules!$A$2:$D$13, 4, FALSE), "Not Found")</f>
        <v>3</v>
      </c>
    </row>
    <row r="52" spans="1:13" x14ac:dyDescent="0.3">
      <c r="A52" s="3" t="s">
        <v>67</v>
      </c>
      <c r="B52" s="3" t="s">
        <v>167</v>
      </c>
      <c r="C52" s="3" t="s">
        <v>210</v>
      </c>
      <c r="D52" s="3" t="s">
        <v>221</v>
      </c>
      <c r="E52" s="6">
        <v>45140</v>
      </c>
      <c r="F52" s="15">
        <v>4124</v>
      </c>
      <c r="G52" s="15" t="str">
        <f>IF(Dataset[[#This Row],[Salary]]&gt;5000,"Senior","Junior")</f>
        <v>Junior</v>
      </c>
      <c r="H52" s="3" t="s">
        <v>304</v>
      </c>
      <c r="I52" s="3" t="s">
        <v>404</v>
      </c>
      <c r="J52" s="3" t="s">
        <v>447</v>
      </c>
      <c r="K52" s="15">
        <f>IFERROR(VLOOKUP(Dataset[[#This Row],[Department]], Department_Rules!$A$2:$D$13, 2, FALSE), "Not Found")</f>
        <v>10000</v>
      </c>
      <c r="L52" s="15">
        <f>IFERROR(VLOOKUP(Dataset[[#This Row],[Department]], Department_Rules!$A$2:$D$13, 3, FALSE), "Not Found")</f>
        <v>3500</v>
      </c>
      <c r="M52" s="3">
        <f>IFERROR(VLOOKUP(Dataset[[#This Row],[Department]], Department_Rules!$A$2:$D$13, 4, FALSE), "Not Found")</f>
        <v>3</v>
      </c>
    </row>
    <row r="53" spans="1:13" x14ac:dyDescent="0.3">
      <c r="A53" s="3" t="s">
        <v>26</v>
      </c>
      <c r="B53" s="3" t="s">
        <v>126</v>
      </c>
      <c r="C53" s="3" t="s">
        <v>210</v>
      </c>
      <c r="D53" s="3" t="s">
        <v>221</v>
      </c>
      <c r="E53" s="6">
        <v>45327</v>
      </c>
      <c r="F53" s="15">
        <v>5385</v>
      </c>
      <c r="G53" s="15" t="str">
        <f>IF(Dataset[[#This Row],[Salary]]&gt;5000,"Senior","Junior")</f>
        <v>Senior</v>
      </c>
      <c r="H53" s="3" t="s">
        <v>263</v>
      </c>
      <c r="I53" s="3" t="s">
        <v>363</v>
      </c>
      <c r="J53" s="3" t="s">
        <v>447</v>
      </c>
      <c r="K53" s="15">
        <f>IFERROR(VLOOKUP(Dataset[[#This Row],[Department]], Department_Rules!$A$2:$D$13, 2, FALSE), "Not Found")</f>
        <v>10000</v>
      </c>
      <c r="L53" s="15">
        <f>IFERROR(VLOOKUP(Dataset[[#This Row],[Department]], Department_Rules!$A$2:$D$13, 3, FALSE), "Not Found")</f>
        <v>3500</v>
      </c>
      <c r="M53" s="3">
        <f>IFERROR(VLOOKUP(Dataset[[#This Row],[Department]], Department_Rules!$A$2:$D$13, 4, FALSE), "Not Found")</f>
        <v>3</v>
      </c>
    </row>
    <row r="54" spans="1:13" x14ac:dyDescent="0.3">
      <c r="A54" s="3" t="s">
        <v>85</v>
      </c>
      <c r="B54" s="3" t="s">
        <v>185</v>
      </c>
      <c r="C54" s="3" t="s">
        <v>210</v>
      </c>
      <c r="D54" s="3" t="s">
        <v>222</v>
      </c>
      <c r="E54" s="6">
        <v>45365</v>
      </c>
      <c r="F54" s="15">
        <v>5309</v>
      </c>
      <c r="G54" s="15" t="str">
        <f>IF(Dataset[[#This Row],[Salary]]&gt;5000,"Senior","Junior")</f>
        <v>Senior</v>
      </c>
      <c r="H54" s="3" t="s">
        <v>322</v>
      </c>
      <c r="I54" s="3" t="s">
        <v>422</v>
      </c>
      <c r="J54" s="3" t="s">
        <v>447</v>
      </c>
      <c r="K54" s="15">
        <f>IFERROR(VLOOKUP(Dataset[[#This Row],[Department]], Department_Rules!$A$2:$D$13, 2, FALSE), "Not Found")</f>
        <v>10000</v>
      </c>
      <c r="L54" s="15">
        <f>IFERROR(VLOOKUP(Dataset[[#This Row],[Department]], Department_Rules!$A$2:$D$13, 3, FALSE), "Not Found")</f>
        <v>3500</v>
      </c>
      <c r="M54" s="3">
        <f>IFERROR(VLOOKUP(Dataset[[#This Row],[Department]], Department_Rules!$A$2:$D$13, 4, FALSE), "Not Found")</f>
        <v>3</v>
      </c>
    </row>
    <row r="55" spans="1:13" x14ac:dyDescent="0.3">
      <c r="A55" s="3" t="s">
        <v>14</v>
      </c>
      <c r="B55" s="3" t="s">
        <v>114</v>
      </c>
      <c r="C55" s="3" t="s">
        <v>210</v>
      </c>
      <c r="D55" s="3" t="s">
        <v>222</v>
      </c>
      <c r="E55" s="6">
        <v>45437</v>
      </c>
      <c r="F55" s="15">
        <v>3885</v>
      </c>
      <c r="G55" s="15" t="str">
        <f>IF(Dataset[[#This Row],[Salary]]&gt;5000,"Senior","Junior")</f>
        <v>Junior</v>
      </c>
      <c r="H55" s="3" t="s">
        <v>251</v>
      </c>
      <c r="I55" s="3" t="s">
        <v>351</v>
      </c>
      <c r="J55" s="3" t="s">
        <v>447</v>
      </c>
      <c r="K55" s="15">
        <f>IFERROR(VLOOKUP(Dataset[[#This Row],[Department]], Department_Rules!$A$2:$D$13, 2, FALSE), "Not Found")</f>
        <v>10000</v>
      </c>
      <c r="L55" s="15">
        <f>IFERROR(VLOOKUP(Dataset[[#This Row],[Department]], Department_Rules!$A$2:$D$13, 3, FALSE), "Not Found")</f>
        <v>3500</v>
      </c>
      <c r="M55" s="3">
        <f>IFERROR(VLOOKUP(Dataset[[#This Row],[Department]], Department_Rules!$A$2:$D$13, 4, FALSE), "Not Found")</f>
        <v>3</v>
      </c>
    </row>
    <row r="56" spans="1:13" x14ac:dyDescent="0.3">
      <c r="A56" s="3" t="s">
        <v>80</v>
      </c>
      <c r="B56" s="3" t="s">
        <v>180</v>
      </c>
      <c r="C56" s="3" t="s">
        <v>210</v>
      </c>
      <c r="D56" s="3" t="s">
        <v>226</v>
      </c>
      <c r="E56" s="6">
        <v>45516</v>
      </c>
      <c r="F56" s="15">
        <v>5313</v>
      </c>
      <c r="G56" s="15" t="str">
        <f>IF(Dataset[[#This Row],[Salary]]&gt;5000,"Senior","Junior")</f>
        <v>Senior</v>
      </c>
      <c r="H56" s="3" t="s">
        <v>317</v>
      </c>
      <c r="I56" s="3" t="s">
        <v>417</v>
      </c>
      <c r="J56" s="3" t="s">
        <v>447</v>
      </c>
      <c r="K56" s="15">
        <f>IFERROR(VLOOKUP(Dataset[[#This Row],[Department]], Department_Rules!$A$2:$D$13, 2, FALSE), "Not Found")</f>
        <v>10000</v>
      </c>
      <c r="L56" s="15">
        <f>IFERROR(VLOOKUP(Dataset[[#This Row],[Department]], Department_Rules!$A$2:$D$13, 3, FALSE), "Not Found")</f>
        <v>3500</v>
      </c>
      <c r="M56" s="3">
        <f>IFERROR(VLOOKUP(Dataset[[#This Row],[Department]], Department_Rules!$A$2:$D$13, 4, FALSE), "Not Found")</f>
        <v>3</v>
      </c>
    </row>
    <row r="57" spans="1:13" x14ac:dyDescent="0.3">
      <c r="A57" s="3" t="s">
        <v>12</v>
      </c>
      <c r="B57" s="3" t="s">
        <v>112</v>
      </c>
      <c r="C57" s="3" t="s">
        <v>210</v>
      </c>
      <c r="D57" s="3" t="s">
        <v>221</v>
      </c>
      <c r="E57" s="6">
        <v>45653</v>
      </c>
      <c r="F57" s="15">
        <v>3081</v>
      </c>
      <c r="G57" s="15" t="str">
        <f>IF(Dataset[[#This Row],[Salary]]&gt;5000,"Senior","Junior")</f>
        <v>Junior</v>
      </c>
      <c r="H57" s="3" t="s">
        <v>249</v>
      </c>
      <c r="I57" s="3" t="s">
        <v>349</v>
      </c>
      <c r="J57" s="3" t="s">
        <v>447</v>
      </c>
      <c r="K57" s="15">
        <f>IFERROR(VLOOKUP(Dataset[[#This Row],[Department]], Department_Rules!$A$2:$D$13, 2, FALSE), "Not Found")</f>
        <v>10000</v>
      </c>
      <c r="L57" s="15">
        <f>IFERROR(VLOOKUP(Dataset[[#This Row],[Department]], Department_Rules!$A$2:$D$13, 3, FALSE), "Not Found")</f>
        <v>3500</v>
      </c>
      <c r="M57" s="3">
        <f>IFERROR(VLOOKUP(Dataset[[#This Row],[Department]], Department_Rules!$A$2:$D$13, 4, FALSE), "Not Found")</f>
        <v>3</v>
      </c>
    </row>
    <row r="58" spans="1:13" x14ac:dyDescent="0.3">
      <c r="A58" s="3" t="s">
        <v>88</v>
      </c>
      <c r="B58" s="3" t="s">
        <v>188</v>
      </c>
      <c r="C58" s="3" t="s">
        <v>211</v>
      </c>
      <c r="D58" s="3" t="s">
        <v>230</v>
      </c>
      <c r="E58" s="6">
        <v>43605</v>
      </c>
      <c r="F58" s="15">
        <v>5739</v>
      </c>
      <c r="G58" s="15" t="str">
        <f>IF(Dataset[[#This Row],[Salary]]&gt;5000,"Senior","Junior")</f>
        <v>Senior</v>
      </c>
      <c r="H58" s="3" t="s">
        <v>325</v>
      </c>
      <c r="I58" s="3" t="s">
        <v>425</v>
      </c>
      <c r="J58" s="3" t="s">
        <v>447</v>
      </c>
      <c r="K58" s="15">
        <f>IFERROR(VLOOKUP(Dataset[[#This Row],[Department]], Department_Rules!$A$2:$D$13, 2, FALSE), "Not Found")</f>
        <v>8000</v>
      </c>
      <c r="L58" s="15">
        <f>IFERROR(VLOOKUP(Dataset[[#This Row],[Department]], Department_Rules!$A$2:$D$13, 3, FALSE), "Not Found")</f>
        <v>3500</v>
      </c>
      <c r="M58" s="3">
        <f>IFERROR(VLOOKUP(Dataset[[#This Row],[Department]], Department_Rules!$A$2:$D$13, 4, FALSE), "Not Found")</f>
        <v>7</v>
      </c>
    </row>
    <row r="59" spans="1:13" x14ac:dyDescent="0.3">
      <c r="A59" s="3" t="s">
        <v>44</v>
      </c>
      <c r="B59" s="3" t="s">
        <v>144</v>
      </c>
      <c r="C59" s="3" t="s">
        <v>211</v>
      </c>
      <c r="D59" s="3" t="s">
        <v>225</v>
      </c>
      <c r="E59" s="6">
        <v>43646</v>
      </c>
      <c r="F59" s="15">
        <v>6716</v>
      </c>
      <c r="G59" s="15" t="str">
        <f>IF(Dataset[[#This Row],[Salary]]&gt;5000,"Senior","Junior")</f>
        <v>Senior</v>
      </c>
      <c r="H59" s="3" t="s">
        <v>281</v>
      </c>
      <c r="I59" s="3" t="s">
        <v>381</v>
      </c>
      <c r="J59" s="3" t="s">
        <v>446</v>
      </c>
      <c r="K59" s="15">
        <f>IFERROR(VLOOKUP(Dataset[[#This Row],[Department]], Department_Rules!$A$2:$D$13, 2, FALSE), "Not Found")</f>
        <v>8000</v>
      </c>
      <c r="L59" s="15">
        <f>IFERROR(VLOOKUP(Dataset[[#This Row],[Department]], Department_Rules!$A$2:$D$13, 3, FALSE), "Not Found")</f>
        <v>3500</v>
      </c>
      <c r="M59" s="3">
        <f>IFERROR(VLOOKUP(Dataset[[#This Row],[Department]], Department_Rules!$A$2:$D$13, 4, FALSE), "Not Found")</f>
        <v>7</v>
      </c>
    </row>
    <row r="60" spans="1:13" x14ac:dyDescent="0.3">
      <c r="A60" s="3" t="s">
        <v>45</v>
      </c>
      <c r="B60" s="3" t="s">
        <v>145</v>
      </c>
      <c r="C60" s="3" t="s">
        <v>211</v>
      </c>
      <c r="D60" s="3" t="s">
        <v>223</v>
      </c>
      <c r="E60" s="6">
        <v>43785</v>
      </c>
      <c r="F60" s="15">
        <v>6952</v>
      </c>
      <c r="G60" s="15" t="str">
        <f>IF(Dataset[[#This Row],[Salary]]&gt;5000,"Senior","Junior")</f>
        <v>Senior</v>
      </c>
      <c r="H60" s="3" t="s">
        <v>282</v>
      </c>
      <c r="I60" s="3" t="s">
        <v>382</v>
      </c>
      <c r="J60" s="3" t="s">
        <v>446</v>
      </c>
      <c r="K60" s="15">
        <f>IFERROR(VLOOKUP(Dataset[[#This Row],[Department]], Department_Rules!$A$2:$D$13, 2, FALSE), "Not Found")</f>
        <v>8000</v>
      </c>
      <c r="L60" s="15">
        <f>IFERROR(VLOOKUP(Dataset[[#This Row],[Department]], Department_Rules!$A$2:$D$13, 3, FALSE), "Not Found")</f>
        <v>3500</v>
      </c>
      <c r="M60" s="3">
        <f>IFERROR(VLOOKUP(Dataset[[#This Row],[Department]], Department_Rules!$A$2:$D$13, 4, FALSE), "Not Found")</f>
        <v>7</v>
      </c>
    </row>
    <row r="61" spans="1:13" x14ac:dyDescent="0.3">
      <c r="A61" s="3" t="s">
        <v>11</v>
      </c>
      <c r="B61" s="3" t="s">
        <v>111</v>
      </c>
      <c r="C61" s="3" t="s">
        <v>211</v>
      </c>
      <c r="D61" s="3" t="s">
        <v>223</v>
      </c>
      <c r="E61" s="6">
        <v>44031</v>
      </c>
      <c r="F61" s="15">
        <v>5475</v>
      </c>
      <c r="G61" s="15" t="str">
        <f>IF(Dataset[[#This Row],[Salary]]&gt;5000,"Senior","Junior")</f>
        <v>Senior</v>
      </c>
      <c r="H61" s="3" t="s">
        <v>248</v>
      </c>
      <c r="I61" s="3" t="s">
        <v>348</v>
      </c>
      <c r="J61" s="3" t="s">
        <v>446</v>
      </c>
      <c r="K61" s="15">
        <f>IFERROR(VLOOKUP(Dataset[[#This Row],[Department]], Department_Rules!$A$2:$D$13, 2, FALSE), "Not Found")</f>
        <v>8000</v>
      </c>
      <c r="L61" s="15">
        <f>IFERROR(VLOOKUP(Dataset[[#This Row],[Department]], Department_Rules!$A$2:$D$13, 3, FALSE), "Not Found")</f>
        <v>3500</v>
      </c>
      <c r="M61" s="3">
        <f>IFERROR(VLOOKUP(Dataset[[#This Row],[Department]], Department_Rules!$A$2:$D$13, 4, FALSE), "Not Found")</f>
        <v>7</v>
      </c>
    </row>
    <row r="62" spans="1:13" x14ac:dyDescent="0.3">
      <c r="A62" s="3" t="s">
        <v>28</v>
      </c>
      <c r="B62" s="3" t="s">
        <v>128</v>
      </c>
      <c r="C62" s="3" t="s">
        <v>211</v>
      </c>
      <c r="D62" s="3" t="s">
        <v>223</v>
      </c>
      <c r="E62" s="6">
        <v>44195</v>
      </c>
      <c r="F62" s="15">
        <v>2525</v>
      </c>
      <c r="G62" s="15" t="str">
        <f>IF(Dataset[[#This Row],[Salary]]&gt;5000,"Senior","Junior")</f>
        <v>Junior</v>
      </c>
      <c r="H62" s="3" t="s">
        <v>265</v>
      </c>
      <c r="I62" s="3" t="s">
        <v>365</v>
      </c>
      <c r="J62" s="3" t="s">
        <v>446</v>
      </c>
      <c r="K62" s="15">
        <f>IFERROR(VLOOKUP(Dataset[[#This Row],[Department]], Department_Rules!$A$2:$D$13, 2, FALSE), "Not Found")</f>
        <v>8000</v>
      </c>
      <c r="L62" s="15">
        <f>IFERROR(VLOOKUP(Dataset[[#This Row],[Department]], Department_Rules!$A$2:$D$13, 3, FALSE), "Not Found")</f>
        <v>3500</v>
      </c>
      <c r="M62" s="3">
        <f>IFERROR(VLOOKUP(Dataset[[#This Row],[Department]], Department_Rules!$A$2:$D$13, 4, FALSE), "Not Found")</f>
        <v>7</v>
      </c>
    </row>
    <row r="63" spans="1:13" x14ac:dyDescent="0.3">
      <c r="A63" s="3" t="s">
        <v>31</v>
      </c>
      <c r="B63" s="3" t="s">
        <v>131</v>
      </c>
      <c r="C63" s="3" t="s">
        <v>211</v>
      </c>
      <c r="D63" s="3" t="s">
        <v>223</v>
      </c>
      <c r="E63" s="6">
        <v>44286</v>
      </c>
      <c r="F63" s="15">
        <v>6612</v>
      </c>
      <c r="G63" s="15" t="str">
        <f>IF(Dataset[[#This Row],[Salary]]&gt;5000,"Senior","Junior")</f>
        <v>Senior</v>
      </c>
      <c r="H63" s="3" t="s">
        <v>268</v>
      </c>
      <c r="I63" s="3" t="s">
        <v>368</v>
      </c>
      <c r="J63" s="3" t="s">
        <v>446</v>
      </c>
      <c r="K63" s="15">
        <f>IFERROR(VLOOKUP(Dataset[[#This Row],[Department]], Department_Rules!$A$2:$D$13, 2, FALSE), "Not Found")</f>
        <v>8000</v>
      </c>
      <c r="L63" s="15">
        <f>IFERROR(VLOOKUP(Dataset[[#This Row],[Department]], Department_Rules!$A$2:$D$13, 3, FALSE), "Not Found")</f>
        <v>3500</v>
      </c>
      <c r="M63" s="3">
        <f>IFERROR(VLOOKUP(Dataset[[#This Row],[Department]], Department_Rules!$A$2:$D$13, 4, FALSE), "Not Found")</f>
        <v>7</v>
      </c>
    </row>
    <row r="64" spans="1:13" x14ac:dyDescent="0.3">
      <c r="A64" s="3" t="s">
        <v>61</v>
      </c>
      <c r="B64" s="3" t="s">
        <v>161</v>
      </c>
      <c r="C64" s="3" t="s">
        <v>211</v>
      </c>
      <c r="D64" s="3" t="s">
        <v>223</v>
      </c>
      <c r="E64" s="6">
        <v>44369</v>
      </c>
      <c r="F64" s="15">
        <v>2755</v>
      </c>
      <c r="G64" s="15" t="str">
        <f>IF(Dataset[[#This Row],[Salary]]&gt;5000,"Senior","Junior")</f>
        <v>Junior</v>
      </c>
      <c r="H64" s="3" t="s">
        <v>298</v>
      </c>
      <c r="I64" s="3" t="s">
        <v>398</v>
      </c>
      <c r="J64" s="3" t="s">
        <v>446</v>
      </c>
      <c r="K64" s="15">
        <f>IFERROR(VLOOKUP(Dataset[[#This Row],[Department]], Department_Rules!$A$2:$D$13, 2, FALSE), "Not Found")</f>
        <v>8000</v>
      </c>
      <c r="L64" s="15">
        <f>IFERROR(VLOOKUP(Dataset[[#This Row],[Department]], Department_Rules!$A$2:$D$13, 3, FALSE), "Not Found")</f>
        <v>3500</v>
      </c>
      <c r="M64" s="3">
        <f>IFERROR(VLOOKUP(Dataset[[#This Row],[Department]], Department_Rules!$A$2:$D$13, 4, FALSE), "Not Found")</f>
        <v>7</v>
      </c>
    </row>
    <row r="65" spans="1:13" x14ac:dyDescent="0.3">
      <c r="A65" s="3" t="s">
        <v>55</v>
      </c>
      <c r="B65" s="3" t="s">
        <v>155</v>
      </c>
      <c r="C65" s="3" t="s">
        <v>211</v>
      </c>
      <c r="D65" s="3" t="s">
        <v>225</v>
      </c>
      <c r="E65" s="6">
        <v>44390</v>
      </c>
      <c r="F65" s="15">
        <v>5886</v>
      </c>
      <c r="G65" s="15" t="str">
        <f>IF(Dataset[[#This Row],[Salary]]&gt;5000,"Senior","Junior")</f>
        <v>Senior</v>
      </c>
      <c r="H65" s="3" t="s">
        <v>292</v>
      </c>
      <c r="I65" s="3" t="s">
        <v>392</v>
      </c>
      <c r="J65" s="3" t="s">
        <v>446</v>
      </c>
      <c r="K65" s="15">
        <f>IFERROR(VLOOKUP(Dataset[[#This Row],[Department]], Department_Rules!$A$2:$D$13, 2, FALSE), "Not Found")</f>
        <v>8000</v>
      </c>
      <c r="L65" s="15">
        <f>IFERROR(VLOOKUP(Dataset[[#This Row],[Department]], Department_Rules!$A$2:$D$13, 3, FALSE), "Not Found")</f>
        <v>3500</v>
      </c>
      <c r="M65" s="3">
        <f>IFERROR(VLOOKUP(Dataset[[#This Row],[Department]], Department_Rules!$A$2:$D$13, 4, FALSE), "Not Found")</f>
        <v>7</v>
      </c>
    </row>
    <row r="66" spans="1:13" x14ac:dyDescent="0.3">
      <c r="A66" s="3" t="s">
        <v>57</v>
      </c>
      <c r="B66" s="3" t="s">
        <v>157</v>
      </c>
      <c r="C66" s="3" t="s">
        <v>211</v>
      </c>
      <c r="D66" s="3" t="s">
        <v>223</v>
      </c>
      <c r="E66" s="6">
        <v>44543</v>
      </c>
      <c r="F66" s="15">
        <v>4984</v>
      </c>
      <c r="G66" s="15" t="str">
        <f>IF(Dataset[[#This Row],[Salary]]&gt;5000,"Senior","Junior")</f>
        <v>Junior</v>
      </c>
      <c r="H66" s="3" t="s">
        <v>294</v>
      </c>
      <c r="I66" s="3" t="s">
        <v>394</v>
      </c>
      <c r="J66" s="3" t="s">
        <v>446</v>
      </c>
      <c r="K66" s="15">
        <f>IFERROR(VLOOKUP(Dataset[[#This Row],[Department]], Department_Rules!$A$2:$D$13, 2, FALSE), "Not Found")</f>
        <v>8000</v>
      </c>
      <c r="L66" s="15">
        <f>IFERROR(VLOOKUP(Dataset[[#This Row],[Department]], Department_Rules!$A$2:$D$13, 3, FALSE), "Not Found")</f>
        <v>3500</v>
      </c>
      <c r="M66" s="3">
        <f>IFERROR(VLOOKUP(Dataset[[#This Row],[Department]], Department_Rules!$A$2:$D$13, 4, FALSE), "Not Found")</f>
        <v>7</v>
      </c>
    </row>
    <row r="67" spans="1:13" x14ac:dyDescent="0.3">
      <c r="A67" s="3" t="s">
        <v>66</v>
      </c>
      <c r="B67" s="3" t="s">
        <v>166</v>
      </c>
      <c r="C67" s="3" t="s">
        <v>211</v>
      </c>
      <c r="D67" s="3" t="s">
        <v>230</v>
      </c>
      <c r="E67" s="6">
        <v>44745</v>
      </c>
      <c r="F67" s="15">
        <v>3604</v>
      </c>
      <c r="G67" s="15" t="str">
        <f>IF(Dataset[[#This Row],[Salary]]&gt;5000,"Senior","Junior")</f>
        <v>Junior</v>
      </c>
      <c r="H67" s="3" t="s">
        <v>303</v>
      </c>
      <c r="I67" s="3" t="s">
        <v>403</v>
      </c>
      <c r="J67" s="3" t="s">
        <v>447</v>
      </c>
      <c r="K67" s="15">
        <f>IFERROR(VLOOKUP(Dataset[[#This Row],[Department]], Department_Rules!$A$2:$D$13, 2, FALSE), "Not Found")</f>
        <v>8000</v>
      </c>
      <c r="L67" s="15">
        <f>IFERROR(VLOOKUP(Dataset[[#This Row],[Department]], Department_Rules!$A$2:$D$13, 3, FALSE), "Not Found")</f>
        <v>3500</v>
      </c>
      <c r="M67" s="3">
        <f>IFERROR(VLOOKUP(Dataset[[#This Row],[Department]], Department_Rules!$A$2:$D$13, 4, FALSE), "Not Found")</f>
        <v>7</v>
      </c>
    </row>
    <row r="68" spans="1:13" x14ac:dyDescent="0.3">
      <c r="A68" s="3" t="s">
        <v>103</v>
      </c>
      <c r="B68" s="3" t="s">
        <v>203</v>
      </c>
      <c r="C68" s="3" t="s">
        <v>211</v>
      </c>
      <c r="D68" s="3" t="s">
        <v>225</v>
      </c>
      <c r="E68" s="6">
        <v>45017</v>
      </c>
      <c r="F68" s="15">
        <v>4593</v>
      </c>
      <c r="G68" s="15" t="str">
        <f>IF(Dataset[[#This Row],[Salary]]&gt;5000,"Senior","Junior")</f>
        <v>Junior</v>
      </c>
      <c r="H68" s="3" t="s">
        <v>340</v>
      </c>
      <c r="I68" s="3" t="s">
        <v>440</v>
      </c>
      <c r="J68" s="3" t="s">
        <v>447</v>
      </c>
      <c r="K68" s="15">
        <f>IFERROR(VLOOKUP(Dataset[[#This Row],[Department]], Department_Rules!$A$2:$D$13, 2, FALSE), "Not Found")</f>
        <v>8000</v>
      </c>
      <c r="L68" s="15">
        <f>IFERROR(VLOOKUP(Dataset[[#This Row],[Department]], Department_Rules!$A$2:$D$13, 3, FALSE), "Not Found")</f>
        <v>3500</v>
      </c>
      <c r="M68" s="3">
        <f>IFERROR(VLOOKUP(Dataset[[#This Row],[Department]], Department_Rules!$A$2:$D$13, 4, FALSE), "Not Found")</f>
        <v>7</v>
      </c>
    </row>
    <row r="69" spans="1:13" x14ac:dyDescent="0.3">
      <c r="A69" s="3" t="s">
        <v>56</v>
      </c>
      <c r="B69" s="3" t="s">
        <v>156</v>
      </c>
      <c r="C69" s="3" t="s">
        <v>211</v>
      </c>
      <c r="D69" s="3" t="s">
        <v>230</v>
      </c>
      <c r="E69" s="6">
        <v>45042</v>
      </c>
      <c r="F69" s="15">
        <v>6914</v>
      </c>
      <c r="G69" s="15" t="str">
        <f>IF(Dataset[[#This Row],[Salary]]&gt;5000,"Senior","Junior")</f>
        <v>Senior</v>
      </c>
      <c r="H69" s="3" t="s">
        <v>293</v>
      </c>
      <c r="I69" s="3" t="s">
        <v>393</v>
      </c>
      <c r="J69" s="3" t="s">
        <v>446</v>
      </c>
      <c r="K69" s="15">
        <f>IFERROR(VLOOKUP(Dataset[[#This Row],[Department]], Department_Rules!$A$2:$D$13, 2, FALSE), "Not Found")</f>
        <v>8000</v>
      </c>
      <c r="L69" s="15">
        <f>IFERROR(VLOOKUP(Dataset[[#This Row],[Department]], Department_Rules!$A$2:$D$13, 3, FALSE), "Not Found")</f>
        <v>3500</v>
      </c>
      <c r="M69" s="3">
        <f>IFERROR(VLOOKUP(Dataset[[#This Row],[Department]], Department_Rules!$A$2:$D$13, 4, FALSE), "Not Found")</f>
        <v>7</v>
      </c>
    </row>
    <row r="70" spans="1:13" x14ac:dyDescent="0.3">
      <c r="A70" s="3" t="s">
        <v>15</v>
      </c>
      <c r="B70" s="3" t="s">
        <v>115</v>
      </c>
      <c r="C70" s="3" t="s">
        <v>211</v>
      </c>
      <c r="D70" s="3" t="s">
        <v>225</v>
      </c>
      <c r="E70" s="6">
        <v>45448</v>
      </c>
      <c r="F70" s="15">
        <v>5728</v>
      </c>
      <c r="G70" s="15" t="str">
        <f>IF(Dataset[[#This Row],[Salary]]&gt;5000,"Senior","Junior")</f>
        <v>Senior</v>
      </c>
      <c r="H70" s="3" t="s">
        <v>252</v>
      </c>
      <c r="I70" s="3" t="s">
        <v>352</v>
      </c>
      <c r="J70" s="3" t="s">
        <v>447</v>
      </c>
      <c r="K70" s="15">
        <f>IFERROR(VLOOKUP(Dataset[[#This Row],[Department]], Department_Rules!$A$2:$D$13, 2, FALSE), "Not Found")</f>
        <v>8000</v>
      </c>
      <c r="L70" s="15">
        <f>IFERROR(VLOOKUP(Dataset[[#This Row],[Department]], Department_Rules!$A$2:$D$13, 3, FALSE), "Not Found")</f>
        <v>3500</v>
      </c>
      <c r="M70" s="3">
        <f>IFERROR(VLOOKUP(Dataset[[#This Row],[Department]], Department_Rules!$A$2:$D$13, 4, FALSE), "Not Found")</f>
        <v>7</v>
      </c>
    </row>
    <row r="71" spans="1:13" x14ac:dyDescent="0.3">
      <c r="A71" s="3" t="s">
        <v>53</v>
      </c>
      <c r="B71" s="3" t="s">
        <v>153</v>
      </c>
      <c r="C71" s="3" t="s">
        <v>211</v>
      </c>
      <c r="D71" s="3" t="s">
        <v>223</v>
      </c>
      <c r="E71" s="6">
        <v>45449</v>
      </c>
      <c r="F71" s="15">
        <v>5228</v>
      </c>
      <c r="G71" s="15" t="str">
        <f>IF(Dataset[[#This Row],[Salary]]&gt;5000,"Senior","Junior")</f>
        <v>Senior</v>
      </c>
      <c r="H71" s="3" t="s">
        <v>290</v>
      </c>
      <c r="I71" s="3" t="s">
        <v>390</v>
      </c>
      <c r="J71" s="3" t="s">
        <v>446</v>
      </c>
      <c r="K71" s="15">
        <f>IFERROR(VLOOKUP(Dataset[[#This Row],[Department]], Department_Rules!$A$2:$D$13, 2, FALSE), "Not Found")</f>
        <v>8000</v>
      </c>
      <c r="L71" s="15">
        <f>IFERROR(VLOOKUP(Dataset[[#This Row],[Department]], Department_Rules!$A$2:$D$13, 3, FALSE), "Not Found")</f>
        <v>3500</v>
      </c>
      <c r="M71" s="3">
        <f>IFERROR(VLOOKUP(Dataset[[#This Row],[Department]], Department_Rules!$A$2:$D$13, 4, FALSE), "Not Found")</f>
        <v>7</v>
      </c>
    </row>
    <row r="72" spans="1:13" x14ac:dyDescent="0.3">
      <c r="A72" s="3" t="s">
        <v>107</v>
      </c>
      <c r="B72" s="3" t="s">
        <v>207</v>
      </c>
      <c r="C72" s="3" t="s">
        <v>211</v>
      </c>
      <c r="D72" s="3" t="s">
        <v>223</v>
      </c>
      <c r="E72" s="6">
        <v>45461</v>
      </c>
      <c r="F72" s="15">
        <v>6344</v>
      </c>
      <c r="G72" s="15" t="str">
        <f>IF(Dataset[[#This Row],[Salary]]&gt;5000,"Senior","Junior")</f>
        <v>Senior</v>
      </c>
      <c r="H72" s="3" t="s">
        <v>344</v>
      </c>
      <c r="I72" s="3" t="s">
        <v>444</v>
      </c>
      <c r="J72" s="3" t="s">
        <v>446</v>
      </c>
      <c r="K72" s="15">
        <f>IFERROR(VLOOKUP(Dataset[[#This Row],[Department]], Department_Rules!$A$2:$D$13, 2, FALSE), "Not Found")</f>
        <v>8000</v>
      </c>
      <c r="L72" s="15">
        <f>IFERROR(VLOOKUP(Dataset[[#This Row],[Department]], Department_Rules!$A$2:$D$13, 3, FALSE), "Not Found")</f>
        <v>3500</v>
      </c>
      <c r="M72" s="3">
        <f>IFERROR(VLOOKUP(Dataset[[#This Row],[Department]], Department_Rules!$A$2:$D$13, 4, FALSE), "Not Found")</f>
        <v>7</v>
      </c>
    </row>
    <row r="73" spans="1:13" x14ac:dyDescent="0.3">
      <c r="A73" s="3" t="s">
        <v>78</v>
      </c>
      <c r="B73" s="3" t="s">
        <v>178</v>
      </c>
      <c r="C73" s="3" t="s">
        <v>211</v>
      </c>
      <c r="D73" s="3" t="s">
        <v>223</v>
      </c>
      <c r="E73" s="6">
        <v>45636</v>
      </c>
      <c r="F73" s="15">
        <v>3120</v>
      </c>
      <c r="G73" s="15" t="str">
        <f>IF(Dataset[[#This Row],[Salary]]&gt;5000,"Senior","Junior")</f>
        <v>Junior</v>
      </c>
      <c r="H73" s="3" t="s">
        <v>315</v>
      </c>
      <c r="I73" s="3" t="s">
        <v>415</v>
      </c>
      <c r="J73" s="3" t="s">
        <v>446</v>
      </c>
      <c r="K73" s="15">
        <f>IFERROR(VLOOKUP(Dataset[[#This Row],[Department]], Department_Rules!$A$2:$D$13, 2, FALSE), "Not Found")</f>
        <v>8000</v>
      </c>
      <c r="L73" s="15">
        <f>IFERROR(VLOOKUP(Dataset[[#This Row],[Department]], Department_Rules!$A$2:$D$13, 3, FALSE), "Not Found")</f>
        <v>3500</v>
      </c>
      <c r="M73" s="3">
        <f>IFERROR(VLOOKUP(Dataset[[#This Row],[Department]], Department_Rules!$A$2:$D$13, 4, FALSE), "Not Found")</f>
        <v>7</v>
      </c>
    </row>
    <row r="74" spans="1:13" x14ac:dyDescent="0.3">
      <c r="A74" s="3" t="s">
        <v>58</v>
      </c>
      <c r="B74" s="3" t="s">
        <v>158</v>
      </c>
      <c r="C74" s="3" t="s">
        <v>213</v>
      </c>
      <c r="D74" s="3" t="s">
        <v>224</v>
      </c>
      <c r="E74" s="6">
        <v>43493</v>
      </c>
      <c r="F74" s="15">
        <v>6899</v>
      </c>
      <c r="G74" s="15" t="str">
        <f>IF(Dataset[[#This Row],[Salary]]&gt;5000,"Senior","Junior")</f>
        <v>Senior</v>
      </c>
      <c r="H74" s="3" t="s">
        <v>295</v>
      </c>
      <c r="I74" s="3" t="s">
        <v>395</v>
      </c>
      <c r="J74" s="3" t="s">
        <v>446</v>
      </c>
      <c r="K74" s="15">
        <f>IFERROR(VLOOKUP(Dataset[[#This Row],[Department]], Department_Rules!$A$2:$D$13, 2, FALSE), "Not Found")</f>
        <v>6000</v>
      </c>
      <c r="L74" s="15">
        <f>IFERROR(VLOOKUP(Dataset[[#This Row],[Department]], Department_Rules!$A$2:$D$13, 3, FALSE), "Not Found")</f>
        <v>2000</v>
      </c>
      <c r="M74" s="3">
        <f>IFERROR(VLOOKUP(Dataset[[#This Row],[Department]], Department_Rules!$A$2:$D$13, 4, FALSE), "Not Found")</f>
        <v>5</v>
      </c>
    </row>
    <row r="75" spans="1:13" x14ac:dyDescent="0.3">
      <c r="A75" s="3" t="s">
        <v>29</v>
      </c>
      <c r="B75" s="3" t="s">
        <v>129</v>
      </c>
      <c r="C75" s="3" t="s">
        <v>213</v>
      </c>
      <c r="D75" s="3" t="s">
        <v>224</v>
      </c>
      <c r="E75" s="6">
        <v>43725</v>
      </c>
      <c r="F75" s="15">
        <v>4861</v>
      </c>
      <c r="G75" s="15" t="str">
        <f>IF(Dataset[[#This Row],[Salary]]&gt;5000,"Senior","Junior")</f>
        <v>Junior</v>
      </c>
      <c r="H75" s="3" t="s">
        <v>266</v>
      </c>
      <c r="I75" s="3" t="s">
        <v>366</v>
      </c>
      <c r="J75" s="3" t="s">
        <v>447</v>
      </c>
      <c r="K75" s="15">
        <f>IFERROR(VLOOKUP(Dataset[[#This Row],[Department]], Department_Rules!$A$2:$D$13, 2, FALSE), "Not Found")</f>
        <v>6000</v>
      </c>
      <c r="L75" s="15">
        <f>IFERROR(VLOOKUP(Dataset[[#This Row],[Department]], Department_Rules!$A$2:$D$13, 3, FALSE), "Not Found")</f>
        <v>2000</v>
      </c>
      <c r="M75" s="3">
        <f>IFERROR(VLOOKUP(Dataset[[#This Row],[Department]], Department_Rules!$A$2:$D$13, 4, FALSE), "Not Found")</f>
        <v>5</v>
      </c>
    </row>
    <row r="76" spans="1:13" x14ac:dyDescent="0.3">
      <c r="A76" s="3" t="s">
        <v>98</v>
      </c>
      <c r="B76" s="3" t="s">
        <v>198</v>
      </c>
      <c r="C76" s="3" t="s">
        <v>213</v>
      </c>
      <c r="D76" s="3" t="s">
        <v>224</v>
      </c>
      <c r="E76" s="6">
        <v>43904</v>
      </c>
      <c r="F76" s="15">
        <v>3275</v>
      </c>
      <c r="G76" s="15" t="str">
        <f>IF(Dataset[[#This Row],[Salary]]&gt;5000,"Senior","Junior")</f>
        <v>Junior</v>
      </c>
      <c r="H76" s="3" t="s">
        <v>335</v>
      </c>
      <c r="I76" s="3" t="s">
        <v>435</v>
      </c>
      <c r="J76" s="3" t="s">
        <v>446</v>
      </c>
      <c r="K76" s="15">
        <f>IFERROR(VLOOKUP(Dataset[[#This Row],[Department]], Department_Rules!$A$2:$D$13, 2, FALSE), "Not Found")</f>
        <v>6000</v>
      </c>
      <c r="L76" s="15">
        <f>IFERROR(VLOOKUP(Dataset[[#This Row],[Department]], Department_Rules!$A$2:$D$13, 3, FALSE), "Not Found")</f>
        <v>2000</v>
      </c>
      <c r="M76" s="3">
        <f>IFERROR(VLOOKUP(Dataset[[#This Row],[Department]], Department_Rules!$A$2:$D$13, 4, FALSE), "Not Found")</f>
        <v>5</v>
      </c>
    </row>
    <row r="77" spans="1:13" x14ac:dyDescent="0.3">
      <c r="A77" s="3" t="s">
        <v>73</v>
      </c>
      <c r="B77" s="3" t="s">
        <v>173</v>
      </c>
      <c r="C77" s="3" t="s">
        <v>213</v>
      </c>
      <c r="D77" s="3" t="s">
        <v>224</v>
      </c>
      <c r="E77" s="6">
        <v>44326</v>
      </c>
      <c r="F77" s="15">
        <v>6717</v>
      </c>
      <c r="G77" s="15" t="str">
        <f>IF(Dataset[[#This Row],[Salary]]&gt;5000,"Senior","Junior")</f>
        <v>Senior</v>
      </c>
      <c r="H77" s="3" t="s">
        <v>310</v>
      </c>
      <c r="I77" s="3" t="s">
        <v>410</v>
      </c>
      <c r="J77" s="3" t="s">
        <v>446</v>
      </c>
      <c r="K77" s="15">
        <f>IFERROR(VLOOKUP(Dataset[[#This Row],[Department]], Department_Rules!$A$2:$D$13, 2, FALSE), "Not Found")</f>
        <v>6000</v>
      </c>
      <c r="L77" s="15">
        <f>IFERROR(VLOOKUP(Dataset[[#This Row],[Department]], Department_Rules!$A$2:$D$13, 3, FALSE), "Not Found")</f>
        <v>2000</v>
      </c>
      <c r="M77" s="3">
        <f>IFERROR(VLOOKUP(Dataset[[#This Row],[Department]], Department_Rules!$A$2:$D$13, 4, FALSE), "Not Found")</f>
        <v>5</v>
      </c>
    </row>
    <row r="78" spans="1:13" x14ac:dyDescent="0.3">
      <c r="A78" s="3" t="s">
        <v>37</v>
      </c>
      <c r="B78" s="3" t="s">
        <v>137</v>
      </c>
      <c r="C78" s="3" t="s">
        <v>213</v>
      </c>
      <c r="D78" s="3" t="s">
        <v>226</v>
      </c>
      <c r="E78" s="6">
        <v>44378</v>
      </c>
      <c r="F78" s="15">
        <v>3562</v>
      </c>
      <c r="G78" s="15" t="str">
        <f>IF(Dataset[[#This Row],[Salary]]&gt;5000,"Senior","Junior")</f>
        <v>Junior</v>
      </c>
      <c r="H78" s="3" t="s">
        <v>274</v>
      </c>
      <c r="I78" s="3" t="s">
        <v>374</v>
      </c>
      <c r="J78" s="3" t="s">
        <v>446</v>
      </c>
      <c r="K78" s="15">
        <f>IFERROR(VLOOKUP(Dataset[[#This Row],[Department]], Department_Rules!$A$2:$D$13, 2, FALSE), "Not Found")</f>
        <v>6000</v>
      </c>
      <c r="L78" s="15">
        <f>IFERROR(VLOOKUP(Dataset[[#This Row],[Department]], Department_Rules!$A$2:$D$13, 3, FALSE), "Not Found")</f>
        <v>2000</v>
      </c>
      <c r="M78" s="3">
        <f>IFERROR(VLOOKUP(Dataset[[#This Row],[Department]], Department_Rules!$A$2:$D$13, 4, FALSE), "Not Found")</f>
        <v>5</v>
      </c>
    </row>
    <row r="79" spans="1:13" x14ac:dyDescent="0.3">
      <c r="A79" s="3" t="s">
        <v>46</v>
      </c>
      <c r="B79" s="3" t="s">
        <v>146</v>
      </c>
      <c r="C79" s="3" t="s">
        <v>213</v>
      </c>
      <c r="D79" s="3" t="s">
        <v>224</v>
      </c>
      <c r="E79" s="6">
        <v>44416</v>
      </c>
      <c r="F79" s="15">
        <v>2865</v>
      </c>
      <c r="G79" s="15" t="str">
        <f>IF(Dataset[[#This Row],[Salary]]&gt;5000,"Senior","Junior")</f>
        <v>Junior</v>
      </c>
      <c r="H79" s="3" t="s">
        <v>283</v>
      </c>
      <c r="I79" s="3" t="s">
        <v>383</v>
      </c>
      <c r="J79" s="3" t="s">
        <v>446</v>
      </c>
      <c r="K79" s="15">
        <f>IFERROR(VLOOKUP(Dataset[[#This Row],[Department]], Department_Rules!$A$2:$D$13, 2, FALSE), "Not Found")</f>
        <v>6000</v>
      </c>
      <c r="L79" s="15">
        <f>IFERROR(VLOOKUP(Dataset[[#This Row],[Department]], Department_Rules!$A$2:$D$13, 3, FALSE), "Not Found")</f>
        <v>2000</v>
      </c>
      <c r="M79" s="3">
        <f>IFERROR(VLOOKUP(Dataset[[#This Row],[Department]], Department_Rules!$A$2:$D$13, 4, FALSE), "Not Found")</f>
        <v>5</v>
      </c>
    </row>
    <row r="80" spans="1:13" x14ac:dyDescent="0.3">
      <c r="A80" s="3" t="s">
        <v>39</v>
      </c>
      <c r="B80" s="3" t="s">
        <v>139</v>
      </c>
      <c r="C80" s="3" t="s">
        <v>213</v>
      </c>
      <c r="D80" s="3" t="s">
        <v>226</v>
      </c>
      <c r="E80" s="6">
        <v>44470</v>
      </c>
      <c r="F80" s="15">
        <v>6270</v>
      </c>
      <c r="G80" s="15" t="str">
        <f>IF(Dataset[[#This Row],[Salary]]&gt;5000,"Senior","Junior")</f>
        <v>Senior</v>
      </c>
      <c r="H80" s="3" t="s">
        <v>276</v>
      </c>
      <c r="I80" s="3" t="s">
        <v>376</v>
      </c>
      <c r="J80" s="3" t="s">
        <v>446</v>
      </c>
      <c r="K80" s="15">
        <f>IFERROR(VLOOKUP(Dataset[[#This Row],[Department]], Department_Rules!$A$2:$D$13, 2, FALSE), "Not Found")</f>
        <v>6000</v>
      </c>
      <c r="L80" s="15">
        <f>IFERROR(VLOOKUP(Dataset[[#This Row],[Department]], Department_Rules!$A$2:$D$13, 3, FALSE), "Not Found")</f>
        <v>2000</v>
      </c>
      <c r="M80" s="3">
        <f>IFERROR(VLOOKUP(Dataset[[#This Row],[Department]], Department_Rules!$A$2:$D$13, 4, FALSE), "Not Found")</f>
        <v>5</v>
      </c>
    </row>
    <row r="81" spans="1:13" x14ac:dyDescent="0.3">
      <c r="A81" s="3" t="s">
        <v>54</v>
      </c>
      <c r="B81" s="3" t="s">
        <v>154</v>
      </c>
      <c r="C81" s="3" t="s">
        <v>213</v>
      </c>
      <c r="D81" s="3" t="s">
        <v>226</v>
      </c>
      <c r="E81" s="6">
        <v>44555</v>
      </c>
      <c r="F81" s="15">
        <v>6276</v>
      </c>
      <c r="G81" s="15" t="str">
        <f>IF(Dataset[[#This Row],[Salary]]&gt;5000,"Senior","Junior")</f>
        <v>Senior</v>
      </c>
      <c r="H81" s="3" t="s">
        <v>291</v>
      </c>
      <c r="I81" s="3" t="s">
        <v>391</v>
      </c>
      <c r="J81" s="3" t="s">
        <v>446</v>
      </c>
      <c r="K81" s="15">
        <f>IFERROR(VLOOKUP(Dataset[[#This Row],[Department]], Department_Rules!$A$2:$D$13, 2, FALSE), "Not Found")</f>
        <v>6000</v>
      </c>
      <c r="L81" s="15">
        <f>IFERROR(VLOOKUP(Dataset[[#This Row],[Department]], Department_Rules!$A$2:$D$13, 3, FALSE), "Not Found")</f>
        <v>2000</v>
      </c>
      <c r="M81" s="3">
        <f>IFERROR(VLOOKUP(Dataset[[#This Row],[Department]], Department_Rules!$A$2:$D$13, 4, FALSE), "Not Found")</f>
        <v>5</v>
      </c>
    </row>
    <row r="82" spans="1:13" x14ac:dyDescent="0.3">
      <c r="A82" s="3" t="s">
        <v>60</v>
      </c>
      <c r="B82" s="3" t="s">
        <v>160</v>
      </c>
      <c r="C82" s="3" t="s">
        <v>213</v>
      </c>
      <c r="D82" s="3" t="s">
        <v>227</v>
      </c>
      <c r="E82" s="6">
        <v>44760</v>
      </c>
      <c r="F82" s="15">
        <v>4550</v>
      </c>
      <c r="G82" s="15" t="str">
        <f>IF(Dataset[[#This Row],[Salary]]&gt;5000,"Senior","Junior")</f>
        <v>Junior</v>
      </c>
      <c r="H82" s="3" t="s">
        <v>297</v>
      </c>
      <c r="I82" s="3" t="s">
        <v>397</v>
      </c>
      <c r="J82" s="3" t="s">
        <v>447</v>
      </c>
      <c r="K82" s="15">
        <f>IFERROR(VLOOKUP(Dataset[[#This Row],[Department]], Department_Rules!$A$2:$D$13, 2, FALSE), "Not Found")</f>
        <v>6000</v>
      </c>
      <c r="L82" s="15">
        <f>IFERROR(VLOOKUP(Dataset[[#This Row],[Department]], Department_Rules!$A$2:$D$13, 3, FALSE), "Not Found")</f>
        <v>2000</v>
      </c>
      <c r="M82" s="3">
        <f>IFERROR(VLOOKUP(Dataset[[#This Row],[Department]], Department_Rules!$A$2:$D$13, 4, FALSE), "Not Found")</f>
        <v>5</v>
      </c>
    </row>
    <row r="83" spans="1:13" x14ac:dyDescent="0.3">
      <c r="A83" s="3" t="s">
        <v>38</v>
      </c>
      <c r="B83" s="3" t="s">
        <v>138</v>
      </c>
      <c r="C83" s="3" t="s">
        <v>213</v>
      </c>
      <c r="D83" s="3" t="s">
        <v>227</v>
      </c>
      <c r="E83" s="6">
        <v>44902</v>
      </c>
      <c r="F83" s="15">
        <v>6872</v>
      </c>
      <c r="G83" s="15" t="str">
        <f>IF(Dataset[[#This Row],[Salary]]&gt;5000,"Senior","Junior")</f>
        <v>Senior</v>
      </c>
      <c r="H83" s="3" t="s">
        <v>275</v>
      </c>
      <c r="I83" s="3" t="s">
        <v>375</v>
      </c>
      <c r="J83" s="3" t="s">
        <v>446</v>
      </c>
      <c r="K83" s="15">
        <f>IFERROR(VLOOKUP(Dataset[[#This Row],[Department]], Department_Rules!$A$2:$D$13, 2, FALSE), "Not Found")</f>
        <v>6000</v>
      </c>
      <c r="L83" s="15">
        <f>IFERROR(VLOOKUP(Dataset[[#This Row],[Department]], Department_Rules!$A$2:$D$13, 3, FALSE), "Not Found")</f>
        <v>2000</v>
      </c>
      <c r="M83" s="3">
        <f>IFERROR(VLOOKUP(Dataset[[#This Row],[Department]], Department_Rules!$A$2:$D$13, 4, FALSE), "Not Found")</f>
        <v>5</v>
      </c>
    </row>
    <row r="84" spans="1:13" x14ac:dyDescent="0.3">
      <c r="A84" s="3" t="s">
        <v>59</v>
      </c>
      <c r="B84" s="3" t="s">
        <v>159</v>
      </c>
      <c r="C84" s="3" t="s">
        <v>213</v>
      </c>
      <c r="D84" s="3" t="s">
        <v>224</v>
      </c>
      <c r="E84" s="6">
        <v>44913</v>
      </c>
      <c r="F84" s="15">
        <v>2982</v>
      </c>
      <c r="G84" s="15" t="str">
        <f>IF(Dataset[[#This Row],[Salary]]&gt;5000,"Senior","Junior")</f>
        <v>Junior</v>
      </c>
      <c r="H84" s="3" t="s">
        <v>296</v>
      </c>
      <c r="I84" s="3" t="s">
        <v>396</v>
      </c>
      <c r="J84" s="3" t="s">
        <v>446</v>
      </c>
      <c r="K84" s="15">
        <f>IFERROR(VLOOKUP(Dataset[[#This Row],[Department]], Department_Rules!$A$2:$D$13, 2, FALSE), "Not Found")</f>
        <v>6000</v>
      </c>
      <c r="L84" s="15">
        <f>IFERROR(VLOOKUP(Dataset[[#This Row],[Department]], Department_Rules!$A$2:$D$13, 3, FALSE), "Not Found")</f>
        <v>2000</v>
      </c>
      <c r="M84" s="3">
        <f>IFERROR(VLOOKUP(Dataset[[#This Row],[Department]], Department_Rules!$A$2:$D$13, 4, FALSE), "Not Found")</f>
        <v>5</v>
      </c>
    </row>
    <row r="85" spans="1:13" x14ac:dyDescent="0.3">
      <c r="A85" s="3" t="s">
        <v>75</v>
      </c>
      <c r="B85" s="3" t="s">
        <v>175</v>
      </c>
      <c r="C85" s="3" t="s">
        <v>213</v>
      </c>
      <c r="D85" s="3" t="s">
        <v>226</v>
      </c>
      <c r="E85" s="6">
        <v>44924</v>
      </c>
      <c r="F85" s="15">
        <v>4398</v>
      </c>
      <c r="G85" s="15" t="str">
        <f>IF(Dataset[[#This Row],[Salary]]&gt;5000,"Senior","Junior")</f>
        <v>Junior</v>
      </c>
      <c r="H85" s="3" t="s">
        <v>312</v>
      </c>
      <c r="I85" s="3" t="s">
        <v>412</v>
      </c>
      <c r="J85" s="3" t="s">
        <v>446</v>
      </c>
      <c r="K85" s="15">
        <f>IFERROR(VLOOKUP(Dataset[[#This Row],[Department]], Department_Rules!$A$2:$D$13, 2, FALSE), "Not Found")</f>
        <v>6000</v>
      </c>
      <c r="L85" s="15">
        <f>IFERROR(VLOOKUP(Dataset[[#This Row],[Department]], Department_Rules!$A$2:$D$13, 3, FALSE), "Not Found")</f>
        <v>2000</v>
      </c>
      <c r="M85" s="3">
        <f>IFERROR(VLOOKUP(Dataset[[#This Row],[Department]], Department_Rules!$A$2:$D$13, 4, FALSE), "Not Found")</f>
        <v>5</v>
      </c>
    </row>
    <row r="86" spans="1:13" x14ac:dyDescent="0.3">
      <c r="A86" s="3" t="s">
        <v>33</v>
      </c>
      <c r="B86" s="3" t="s">
        <v>133</v>
      </c>
      <c r="C86" s="3" t="s">
        <v>213</v>
      </c>
      <c r="D86" s="3" t="s">
        <v>227</v>
      </c>
      <c r="E86" s="6">
        <v>45006</v>
      </c>
      <c r="F86" s="15">
        <v>5824</v>
      </c>
      <c r="G86" s="15" t="str">
        <f>IF(Dataset[[#This Row],[Salary]]&gt;5000,"Senior","Junior")</f>
        <v>Senior</v>
      </c>
      <c r="H86" s="3" t="s">
        <v>270</v>
      </c>
      <c r="I86" s="3" t="s">
        <v>370</v>
      </c>
      <c r="J86" s="3" t="s">
        <v>447</v>
      </c>
      <c r="K86" s="15">
        <f>IFERROR(VLOOKUP(Dataset[[#This Row],[Department]], Department_Rules!$A$2:$D$13, 2, FALSE), "Not Found")</f>
        <v>6000</v>
      </c>
      <c r="L86" s="15">
        <f>IFERROR(VLOOKUP(Dataset[[#This Row],[Department]], Department_Rules!$A$2:$D$13, 3, FALSE), "Not Found")</f>
        <v>2000</v>
      </c>
      <c r="M86" s="3">
        <f>IFERROR(VLOOKUP(Dataset[[#This Row],[Department]], Department_Rules!$A$2:$D$13, 4, FALSE), "Not Found")</f>
        <v>5</v>
      </c>
    </row>
    <row r="87" spans="1:13" x14ac:dyDescent="0.3">
      <c r="A87" s="3" t="s">
        <v>49</v>
      </c>
      <c r="B87" s="3" t="s">
        <v>149</v>
      </c>
      <c r="C87" s="3" t="s">
        <v>213</v>
      </c>
      <c r="D87" s="3" t="s">
        <v>224</v>
      </c>
      <c r="E87" s="6">
        <v>45139</v>
      </c>
      <c r="F87" s="15">
        <v>2521</v>
      </c>
      <c r="G87" s="15" t="str">
        <f>IF(Dataset[[#This Row],[Salary]]&gt;5000,"Senior","Junior")</f>
        <v>Junior</v>
      </c>
      <c r="H87" s="3" t="s">
        <v>286</v>
      </c>
      <c r="I87" s="3" t="s">
        <v>386</v>
      </c>
      <c r="J87" s="3" t="s">
        <v>446</v>
      </c>
      <c r="K87" s="15">
        <f>IFERROR(VLOOKUP(Dataset[[#This Row],[Department]], Department_Rules!$A$2:$D$13, 2, FALSE), "Not Found")</f>
        <v>6000</v>
      </c>
      <c r="L87" s="15">
        <f>IFERROR(VLOOKUP(Dataset[[#This Row],[Department]], Department_Rules!$A$2:$D$13, 3, FALSE), "Not Found")</f>
        <v>2000</v>
      </c>
      <c r="M87" s="3">
        <f>IFERROR(VLOOKUP(Dataset[[#This Row],[Department]], Department_Rules!$A$2:$D$13, 4, FALSE), "Not Found")</f>
        <v>5</v>
      </c>
    </row>
    <row r="88" spans="1:13" x14ac:dyDescent="0.3">
      <c r="A88" s="3" t="s">
        <v>25</v>
      </c>
      <c r="B88" s="3" t="s">
        <v>125</v>
      </c>
      <c r="C88" s="3" t="s">
        <v>213</v>
      </c>
      <c r="D88" s="3" t="s">
        <v>226</v>
      </c>
      <c r="E88" s="6">
        <v>45194</v>
      </c>
      <c r="F88" s="15">
        <v>6180</v>
      </c>
      <c r="G88" s="15" t="str">
        <f>IF(Dataset[[#This Row],[Salary]]&gt;5000,"Senior","Junior")</f>
        <v>Senior</v>
      </c>
      <c r="H88" s="3" t="s">
        <v>262</v>
      </c>
      <c r="I88" s="3" t="s">
        <v>362</v>
      </c>
      <c r="J88" s="3" t="s">
        <v>447</v>
      </c>
      <c r="K88" s="15">
        <f>IFERROR(VLOOKUP(Dataset[[#This Row],[Department]], Department_Rules!$A$2:$D$13, 2, FALSE), "Not Found")</f>
        <v>6000</v>
      </c>
      <c r="L88" s="15">
        <f>IFERROR(VLOOKUP(Dataset[[#This Row],[Department]], Department_Rules!$A$2:$D$13, 3, FALSE), "Not Found")</f>
        <v>2000</v>
      </c>
      <c r="M88" s="3">
        <f>IFERROR(VLOOKUP(Dataset[[#This Row],[Department]], Department_Rules!$A$2:$D$13, 4, FALSE), "Not Found")</f>
        <v>5</v>
      </c>
    </row>
    <row r="89" spans="1:13" x14ac:dyDescent="0.3">
      <c r="A89" s="3" t="s">
        <v>34</v>
      </c>
      <c r="B89" s="3" t="s">
        <v>134</v>
      </c>
      <c r="C89" s="3" t="s">
        <v>213</v>
      </c>
      <c r="D89" s="3" t="s">
        <v>226</v>
      </c>
      <c r="E89" s="6">
        <v>45205</v>
      </c>
      <c r="F89" s="15">
        <v>3689</v>
      </c>
      <c r="G89" s="15" t="str">
        <f>IF(Dataset[[#This Row],[Salary]]&gt;5000,"Senior","Junior")</f>
        <v>Junior</v>
      </c>
      <c r="H89" s="3" t="s">
        <v>271</v>
      </c>
      <c r="I89" s="3" t="s">
        <v>371</v>
      </c>
      <c r="J89" s="3" t="s">
        <v>447</v>
      </c>
      <c r="K89" s="15">
        <f>IFERROR(VLOOKUP(Dataset[[#This Row],[Department]], Department_Rules!$A$2:$D$13, 2, FALSE), "Not Found")</f>
        <v>6000</v>
      </c>
      <c r="L89" s="15">
        <f>IFERROR(VLOOKUP(Dataset[[#This Row],[Department]], Department_Rules!$A$2:$D$13, 3, FALSE), "Not Found")</f>
        <v>2000</v>
      </c>
      <c r="M89" s="3">
        <f>IFERROR(VLOOKUP(Dataset[[#This Row],[Department]], Department_Rules!$A$2:$D$13, 4, FALSE), "Not Found")</f>
        <v>5</v>
      </c>
    </row>
    <row r="90" spans="1:13" x14ac:dyDescent="0.3">
      <c r="A90" s="3" t="s">
        <v>90</v>
      </c>
      <c r="B90" s="3" t="s">
        <v>190</v>
      </c>
      <c r="C90" s="3" t="s">
        <v>220</v>
      </c>
      <c r="D90" s="3" t="s">
        <v>243</v>
      </c>
      <c r="E90" s="6">
        <v>45624</v>
      </c>
      <c r="F90" s="15">
        <v>4604</v>
      </c>
      <c r="G90" s="15" t="str">
        <f>IF(Dataset[[#This Row],[Salary]]&gt;5000,"Senior","Junior")</f>
        <v>Junior</v>
      </c>
      <c r="H90" s="3" t="s">
        <v>327</v>
      </c>
      <c r="I90" s="3" t="s">
        <v>427</v>
      </c>
      <c r="J90" s="3" t="s">
        <v>446</v>
      </c>
      <c r="K90" s="15">
        <f>IFERROR(VLOOKUP(Dataset[[#This Row],[Department]], Department_Rules!$A$2:$D$13, 2, FALSE), "Not Found")</f>
        <v>8000</v>
      </c>
      <c r="L90" s="15">
        <f>IFERROR(VLOOKUP(Dataset[[#This Row],[Department]], Department_Rules!$A$2:$D$13, 3, FALSE), "Not Found")</f>
        <v>3200</v>
      </c>
      <c r="M90" s="3">
        <f>IFERROR(VLOOKUP(Dataset[[#This Row],[Department]], Department_Rules!$A$2:$D$13, 4, FALSE), "Not Found")</f>
        <v>5</v>
      </c>
    </row>
    <row r="91" spans="1:13" x14ac:dyDescent="0.3">
      <c r="A91" s="3" t="s">
        <v>87</v>
      </c>
      <c r="B91" s="3" t="s">
        <v>187</v>
      </c>
      <c r="C91" s="3" t="s">
        <v>219</v>
      </c>
      <c r="D91" s="3" t="s">
        <v>240</v>
      </c>
      <c r="E91" s="6">
        <v>43633</v>
      </c>
      <c r="F91" s="15">
        <v>5104</v>
      </c>
      <c r="G91" s="15" t="str">
        <f>IF(Dataset[[#This Row],[Salary]]&gt;5000,"Senior","Junior")</f>
        <v>Senior</v>
      </c>
      <c r="H91" s="3" t="s">
        <v>324</v>
      </c>
      <c r="I91" s="3" t="s">
        <v>424</v>
      </c>
      <c r="J91" s="3" t="s">
        <v>446</v>
      </c>
      <c r="K91" s="15">
        <f>IFERROR(VLOOKUP(Dataset[[#This Row],[Department]], Department_Rules!$A$2:$D$13, 2, FALSE), "Not Found")</f>
        <v>6500</v>
      </c>
      <c r="L91" s="15">
        <f>IFERROR(VLOOKUP(Dataset[[#This Row],[Department]], Department_Rules!$A$2:$D$13, 3, FALSE), "Not Found")</f>
        <v>2000</v>
      </c>
      <c r="M91" s="3">
        <f>IFERROR(VLOOKUP(Dataset[[#This Row],[Department]], Department_Rules!$A$2:$D$13, 4, FALSE), "Not Found")</f>
        <v>7</v>
      </c>
    </row>
    <row r="92" spans="1:13" x14ac:dyDescent="0.3">
      <c r="A92" s="3" t="s">
        <v>81</v>
      </c>
      <c r="B92" s="3" t="s">
        <v>181</v>
      </c>
      <c r="C92" s="3" t="s">
        <v>219</v>
      </c>
      <c r="D92" s="3" t="s">
        <v>240</v>
      </c>
      <c r="E92" s="6">
        <v>43935</v>
      </c>
      <c r="F92" s="15">
        <v>3761</v>
      </c>
      <c r="G92" s="15" t="str">
        <f>IF(Dataset[[#This Row],[Salary]]&gt;5000,"Senior","Junior")</f>
        <v>Junior</v>
      </c>
      <c r="H92" s="3" t="s">
        <v>318</v>
      </c>
      <c r="I92" s="3" t="s">
        <v>418</v>
      </c>
      <c r="J92" s="3" t="s">
        <v>447</v>
      </c>
      <c r="K92" s="15">
        <f>IFERROR(VLOOKUP(Dataset[[#This Row],[Department]], Department_Rules!$A$2:$D$13, 2, FALSE), "Not Found")</f>
        <v>6500</v>
      </c>
      <c r="L92" s="15">
        <f>IFERROR(VLOOKUP(Dataset[[#This Row],[Department]], Department_Rules!$A$2:$D$13, 3, FALSE), "Not Found")</f>
        <v>2000</v>
      </c>
      <c r="M92" s="3">
        <f>IFERROR(VLOOKUP(Dataset[[#This Row],[Department]], Department_Rules!$A$2:$D$13, 4, FALSE), "Not Found")</f>
        <v>7</v>
      </c>
    </row>
    <row r="93" spans="1:13" x14ac:dyDescent="0.3">
      <c r="A93" s="3" t="s">
        <v>82</v>
      </c>
      <c r="B93" s="3" t="s">
        <v>182</v>
      </c>
      <c r="C93" s="3" t="s">
        <v>219</v>
      </c>
      <c r="D93" s="3" t="s">
        <v>241</v>
      </c>
      <c r="E93" s="6">
        <v>44625</v>
      </c>
      <c r="F93" s="15">
        <v>3741</v>
      </c>
      <c r="G93" s="15" t="str">
        <f>IF(Dataset[[#This Row],[Salary]]&gt;5000,"Senior","Junior")</f>
        <v>Junior</v>
      </c>
      <c r="H93" s="3" t="s">
        <v>319</v>
      </c>
      <c r="I93" s="3" t="s">
        <v>419</v>
      </c>
      <c r="J93" s="3" t="s">
        <v>446</v>
      </c>
      <c r="K93" s="15">
        <f>IFERROR(VLOOKUP(Dataset[[#This Row],[Department]], Department_Rules!$A$2:$D$13, 2, FALSE), "Not Found")</f>
        <v>6500</v>
      </c>
      <c r="L93" s="15">
        <f>IFERROR(VLOOKUP(Dataset[[#This Row],[Department]], Department_Rules!$A$2:$D$13, 3, FALSE), "Not Found")</f>
        <v>2000</v>
      </c>
      <c r="M93" s="3">
        <f>IFERROR(VLOOKUP(Dataset[[#This Row],[Department]], Department_Rules!$A$2:$D$13, 4, FALSE), "Not Found")</f>
        <v>7</v>
      </c>
    </row>
    <row r="94" spans="1:13" x14ac:dyDescent="0.3">
      <c r="A94" s="3" t="s">
        <v>102</v>
      </c>
      <c r="B94" s="3" t="s">
        <v>202</v>
      </c>
      <c r="C94" s="3" t="s">
        <v>218</v>
      </c>
      <c r="D94" s="3" t="s">
        <v>239</v>
      </c>
      <c r="E94" s="6">
        <v>43515</v>
      </c>
      <c r="F94" s="15">
        <v>5960</v>
      </c>
      <c r="G94" s="15" t="str">
        <f>IF(Dataset[[#This Row],[Salary]]&gt;5000,"Senior","Junior")</f>
        <v>Senior</v>
      </c>
      <c r="H94" s="3" t="s">
        <v>339</v>
      </c>
      <c r="I94" s="3" t="s">
        <v>439</v>
      </c>
      <c r="J94" s="3" t="s">
        <v>447</v>
      </c>
      <c r="K94" s="15">
        <f>IFERROR(VLOOKUP(Dataset[[#This Row],[Department]], Department_Rules!$A$2:$D$13, 2, FALSE), "Not Found")</f>
        <v>6500</v>
      </c>
      <c r="L94" s="15">
        <f>IFERROR(VLOOKUP(Dataset[[#This Row],[Department]], Department_Rules!$A$2:$D$13, 3, FALSE), "Not Found")</f>
        <v>2200</v>
      </c>
      <c r="M94" s="3">
        <f>IFERROR(VLOOKUP(Dataset[[#This Row],[Department]], Department_Rules!$A$2:$D$13, 4, FALSE), "Not Found")</f>
        <v>8</v>
      </c>
    </row>
    <row r="95" spans="1:13" x14ac:dyDescent="0.3">
      <c r="A95" s="3" t="s">
        <v>79</v>
      </c>
      <c r="B95" s="3" t="s">
        <v>179</v>
      </c>
      <c r="C95" s="3" t="s">
        <v>218</v>
      </c>
      <c r="D95" s="3" t="s">
        <v>239</v>
      </c>
      <c r="E95" s="6">
        <v>44056</v>
      </c>
      <c r="F95" s="15">
        <v>4076</v>
      </c>
      <c r="G95" s="15" t="str">
        <f>IF(Dataset[[#This Row],[Salary]]&gt;5000,"Senior","Junior")</f>
        <v>Junior</v>
      </c>
      <c r="H95" s="3" t="s">
        <v>316</v>
      </c>
      <c r="I95" s="3" t="s">
        <v>416</v>
      </c>
      <c r="J95" s="3" t="s">
        <v>447</v>
      </c>
      <c r="K95" s="15">
        <f>IFERROR(VLOOKUP(Dataset[[#This Row],[Department]], Department_Rules!$A$2:$D$13, 2, FALSE), "Not Found")</f>
        <v>6500</v>
      </c>
      <c r="L95" s="15">
        <f>IFERROR(VLOOKUP(Dataset[[#This Row],[Department]], Department_Rules!$A$2:$D$13, 3, FALSE), "Not Found")</f>
        <v>2200</v>
      </c>
      <c r="M95" s="3">
        <f>IFERROR(VLOOKUP(Dataset[[#This Row],[Department]], Department_Rules!$A$2:$D$13, 4, FALSE), "Not Found")</f>
        <v>8</v>
      </c>
    </row>
    <row r="96" spans="1:13" x14ac:dyDescent="0.3">
      <c r="A96" s="3" t="s">
        <v>97</v>
      </c>
      <c r="B96" s="3" t="s">
        <v>197</v>
      </c>
      <c r="C96" s="3" t="s">
        <v>218</v>
      </c>
      <c r="D96" s="3" t="s">
        <v>239</v>
      </c>
      <c r="E96" s="6">
        <v>44306</v>
      </c>
      <c r="F96" s="15">
        <v>3553</v>
      </c>
      <c r="G96" s="15" t="str">
        <f>IF(Dataset[[#This Row],[Salary]]&gt;5000,"Senior","Junior")</f>
        <v>Junior</v>
      </c>
      <c r="H96" s="3" t="s">
        <v>334</v>
      </c>
      <c r="I96" s="3" t="s">
        <v>434</v>
      </c>
      <c r="J96" s="3" t="s">
        <v>447</v>
      </c>
      <c r="K96" s="15">
        <f>IFERROR(VLOOKUP(Dataset[[#This Row],[Department]], Department_Rules!$A$2:$D$13, 2, FALSE), "Not Found")</f>
        <v>6500</v>
      </c>
      <c r="L96" s="15">
        <f>IFERROR(VLOOKUP(Dataset[[#This Row],[Department]], Department_Rules!$A$2:$D$13, 3, FALSE), "Not Found")</f>
        <v>2200</v>
      </c>
      <c r="M96" s="3">
        <f>IFERROR(VLOOKUP(Dataset[[#This Row],[Department]], Department_Rules!$A$2:$D$13, 4, FALSE), "Not Found")</f>
        <v>8</v>
      </c>
    </row>
    <row r="97" spans="1:13" x14ac:dyDescent="0.3">
      <c r="A97" s="3" t="s">
        <v>106</v>
      </c>
      <c r="B97" s="3" t="s">
        <v>206</v>
      </c>
      <c r="C97" s="3" t="s">
        <v>218</v>
      </c>
      <c r="D97" s="3" t="s">
        <v>244</v>
      </c>
      <c r="E97" s="6">
        <v>45370</v>
      </c>
      <c r="F97" s="15">
        <v>4986</v>
      </c>
      <c r="G97" s="15" t="str">
        <f>IF(Dataset[[#This Row],[Salary]]&gt;5000,"Senior","Junior")</f>
        <v>Junior</v>
      </c>
      <c r="H97" s="3" t="s">
        <v>343</v>
      </c>
      <c r="I97" s="3" t="s">
        <v>443</v>
      </c>
      <c r="J97" s="3" t="s">
        <v>446</v>
      </c>
      <c r="K97" s="15">
        <f>IFERROR(VLOOKUP(Dataset[[#This Row],[Department]], Department_Rules!$A$2:$D$13, 2, FALSE), "Not Found")</f>
        <v>6500</v>
      </c>
      <c r="L97" s="15">
        <f>IFERROR(VLOOKUP(Dataset[[#This Row],[Department]], Department_Rules!$A$2:$D$13, 3, FALSE), "Not Found")</f>
        <v>2200</v>
      </c>
      <c r="M97" s="3">
        <f>IFERROR(VLOOKUP(Dataset[[#This Row],[Department]], Department_Rules!$A$2:$D$13, 4, FALSE), "Not Found")</f>
        <v>8</v>
      </c>
    </row>
    <row r="98" spans="1:13" x14ac:dyDescent="0.3">
      <c r="A98" s="3" t="s">
        <v>70</v>
      </c>
      <c r="B98" s="3" t="s">
        <v>170</v>
      </c>
      <c r="C98" s="3" t="s">
        <v>216</v>
      </c>
      <c r="D98" s="3" t="s">
        <v>237</v>
      </c>
      <c r="E98" s="6">
        <v>43741</v>
      </c>
      <c r="F98" s="15">
        <v>4236</v>
      </c>
      <c r="G98" s="15" t="str">
        <f>IF(Dataset[[#This Row],[Salary]]&gt;5000,"Senior","Junior")</f>
        <v>Junior</v>
      </c>
      <c r="H98" s="3" t="s">
        <v>307</v>
      </c>
      <c r="I98" s="3" t="s">
        <v>407</v>
      </c>
      <c r="J98" s="3" t="s">
        <v>447</v>
      </c>
      <c r="K98" s="15">
        <f>IFERROR(VLOOKUP(Dataset[[#This Row],[Department]], Department_Rules!$A$2:$D$13, 2, FALSE), "Not Found")</f>
        <v>6000</v>
      </c>
      <c r="L98" s="15">
        <f>IFERROR(VLOOKUP(Dataset[[#This Row],[Department]], Department_Rules!$A$2:$D$13, 3, FALSE), "Not Found")</f>
        <v>2700</v>
      </c>
      <c r="M98" s="3">
        <f>IFERROR(VLOOKUP(Dataset[[#This Row],[Department]], Department_Rules!$A$2:$D$13, 4, FALSE), "Not Found")</f>
        <v>7</v>
      </c>
    </row>
    <row r="99" spans="1:13" x14ac:dyDescent="0.3">
      <c r="A99" s="3" t="s">
        <v>105</v>
      </c>
      <c r="B99" s="3" t="s">
        <v>205</v>
      </c>
      <c r="C99" s="3" t="s">
        <v>216</v>
      </c>
      <c r="D99" s="3" t="s">
        <v>235</v>
      </c>
      <c r="E99" s="6">
        <v>44142</v>
      </c>
      <c r="F99" s="15">
        <v>3835</v>
      </c>
      <c r="G99" s="15" t="str">
        <f>IF(Dataset[[#This Row],[Salary]]&gt;5000,"Senior","Junior")</f>
        <v>Junior</v>
      </c>
      <c r="H99" s="3" t="s">
        <v>342</v>
      </c>
      <c r="I99" s="3" t="s">
        <v>442</v>
      </c>
      <c r="J99" s="3" t="s">
        <v>446</v>
      </c>
      <c r="K99" s="15">
        <f>IFERROR(VLOOKUP(Dataset[[#This Row],[Department]], Department_Rules!$A$2:$D$13, 2, FALSE), "Not Found")</f>
        <v>6000</v>
      </c>
      <c r="L99" s="15">
        <f>IFERROR(VLOOKUP(Dataset[[#This Row],[Department]], Department_Rules!$A$2:$D$13, 3, FALSE), "Not Found")</f>
        <v>2700</v>
      </c>
      <c r="M99" s="3">
        <f>IFERROR(VLOOKUP(Dataset[[#This Row],[Department]], Department_Rules!$A$2:$D$13, 4, FALSE), "Not Found")</f>
        <v>7</v>
      </c>
    </row>
    <row r="100" spans="1:13" x14ac:dyDescent="0.3">
      <c r="A100" s="3" t="s">
        <v>84</v>
      </c>
      <c r="B100" s="3" t="s">
        <v>184</v>
      </c>
      <c r="C100" s="3" t="s">
        <v>216</v>
      </c>
      <c r="D100" s="3" t="s">
        <v>242</v>
      </c>
      <c r="E100" s="6">
        <v>44248</v>
      </c>
      <c r="F100" s="15">
        <v>3605</v>
      </c>
      <c r="G100" s="15" t="str">
        <f>IF(Dataset[[#This Row],[Salary]]&gt;5000,"Senior","Junior")</f>
        <v>Junior</v>
      </c>
      <c r="H100" s="3" t="s">
        <v>321</v>
      </c>
      <c r="I100" s="3" t="s">
        <v>421</v>
      </c>
      <c r="J100" s="3" t="s">
        <v>447</v>
      </c>
      <c r="K100" s="15">
        <f>IFERROR(VLOOKUP(Dataset[[#This Row],[Department]], Department_Rules!$A$2:$D$13, 2, FALSE), "Not Found")</f>
        <v>6000</v>
      </c>
      <c r="L100" s="15">
        <f>IFERROR(VLOOKUP(Dataset[[#This Row],[Department]], Department_Rules!$A$2:$D$13, 3, FALSE), "Not Found")</f>
        <v>2700</v>
      </c>
      <c r="M100" s="3">
        <f>IFERROR(VLOOKUP(Dataset[[#This Row],[Department]], Department_Rules!$A$2:$D$13, 4, FALSE), "Not Found")</f>
        <v>7</v>
      </c>
    </row>
    <row r="101" spans="1:13" x14ac:dyDescent="0.3">
      <c r="A101" s="3" t="s">
        <v>68</v>
      </c>
      <c r="B101" s="3" t="s">
        <v>168</v>
      </c>
      <c r="C101" s="3" t="s">
        <v>216</v>
      </c>
      <c r="D101" s="3" t="s">
        <v>235</v>
      </c>
      <c r="E101" s="6">
        <v>44357</v>
      </c>
      <c r="F101" s="15">
        <v>4403</v>
      </c>
      <c r="G101" s="15" t="str">
        <f>IF(Dataset[[#This Row],[Salary]]&gt;5000,"Senior","Junior")</f>
        <v>Junior</v>
      </c>
      <c r="H101" s="3" t="s">
        <v>305</v>
      </c>
      <c r="I101" s="3" t="s">
        <v>405</v>
      </c>
      <c r="J101" s="3" t="s">
        <v>447</v>
      </c>
      <c r="K101" s="15">
        <f>IFERROR(VLOOKUP(Dataset[[#This Row],[Department]], Department_Rules!$A$2:$D$13, 2, FALSE), "Not Found")</f>
        <v>6000</v>
      </c>
      <c r="L101" s="15">
        <f>IFERROR(VLOOKUP(Dataset[[#This Row],[Department]], Department_Rules!$A$2:$D$13, 3, FALSE), "Not Found")</f>
        <v>2700</v>
      </c>
      <c r="M101" s="3">
        <f>IFERROR(VLOOKUP(Dataset[[#This Row],[Department]], Department_Rules!$A$2:$D$13, 4, FALSE), "Not Found")</f>
        <v>7</v>
      </c>
    </row>
  </sheetData>
  <conditionalFormatting sqref="E2:E101">
    <cfRule type="expression" dxfId="4" priority="1">
      <formula>TODAY()-E2&lt;=180</formula>
    </cfRule>
  </conditionalFormatting>
  <conditionalFormatting sqref="F2:F101">
    <cfRule type="cellIs" dxfId="3" priority="2" operator="lessThan">
      <formula>3000</formula>
    </cfRule>
  </conditionalFormatting>
  <dataValidations count="5">
    <dataValidation type="list" allowBlank="1" showInputMessage="1" showErrorMessage="1" sqref="C2:C1048576" xr:uid="{099B7B87-A653-43CA-93A2-1040150CDDA2}">
      <formula1>DepartmentsList</formula1>
    </dataValidation>
    <dataValidation type="list" allowBlank="1" showInputMessage="1" showErrorMessage="1" sqref="D2:D1048576" xr:uid="{1AD70AB9-124A-41AC-9337-FE3B12CECFB9}">
      <formula1>JobTitlesList</formula1>
    </dataValidation>
    <dataValidation type="list" allowBlank="1" showInputMessage="1" showErrorMessage="1" sqref="J2:J1048576" xr:uid="{79DF4626-F303-4771-8818-FD4A2016E389}">
      <formula1>"Active, Inactive"</formula1>
    </dataValidation>
    <dataValidation type="custom" allowBlank="1" showInputMessage="1" showErrorMessage="1" sqref="H2:H1048576" xr:uid="{8E89AAFA-B86D-4E3E-A107-B5714395499A}">
      <formula1>AND(ISNUMBER(SEARCH("@",H2)), ISNUMBER(SEARCH(".",H2)))</formula1>
    </dataValidation>
    <dataValidation type="custom" errorStyle="warning" operator="lessThanOrEqual" allowBlank="1" showInputMessage="1" showErrorMessage="1" error="Date of Joining cannot be in the future" sqref="E2:E1048576" xr:uid="{765519D2-A4B3-4DA0-B3B6-F8D4F2596199}">
      <formula1>E2&lt;=TODAY()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637D-FD92-4979-A8B7-2AB397D5E329}">
  <dimension ref="A3:C10"/>
  <sheetViews>
    <sheetView workbookViewId="0">
      <selection activeCell="M11" sqref="M11"/>
    </sheetView>
  </sheetViews>
  <sheetFormatPr defaultRowHeight="14.4" x14ac:dyDescent="0.3"/>
  <cols>
    <col min="1" max="1" width="12.5546875" bestFit="1" customWidth="1"/>
    <col min="2" max="2" width="18.109375" bestFit="1" customWidth="1"/>
    <col min="3" max="3" width="19.5546875" bestFit="1" customWidth="1"/>
    <col min="4" max="4" width="8.44140625" bestFit="1" customWidth="1"/>
    <col min="5" max="5" width="17.44140625" bestFit="1" customWidth="1"/>
    <col min="6" max="6" width="11.109375" bestFit="1" customWidth="1"/>
    <col min="7" max="7" width="12.33203125" bestFit="1" customWidth="1"/>
    <col min="8" max="8" width="12.77734375" bestFit="1" customWidth="1"/>
    <col min="9" max="9" width="8.21875" bestFit="1" customWidth="1"/>
    <col min="10" max="10" width="9.5546875" bestFit="1" customWidth="1"/>
    <col min="11" max="11" width="8.33203125" bestFit="1" customWidth="1"/>
    <col min="12" max="12" width="9" bestFit="1" customWidth="1"/>
    <col min="13" max="13" width="17.88671875" bestFit="1" customWidth="1"/>
    <col min="14" max="14" width="8.5546875" bestFit="1" customWidth="1"/>
    <col min="15" max="15" width="6.6640625" bestFit="1" customWidth="1"/>
    <col min="16" max="16" width="18.44140625" bestFit="1" customWidth="1"/>
    <col min="17" max="17" width="15.77734375" bestFit="1" customWidth="1"/>
    <col min="18" max="18" width="13.77734375" bestFit="1" customWidth="1"/>
    <col min="19" max="19" width="11.44140625" bestFit="1" customWidth="1"/>
    <col min="20" max="20" width="11.33203125" bestFit="1" customWidth="1"/>
    <col min="21" max="21" width="14.21875" bestFit="1" customWidth="1"/>
    <col min="22" max="22" width="17.77734375" bestFit="1" customWidth="1"/>
    <col min="23" max="23" width="16.109375" bestFit="1" customWidth="1"/>
    <col min="24" max="24" width="9.44140625" bestFit="1" customWidth="1"/>
    <col min="25" max="25" width="12.21875" bestFit="1" customWidth="1"/>
    <col min="26" max="26" width="11.109375" bestFit="1" customWidth="1"/>
    <col min="27" max="27" width="10.77734375" bestFit="1" customWidth="1"/>
    <col min="28" max="28" width="9.88671875" bestFit="1" customWidth="1"/>
    <col min="29" max="29" width="12.5546875" bestFit="1" customWidth="1"/>
    <col min="30" max="30" width="9.88671875" bestFit="1" customWidth="1"/>
    <col min="31" max="31" width="12.5546875" bestFit="1" customWidth="1"/>
    <col min="32" max="32" width="9.88671875" bestFit="1" customWidth="1"/>
    <col min="33" max="33" width="12.5546875" bestFit="1" customWidth="1"/>
    <col min="34" max="34" width="11.109375" bestFit="1" customWidth="1"/>
    <col min="35" max="35" width="12.5546875" bestFit="1" customWidth="1"/>
    <col min="36" max="36" width="9.88671875" bestFit="1" customWidth="1"/>
    <col min="37" max="37" width="12.5546875" bestFit="1" customWidth="1"/>
    <col min="38" max="38" width="10.77734375" bestFit="1" customWidth="1"/>
    <col min="39" max="39" width="12.5546875" bestFit="1" customWidth="1"/>
    <col min="40" max="40" width="9.88671875" bestFit="1" customWidth="1"/>
    <col min="41" max="41" width="12.5546875" bestFit="1" customWidth="1"/>
    <col min="42" max="42" width="9.88671875" bestFit="1" customWidth="1"/>
    <col min="43" max="43" width="12.5546875" bestFit="1" customWidth="1"/>
    <col min="44" max="44" width="9.88671875" bestFit="1" customWidth="1"/>
    <col min="45" max="45" width="12.5546875" bestFit="1" customWidth="1"/>
    <col min="46" max="46" width="9.88671875" bestFit="1" customWidth="1"/>
    <col min="47" max="47" width="12.5546875" bestFit="1" customWidth="1"/>
    <col min="48" max="48" width="9.88671875" bestFit="1" customWidth="1"/>
    <col min="49" max="49" width="12.5546875" bestFit="1" customWidth="1"/>
    <col min="50" max="50" width="9.88671875" bestFit="1" customWidth="1"/>
    <col min="51" max="51" width="12.5546875" bestFit="1" customWidth="1"/>
    <col min="52" max="52" width="11.109375" bestFit="1" customWidth="1"/>
    <col min="53" max="53" width="12.5546875" bestFit="1" customWidth="1"/>
    <col min="54" max="54" width="10.77734375" bestFit="1" customWidth="1"/>
    <col min="55" max="55" width="12.5546875" bestFit="1" customWidth="1"/>
    <col min="56" max="56" width="10.77734375" bestFit="1" customWidth="1"/>
    <col min="57" max="57" width="12.5546875" bestFit="1" customWidth="1"/>
    <col min="58" max="58" width="11.109375" bestFit="1" customWidth="1"/>
    <col min="59" max="59" width="12.5546875" bestFit="1" customWidth="1"/>
    <col min="60" max="60" width="9.88671875" bestFit="1" customWidth="1"/>
    <col min="61" max="61" width="12.5546875" bestFit="1" customWidth="1"/>
    <col min="62" max="62" width="11.109375" bestFit="1" customWidth="1"/>
    <col min="63" max="63" width="12.5546875" bestFit="1" customWidth="1"/>
    <col min="64" max="64" width="9.88671875" bestFit="1" customWidth="1"/>
    <col min="65" max="65" width="12.5546875" bestFit="1" customWidth="1"/>
    <col min="66" max="66" width="9.88671875" bestFit="1" customWidth="1"/>
    <col min="67" max="67" width="12.5546875" bestFit="1" customWidth="1"/>
    <col min="68" max="68" width="9.88671875" bestFit="1" customWidth="1"/>
    <col min="69" max="69" width="12.5546875" bestFit="1" customWidth="1"/>
    <col min="70" max="70" width="9.88671875" bestFit="1" customWidth="1"/>
    <col min="71" max="71" width="12.5546875" bestFit="1" customWidth="1"/>
    <col min="72" max="72" width="9.88671875" bestFit="1" customWidth="1"/>
    <col min="73" max="73" width="12.5546875" bestFit="1" customWidth="1"/>
    <col min="74" max="74" width="9.88671875" bestFit="1" customWidth="1"/>
    <col min="75" max="75" width="12.5546875" bestFit="1" customWidth="1"/>
    <col min="76" max="76" width="9.88671875" bestFit="1" customWidth="1"/>
    <col min="77" max="77" width="12.5546875" bestFit="1" customWidth="1"/>
    <col min="78" max="78" width="9.88671875" bestFit="1" customWidth="1"/>
    <col min="79" max="79" width="12.5546875" bestFit="1" customWidth="1"/>
    <col min="80" max="80" width="9.88671875" bestFit="1" customWidth="1"/>
    <col min="81" max="81" width="12.5546875" bestFit="1" customWidth="1"/>
    <col min="82" max="82" width="9.88671875" bestFit="1" customWidth="1"/>
    <col min="83" max="83" width="12.5546875" bestFit="1" customWidth="1"/>
    <col min="84" max="84" width="10.77734375" bestFit="1" customWidth="1"/>
    <col min="85" max="85" width="12.5546875" bestFit="1" customWidth="1"/>
    <col min="86" max="86" width="9.88671875" bestFit="1" customWidth="1"/>
    <col min="87" max="87" width="12.5546875" bestFit="1" customWidth="1"/>
    <col min="88" max="88" width="9.88671875" bestFit="1" customWidth="1"/>
    <col min="89" max="89" width="12.5546875" bestFit="1" customWidth="1"/>
    <col min="90" max="90" width="9.88671875" bestFit="1" customWidth="1"/>
    <col min="91" max="91" width="12.5546875" bestFit="1" customWidth="1"/>
    <col min="92" max="92" width="11.109375" bestFit="1" customWidth="1"/>
    <col min="93" max="93" width="12.5546875" bestFit="1" customWidth="1"/>
    <col min="94" max="94" width="9.88671875" bestFit="1" customWidth="1"/>
    <col min="95" max="95" width="12.5546875" bestFit="1" customWidth="1"/>
    <col min="96" max="96" width="9.88671875" bestFit="1" customWidth="1"/>
    <col min="97" max="97" width="12.5546875" bestFit="1" customWidth="1"/>
    <col min="98" max="98" width="9.88671875" bestFit="1" customWidth="1"/>
    <col min="99" max="99" width="12.5546875" bestFit="1" customWidth="1"/>
    <col min="100" max="100" width="9.88671875" bestFit="1" customWidth="1"/>
    <col min="101" max="101" width="12.5546875" bestFit="1" customWidth="1"/>
    <col min="102" max="102" width="9.88671875" bestFit="1" customWidth="1"/>
    <col min="103" max="103" width="12.5546875" bestFit="1" customWidth="1"/>
    <col min="104" max="104" width="9.88671875" bestFit="1" customWidth="1"/>
    <col min="105" max="105" width="12.5546875" bestFit="1" customWidth="1"/>
    <col min="106" max="106" width="9.88671875" bestFit="1" customWidth="1"/>
    <col min="107" max="107" width="12.5546875" bestFit="1" customWidth="1"/>
    <col min="108" max="108" width="14.21875" bestFit="1" customWidth="1"/>
    <col min="109" max="109" width="12.5546875" bestFit="1" customWidth="1"/>
    <col min="110" max="110" width="17.88671875" bestFit="1" customWidth="1"/>
    <col min="111" max="111" width="12.5546875" bestFit="1" customWidth="1"/>
    <col min="112" max="112" width="17.77734375" bestFit="1" customWidth="1"/>
    <col min="113" max="113" width="12.5546875" bestFit="1" customWidth="1"/>
    <col min="114" max="114" width="17.44140625" bestFit="1" customWidth="1"/>
    <col min="115" max="115" width="12.5546875" bestFit="1" customWidth="1"/>
    <col min="116" max="116" width="9.88671875" bestFit="1" customWidth="1"/>
    <col min="117" max="117" width="12.5546875" bestFit="1" customWidth="1"/>
    <col min="118" max="118" width="9.88671875" bestFit="1" customWidth="1"/>
    <col min="119" max="119" width="12.5546875" bestFit="1" customWidth="1"/>
    <col min="120" max="120" width="12.77734375" bestFit="1" customWidth="1"/>
    <col min="121" max="121" width="12.5546875" bestFit="1" customWidth="1"/>
    <col min="122" max="122" width="12.33203125" bestFit="1" customWidth="1"/>
    <col min="123" max="123" width="12.5546875" bestFit="1" customWidth="1"/>
    <col min="124" max="124" width="16.109375" bestFit="1" customWidth="1"/>
    <col min="125" max="125" width="12.5546875" bestFit="1" customWidth="1"/>
    <col min="126" max="126" width="10.77734375" bestFit="1" customWidth="1"/>
    <col min="127" max="127" width="12.5546875" bestFit="1" customWidth="1"/>
    <col min="128" max="128" width="9.88671875" bestFit="1" customWidth="1"/>
    <col min="129" max="129" width="12.5546875" bestFit="1" customWidth="1"/>
    <col min="130" max="130" width="9.88671875" bestFit="1" customWidth="1"/>
    <col min="131" max="131" width="12.5546875" bestFit="1" customWidth="1"/>
    <col min="132" max="132" width="11.109375" bestFit="1" customWidth="1"/>
    <col min="133" max="133" width="12.5546875" bestFit="1" customWidth="1"/>
    <col min="134" max="134" width="11.109375" bestFit="1" customWidth="1"/>
    <col min="135" max="135" width="12.5546875" bestFit="1" customWidth="1"/>
    <col min="136" max="136" width="9.88671875" bestFit="1" customWidth="1"/>
    <col min="137" max="137" width="12.5546875" bestFit="1" customWidth="1"/>
    <col min="138" max="138" width="12.33203125" bestFit="1" customWidth="1"/>
    <col min="139" max="139" width="12.5546875" bestFit="1" customWidth="1"/>
    <col min="140" max="140" width="9.88671875" bestFit="1" customWidth="1"/>
    <col min="141" max="141" width="12.5546875" bestFit="1" customWidth="1"/>
    <col min="142" max="142" width="11.109375" bestFit="1" customWidth="1"/>
    <col min="143" max="143" width="12.5546875" bestFit="1" customWidth="1"/>
    <col min="144" max="144" width="11.109375" bestFit="1" customWidth="1"/>
    <col min="145" max="145" width="12.5546875" bestFit="1" customWidth="1"/>
    <col min="146" max="146" width="15.77734375" bestFit="1" customWidth="1"/>
    <col min="147" max="147" width="12.5546875" bestFit="1" customWidth="1"/>
    <col min="148" max="148" width="13.77734375" bestFit="1" customWidth="1"/>
    <col min="149" max="149" width="12.5546875" bestFit="1" customWidth="1"/>
    <col min="150" max="150" width="9.88671875" bestFit="1" customWidth="1"/>
    <col min="151" max="151" width="12.5546875" bestFit="1" customWidth="1"/>
    <col min="152" max="152" width="12.21875" bestFit="1" customWidth="1"/>
    <col min="153" max="153" width="12.5546875" bestFit="1" customWidth="1"/>
    <col min="154" max="154" width="9.88671875" bestFit="1" customWidth="1"/>
    <col min="155" max="155" width="12.5546875" bestFit="1" customWidth="1"/>
    <col min="156" max="156" width="10.77734375" bestFit="1" customWidth="1"/>
    <col min="157" max="157" width="12.5546875" bestFit="1" customWidth="1"/>
    <col min="158" max="158" width="15.77734375" bestFit="1" customWidth="1"/>
    <col min="159" max="159" width="12.5546875" bestFit="1" customWidth="1"/>
    <col min="160" max="160" width="9.88671875" bestFit="1" customWidth="1"/>
    <col min="161" max="161" width="12.5546875" bestFit="1" customWidth="1"/>
    <col min="162" max="162" width="9.88671875" bestFit="1" customWidth="1"/>
    <col min="163" max="163" width="12.5546875" bestFit="1" customWidth="1"/>
    <col min="164" max="164" width="18.44140625" bestFit="1" customWidth="1"/>
    <col min="165" max="165" width="12.5546875" bestFit="1" customWidth="1"/>
    <col min="166" max="166" width="12.33203125" bestFit="1" customWidth="1"/>
    <col min="167" max="167" width="12.5546875" bestFit="1" customWidth="1"/>
    <col min="168" max="168" width="14.21875" bestFit="1" customWidth="1"/>
    <col min="169" max="169" width="12.5546875" bestFit="1" customWidth="1"/>
    <col min="170" max="170" width="9.88671875" bestFit="1" customWidth="1"/>
    <col min="171" max="171" width="12.5546875" bestFit="1" customWidth="1"/>
    <col min="172" max="172" width="9.88671875" bestFit="1" customWidth="1"/>
    <col min="173" max="173" width="12.5546875" bestFit="1" customWidth="1"/>
    <col min="174" max="174" width="9.88671875" bestFit="1" customWidth="1"/>
    <col min="175" max="175" width="12.5546875" bestFit="1" customWidth="1"/>
    <col min="176" max="176" width="9.88671875" bestFit="1" customWidth="1"/>
    <col min="177" max="177" width="12.5546875" bestFit="1" customWidth="1"/>
    <col min="178" max="178" width="11.109375" bestFit="1" customWidth="1"/>
    <col min="179" max="179" width="12.5546875" bestFit="1" customWidth="1"/>
    <col min="180" max="180" width="9.88671875" bestFit="1" customWidth="1"/>
    <col min="181" max="181" width="12.5546875" bestFit="1" customWidth="1"/>
    <col min="182" max="182" width="9.88671875" bestFit="1" customWidth="1"/>
    <col min="183" max="183" width="12.5546875" bestFit="1" customWidth="1"/>
    <col min="184" max="184" width="9.88671875" bestFit="1" customWidth="1"/>
    <col min="185" max="185" width="12.5546875" bestFit="1" customWidth="1"/>
    <col min="186" max="186" width="9.88671875" bestFit="1" customWidth="1"/>
    <col min="187" max="187" width="12.5546875" bestFit="1" customWidth="1"/>
    <col min="188" max="188" width="11.109375" bestFit="1" customWidth="1"/>
    <col min="189" max="189" width="12.5546875" bestFit="1" customWidth="1"/>
    <col min="190" max="190" width="9.88671875" bestFit="1" customWidth="1"/>
    <col min="191" max="191" width="12.5546875" bestFit="1" customWidth="1"/>
    <col min="192" max="192" width="9.88671875" bestFit="1" customWidth="1"/>
    <col min="193" max="193" width="12.5546875" bestFit="1" customWidth="1"/>
    <col min="194" max="194" width="12.77734375" bestFit="1" customWidth="1"/>
    <col min="195" max="195" width="12.5546875" bestFit="1" customWidth="1"/>
    <col min="196" max="196" width="11.33203125" bestFit="1" customWidth="1"/>
    <col min="197" max="197" width="12.5546875" bestFit="1" customWidth="1"/>
    <col min="198" max="198" width="9.88671875" bestFit="1" customWidth="1"/>
    <col min="199" max="199" width="12.5546875" bestFit="1" customWidth="1"/>
    <col min="200" max="200" width="11.44140625" bestFit="1" customWidth="1"/>
    <col min="201" max="201" width="12.5546875" bestFit="1" customWidth="1"/>
    <col min="202" max="202" width="10.77734375" bestFit="1" customWidth="1"/>
    <col min="203" max="203" width="14.44140625" bestFit="1" customWidth="1"/>
    <col min="204" max="204" width="17.33203125" bestFit="1" customWidth="1"/>
    <col min="205" max="205" width="12.5546875" bestFit="1" customWidth="1"/>
    <col min="206" max="206" width="16.88671875" bestFit="1" customWidth="1"/>
    <col min="207" max="207" width="19.6640625" bestFit="1" customWidth="1"/>
    <col min="208" max="208" width="12.5546875" bestFit="1" customWidth="1"/>
    <col min="209" max="209" width="18.109375" bestFit="1" customWidth="1"/>
    <col min="210" max="210" width="20.88671875" bestFit="1" customWidth="1"/>
    <col min="211" max="211" width="12.5546875" bestFit="1" customWidth="1"/>
    <col min="212" max="212" width="13.5546875" bestFit="1" customWidth="1"/>
    <col min="213" max="213" width="16.33203125" bestFit="1" customWidth="1"/>
    <col min="214" max="214" width="12.5546875" bestFit="1" customWidth="1"/>
    <col min="215" max="215" width="13.77734375" bestFit="1" customWidth="1"/>
    <col min="216" max="216" width="16.5546875" bestFit="1" customWidth="1"/>
    <col min="217" max="217" width="12.5546875" bestFit="1" customWidth="1"/>
    <col min="218" max="218" width="17.44140625" bestFit="1" customWidth="1"/>
    <col min="219" max="219" width="20.21875" bestFit="1" customWidth="1"/>
    <col min="220" max="220" width="12.5546875" bestFit="1" customWidth="1"/>
    <col min="221" max="221" width="13.77734375" bestFit="1" customWidth="1"/>
    <col min="222" max="222" width="16.33203125" bestFit="1" customWidth="1"/>
    <col min="223" max="223" width="12.5546875" bestFit="1" customWidth="1"/>
    <col min="224" max="224" width="18.21875" bestFit="1" customWidth="1"/>
    <col min="225" max="225" width="21" bestFit="1" customWidth="1"/>
    <col min="226" max="226" width="12.5546875" bestFit="1" customWidth="1"/>
    <col min="227" max="227" width="14.77734375" bestFit="1" customWidth="1"/>
    <col min="228" max="228" width="17.6640625" bestFit="1" customWidth="1"/>
    <col min="229" max="229" width="12.5546875" bestFit="1" customWidth="1"/>
    <col min="230" max="230" width="13.21875" bestFit="1" customWidth="1"/>
    <col min="231" max="231" width="16" bestFit="1" customWidth="1"/>
    <col min="232" max="232" width="12.5546875" bestFit="1" customWidth="1"/>
    <col min="233" max="233" width="14" bestFit="1" customWidth="1"/>
    <col min="234" max="234" width="16.77734375" bestFit="1" customWidth="1"/>
    <col min="235" max="235" width="12.5546875" bestFit="1" customWidth="1"/>
    <col min="236" max="236" width="16.88671875" bestFit="1" customWidth="1"/>
    <col min="237" max="237" width="19.6640625" bestFit="1" customWidth="1"/>
    <col min="238" max="238" width="12.5546875" bestFit="1" customWidth="1"/>
    <col min="239" max="239" width="18.21875" bestFit="1" customWidth="1"/>
    <col min="240" max="240" width="21" bestFit="1" customWidth="1"/>
    <col min="241" max="241" width="12.5546875" bestFit="1" customWidth="1"/>
    <col min="242" max="242" width="13.21875" bestFit="1" customWidth="1"/>
    <col min="243" max="243" width="16" bestFit="1" customWidth="1"/>
    <col min="244" max="244" width="12.5546875" bestFit="1" customWidth="1"/>
    <col min="245" max="245" width="18.44140625" bestFit="1" customWidth="1"/>
    <col min="246" max="246" width="15" bestFit="1" customWidth="1"/>
    <col min="247" max="247" width="12.5546875" bestFit="1" customWidth="1"/>
    <col min="248" max="248" width="17.77734375" bestFit="1" customWidth="1"/>
    <col min="249" max="249" width="20.5546875" bestFit="1" customWidth="1"/>
    <col min="250" max="250" width="12.5546875" bestFit="1" customWidth="1"/>
    <col min="251" max="251" width="14.21875" bestFit="1" customWidth="1"/>
    <col min="252" max="252" width="16.109375" bestFit="1" customWidth="1"/>
    <col min="253" max="253" width="12.5546875" bestFit="1" customWidth="1"/>
    <col min="254" max="254" width="12.6640625" bestFit="1" customWidth="1"/>
    <col min="255" max="255" width="15.44140625" bestFit="1" customWidth="1"/>
    <col min="256" max="256" width="12.5546875" bestFit="1" customWidth="1"/>
    <col min="257" max="257" width="13.5546875" bestFit="1" customWidth="1"/>
    <col min="258" max="258" width="16.33203125" bestFit="1" customWidth="1"/>
    <col min="259" max="259" width="12.5546875" bestFit="1" customWidth="1"/>
    <col min="260" max="260" width="14.77734375" bestFit="1" customWidth="1"/>
    <col min="261" max="261" width="17.6640625" bestFit="1" customWidth="1"/>
    <col min="262" max="262" width="12.5546875" bestFit="1" customWidth="1"/>
    <col min="263" max="263" width="17.109375" bestFit="1" customWidth="1"/>
    <col min="264" max="264" width="19.88671875" bestFit="1" customWidth="1"/>
    <col min="265" max="265" width="12.5546875" bestFit="1" customWidth="1"/>
    <col min="266" max="266" width="11.77734375" bestFit="1" customWidth="1"/>
    <col min="267" max="267" width="14.5546875" bestFit="1" customWidth="1"/>
    <col min="268" max="268" width="12.5546875" bestFit="1" customWidth="1"/>
    <col min="269" max="269" width="14.109375" bestFit="1" customWidth="1"/>
    <col min="270" max="270" width="16.88671875" bestFit="1" customWidth="1"/>
    <col min="271" max="271" width="12.5546875" bestFit="1" customWidth="1"/>
    <col min="272" max="272" width="19" bestFit="1" customWidth="1"/>
    <col min="273" max="273" width="21.88671875" bestFit="1" customWidth="1"/>
    <col min="274" max="274" width="12.5546875" bestFit="1" customWidth="1"/>
    <col min="275" max="275" width="14.6640625" bestFit="1" customWidth="1"/>
    <col min="276" max="276" width="17.5546875" bestFit="1" customWidth="1"/>
    <col min="277" max="277" width="12.5546875" bestFit="1" customWidth="1"/>
    <col min="278" max="278" width="16.109375" bestFit="1" customWidth="1"/>
    <col min="279" max="279" width="18.88671875" bestFit="1" customWidth="1"/>
    <col min="280" max="280" width="12.5546875" bestFit="1" customWidth="1"/>
    <col min="281" max="281" width="18.5546875" bestFit="1" customWidth="1"/>
    <col min="282" max="282" width="21.44140625" bestFit="1" customWidth="1"/>
    <col min="283" max="283" width="12.5546875" bestFit="1" customWidth="1"/>
    <col min="284" max="284" width="16" bestFit="1" customWidth="1"/>
    <col min="285" max="285" width="18.77734375" bestFit="1" customWidth="1"/>
    <col min="286" max="286" width="12.5546875" bestFit="1" customWidth="1"/>
    <col min="287" max="287" width="14.44140625" bestFit="1" customWidth="1"/>
    <col min="288" max="288" width="17.33203125" bestFit="1" customWidth="1"/>
    <col min="289" max="289" width="12.5546875" bestFit="1" customWidth="1"/>
    <col min="290" max="290" width="14.6640625" bestFit="1" customWidth="1"/>
    <col min="291" max="291" width="17.5546875" bestFit="1" customWidth="1"/>
    <col min="292" max="292" width="12.5546875" bestFit="1" customWidth="1"/>
    <col min="293" max="293" width="13.88671875" bestFit="1" customWidth="1"/>
    <col min="294" max="294" width="16.6640625" bestFit="1" customWidth="1"/>
    <col min="295" max="295" width="12.5546875" bestFit="1" customWidth="1"/>
    <col min="296" max="296" width="15.21875" bestFit="1" customWidth="1"/>
    <col min="297" max="297" width="18" bestFit="1" customWidth="1"/>
    <col min="298" max="298" width="12.5546875" bestFit="1" customWidth="1"/>
    <col min="299" max="299" width="14.6640625" bestFit="1" customWidth="1"/>
    <col min="300" max="300" width="17.5546875" bestFit="1" customWidth="1"/>
    <col min="301" max="301" width="12.5546875" bestFit="1" customWidth="1"/>
    <col min="302" max="302" width="10.77734375" bestFit="1" customWidth="1"/>
  </cols>
  <sheetData>
    <row r="3" spans="1:3" x14ac:dyDescent="0.3">
      <c r="A3" s="27" t="s">
        <v>456</v>
      </c>
      <c r="B3" t="s">
        <v>459</v>
      </c>
      <c r="C3" t="s">
        <v>468</v>
      </c>
    </row>
    <row r="4" spans="1:3" x14ac:dyDescent="0.3">
      <c r="A4" s="28" t="s">
        <v>462</v>
      </c>
      <c r="B4" s="29">
        <v>20</v>
      </c>
      <c r="C4" s="30">
        <v>0.2</v>
      </c>
    </row>
    <row r="5" spans="1:3" x14ac:dyDescent="0.3">
      <c r="A5" s="28" t="s">
        <v>463</v>
      </c>
      <c r="B5" s="29">
        <v>15</v>
      </c>
      <c r="C5" s="30">
        <v>0.15</v>
      </c>
    </row>
    <row r="6" spans="1:3" x14ac:dyDescent="0.3">
      <c r="A6" s="28" t="s">
        <v>464</v>
      </c>
      <c r="B6" s="29">
        <v>24</v>
      </c>
      <c r="C6" s="30">
        <v>0.24</v>
      </c>
    </row>
    <row r="7" spans="1:3" x14ac:dyDescent="0.3">
      <c r="A7" s="28" t="s">
        <v>465</v>
      </c>
      <c r="B7" s="29">
        <v>13</v>
      </c>
      <c r="C7" s="30">
        <v>0.13</v>
      </c>
    </row>
    <row r="8" spans="1:3" x14ac:dyDescent="0.3">
      <c r="A8" s="28" t="s">
        <v>466</v>
      </c>
      <c r="B8" s="29">
        <v>11</v>
      </c>
      <c r="C8" s="30">
        <v>0.11</v>
      </c>
    </row>
    <row r="9" spans="1:3" x14ac:dyDescent="0.3">
      <c r="A9" s="28" t="s">
        <v>467</v>
      </c>
      <c r="B9" s="29">
        <v>17</v>
      </c>
      <c r="C9" s="30">
        <v>0.17</v>
      </c>
    </row>
    <row r="10" spans="1:3" x14ac:dyDescent="0.3">
      <c r="A10" s="28" t="s">
        <v>457</v>
      </c>
      <c r="B10" s="29">
        <v>100</v>
      </c>
      <c r="C10" s="30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3B0C-64C4-4268-9B01-37DAED5B6043}">
  <dimension ref="A3:E16"/>
  <sheetViews>
    <sheetView workbookViewId="0">
      <selection activeCell="N21" sqref="N21"/>
    </sheetView>
  </sheetViews>
  <sheetFormatPr defaultRowHeight="14.4" x14ac:dyDescent="0.3"/>
  <cols>
    <col min="1" max="1" width="12.5546875" bestFit="1" customWidth="1"/>
    <col min="2" max="2" width="18.109375" bestFit="1" customWidth="1"/>
    <col min="3" max="3" width="13.109375" bestFit="1" customWidth="1"/>
    <col min="4" max="4" width="15.33203125" bestFit="1" customWidth="1"/>
    <col min="5" max="5" width="15.77734375" bestFit="1" customWidth="1"/>
  </cols>
  <sheetData>
    <row r="3" spans="1:5" x14ac:dyDescent="0.3">
      <c r="A3" s="27" t="s">
        <v>456</v>
      </c>
      <c r="B3" t="s">
        <v>459</v>
      </c>
      <c r="C3" t="s">
        <v>461</v>
      </c>
      <c r="D3" t="s">
        <v>458</v>
      </c>
      <c r="E3" t="s">
        <v>460</v>
      </c>
    </row>
    <row r="4" spans="1:5" x14ac:dyDescent="0.3">
      <c r="A4" s="28" t="s">
        <v>209</v>
      </c>
      <c r="B4" s="29">
        <v>15</v>
      </c>
      <c r="C4" s="22">
        <v>65092</v>
      </c>
      <c r="D4" s="30">
        <v>0.13810926188394851</v>
      </c>
      <c r="E4" s="22">
        <v>4339.4666666666662</v>
      </c>
    </row>
    <row r="5" spans="1:5" x14ac:dyDescent="0.3">
      <c r="A5" s="28" t="s">
        <v>217</v>
      </c>
      <c r="B5" s="29">
        <v>5</v>
      </c>
      <c r="C5" s="22">
        <v>25196</v>
      </c>
      <c r="D5" s="30">
        <v>5.3459733337859743E-2</v>
      </c>
      <c r="E5" s="22">
        <v>5039.2</v>
      </c>
    </row>
    <row r="6" spans="1:5" x14ac:dyDescent="0.3">
      <c r="A6" s="28" t="s">
        <v>215</v>
      </c>
      <c r="B6" s="29">
        <v>3</v>
      </c>
      <c r="C6" s="22">
        <v>11145</v>
      </c>
      <c r="D6" s="30">
        <v>2.3646956979300162E-2</v>
      </c>
      <c r="E6" s="22">
        <v>3715</v>
      </c>
    </row>
    <row r="7" spans="1:5" x14ac:dyDescent="0.3">
      <c r="A7" s="28" t="s">
        <v>214</v>
      </c>
      <c r="B7" s="29">
        <v>5</v>
      </c>
      <c r="C7" s="22">
        <v>25549</v>
      </c>
      <c r="D7" s="30">
        <v>5.4208712773812451E-2</v>
      </c>
      <c r="E7" s="22">
        <v>5109.8</v>
      </c>
    </row>
    <row r="8" spans="1:5" x14ac:dyDescent="0.3">
      <c r="A8" s="28" t="s">
        <v>212</v>
      </c>
      <c r="B8" s="29">
        <v>12</v>
      </c>
      <c r="C8" s="22">
        <v>54680</v>
      </c>
      <c r="D8" s="30">
        <v>0.11601755115550764</v>
      </c>
      <c r="E8" s="22">
        <v>4556.666666666667</v>
      </c>
    </row>
    <row r="9" spans="1:5" x14ac:dyDescent="0.3">
      <c r="A9" s="28" t="s">
        <v>210</v>
      </c>
      <c r="B9" s="29">
        <v>16</v>
      </c>
      <c r="C9" s="22">
        <v>76866</v>
      </c>
      <c r="D9" s="30">
        <v>0.1630908026173967</v>
      </c>
      <c r="E9" s="22">
        <v>4804.125</v>
      </c>
    </row>
    <row r="10" spans="1:5" x14ac:dyDescent="0.3">
      <c r="A10" s="28" t="s">
        <v>211</v>
      </c>
      <c r="B10" s="29">
        <v>16</v>
      </c>
      <c r="C10" s="22">
        <v>83175</v>
      </c>
      <c r="D10" s="30">
        <v>0.17647695349962234</v>
      </c>
      <c r="E10" s="22">
        <v>5198.4375</v>
      </c>
    </row>
    <row r="11" spans="1:5" x14ac:dyDescent="0.3">
      <c r="A11" s="28" t="s">
        <v>213</v>
      </c>
      <c r="B11" s="29">
        <v>16</v>
      </c>
      <c r="C11" s="22">
        <v>77741</v>
      </c>
      <c r="D11" s="30">
        <v>0.16494733804645795</v>
      </c>
      <c r="E11" s="22">
        <v>4858.8125</v>
      </c>
    </row>
    <row r="12" spans="1:5" x14ac:dyDescent="0.3">
      <c r="A12" s="28" t="s">
        <v>220</v>
      </c>
      <c r="B12" s="29">
        <v>1</v>
      </c>
      <c r="C12" s="22">
        <v>4604</v>
      </c>
      <c r="D12" s="30">
        <v>9.7685589890262846E-3</v>
      </c>
      <c r="E12" s="22">
        <v>4604</v>
      </c>
    </row>
    <row r="13" spans="1:5" x14ac:dyDescent="0.3">
      <c r="A13" s="28" t="s">
        <v>219</v>
      </c>
      <c r="B13" s="29">
        <v>3</v>
      </c>
      <c r="C13" s="22">
        <v>12606</v>
      </c>
      <c r="D13" s="30">
        <v>2.6746840707138432E-2</v>
      </c>
      <c r="E13" s="22">
        <v>4202</v>
      </c>
    </row>
    <row r="14" spans="1:5" x14ac:dyDescent="0.3">
      <c r="A14" s="28" t="s">
        <v>218</v>
      </c>
      <c r="B14" s="29">
        <v>4</v>
      </c>
      <c r="C14" s="22">
        <v>18575</v>
      </c>
      <c r="D14" s="30">
        <v>3.9411594965500264E-2</v>
      </c>
      <c r="E14" s="22">
        <v>4643.75</v>
      </c>
    </row>
    <row r="15" spans="1:5" x14ac:dyDescent="0.3">
      <c r="A15" s="28" t="s">
        <v>216</v>
      </c>
      <c r="B15" s="29">
        <v>4</v>
      </c>
      <c r="C15" s="22">
        <v>16079</v>
      </c>
      <c r="D15" s="30">
        <v>3.4115695044429545E-2</v>
      </c>
      <c r="E15" s="22">
        <v>4019.75</v>
      </c>
    </row>
    <row r="16" spans="1:5" x14ac:dyDescent="0.3">
      <c r="A16" s="28" t="s">
        <v>457</v>
      </c>
      <c r="B16" s="29">
        <v>100</v>
      </c>
      <c r="C16" s="22">
        <v>471308</v>
      </c>
      <c r="D16" s="30">
        <v>1</v>
      </c>
      <c r="E16" s="22">
        <v>4713.08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EB11-A954-4510-ACA9-8B89FCBD7ACF}">
  <dimension ref="A1:D13"/>
  <sheetViews>
    <sheetView workbookViewId="0">
      <selection activeCell="H6" sqref="H6"/>
    </sheetView>
  </sheetViews>
  <sheetFormatPr defaultRowHeight="14.4" x14ac:dyDescent="0.3"/>
  <cols>
    <col min="1" max="1" width="14.21875" customWidth="1"/>
    <col min="2" max="6" width="12.33203125" bestFit="1" customWidth="1"/>
  </cols>
  <sheetData>
    <row r="1" spans="1:4" ht="15.6" x14ac:dyDescent="0.3">
      <c r="A1" s="21" t="s">
        <v>2</v>
      </c>
      <c r="B1" s="21" t="s">
        <v>453</v>
      </c>
      <c r="C1" s="21" t="s">
        <v>454</v>
      </c>
      <c r="D1" s="21" t="s">
        <v>455</v>
      </c>
    </row>
    <row r="2" spans="1:4" x14ac:dyDescent="0.3">
      <c r="A2" t="s">
        <v>209</v>
      </c>
      <c r="B2" s="22">
        <v>12000</v>
      </c>
      <c r="C2" s="22">
        <v>4500</v>
      </c>
      <c r="D2">
        <v>2</v>
      </c>
    </row>
    <row r="3" spans="1:4" x14ac:dyDescent="0.3">
      <c r="A3" t="s">
        <v>210</v>
      </c>
      <c r="B3" s="22">
        <v>10000</v>
      </c>
      <c r="C3" s="22">
        <v>3500</v>
      </c>
      <c r="D3">
        <v>3</v>
      </c>
    </row>
    <row r="4" spans="1:4" x14ac:dyDescent="0.3">
      <c r="A4" t="s">
        <v>211</v>
      </c>
      <c r="B4" s="22">
        <v>8000</v>
      </c>
      <c r="C4" s="22">
        <v>3500</v>
      </c>
      <c r="D4">
        <v>7</v>
      </c>
    </row>
    <row r="5" spans="1:4" x14ac:dyDescent="0.3">
      <c r="A5" t="s">
        <v>212</v>
      </c>
      <c r="B5" s="22">
        <v>6500</v>
      </c>
      <c r="C5" s="22">
        <v>2000</v>
      </c>
      <c r="D5">
        <v>6</v>
      </c>
    </row>
    <row r="6" spans="1:4" x14ac:dyDescent="0.3">
      <c r="A6" t="s">
        <v>213</v>
      </c>
      <c r="B6" s="22">
        <v>6000</v>
      </c>
      <c r="C6" s="22">
        <v>2000</v>
      </c>
      <c r="D6">
        <v>5</v>
      </c>
    </row>
    <row r="7" spans="1:4" x14ac:dyDescent="0.3">
      <c r="A7" t="s">
        <v>214</v>
      </c>
      <c r="B7" s="22">
        <v>8500</v>
      </c>
      <c r="C7" s="22">
        <v>3000</v>
      </c>
      <c r="D7">
        <v>6</v>
      </c>
    </row>
    <row r="8" spans="1:4" x14ac:dyDescent="0.3">
      <c r="A8" t="s">
        <v>215</v>
      </c>
      <c r="B8" s="22">
        <v>9500</v>
      </c>
      <c r="C8" s="22">
        <v>4000</v>
      </c>
      <c r="D8">
        <v>5</v>
      </c>
    </row>
    <row r="9" spans="1:4" x14ac:dyDescent="0.3">
      <c r="A9" t="s">
        <v>216</v>
      </c>
      <c r="B9" s="22">
        <v>6000</v>
      </c>
      <c r="C9" s="22">
        <v>2700</v>
      </c>
      <c r="D9">
        <v>7</v>
      </c>
    </row>
    <row r="10" spans="1:4" x14ac:dyDescent="0.3">
      <c r="A10" t="s">
        <v>217</v>
      </c>
      <c r="B10" s="22">
        <v>7000</v>
      </c>
      <c r="C10" s="22">
        <v>2850</v>
      </c>
      <c r="D10">
        <v>6</v>
      </c>
    </row>
    <row r="11" spans="1:4" x14ac:dyDescent="0.3">
      <c r="A11" t="s">
        <v>218</v>
      </c>
      <c r="B11" s="22">
        <v>6500</v>
      </c>
      <c r="C11" s="22">
        <v>2200</v>
      </c>
      <c r="D11">
        <v>8</v>
      </c>
    </row>
    <row r="12" spans="1:4" x14ac:dyDescent="0.3">
      <c r="A12" t="s">
        <v>219</v>
      </c>
      <c r="B12" s="22">
        <v>6500</v>
      </c>
      <c r="C12" s="22">
        <v>2000</v>
      </c>
      <c r="D12">
        <v>7</v>
      </c>
    </row>
    <row r="13" spans="1:4" x14ac:dyDescent="0.3">
      <c r="A13" t="s">
        <v>220</v>
      </c>
      <c r="B13" s="22">
        <v>8000</v>
      </c>
      <c r="C13" s="22">
        <v>3200</v>
      </c>
      <c r="D13">
        <v>5</v>
      </c>
    </row>
  </sheetData>
  <dataValidations count="1">
    <dataValidation type="list" allowBlank="1" showInputMessage="1" showErrorMessage="1" sqref="A2:A1048576" xr:uid="{4612BE8F-A840-48BB-888D-BAC4031C6A62}">
      <formula1>DepartmentsList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FE7C-C17D-494E-B8D9-9BE5F5E0A16C}">
  <dimension ref="A1:B26"/>
  <sheetViews>
    <sheetView workbookViewId="0">
      <selection activeCell="A13" sqref="A13"/>
    </sheetView>
  </sheetViews>
  <sheetFormatPr defaultRowHeight="14.4" x14ac:dyDescent="0.3"/>
  <cols>
    <col min="1" max="1" width="11.88671875" bestFit="1" customWidth="1"/>
    <col min="2" max="2" width="17.88671875" bestFit="1" customWidth="1"/>
  </cols>
  <sheetData>
    <row r="1" spans="1:2" s="5" customFormat="1" x14ac:dyDescent="0.3">
      <c r="A1" s="5" t="s">
        <v>2</v>
      </c>
      <c r="B1" s="5" t="s">
        <v>448</v>
      </c>
    </row>
    <row r="2" spans="1:2" x14ac:dyDescent="0.3">
      <c r="A2" t="s">
        <v>209</v>
      </c>
      <c r="B2" t="s">
        <v>221</v>
      </c>
    </row>
    <row r="3" spans="1:2" x14ac:dyDescent="0.3">
      <c r="A3" t="s">
        <v>210</v>
      </c>
      <c r="B3" t="s">
        <v>222</v>
      </c>
    </row>
    <row r="4" spans="1:2" x14ac:dyDescent="0.3">
      <c r="A4" t="s">
        <v>211</v>
      </c>
      <c r="B4" t="s">
        <v>223</v>
      </c>
    </row>
    <row r="5" spans="1:2" x14ac:dyDescent="0.3">
      <c r="A5" t="s">
        <v>212</v>
      </c>
      <c r="B5" t="s">
        <v>225</v>
      </c>
    </row>
    <row r="6" spans="1:2" x14ac:dyDescent="0.3">
      <c r="A6" t="s">
        <v>213</v>
      </c>
      <c r="B6" t="s">
        <v>226</v>
      </c>
    </row>
    <row r="7" spans="1:2" x14ac:dyDescent="0.3">
      <c r="A7" t="s">
        <v>214</v>
      </c>
      <c r="B7" t="s">
        <v>227</v>
      </c>
    </row>
    <row r="8" spans="1:2" x14ac:dyDescent="0.3">
      <c r="A8" t="s">
        <v>215</v>
      </c>
      <c r="B8" t="s">
        <v>228</v>
      </c>
    </row>
    <row r="9" spans="1:2" x14ac:dyDescent="0.3">
      <c r="A9" t="s">
        <v>216</v>
      </c>
      <c r="B9" t="s">
        <v>224</v>
      </c>
    </row>
    <row r="10" spans="1:2" x14ac:dyDescent="0.3">
      <c r="A10" t="s">
        <v>217</v>
      </c>
      <c r="B10" t="s">
        <v>229</v>
      </c>
    </row>
    <row r="11" spans="1:2" x14ac:dyDescent="0.3">
      <c r="A11" t="s">
        <v>218</v>
      </c>
      <c r="B11" t="s">
        <v>230</v>
      </c>
    </row>
    <row r="12" spans="1:2" x14ac:dyDescent="0.3">
      <c r="A12" t="s">
        <v>219</v>
      </c>
      <c r="B12" t="s">
        <v>231</v>
      </c>
    </row>
    <row r="13" spans="1:2" x14ac:dyDescent="0.3">
      <c r="A13" t="s">
        <v>220</v>
      </c>
      <c r="B13" t="s">
        <v>232</v>
      </c>
    </row>
    <row r="14" spans="1:2" x14ac:dyDescent="0.3">
      <c r="B14" t="s">
        <v>233</v>
      </c>
    </row>
    <row r="15" spans="1:2" x14ac:dyDescent="0.3">
      <c r="B15" t="s">
        <v>234</v>
      </c>
    </row>
    <row r="16" spans="1:2" x14ac:dyDescent="0.3">
      <c r="B16" t="s">
        <v>235</v>
      </c>
    </row>
    <row r="17" spans="2:2" x14ac:dyDescent="0.3">
      <c r="B17" t="s">
        <v>236</v>
      </c>
    </row>
    <row r="18" spans="2:2" x14ac:dyDescent="0.3">
      <c r="B18" t="s">
        <v>237</v>
      </c>
    </row>
    <row r="19" spans="2:2" x14ac:dyDescent="0.3">
      <c r="B19" t="s">
        <v>238</v>
      </c>
    </row>
    <row r="20" spans="2:2" x14ac:dyDescent="0.3">
      <c r="B20" t="s">
        <v>239</v>
      </c>
    </row>
    <row r="21" spans="2:2" x14ac:dyDescent="0.3">
      <c r="B21" t="s">
        <v>240</v>
      </c>
    </row>
    <row r="22" spans="2:2" x14ac:dyDescent="0.3">
      <c r="B22" t="s">
        <v>241</v>
      </c>
    </row>
    <row r="23" spans="2:2" x14ac:dyDescent="0.3">
      <c r="B23" t="s">
        <v>242</v>
      </c>
    </row>
    <row r="24" spans="2:2" x14ac:dyDescent="0.3">
      <c r="B24" t="s">
        <v>243</v>
      </c>
    </row>
    <row r="25" spans="2:2" x14ac:dyDescent="0.3">
      <c r="B25" t="s">
        <v>245</v>
      </c>
    </row>
    <row r="26" spans="2:2" x14ac:dyDescent="0.3">
      <c r="B26" t="s">
        <v>244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634046-208C-4C82-AEBE-6EB84716C4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Dataset</vt:lpstr>
      <vt:lpstr>Employees_Per_Year</vt:lpstr>
      <vt:lpstr>Employee_Salary_Per_Department</vt:lpstr>
      <vt:lpstr>Department_Rules</vt:lpstr>
      <vt:lpstr>List</vt:lpstr>
      <vt:lpstr>Department_Rule_List</vt:lpstr>
      <vt:lpstr>DepartmentsList</vt:lpstr>
      <vt:lpstr>JobTitlesList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20812022100415</cp:lastModifiedBy>
  <dcterms:created xsi:type="dcterms:W3CDTF">2025-03-27T19:25:43Z</dcterms:created>
  <dcterms:modified xsi:type="dcterms:W3CDTF">2025-03-28T14:16:08Z</dcterms:modified>
</cp:coreProperties>
</file>