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Faculty Of Engineering (Zagazig University)\Documents\My Files\Documents_Files\ME\IEEE\IEEE-CS-AI-25\Task_9\"/>
    </mc:Choice>
  </mc:AlternateContent>
  <xr:revisionPtr revIDLastSave="0" documentId="13_ncr:1_{2293BF82-7DBC-4F51-948F-A19505DD82EA}" xr6:coauthVersionLast="47" xr6:coauthVersionMax="47" xr10:uidLastSave="{00000000-0000-0000-0000-000000000000}"/>
  <bookViews>
    <workbookView xWindow="-108" yWindow="-108" windowWidth="23256" windowHeight="12456" xr2:uid="{17F244FA-563D-4B8C-8E7B-B88EDA28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 a="1"/>
  <c r="M15" i="1" s="1"/>
  <c r="I25" i="1" a="1"/>
  <c r="I25" i="1" s="1"/>
  <c r="I14" i="1"/>
  <c r="G14" i="1" s="1"/>
  <c r="J14" i="1" s="1"/>
  <c r="I15" i="1"/>
  <c r="G15" i="1" s="1"/>
  <c r="J15" i="1" s="1"/>
  <c r="I3" i="1"/>
  <c r="G3" i="1" s="1"/>
  <c r="J3" i="1" s="1"/>
  <c r="I7" i="1"/>
  <c r="G7" i="1" s="1"/>
  <c r="J7" i="1" s="1"/>
  <c r="I20" i="1"/>
  <c r="G20" i="1" s="1"/>
  <c r="J20" i="1" s="1"/>
  <c r="I19" i="1"/>
  <c r="G19" i="1" s="1"/>
  <c r="J19" i="1" s="1"/>
  <c r="I9" i="1"/>
  <c r="G9" i="1" s="1"/>
  <c r="J9" i="1" s="1"/>
  <c r="I5" i="1"/>
  <c r="G5" i="1" s="1"/>
  <c r="J5" i="1" s="1"/>
  <c r="I21" i="1"/>
  <c r="G21" i="1" s="1"/>
  <c r="J21" i="1" s="1"/>
  <c r="I6" i="1"/>
  <c r="G6" i="1" s="1"/>
  <c r="J6" i="1" s="1"/>
  <c r="I12" i="1"/>
  <c r="G12" i="1" s="1"/>
  <c r="J12" i="1" s="1"/>
  <c r="I17" i="1"/>
  <c r="G17" i="1" s="1"/>
  <c r="J17" i="1" s="1"/>
  <c r="I11" i="1"/>
  <c r="G11" i="1" s="1"/>
  <c r="J11" i="1" s="1"/>
  <c r="I4" i="1"/>
  <c r="I10" i="1"/>
  <c r="G10" i="1" s="1"/>
  <c r="J10" i="1" s="1"/>
  <c r="I13" i="1"/>
  <c r="G13" i="1" s="1"/>
  <c r="J13" i="1" s="1"/>
  <c r="I16" i="1"/>
  <c r="G16" i="1" s="1"/>
  <c r="J16" i="1" s="1"/>
  <c r="I8" i="1"/>
  <c r="G8" i="1" s="1"/>
  <c r="J8" i="1" s="1"/>
  <c r="I18" i="1"/>
  <c r="G18" i="1" s="1"/>
  <c r="J18" i="1" s="1"/>
  <c r="I2" i="1"/>
  <c r="G2" i="1" s="1"/>
  <c r="K2" i="1" s="1"/>
  <c r="B23" i="1"/>
  <c r="D23" i="1"/>
  <c r="C23" i="1"/>
  <c r="K21" i="1" l="1"/>
  <c r="K18" i="1"/>
  <c r="K19" i="1"/>
  <c r="K13" i="1"/>
  <c r="K12" i="1"/>
  <c r="K8" i="1"/>
  <c r="K9" i="1"/>
  <c r="K7" i="1"/>
  <c r="K14" i="1"/>
  <c r="K15" i="1"/>
  <c r="K6" i="1"/>
  <c r="K11" i="1"/>
  <c r="K10" i="1"/>
  <c r="K5" i="1"/>
  <c r="K17" i="1"/>
  <c r="K3" i="1"/>
  <c r="K20" i="1"/>
  <c r="K16" i="1"/>
  <c r="J2" i="1"/>
  <c r="G4" i="1"/>
  <c r="I23" i="1"/>
  <c r="J4" i="1" l="1"/>
  <c r="K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<sst xmlns="http://schemas.openxmlformats.org/spreadsheetml/2006/main" count="109" uniqueCount="57">
  <si>
    <t>Date</t>
  </si>
  <si>
    <t>Product</t>
  </si>
  <si>
    <t>Quantity</t>
  </si>
  <si>
    <t>Category</t>
  </si>
  <si>
    <t>Price</t>
  </si>
  <si>
    <t>Laptop</t>
  </si>
  <si>
    <t>Electronics</t>
  </si>
  <si>
    <t>Sofa</t>
  </si>
  <si>
    <t>Furniture</t>
  </si>
  <si>
    <t>T-Shirt</t>
  </si>
  <si>
    <t>Clothing</t>
  </si>
  <si>
    <t>Smartphone</t>
  </si>
  <si>
    <t>Watch</t>
  </si>
  <si>
    <t>Accessories</t>
  </si>
  <si>
    <t>Chair</t>
  </si>
  <si>
    <t>Jeans</t>
  </si>
  <si>
    <t>Headphones</t>
  </si>
  <si>
    <t>Coffee Table</t>
  </si>
  <si>
    <t>Jacket</t>
  </si>
  <si>
    <t>TV</t>
  </si>
  <si>
    <t>Sneakers</t>
  </si>
  <si>
    <t>Blender</t>
  </si>
  <si>
    <t>Handbag</t>
  </si>
  <si>
    <t>Dining Table</t>
  </si>
  <si>
    <t>Microwave</t>
  </si>
  <si>
    <t>Sunglasses</t>
  </si>
  <si>
    <t>Desk</t>
  </si>
  <si>
    <t>Gaming Mouse</t>
  </si>
  <si>
    <t>Sweater</t>
  </si>
  <si>
    <t>Total</t>
  </si>
  <si>
    <t>Average</t>
  </si>
  <si>
    <t>No. of entries</t>
  </si>
  <si>
    <t>Total Revenue</t>
  </si>
  <si>
    <t>Food</t>
  </si>
  <si>
    <t>Total Price</t>
  </si>
  <si>
    <t>OR</t>
  </si>
  <si>
    <t>Region</t>
  </si>
  <si>
    <t>Salesperson</t>
  </si>
  <si>
    <t>Profit</t>
  </si>
  <si>
    <t>John Doe</t>
  </si>
  <si>
    <t>Emily Davis</t>
  </si>
  <si>
    <t>Jane Smith</t>
  </si>
  <si>
    <t>Alex Brown</t>
  </si>
  <si>
    <t xml:space="preserve">Suez  </t>
  </si>
  <si>
    <t xml:space="preserve">Beni Suef  </t>
  </si>
  <si>
    <t xml:space="preserve">Fayoum  </t>
  </si>
  <si>
    <t xml:space="preserve">Giza  </t>
  </si>
  <si>
    <t xml:space="preserve">Minya  </t>
  </si>
  <si>
    <t xml:space="preserve">Assiut  </t>
  </si>
  <si>
    <t xml:space="preserve">6th of October City  </t>
  </si>
  <si>
    <t xml:space="preserve">Cairo  </t>
  </si>
  <si>
    <t xml:space="preserve">Helwan  </t>
  </si>
  <si>
    <t xml:space="preserve">Qalyubia  </t>
  </si>
  <si>
    <t>Quantity More Than :</t>
  </si>
  <si>
    <t>Profit Flag</t>
  </si>
  <si>
    <t>Profit Range</t>
  </si>
  <si>
    <t>Bonus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</si>
</sst>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rgb="FF000000"/>
      <name val="Aptos"/>
      <family val="2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4" fontId="0" fillId="0" borderId="0" xfId="0" applyNumberFormat="1"/>
    <xf numFmtId="44" fontId="4" fillId="0" borderId="0" xfId="0" applyNumberFormat="1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9" fontId="0" fillId="0" borderId="0" xfId="2" applyFont="1"/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2" applyFont="1" applyAlignment="1">
      <alignment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1" xfId="2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" fontId="4" fillId="0" borderId="0" xfId="0" applyNumberFormat="1" applyFont="1" applyAlignment="1">
      <alignment horizontal="left"/>
    </xf>
    <xf numFmtId="4" fontId="0" fillId="0" borderId="0" xfId="0" applyNumberFormat="1"/>
    <xf numFmtId="164" fontId="0" fillId="0" borderId="0" xfId="1" applyNumberFormat="1" applyFont="1" applyAlignment="1">
      <alignment horizontal="left"/>
    </xf>
    <xf numFmtId="9" fontId="0" fillId="0" borderId="0" xfId="2" applyFon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19">
    <dxf>
      <numFmt numFmtId="19" formatCode="m/d/yyyy"/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&quot;$&quot;#,##0.00"/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$&quot;#,##0.00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theme="1"/>
        </left>
        <right style="thick">
          <color theme="1"/>
        </right>
        <top/>
        <bottom/>
      </border>
    </dxf>
    <dxf>
      <alignment horizontal="general" vertical="center" textRotation="0" wrapText="1" indent="0" justifyLastLine="0" shrinkToFit="0" readingOrder="0"/>
    </dxf>
    <dxf>
      <numFmt numFmtId="164" formatCode="&quot;$&quot;#,##0.00"/>
    </dxf>
    <dxf>
      <numFmt numFmtId="164" formatCode="&quot;$&quot;#,##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ck">
          <color theme="1"/>
        </bottom>
      </border>
    </dxf>
    <dxf>
      <border outline="0">
        <top style="thick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Sheet1!$C$1:$C$21</c:f>
              <c:numCache>
                <c:formatCode>General</c:formatCode>
                <c:ptCount val="21"/>
                <c:pt idx="0">
                  <c:v>0</c:v>
                </c:pt>
                <c:pt idx="1">
                  <c:v>22</c:v>
                </c:pt>
                <c:pt idx="2">
                  <c:v>11</c:v>
                </c:pt>
                <c:pt idx="3">
                  <c:v>18</c:v>
                </c:pt>
                <c:pt idx="4">
                  <c:v>30</c:v>
                </c:pt>
                <c:pt idx="5">
                  <c:v>5</c:v>
                </c:pt>
                <c:pt idx="6">
                  <c:v>15</c:v>
                </c:pt>
                <c:pt idx="7">
                  <c:v>40</c:v>
                </c:pt>
                <c:pt idx="8">
                  <c:v>25</c:v>
                </c:pt>
                <c:pt idx="9">
                  <c:v>7</c:v>
                </c:pt>
                <c:pt idx="10">
                  <c:v>9</c:v>
                </c:pt>
                <c:pt idx="11">
                  <c:v>12</c:v>
                </c:pt>
                <c:pt idx="12">
                  <c:v>20</c:v>
                </c:pt>
                <c:pt idx="13">
                  <c:v>3</c:v>
                </c:pt>
                <c:pt idx="14">
                  <c:v>35</c:v>
                </c:pt>
                <c:pt idx="15">
                  <c:v>6</c:v>
                </c:pt>
                <c:pt idx="16">
                  <c:v>14</c:v>
                </c:pt>
                <c:pt idx="17">
                  <c:v>10</c:v>
                </c:pt>
                <c:pt idx="18">
                  <c:v>17</c:v>
                </c:pt>
                <c:pt idx="19">
                  <c:v>4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1-45B3-A036-63B85FDEA99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Sheet1!$D$1:$D$21</c:f>
              <c:numCache>
                <c:formatCode>"$"#,##0.00</c:formatCode>
                <c:ptCount val="21"/>
                <c:pt idx="0">
                  <c:v>0</c:v>
                </c:pt>
                <c:pt idx="1">
                  <c:v>950</c:v>
                </c:pt>
                <c:pt idx="2">
                  <c:v>600</c:v>
                </c:pt>
                <c:pt idx="3">
                  <c:v>310</c:v>
                </c:pt>
                <c:pt idx="4">
                  <c:v>150</c:v>
                </c:pt>
                <c:pt idx="5">
                  <c:v>720</c:v>
                </c:pt>
                <c:pt idx="6">
                  <c:v>180</c:v>
                </c:pt>
                <c:pt idx="7">
                  <c:v>65</c:v>
                </c:pt>
                <c:pt idx="8">
                  <c:v>90</c:v>
                </c:pt>
                <c:pt idx="9">
                  <c:v>280</c:v>
                </c:pt>
                <c:pt idx="10">
                  <c:v>210</c:v>
                </c:pt>
                <c:pt idx="11">
                  <c:v>110</c:v>
                </c:pt>
                <c:pt idx="12">
                  <c:v>55</c:v>
                </c:pt>
                <c:pt idx="13">
                  <c:v>350</c:v>
                </c:pt>
                <c:pt idx="14">
                  <c:v>30</c:v>
                </c:pt>
                <c:pt idx="15">
                  <c:v>175</c:v>
                </c:pt>
                <c:pt idx="16">
                  <c:v>70</c:v>
                </c:pt>
                <c:pt idx="17">
                  <c:v>85</c:v>
                </c:pt>
                <c:pt idx="18">
                  <c:v>45</c:v>
                </c:pt>
                <c:pt idx="19">
                  <c:v>95</c:v>
                </c:pt>
                <c:pt idx="2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1-45B3-A036-63B85FDEA99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Sheet1!$H$1:$H$21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1-45B3-A036-63B85FDEA99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Sheet1!$B$1:$B$21</c:f>
              <c:strCache>
                <c:ptCount val="21"/>
                <c:pt idx="0">
                  <c:v>Product</c:v>
                </c:pt>
                <c:pt idx="1">
                  <c:v>Laptop</c:v>
                </c:pt>
                <c:pt idx="2">
                  <c:v>Smartphone</c:v>
                </c:pt>
                <c:pt idx="3">
                  <c:v>Dining Table</c:v>
                </c:pt>
                <c:pt idx="4">
                  <c:v>Coffee Table</c:v>
                </c:pt>
                <c:pt idx="5">
                  <c:v>TV</c:v>
                </c:pt>
                <c:pt idx="6">
                  <c:v>Watch</c:v>
                </c:pt>
                <c:pt idx="7">
                  <c:v>Gaming Mouse</c:v>
                </c:pt>
                <c:pt idx="8">
                  <c:v>Headphones</c:v>
                </c:pt>
                <c:pt idx="9">
                  <c:v>Microwave</c:v>
                </c:pt>
                <c:pt idx="10">
                  <c:v>Handbag</c:v>
                </c:pt>
                <c:pt idx="11">
                  <c:v>Sneakers</c:v>
                </c:pt>
                <c:pt idx="12">
                  <c:v>Sunglasses</c:v>
                </c:pt>
                <c:pt idx="13">
                  <c:v>Sofa</c:v>
                </c:pt>
                <c:pt idx="14">
                  <c:v>T-Shirt</c:v>
                </c:pt>
                <c:pt idx="15">
                  <c:v>Desk</c:v>
                </c:pt>
                <c:pt idx="16">
                  <c:v>Blender</c:v>
                </c:pt>
                <c:pt idx="17">
                  <c:v>Sweater</c:v>
                </c:pt>
                <c:pt idx="18">
                  <c:v>Jeans</c:v>
                </c:pt>
                <c:pt idx="19">
                  <c:v>Chair</c:v>
                </c:pt>
                <c:pt idx="20">
                  <c:v>Jacket</c:v>
                </c:pt>
              </c:strCache>
            </c:strRef>
          </c:cat>
          <c:val>
            <c:numRef>
              <c:f>Sheet1!$I$1:$I$21</c:f>
              <c:numCache>
                <c:formatCode>"$"#,##0.00</c:formatCode>
                <c:ptCount val="21"/>
                <c:pt idx="0" formatCode="General">
                  <c:v>0</c:v>
                </c:pt>
                <c:pt idx="1">
                  <c:v>20900</c:v>
                </c:pt>
                <c:pt idx="2">
                  <c:v>6600</c:v>
                </c:pt>
                <c:pt idx="3">
                  <c:v>5580</c:v>
                </c:pt>
                <c:pt idx="4">
                  <c:v>4500</c:v>
                </c:pt>
                <c:pt idx="5">
                  <c:v>3600</c:v>
                </c:pt>
                <c:pt idx="6">
                  <c:v>2700</c:v>
                </c:pt>
                <c:pt idx="7">
                  <c:v>2600</c:v>
                </c:pt>
                <c:pt idx="8">
                  <c:v>2250</c:v>
                </c:pt>
                <c:pt idx="9">
                  <c:v>1960</c:v>
                </c:pt>
                <c:pt idx="10">
                  <c:v>1890</c:v>
                </c:pt>
                <c:pt idx="11">
                  <c:v>1320</c:v>
                </c:pt>
                <c:pt idx="12">
                  <c:v>1100</c:v>
                </c:pt>
                <c:pt idx="13">
                  <c:v>1050</c:v>
                </c:pt>
                <c:pt idx="14">
                  <c:v>1050</c:v>
                </c:pt>
                <c:pt idx="15">
                  <c:v>1050</c:v>
                </c:pt>
                <c:pt idx="16">
                  <c:v>980</c:v>
                </c:pt>
                <c:pt idx="17">
                  <c:v>850</c:v>
                </c:pt>
                <c:pt idx="18">
                  <c:v>765</c:v>
                </c:pt>
                <c:pt idx="19">
                  <c:v>380</c:v>
                </c:pt>
                <c:pt idx="20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21-45B3-A036-63B85FDEA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3800752"/>
        <c:axId val="1933812272"/>
      </c:barChart>
      <c:catAx>
        <c:axId val="19338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12272"/>
        <c:crosses val="autoZero"/>
        <c:auto val="1"/>
        <c:lblAlgn val="ctr"/>
        <c:lblOffset val="100"/>
        <c:noMultiLvlLbl val="0"/>
      </c:catAx>
      <c:valAx>
        <c:axId val="19338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8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034995625546831E-4"/>
          <c:y val="0.92187445319335082"/>
          <c:w val="0.4884881889763779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57150</xdr:rowOff>
    </xdr:from>
    <xdr:to>
      <xdr:col>8</xdr:col>
      <xdr:colOff>1013460</xdr:colOff>
      <xdr:row>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726DEB-3659-2DCE-72D5-632B48960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3C4E82-11DA-444A-9187-B6E2E41ADEB9}" name="Table1" displayName="Table1" ref="A1:K21" totalsRowShown="0" headerRowDxfId="11" headerRowBorderDxfId="17" tableBorderDxfId="18">
  <autoFilter ref="A1:K21" xr:uid="{003C4E82-11DA-444A-9187-B6E2E41ADE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21">
    <sortCondition descending="1" ref="G2:G21"/>
    <sortCondition ref="E2:E21"/>
  </sortState>
  <tableColumns count="11">
    <tableColumn id="12" xr3:uid="{E6F0ED38-C070-49D2-B669-401B96E8B57C}" name="Date" dataDxfId="0"/>
    <tableColumn id="2" xr3:uid="{5A2988A7-3B91-4AB7-923C-6A6C60FC9260}" name="Product" dataDxfId="16"/>
    <tableColumn id="3" xr3:uid="{1D729EC9-1C3B-4758-B499-F94A9EB83B94}" name="Quantity" dataDxfId="15"/>
    <tableColumn id="4" xr3:uid="{3182F9B8-572D-47F3-B594-12889529BCB9}" name="Price" dataDxfId="14"/>
    <tableColumn id="5" xr3:uid="{27BE56B2-A71C-456F-8264-C99CF5873734}" name="Region"/>
    <tableColumn id="6" xr3:uid="{0CEB959B-5067-410D-92F9-A6D4AE2ABF9F}" name="Salesperson"/>
    <tableColumn id="7" xr3:uid="{2C3BBA79-0E9F-4BA5-A6FC-271A0615C5EB}" name="Profit" dataDxfId="13">
      <calculatedColumnFormula>I2*0.25</calculatedColumnFormula>
    </tableColumn>
    <tableColumn id="8" xr3:uid="{0D285906-1312-45EF-B935-0A04B28E692E}" name="Category" dataDxfId="12"/>
    <tableColumn id="9" xr3:uid="{1BA678CC-8F0B-443D-9ED8-12C48167A147}" name="Total Price" dataDxfId="6">
      <calculatedColumnFormula>C2*D2</calculatedColumnFormula>
    </tableColumn>
    <tableColumn id="10" xr3:uid="{421A04C5-8714-4EFC-B90C-84F11ED3CD25}" name="Profit Flag" dataDxfId="5">
      <calculatedColumnFormula>IF(G2&gt;300,"High","Low")</calculatedColumnFormula>
    </tableColumn>
    <tableColumn id="11" xr3:uid="{59AAD775-5D53-4F38-A96D-A20132CA016A}" name="Bonus Rate" dataDxfId="1" dataCellStyle="Percent">
      <calculatedColumnFormula>VLOOKUP(G2, Bonus[], 2, TRUE)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18E55C-FE85-4222-AA5B-592D6A2C5AD7}" name="Bonus" displayName="Bonus" ref="M4:N8" totalsRowShown="0" headerRowDxfId="4">
  <autoFilter ref="M4:N8" xr:uid="{9D18E55C-FE85-4222-AA5B-592D6A2C5AD7}">
    <filterColumn colId="0" hiddenButton="1"/>
    <filterColumn colId="1" hiddenButton="1"/>
  </autoFilter>
  <tableColumns count="2">
    <tableColumn id="1" xr3:uid="{3E313147-3606-42F4-AFE2-9BD6540E6404}" name="Profit Range" dataDxfId="3"/>
    <tableColumn id="2" xr3:uid="{40D4FF32-8357-424B-B4FD-DF6A4204274D}" name="Bonus Rate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467E-2978-484E-B2E8-49C69666F373}">
  <dimension ref="A1:Q52"/>
  <sheetViews>
    <sheetView tabSelected="1" workbookViewId="0">
      <selection activeCell="O11" sqref="O11"/>
    </sheetView>
  </sheetViews>
  <sheetFormatPr defaultRowHeight="14.4" x14ac:dyDescent="0.3"/>
  <cols>
    <col min="1" max="1" width="9.33203125" style="1" customWidth="1"/>
    <col min="2" max="2" width="15.33203125" bestFit="1" customWidth="1"/>
    <col min="3" max="3" width="14.77734375" customWidth="1"/>
    <col min="4" max="4" width="11.109375" style="6" bestFit="1" customWidth="1"/>
    <col min="5" max="5" width="16.44140625" style="6" bestFit="1" customWidth="1"/>
    <col min="6" max="6" width="18.21875" style="6" customWidth="1"/>
    <col min="7" max="7" width="9.77734375" style="6" customWidth="1"/>
    <col min="8" max="8" width="14" customWidth="1"/>
    <col min="9" max="9" width="18.88671875" bestFit="1" customWidth="1"/>
    <col min="10" max="10" width="16" style="21" bestFit="1" customWidth="1"/>
    <col min="11" max="11" width="16" style="22" customWidth="1"/>
    <col min="13" max="13" width="17.88671875" bestFit="1" customWidth="1"/>
    <col min="14" max="14" width="10.109375" bestFit="1" customWidth="1"/>
    <col min="15" max="15" width="9.6640625" bestFit="1" customWidth="1"/>
    <col min="16" max="17" width="10.109375" bestFit="1" customWidth="1"/>
    <col min="18" max="18" width="7" bestFit="1" customWidth="1"/>
    <col min="19" max="19" width="10.88671875" bestFit="1" customWidth="1"/>
    <col min="20" max="20" width="6" bestFit="1" customWidth="1"/>
  </cols>
  <sheetData>
    <row r="1" spans="1:17" s="4" customFormat="1" ht="21.6" thickBot="1" x14ac:dyDescent="0.45">
      <c r="A1" s="14" t="s">
        <v>0</v>
      </c>
      <c r="B1" s="12" t="s">
        <v>1</v>
      </c>
      <c r="C1" s="13" t="s">
        <v>2</v>
      </c>
      <c r="D1" s="14" t="s">
        <v>4</v>
      </c>
      <c r="E1" s="14" t="s">
        <v>36</v>
      </c>
      <c r="F1" s="14" t="s">
        <v>37</v>
      </c>
      <c r="G1" s="14" t="s">
        <v>38</v>
      </c>
      <c r="H1" s="12" t="s">
        <v>3</v>
      </c>
      <c r="I1" s="12" t="s">
        <v>34</v>
      </c>
      <c r="J1" s="20" t="s">
        <v>54</v>
      </c>
      <c r="K1" s="25" t="s">
        <v>56</v>
      </c>
    </row>
    <row r="2" spans="1:17" ht="15" thickTop="1" x14ac:dyDescent="0.3">
      <c r="A2" s="2">
        <v>45717</v>
      </c>
      <c r="B2" s="3" t="s">
        <v>5</v>
      </c>
      <c r="C2" s="3">
        <v>22</v>
      </c>
      <c r="D2" s="5">
        <v>950</v>
      </c>
      <c r="E2" s="11" t="s">
        <v>43</v>
      </c>
      <c r="F2" s="11" t="s">
        <v>39</v>
      </c>
      <c r="G2" s="6">
        <f>I2*0.25</f>
        <v>5225</v>
      </c>
      <c r="H2" s="3" t="s">
        <v>6</v>
      </c>
      <c r="I2" s="6">
        <f>C2*D2</f>
        <v>20900</v>
      </c>
      <c r="J2" s="24" t="str">
        <f>IF(G2&gt;300,"High","Low")</f>
        <v>High</v>
      </c>
      <c r="K2" s="23">
        <f>VLOOKUP(G2, Bonus[], 2, TRUE)</f>
        <v>0.2</v>
      </c>
    </row>
    <row r="3" spans="1:17" x14ac:dyDescent="0.3">
      <c r="A3" s="2">
        <v>45720</v>
      </c>
      <c r="B3" s="3" t="s">
        <v>11</v>
      </c>
      <c r="C3" s="3">
        <v>11</v>
      </c>
      <c r="D3" s="5">
        <v>600</v>
      </c>
      <c r="E3" s="11" t="s">
        <v>46</v>
      </c>
      <c r="F3" s="11" t="s">
        <v>42</v>
      </c>
      <c r="G3" s="6">
        <f>I3*0.25</f>
        <v>1650</v>
      </c>
      <c r="H3" s="3" t="s">
        <v>6</v>
      </c>
      <c r="I3" s="6">
        <f>C3*D3</f>
        <v>6600</v>
      </c>
      <c r="J3" s="24" t="str">
        <f>IF(G3&gt;300,"High","Low")</f>
        <v>High</v>
      </c>
      <c r="K3" s="23">
        <f>VLOOKUP(G3, Bonus[], 2, TRUE)</f>
        <v>0.2</v>
      </c>
    </row>
    <row r="4" spans="1:17" x14ac:dyDescent="0.3">
      <c r="A4" s="2">
        <v>45731</v>
      </c>
      <c r="B4" s="3" t="s">
        <v>23</v>
      </c>
      <c r="C4" s="3">
        <v>18</v>
      </c>
      <c r="D4" s="5">
        <v>310</v>
      </c>
      <c r="E4" s="11" t="s">
        <v>50</v>
      </c>
      <c r="F4" s="11" t="s">
        <v>39</v>
      </c>
      <c r="G4" s="6">
        <f>I4*0.25</f>
        <v>1395</v>
      </c>
      <c r="H4" s="3" t="s">
        <v>8</v>
      </c>
      <c r="I4" s="6">
        <f>C4*D4</f>
        <v>5580</v>
      </c>
      <c r="J4" s="24" t="str">
        <f>IF(G4&gt;300,"High","Low")</f>
        <v>High</v>
      </c>
      <c r="K4" s="23">
        <f>VLOOKUP(G4, Bonus[], 2, TRUE)</f>
        <v>0.2</v>
      </c>
      <c r="M4" s="15" t="s">
        <v>55</v>
      </c>
      <c r="N4" s="15" t="s">
        <v>56</v>
      </c>
    </row>
    <row r="5" spans="1:17" x14ac:dyDescent="0.3">
      <c r="A5" s="2">
        <v>45725</v>
      </c>
      <c r="B5" s="3" t="s">
        <v>17</v>
      </c>
      <c r="C5" s="3">
        <v>30</v>
      </c>
      <c r="D5" s="5">
        <v>150</v>
      </c>
      <c r="E5" s="11" t="s">
        <v>45</v>
      </c>
      <c r="F5" s="11" t="s">
        <v>42</v>
      </c>
      <c r="G5" s="6">
        <f>I5*0.25</f>
        <v>1125</v>
      </c>
      <c r="H5" s="3" t="s">
        <v>8</v>
      </c>
      <c r="I5" s="6">
        <f>C5*D5</f>
        <v>4500</v>
      </c>
      <c r="J5" s="24" t="str">
        <f>IF(G5&gt;300,"High","Low")</f>
        <v>High</v>
      </c>
      <c r="K5" s="23">
        <f>VLOOKUP(G5, Bonus[], 2, TRUE)</f>
        <v>0.2</v>
      </c>
      <c r="M5" s="16">
        <v>0</v>
      </c>
      <c r="N5" s="17">
        <v>0.05</v>
      </c>
    </row>
    <row r="6" spans="1:17" x14ac:dyDescent="0.3">
      <c r="A6" s="2">
        <v>45727</v>
      </c>
      <c r="B6" s="3" t="s">
        <v>19</v>
      </c>
      <c r="C6" s="3">
        <v>5</v>
      </c>
      <c r="D6" s="5">
        <v>720</v>
      </c>
      <c r="E6" s="11" t="s">
        <v>45</v>
      </c>
      <c r="F6" s="11" t="s">
        <v>41</v>
      </c>
      <c r="G6" s="6">
        <f>I6*0.25</f>
        <v>900</v>
      </c>
      <c r="H6" s="3" t="s">
        <v>6</v>
      </c>
      <c r="I6" s="6">
        <f>C6*D6</f>
        <v>3600</v>
      </c>
      <c r="J6" s="24" t="str">
        <f>IF(G6&gt;300,"High","Low")</f>
        <v>High</v>
      </c>
      <c r="K6" s="23">
        <f>VLOOKUP(G6, Bonus[], 2, TRUE)</f>
        <v>0.15</v>
      </c>
      <c r="M6" s="16">
        <v>201</v>
      </c>
      <c r="N6" s="17">
        <v>0.1</v>
      </c>
    </row>
    <row r="7" spans="1:17" x14ac:dyDescent="0.3">
      <c r="A7" s="2">
        <v>45721</v>
      </c>
      <c r="B7" s="3" t="s">
        <v>12</v>
      </c>
      <c r="C7" s="3">
        <v>15</v>
      </c>
      <c r="D7" s="5">
        <v>180</v>
      </c>
      <c r="E7" s="11" t="s">
        <v>45</v>
      </c>
      <c r="F7" s="11" t="s">
        <v>40</v>
      </c>
      <c r="G7" s="6">
        <f>I7*0.25</f>
        <v>675</v>
      </c>
      <c r="H7" s="3" t="s">
        <v>13</v>
      </c>
      <c r="I7" s="6">
        <f>C7*D7</f>
        <v>2700</v>
      </c>
      <c r="J7" s="24" t="str">
        <f>IF(G7&gt;300,"High","Low")</f>
        <v>High</v>
      </c>
      <c r="K7" s="23">
        <f>VLOOKUP(G7, Bonus[], 2, TRUE)</f>
        <v>0.15</v>
      </c>
      <c r="M7" s="16">
        <v>501</v>
      </c>
      <c r="N7" s="17">
        <v>0.15</v>
      </c>
    </row>
    <row r="8" spans="1:17" x14ac:dyDescent="0.3">
      <c r="A8" s="2">
        <v>45735</v>
      </c>
      <c r="B8" s="3" t="s">
        <v>27</v>
      </c>
      <c r="C8" s="3">
        <v>40</v>
      </c>
      <c r="D8" s="5">
        <v>65</v>
      </c>
      <c r="E8" s="11" t="s">
        <v>50</v>
      </c>
      <c r="F8" s="11" t="s">
        <v>42</v>
      </c>
      <c r="G8" s="6">
        <f>I8*0.25</f>
        <v>650</v>
      </c>
      <c r="H8" s="3" t="s">
        <v>6</v>
      </c>
      <c r="I8" s="6">
        <f>C8*D8</f>
        <v>2600</v>
      </c>
      <c r="J8" s="24" t="str">
        <f>IF(G8&gt;300,"High","Low")</f>
        <v>High</v>
      </c>
      <c r="K8" s="23">
        <f>VLOOKUP(G8, Bonus[], 2, TRUE)</f>
        <v>0.15</v>
      </c>
      <c r="M8" s="16">
        <v>1001</v>
      </c>
      <c r="N8" s="17">
        <v>0.2</v>
      </c>
    </row>
    <row r="9" spans="1:17" x14ac:dyDescent="0.3">
      <c r="A9" s="2">
        <v>45724</v>
      </c>
      <c r="B9" s="3" t="s">
        <v>16</v>
      </c>
      <c r="C9" s="3">
        <v>25</v>
      </c>
      <c r="D9" s="5">
        <v>90</v>
      </c>
      <c r="E9" s="11" t="s">
        <v>47</v>
      </c>
      <c r="F9" s="11" t="s">
        <v>41</v>
      </c>
      <c r="G9" s="6">
        <f>I9*0.25</f>
        <v>562.5</v>
      </c>
      <c r="H9" s="3" t="s">
        <v>6</v>
      </c>
      <c r="I9" s="6">
        <f>C9*D9</f>
        <v>2250</v>
      </c>
      <c r="J9" s="24" t="str">
        <f>IF(G9&gt;300,"High","Low")</f>
        <v>High</v>
      </c>
      <c r="K9" s="23">
        <f>VLOOKUP(G9, Bonus[], 2, TRUE)</f>
        <v>0.15</v>
      </c>
    </row>
    <row r="10" spans="1:17" x14ac:dyDescent="0.3">
      <c r="A10" s="2">
        <v>45732</v>
      </c>
      <c r="B10" s="3" t="s">
        <v>24</v>
      </c>
      <c r="C10" s="3">
        <v>7</v>
      </c>
      <c r="D10" s="5">
        <v>280</v>
      </c>
      <c r="E10" s="11" t="s">
        <v>51</v>
      </c>
      <c r="F10" s="11" t="s">
        <v>40</v>
      </c>
      <c r="G10" s="6">
        <f>I10*0.25</f>
        <v>490</v>
      </c>
      <c r="H10" s="3" t="s">
        <v>6</v>
      </c>
      <c r="I10" s="6">
        <f>C10*D10</f>
        <v>1960</v>
      </c>
      <c r="J10" s="24" t="str">
        <f>IF(G10&gt;300,"High","Low")</f>
        <v>High</v>
      </c>
      <c r="K10" s="23">
        <f>VLOOKUP(G10, Bonus[], 2, TRUE)</f>
        <v>0.1</v>
      </c>
    </row>
    <row r="11" spans="1:17" x14ac:dyDescent="0.3">
      <c r="A11" s="2">
        <v>45730</v>
      </c>
      <c r="B11" s="3" t="s">
        <v>22</v>
      </c>
      <c r="C11" s="3">
        <v>9</v>
      </c>
      <c r="D11" s="5">
        <v>210</v>
      </c>
      <c r="E11" s="11" t="s">
        <v>46</v>
      </c>
      <c r="F11" s="11" t="s">
        <v>39</v>
      </c>
      <c r="G11" s="6">
        <f>I11*0.25</f>
        <v>472.5</v>
      </c>
      <c r="H11" s="3" t="s">
        <v>13</v>
      </c>
      <c r="I11" s="6">
        <f>C11*D11</f>
        <v>1890</v>
      </c>
      <c r="J11" s="24" t="str">
        <f>IF(G11&gt;300,"High","Low")</f>
        <v>High</v>
      </c>
      <c r="K11" s="23">
        <f>VLOOKUP(G11, Bonus[], 2, TRUE)</f>
        <v>0.1</v>
      </c>
    </row>
    <row r="12" spans="1:17" x14ac:dyDescent="0.3">
      <c r="A12" s="2">
        <v>45728</v>
      </c>
      <c r="B12" s="3" t="s">
        <v>20</v>
      </c>
      <c r="C12" s="3">
        <v>12</v>
      </c>
      <c r="D12" s="5">
        <v>110</v>
      </c>
      <c r="E12" s="11" t="s">
        <v>46</v>
      </c>
      <c r="F12" s="11" t="s">
        <v>41</v>
      </c>
      <c r="G12" s="6">
        <f>I12*0.25</f>
        <v>330</v>
      </c>
      <c r="H12" s="3" t="s">
        <v>10</v>
      </c>
      <c r="I12" s="6">
        <f>C12*D12</f>
        <v>1320</v>
      </c>
      <c r="J12" s="24" t="str">
        <f>IF(G12&gt;300,"High","Low")</f>
        <v>High</v>
      </c>
      <c r="K12" s="23">
        <f>VLOOKUP(G12, Bonus[], 2, TRUE)</f>
        <v>0.1</v>
      </c>
    </row>
    <row r="13" spans="1:17" x14ac:dyDescent="0.3">
      <c r="A13" s="2">
        <v>45733</v>
      </c>
      <c r="B13" s="3" t="s">
        <v>25</v>
      </c>
      <c r="C13" s="3">
        <v>20</v>
      </c>
      <c r="D13" s="5">
        <v>55</v>
      </c>
      <c r="E13" s="11" t="s">
        <v>50</v>
      </c>
      <c r="F13" s="11" t="s">
        <v>42</v>
      </c>
      <c r="G13" s="6">
        <f>I13*0.25</f>
        <v>275</v>
      </c>
      <c r="H13" s="3" t="s">
        <v>13</v>
      </c>
      <c r="I13" s="6">
        <f>C13*D13</f>
        <v>1100</v>
      </c>
      <c r="J13" s="24" t="str">
        <f>IF(G13&gt;300,"High","Low")</f>
        <v>Low</v>
      </c>
      <c r="K13" s="23">
        <f>VLOOKUP(G13, Bonus[], 2, TRUE)</f>
        <v>0.1</v>
      </c>
      <c r="M13" s="26" t="s">
        <v>53</v>
      </c>
      <c r="N13" s="18">
        <v>10</v>
      </c>
      <c r="O13" s="18"/>
      <c r="P13" s="18"/>
      <c r="Q13" s="18"/>
    </row>
    <row r="14" spans="1:17" x14ac:dyDescent="0.3">
      <c r="A14" s="2">
        <v>45718</v>
      </c>
      <c r="B14" s="3" t="s">
        <v>7</v>
      </c>
      <c r="C14" s="3">
        <v>3</v>
      </c>
      <c r="D14" s="5">
        <v>350</v>
      </c>
      <c r="E14" s="11" t="s">
        <v>44</v>
      </c>
      <c r="F14" s="11" t="s">
        <v>40</v>
      </c>
      <c r="G14" s="6">
        <f>I14*0.25</f>
        <v>262.5</v>
      </c>
      <c r="H14" s="3" t="s">
        <v>8</v>
      </c>
      <c r="I14" s="6">
        <f>C14*D14</f>
        <v>1050</v>
      </c>
      <c r="J14" s="24" t="str">
        <f>IF(G14&gt;300,"High","Low")</f>
        <v>Low</v>
      </c>
      <c r="K14" s="23">
        <f>VLOOKUP(G14, Bonus[], 2, TRUE)</f>
        <v>0.1</v>
      </c>
      <c r="M14" s="26" t="s">
        <v>1</v>
      </c>
      <c r="N14" s="26" t="s">
        <v>2</v>
      </c>
      <c r="O14" s="28" t="s">
        <v>38</v>
      </c>
      <c r="P14" s="28" t="s">
        <v>34</v>
      </c>
      <c r="Q14" s="26" t="s">
        <v>56</v>
      </c>
    </row>
    <row r="15" spans="1:17" x14ac:dyDescent="0.3">
      <c r="A15" s="2">
        <v>45719</v>
      </c>
      <c r="B15" s="3" t="s">
        <v>9</v>
      </c>
      <c r="C15" s="3">
        <v>35</v>
      </c>
      <c r="D15" s="5">
        <v>30</v>
      </c>
      <c r="E15" s="11" t="s">
        <v>45</v>
      </c>
      <c r="F15" s="11" t="s">
        <v>41</v>
      </c>
      <c r="G15" s="6">
        <f>I15*0.25</f>
        <v>262.5</v>
      </c>
      <c r="H15" s="3" t="s">
        <v>10</v>
      </c>
      <c r="I15" s="6">
        <f>C15*D15</f>
        <v>1050</v>
      </c>
      <c r="J15" s="24" t="str">
        <f>IF(G15&gt;300,"High","Low")</f>
        <v>Low</v>
      </c>
      <c r="K15" s="23">
        <f>VLOOKUP(G15, Bonus[], 2, TRUE)</f>
        <v>0.1</v>
      </c>
      <c r="M15" s="18" t="str" cm="1">
        <f t="array" ref="M15:Q26">_xlfn._xlws.FILTER(CHOOSE({1,2,3,4,5},  Table1[Product],Table1[Quantity], Table1[Profit], Table1[Total Price], Table1[Bonus Rate]), Table1[Quantity] &gt; N13, "NONE")</f>
        <v>Laptop</v>
      </c>
      <c r="N15" s="18">
        <v>22</v>
      </c>
      <c r="O15" s="30">
        <v>5225</v>
      </c>
      <c r="P15" s="27">
        <v>20900</v>
      </c>
      <c r="Q15" s="31">
        <v>0.2</v>
      </c>
    </row>
    <row r="16" spans="1:17" x14ac:dyDescent="0.3">
      <c r="A16" s="2">
        <v>45734</v>
      </c>
      <c r="B16" s="3" t="s">
        <v>26</v>
      </c>
      <c r="C16" s="3">
        <v>6</v>
      </c>
      <c r="D16" s="5">
        <v>175</v>
      </c>
      <c r="E16" s="11" t="s">
        <v>51</v>
      </c>
      <c r="F16" s="11" t="s">
        <v>40</v>
      </c>
      <c r="G16" s="6">
        <f>I16*0.25</f>
        <v>262.5</v>
      </c>
      <c r="H16" s="3" t="s">
        <v>8</v>
      </c>
      <c r="I16" s="6">
        <f>C16*D16</f>
        <v>1050</v>
      </c>
      <c r="J16" s="24" t="str">
        <f>IF(G16&gt;300,"High","Low")</f>
        <v>Low</v>
      </c>
      <c r="K16" s="23">
        <f>VLOOKUP(G16, Bonus[], 2, TRUE)</f>
        <v>0.1</v>
      </c>
      <c r="M16" s="18" t="str">
        <v>Smartphone</v>
      </c>
      <c r="N16" s="18">
        <v>11</v>
      </c>
      <c r="O16" s="30">
        <v>1650</v>
      </c>
      <c r="P16" s="27">
        <v>6600</v>
      </c>
      <c r="Q16" s="31">
        <v>0.2</v>
      </c>
    </row>
    <row r="17" spans="1:17" x14ac:dyDescent="0.3">
      <c r="A17" s="2">
        <v>45729</v>
      </c>
      <c r="B17" s="3" t="s">
        <v>21</v>
      </c>
      <c r="C17" s="3">
        <v>14</v>
      </c>
      <c r="D17" s="5">
        <v>70</v>
      </c>
      <c r="E17" s="11" t="s">
        <v>49</v>
      </c>
      <c r="F17" s="11" t="s">
        <v>41</v>
      </c>
      <c r="G17" s="6">
        <f>I17*0.25</f>
        <v>245</v>
      </c>
      <c r="H17" s="3" t="s">
        <v>6</v>
      </c>
      <c r="I17" s="6">
        <f>C17*D17</f>
        <v>980</v>
      </c>
      <c r="J17" s="24" t="str">
        <f>IF(G17&gt;300,"High","Low")</f>
        <v>Low</v>
      </c>
      <c r="K17" s="23">
        <f>VLOOKUP(G17, Bonus[], 2, TRUE)</f>
        <v>0.1</v>
      </c>
      <c r="M17" s="18" t="str">
        <v>Dining Table</v>
      </c>
      <c r="N17" s="18">
        <v>18</v>
      </c>
      <c r="O17" s="30">
        <v>1395</v>
      </c>
      <c r="P17" s="27">
        <v>5580</v>
      </c>
      <c r="Q17" s="31">
        <v>0.2</v>
      </c>
    </row>
    <row r="18" spans="1:17" x14ac:dyDescent="0.3">
      <c r="A18" s="2">
        <v>45736</v>
      </c>
      <c r="B18" s="3" t="s">
        <v>28</v>
      </c>
      <c r="C18" s="3">
        <v>10</v>
      </c>
      <c r="D18" s="5">
        <v>85</v>
      </c>
      <c r="E18" s="11" t="s">
        <v>52</v>
      </c>
      <c r="F18" s="11" t="s">
        <v>42</v>
      </c>
      <c r="G18" s="6">
        <f>I18*0.25</f>
        <v>212.5</v>
      </c>
      <c r="H18" s="3" t="s">
        <v>10</v>
      </c>
      <c r="I18" s="6">
        <f>C18*D18</f>
        <v>850</v>
      </c>
      <c r="J18" s="24" t="str">
        <f>IF(G18&gt;300,"High","Low")</f>
        <v>Low</v>
      </c>
      <c r="K18" s="23">
        <f>VLOOKUP(G18, Bonus[], 2, TRUE)</f>
        <v>0.1</v>
      </c>
      <c r="M18" s="18" t="str">
        <v>Coffee Table</v>
      </c>
      <c r="N18" s="18">
        <v>30</v>
      </c>
      <c r="O18" s="30">
        <v>1125</v>
      </c>
      <c r="P18" s="27">
        <v>4500</v>
      </c>
      <c r="Q18" s="31">
        <v>0.2</v>
      </c>
    </row>
    <row r="19" spans="1:17" x14ac:dyDescent="0.3">
      <c r="A19" s="2">
        <v>45723</v>
      </c>
      <c r="B19" s="3" t="s">
        <v>15</v>
      </c>
      <c r="C19" s="3">
        <v>17</v>
      </c>
      <c r="D19" s="5">
        <v>45</v>
      </c>
      <c r="E19" s="11" t="s">
        <v>48</v>
      </c>
      <c r="F19" s="11" t="s">
        <v>39</v>
      </c>
      <c r="G19" s="6">
        <f>I19*0.25</f>
        <v>191.25</v>
      </c>
      <c r="H19" s="3" t="s">
        <v>10</v>
      </c>
      <c r="I19" s="6">
        <f>C19*D19</f>
        <v>765</v>
      </c>
      <c r="J19" s="24" t="str">
        <f>IF(G19&gt;300,"High","Low")</f>
        <v>Low</v>
      </c>
      <c r="K19" s="23">
        <f>VLOOKUP(G19, Bonus[], 2, TRUE)</f>
        <v>0.05</v>
      </c>
      <c r="M19" s="18" t="str">
        <v>Watch</v>
      </c>
      <c r="N19" s="18">
        <v>15</v>
      </c>
      <c r="O19" s="30">
        <v>675</v>
      </c>
      <c r="P19" s="27">
        <v>2700</v>
      </c>
      <c r="Q19" s="31">
        <v>0.15</v>
      </c>
    </row>
    <row r="20" spans="1:17" x14ac:dyDescent="0.3">
      <c r="A20" s="2">
        <v>45722</v>
      </c>
      <c r="B20" s="3" t="s">
        <v>14</v>
      </c>
      <c r="C20" s="3">
        <v>4</v>
      </c>
      <c r="D20" s="5">
        <v>95</v>
      </c>
      <c r="E20" s="11" t="s">
        <v>47</v>
      </c>
      <c r="F20" s="11" t="s">
        <v>40</v>
      </c>
      <c r="G20" s="6">
        <f>I20*0.25</f>
        <v>95</v>
      </c>
      <c r="H20" s="3" t="s">
        <v>8</v>
      </c>
      <c r="I20" s="6">
        <f>C20*D20</f>
        <v>380</v>
      </c>
      <c r="J20" s="24" t="str">
        <f>IF(G20&gt;300,"High","Low")</f>
        <v>Low</v>
      </c>
      <c r="K20" s="23">
        <f>VLOOKUP(G20, Bonus[], 2, TRUE)</f>
        <v>0.05</v>
      </c>
      <c r="M20" s="18" t="str">
        <v>Gaming Mouse</v>
      </c>
      <c r="N20" s="18">
        <v>40</v>
      </c>
      <c r="O20" s="30">
        <v>650</v>
      </c>
      <c r="P20" s="27">
        <v>2600</v>
      </c>
      <c r="Q20" s="31">
        <v>0.15</v>
      </c>
    </row>
    <row r="21" spans="1:17" x14ac:dyDescent="0.3">
      <c r="A21" s="2">
        <v>45726</v>
      </c>
      <c r="B21" s="3" t="s">
        <v>18</v>
      </c>
      <c r="C21" s="3">
        <v>2</v>
      </c>
      <c r="D21" s="5">
        <v>120</v>
      </c>
      <c r="E21" s="11" t="s">
        <v>44</v>
      </c>
      <c r="F21" s="11" t="s">
        <v>39</v>
      </c>
      <c r="G21" s="6">
        <f>I21*0.25</f>
        <v>60</v>
      </c>
      <c r="H21" s="3" t="s">
        <v>10</v>
      </c>
      <c r="I21" s="6">
        <f>C21*D21</f>
        <v>240</v>
      </c>
      <c r="J21" s="24" t="str">
        <f>IF(G21&gt;300,"High","Low")</f>
        <v>Low</v>
      </c>
      <c r="K21" s="23">
        <f>VLOOKUP(G21, Bonus[], 2, TRUE)</f>
        <v>0.05</v>
      </c>
      <c r="M21" s="18" t="str">
        <v>Headphones</v>
      </c>
      <c r="N21" s="18">
        <v>25</v>
      </c>
      <c r="O21" s="30">
        <v>562.5</v>
      </c>
      <c r="P21" s="27">
        <v>2250</v>
      </c>
      <c r="Q21" s="31">
        <v>0.15</v>
      </c>
    </row>
    <row r="22" spans="1:17" ht="21" x14ac:dyDescent="0.4">
      <c r="B22" s="8" t="s">
        <v>31</v>
      </c>
      <c r="C22" s="4" t="s">
        <v>29</v>
      </c>
      <c r="D22" s="4" t="s">
        <v>30</v>
      </c>
      <c r="E22" s="4"/>
      <c r="F22" s="4"/>
      <c r="G22" s="4"/>
      <c r="I22" s="4" t="s">
        <v>32</v>
      </c>
      <c r="M22" s="18" t="str">
        <v>Sneakers</v>
      </c>
      <c r="N22" s="18">
        <v>12</v>
      </c>
      <c r="O22" s="30">
        <v>330</v>
      </c>
      <c r="P22" s="27">
        <v>1320</v>
      </c>
      <c r="Q22" s="31">
        <v>0.1</v>
      </c>
    </row>
    <row r="23" spans="1:17" x14ac:dyDescent="0.3">
      <c r="B23">
        <f>COUNT(A2:A21)</f>
        <v>20</v>
      </c>
      <c r="C23" s="7">
        <f>SUM(C2:C21)</f>
        <v>305</v>
      </c>
      <c r="D23" s="6">
        <f>AVERAGE(D2:D21)</f>
        <v>234.5</v>
      </c>
      <c r="I23" s="9">
        <f>SUM(I2:I21)</f>
        <v>61365</v>
      </c>
      <c r="M23" s="18" t="str">
        <v>Sunglasses</v>
      </c>
      <c r="N23" s="18">
        <v>20</v>
      </c>
      <c r="O23" s="30">
        <v>275</v>
      </c>
      <c r="P23" s="27">
        <v>1100</v>
      </c>
      <c r="Q23" s="31">
        <v>0.1</v>
      </c>
    </row>
    <row r="24" spans="1:17" x14ac:dyDescent="0.3">
      <c r="I24" s="10" t="s">
        <v>35</v>
      </c>
      <c r="M24" s="18" t="str">
        <v>T-Shirt</v>
      </c>
      <c r="N24" s="18">
        <v>35</v>
      </c>
      <c r="O24" s="30">
        <v>262.5</v>
      </c>
      <c r="P24" s="27">
        <v>1050</v>
      </c>
      <c r="Q24" s="31">
        <v>0.1</v>
      </c>
    </row>
    <row r="25" spans="1:17" x14ac:dyDescent="0.3">
      <c r="B25" t="s">
        <v>6</v>
      </c>
      <c r="I25" s="9" cm="1">
        <f t="array" ref="I25">SUM($C$2:$C$21*$D$2:$D$21)</f>
        <v>61365</v>
      </c>
      <c r="M25" s="18" t="str">
        <v>Blender</v>
      </c>
      <c r="N25" s="18">
        <v>14</v>
      </c>
      <c r="O25" s="27">
        <v>245</v>
      </c>
      <c r="P25" s="27">
        <v>980</v>
      </c>
      <c r="Q25" s="31">
        <v>0.1</v>
      </c>
    </row>
    <row r="26" spans="1:17" x14ac:dyDescent="0.3">
      <c r="B26" t="s">
        <v>8</v>
      </c>
      <c r="M26" s="18" t="str">
        <v>Jeans</v>
      </c>
      <c r="N26" s="18">
        <v>17</v>
      </c>
      <c r="O26" s="27">
        <v>191.25</v>
      </c>
      <c r="P26" s="27">
        <v>765</v>
      </c>
      <c r="Q26" s="31">
        <v>0.05</v>
      </c>
    </row>
    <row r="27" spans="1:17" x14ac:dyDescent="0.3">
      <c r="B27" t="s">
        <v>10</v>
      </c>
      <c r="M27" s="18"/>
      <c r="N27" s="18"/>
      <c r="O27" s="27"/>
      <c r="P27" s="27"/>
      <c r="Q27" s="31"/>
    </row>
    <row r="28" spans="1:17" x14ac:dyDescent="0.3">
      <c r="B28" t="s">
        <v>33</v>
      </c>
      <c r="M28" s="18"/>
      <c r="N28" s="18"/>
      <c r="O28" s="27"/>
      <c r="P28" s="27"/>
      <c r="Q28" s="31"/>
    </row>
    <row r="29" spans="1:17" x14ac:dyDescent="0.3">
      <c r="B29" t="s">
        <v>13</v>
      </c>
      <c r="M29" s="18"/>
      <c r="N29" s="18"/>
      <c r="O29" s="27"/>
      <c r="P29" s="27"/>
      <c r="Q29" s="31"/>
    </row>
    <row r="30" spans="1:17" x14ac:dyDescent="0.3">
      <c r="M30" s="18"/>
      <c r="N30" s="18"/>
      <c r="O30" s="27"/>
      <c r="P30" s="27"/>
      <c r="Q30" s="31"/>
    </row>
    <row r="31" spans="1:17" x14ac:dyDescent="0.3">
      <c r="M31" s="18"/>
      <c r="N31" s="18"/>
      <c r="O31" s="27"/>
      <c r="P31" s="27"/>
      <c r="Q31" s="31"/>
    </row>
    <row r="32" spans="1:17" x14ac:dyDescent="0.3">
      <c r="M32" s="18"/>
      <c r="N32" s="18"/>
      <c r="O32" s="27"/>
      <c r="P32" s="27"/>
      <c r="Q32" s="31"/>
    </row>
    <row r="33" spans="13:17" x14ac:dyDescent="0.3">
      <c r="M33" s="18"/>
      <c r="N33" s="18"/>
      <c r="O33" s="27"/>
      <c r="P33" s="27"/>
      <c r="Q33" s="31"/>
    </row>
    <row r="34" spans="13:17" x14ac:dyDescent="0.3">
      <c r="M34" s="18"/>
      <c r="N34" s="18"/>
      <c r="O34" s="27"/>
      <c r="P34" s="27"/>
      <c r="Q34" s="31"/>
    </row>
    <row r="35" spans="13:17" x14ac:dyDescent="0.3">
      <c r="M35" s="18"/>
      <c r="N35" s="18"/>
      <c r="O35" s="27"/>
      <c r="P35" s="27"/>
      <c r="Q35" s="31"/>
    </row>
    <row r="36" spans="13:17" x14ac:dyDescent="0.3">
      <c r="M36" s="18"/>
      <c r="N36" s="18"/>
      <c r="O36" s="27"/>
      <c r="P36" s="27"/>
      <c r="Q36" s="31"/>
    </row>
    <row r="37" spans="13:17" x14ac:dyDescent="0.3">
      <c r="M37" s="18"/>
      <c r="N37" s="18"/>
      <c r="O37" s="27"/>
      <c r="P37" s="27"/>
      <c r="Q37" s="31"/>
    </row>
    <row r="38" spans="13:17" x14ac:dyDescent="0.3">
      <c r="M38" s="18"/>
      <c r="N38" s="18"/>
      <c r="O38" s="27"/>
      <c r="P38" s="27"/>
      <c r="Q38" s="31"/>
    </row>
    <row r="39" spans="13:17" x14ac:dyDescent="0.3">
      <c r="M39" s="18"/>
      <c r="N39" s="18"/>
      <c r="O39" s="27"/>
      <c r="P39" s="27"/>
      <c r="Q39" s="31"/>
    </row>
    <row r="40" spans="13:17" x14ac:dyDescent="0.3">
      <c r="M40" s="18"/>
      <c r="N40" s="18"/>
      <c r="O40" s="27"/>
      <c r="P40" s="27"/>
      <c r="Q40" s="31"/>
    </row>
    <row r="41" spans="13:17" x14ac:dyDescent="0.3">
      <c r="M41" s="18"/>
      <c r="N41" s="18"/>
      <c r="O41" s="27"/>
      <c r="P41" s="27"/>
      <c r="Q41" s="31"/>
    </row>
    <row r="42" spans="13:17" x14ac:dyDescent="0.3">
      <c r="M42" s="18"/>
      <c r="N42" s="18"/>
      <c r="O42" s="27"/>
      <c r="P42" s="27"/>
      <c r="Q42" s="31"/>
    </row>
    <row r="43" spans="13:17" x14ac:dyDescent="0.3">
      <c r="M43" s="18"/>
      <c r="N43" s="18"/>
      <c r="O43" s="27"/>
      <c r="P43" s="27"/>
      <c r="Q43" s="31"/>
    </row>
    <row r="44" spans="13:17" x14ac:dyDescent="0.3">
      <c r="O44" s="6"/>
      <c r="P44" s="6"/>
      <c r="Q44" s="19"/>
    </row>
    <row r="45" spans="13:17" x14ac:dyDescent="0.3">
      <c r="O45" s="6"/>
      <c r="P45" s="6"/>
      <c r="Q45" s="19"/>
    </row>
    <row r="46" spans="13:17" x14ac:dyDescent="0.3">
      <c r="O46" s="6"/>
      <c r="P46" s="6"/>
      <c r="Q46" s="19"/>
    </row>
    <row r="47" spans="13:17" x14ac:dyDescent="0.3">
      <c r="O47" s="6"/>
      <c r="P47" s="6"/>
      <c r="Q47" s="19"/>
    </row>
    <row r="48" spans="13:17" x14ac:dyDescent="0.3">
      <c r="O48" s="6"/>
      <c r="P48" s="6"/>
      <c r="Q48" s="19"/>
    </row>
    <row r="49" spans="15:16" x14ac:dyDescent="0.3">
      <c r="O49" s="6"/>
      <c r="P49" s="6"/>
    </row>
    <row r="50" spans="15:16" x14ac:dyDescent="0.3">
      <c r="O50" s="6"/>
      <c r="P50" s="6"/>
    </row>
    <row r="51" spans="15:16" x14ac:dyDescent="0.3">
      <c r="O51" s="6"/>
      <c r="P51" s="6"/>
    </row>
    <row r="52" spans="15:16" x14ac:dyDescent="0.3">
      <c r="O52" s="29"/>
      <c r="P52" s="29"/>
    </row>
  </sheetData>
  <sortState xmlns:xlrd2="http://schemas.microsoft.com/office/spreadsheetml/2017/richdata2" ref="A2:I21">
    <sortCondition descending="1" ref="G2:G21"/>
    <sortCondition ref="E2:E21"/>
  </sortState>
  <conditionalFormatting sqref="G2:G21">
    <cfRule type="cellIs" dxfId="8" priority="1" operator="lessThan">
      <formula>100</formula>
    </cfRule>
    <cfRule type="cellIs" dxfId="7" priority="2" operator="greaterThan">
      <formula>500</formula>
    </cfRule>
  </conditionalFormatting>
  <dataValidations count="1">
    <dataValidation type="list" allowBlank="1" showInputMessage="1" showErrorMessage="1" sqref="H2:H21" xr:uid="{576AAFEB-2728-4C59-AC57-27D88069FD83}">
      <formula1>$B$25:$B$29</formula1>
    </dataValidation>
  </dataValidation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20812022100415</dc:creator>
  <cp:lastModifiedBy>20812022100415</cp:lastModifiedBy>
  <dcterms:created xsi:type="dcterms:W3CDTF">2025-03-15T04:28:27Z</dcterms:created>
  <dcterms:modified xsi:type="dcterms:W3CDTF">2025-03-19T09:25:33Z</dcterms:modified>
</cp:coreProperties>
</file>