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unemployment\Data\Analysis\"/>
    </mc:Choice>
  </mc:AlternateContent>
  <xr:revisionPtr revIDLastSave="0" documentId="13_ncr:1_{12691939-587C-4E96-B1BA-C44C39FE4CB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69" i="1" l="1"/>
  <c r="D1764" i="1"/>
  <c r="D1761" i="1"/>
  <c r="E54" i="1"/>
  <c r="E53" i="1"/>
  <c r="E55" i="1"/>
  <c r="D55" i="1"/>
  <c r="D54" i="1"/>
  <c r="D53" i="1"/>
  <c r="E52" i="1"/>
  <c r="D52" i="1"/>
  <c r="E51" i="1"/>
  <c r="D51" i="1"/>
  <c r="E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2" i="1"/>
  <c r="D1661" i="1"/>
  <c r="D1660" i="1"/>
  <c r="D1659" i="1"/>
  <c r="D1658" i="1"/>
  <c r="D1657" i="1"/>
  <c r="D1656" i="1"/>
  <c r="D1655" i="1"/>
  <c r="D1654" i="1"/>
  <c r="D1663" i="1"/>
  <c r="E1124" i="1"/>
  <c r="E1123" i="1"/>
  <c r="E1119" i="1"/>
  <c r="D1044" i="1"/>
  <c r="E1044" i="1" s="1"/>
  <c r="D1049" i="1"/>
  <c r="E1049" i="1" s="1"/>
  <c r="D1048" i="1"/>
  <c r="E1048" i="1" s="1"/>
  <c r="E10" i="1"/>
  <c r="E8" i="1"/>
  <c r="E5" i="1"/>
  <c r="E2" i="1"/>
</calcChain>
</file>

<file path=xl/sharedStrings.xml><?xml version="1.0" encoding="utf-8"?>
<sst xmlns="http://schemas.openxmlformats.org/spreadsheetml/2006/main" count="5210" uniqueCount="2645">
  <si>
    <t>NUTS_ID</t>
  </si>
  <si>
    <t>NUTS_NAME</t>
  </si>
  <si>
    <t xml:space="preserve">Austria </t>
  </si>
  <si>
    <t>AT11</t>
  </si>
  <si>
    <t>Burgenland</t>
  </si>
  <si>
    <t>AT21</t>
  </si>
  <si>
    <t>Carinthia</t>
  </si>
  <si>
    <t>AT12</t>
  </si>
  <si>
    <t>Lower Austria</t>
  </si>
  <si>
    <t>AT31</t>
  </si>
  <si>
    <t>Upper Austria</t>
  </si>
  <si>
    <t>AT32</t>
  </si>
  <si>
    <t>Salzburg</t>
  </si>
  <si>
    <t>AT22</t>
  </si>
  <si>
    <t>Styria</t>
  </si>
  <si>
    <t>AT33</t>
  </si>
  <si>
    <t>Tyrol</t>
  </si>
  <si>
    <t>AT34</t>
  </si>
  <si>
    <t>Vorarlberg</t>
  </si>
  <si>
    <t>AT13</t>
  </si>
  <si>
    <t>Vienna</t>
  </si>
  <si>
    <t>BE - Belgium</t>
  </si>
  <si>
    <t>BE1 - Région de Bruxelles-Capitale/Brussels Hoofdstedelijk Gewest</t>
  </si>
  <si>
    <t>BE10 - Région de Bruxelles-Capitale/Brussels Hoofdstedelijk Gewest</t>
  </si>
  <si>
    <t>BE2 - Vlaams Gewest</t>
  </si>
  <si>
    <t>BE21 - Prov. Antwerpen</t>
  </si>
  <si>
    <t>BE22 - Prov. Limburg (BE)</t>
  </si>
  <si>
    <t>BE23 - Prov. Oost-Vlaanderen</t>
  </si>
  <si>
    <t>BE24 - Prov. Vlaams-Brabant</t>
  </si>
  <si>
    <t>BE25 - Prov. West-Vlaanderen</t>
  </si>
  <si>
    <t>BE3 - Région wallonne</t>
  </si>
  <si>
    <t>BE31 - Prov. Brabant wallon</t>
  </si>
  <si>
    <t>BE32 - Prov. Hainaut</t>
  </si>
  <si>
    <t>BE33 - Prov. Liège</t>
  </si>
  <si>
    <t>BE34 - Prov. Luxembourg (BE)</t>
  </si>
  <si>
    <t>BE35 - Prov. Namur</t>
  </si>
  <si>
    <t>BE</t>
  </si>
  <si>
    <t>BE1</t>
  </si>
  <si>
    <t>BE10</t>
  </si>
  <si>
    <t>BE2</t>
  </si>
  <si>
    <t>BE21</t>
  </si>
  <si>
    <t>BE22</t>
  </si>
  <si>
    <t>BE23</t>
  </si>
  <si>
    <t>BE24</t>
  </si>
  <si>
    <t>BE25</t>
  </si>
  <si>
    <t>BE3</t>
  </si>
  <si>
    <t>BE31</t>
  </si>
  <si>
    <t>BE32</t>
  </si>
  <si>
    <t>BE33</t>
  </si>
  <si>
    <t>BE34</t>
  </si>
  <si>
    <t>BE35</t>
  </si>
  <si>
    <t>Belgium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</si>
  <si>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</si>
  <si>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</si>
  <si>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</si>
  <si>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</si>
  <si>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</si>
  <si>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</si>
  <si>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</si>
  <si>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</si>
  <si>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CH056</t>
  </si>
  <si>
    <t>CH066</t>
  </si>
  <si>
    <t>CH022</t>
  </si>
  <si>
    <t>CH023</t>
  </si>
  <si>
    <t>CH053</t>
  </si>
  <si>
    <t>CH054</t>
  </si>
  <si>
    <t>CH052</t>
  </si>
  <si>
    <t>CH055</t>
  </si>
  <si>
    <t>CH033</t>
  </si>
  <si>
    <t>CH057</t>
  </si>
  <si>
    <t>CH070</t>
  </si>
  <si>
    <t>CH011</t>
  </si>
  <si>
    <t>CH012</t>
  </si>
  <si>
    <t>CH024</t>
  </si>
  <si>
    <t>CH013</t>
  </si>
  <si>
    <t>CH025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</si>
  <si>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</si>
  <si>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</si>
  <si>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</si>
  <si>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</si>
  <si>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</si>
  <si>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</si>
  <si>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</si>
  <si>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</si>
  <si>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</si>
  <si>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</si>
  <si>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</si>
  <si>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</si>
  <si>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</si>
  <si>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</si>
  <si>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</si>
  <si>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</si>
  <si>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</si>
  <si>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</si>
  <si>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</si>
  <si>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</si>
  <si>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</si>
  <si>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</si>
  <si>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</si>
  <si>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</si>
  <si>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</si>
  <si>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</si>
  <si>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Czechia</t>
  </si>
  <si>
    <t>CZ010</t>
  </si>
  <si>
    <t>Praha, the Capital City</t>
  </si>
  <si>
    <t>CZ020</t>
  </si>
  <si>
    <t>Středočeský Region</t>
  </si>
  <si>
    <t>CZ031</t>
  </si>
  <si>
    <t>Jihočeský Region</t>
  </si>
  <si>
    <t>CZ032</t>
  </si>
  <si>
    <t>Plzeňský Region</t>
  </si>
  <si>
    <t>CZ041</t>
  </si>
  <si>
    <t>Karlovarský Region</t>
  </si>
  <si>
    <t>CZ042</t>
  </si>
  <si>
    <t>Ústecký Region</t>
  </si>
  <si>
    <t>CZ051</t>
  </si>
  <si>
    <t>Liberecký Region</t>
  </si>
  <si>
    <t>CZ052</t>
  </si>
  <si>
    <t>Královéhradecký Region</t>
  </si>
  <si>
    <t>CZ053</t>
  </si>
  <si>
    <t>Pardubický Region</t>
  </si>
  <si>
    <t>CZ063</t>
  </si>
  <si>
    <t>Vysočina Region</t>
  </si>
  <si>
    <t>CZ064</t>
  </si>
  <si>
    <t>Jihomoravský Region</t>
  </si>
  <si>
    <t>CZ071</t>
  </si>
  <si>
    <t>Olomoucký Region</t>
  </si>
  <si>
    <t>CZ072</t>
  </si>
  <si>
    <t>Zlínský Region</t>
  </si>
  <si>
    <t>CZ080</t>
  </si>
  <si>
    <t>Moravskoslezský Region</t>
  </si>
  <si>
    <t>Germany</t>
  </si>
  <si>
    <t>Deutschland</t>
  </si>
  <si>
    <t xml:space="preserve">  Schleswig-Holstein</t>
  </si>
  <si>
    <t xml:space="preserve">      Flensburg, kreisfreie Stadt</t>
  </si>
  <si>
    <t xml:space="preserve">      Kiel, Landeshauptstadt, kreisfreie Stadt</t>
  </si>
  <si>
    <t xml:space="preserve">      Lübeck, Hansestadt, kreisfreie Stadt</t>
  </si>
  <si>
    <t xml:space="preserve">      Neumünster, kreisfreie Stadt</t>
  </si>
  <si>
    <t xml:space="preserve">      Dithmarschen, Landkreis</t>
  </si>
  <si>
    <t xml:space="preserve">      Herzogtum Lauenburg, Landkreis</t>
  </si>
  <si>
    <t xml:space="preserve">      Nordfriesland, Landkreis</t>
  </si>
  <si>
    <t xml:space="preserve">      Ostholstein, Landkreis</t>
  </si>
  <si>
    <t xml:space="preserve">      Pinneberg, Landkreis</t>
  </si>
  <si>
    <t xml:space="preserve">      Plön, Landkreis</t>
  </si>
  <si>
    <t xml:space="preserve">      Rendsburg-Eckernförde, Landkreis</t>
  </si>
  <si>
    <t xml:space="preserve">      Schleswig-Flensburg, Landkreis</t>
  </si>
  <si>
    <t xml:space="preserve">      Segeberg, Landkreis</t>
  </si>
  <si>
    <t xml:space="preserve">      Steinburg, Landkreis</t>
  </si>
  <si>
    <t xml:space="preserve">      Stormarn, Landkreis</t>
  </si>
  <si>
    <t xml:space="preserve">  Hamburg</t>
  </si>
  <si>
    <t xml:space="preserve">  Niedersachsen</t>
  </si>
  <si>
    <t xml:space="preserve">    Braunschweig, Stat. Region</t>
  </si>
  <si>
    <t xml:space="preserve">      Braunschweig, kreisfreie Stadt</t>
  </si>
  <si>
    <t xml:space="preserve">      Salzgitter, kreisfreie Stadt</t>
  </si>
  <si>
    <t xml:space="preserve">      Wolfsburg, kreisfreie Stadt</t>
  </si>
  <si>
    <t xml:space="preserve">      Gifhorn, Landkreis</t>
  </si>
  <si>
    <t xml:space="preserve">      Göttingen, Landkreis</t>
  </si>
  <si>
    <t xml:space="preserve">      Goslar, Landkreis</t>
  </si>
  <si>
    <t xml:space="preserve">      Helmstedt, Landkreis</t>
  </si>
  <si>
    <t xml:space="preserve">      Northeim, Landkreis</t>
  </si>
  <si>
    <t xml:space="preserve">      Osterode am Harz, Landkreis</t>
  </si>
  <si>
    <t xml:space="preserve">      Peine, Landkreis</t>
  </si>
  <si>
    <t xml:space="preserve">      Wolfenbüttel, Landkreis</t>
  </si>
  <si>
    <t xml:space="preserve">    Hannover, Stat. Region</t>
  </si>
  <si>
    <t xml:space="preserve">      Region Hannover, Landkreis</t>
  </si>
  <si>
    <t xml:space="preserve">      Hannover, Landeshauptstadt</t>
  </si>
  <si>
    <t xml:space="preserve">      Diepholz, Landkreis</t>
  </si>
  <si>
    <t xml:space="preserve">      Hameln-Pyrmont, Landkreis</t>
  </si>
  <si>
    <t xml:space="preserve">      Hildesheim, Landkreis</t>
  </si>
  <si>
    <t xml:space="preserve">      Holzminden, Landkreis</t>
  </si>
  <si>
    <t xml:space="preserve">      Nienburg (Weser), Landkreis</t>
  </si>
  <si>
    <t xml:space="preserve">      Schaumburg, Landkreis</t>
  </si>
  <si>
    <t xml:space="preserve">    Lüneburg, Stat. Region</t>
  </si>
  <si>
    <t xml:space="preserve">      Celle, Landkreis</t>
  </si>
  <si>
    <t xml:space="preserve">      Cuxhaven, Landkreis</t>
  </si>
  <si>
    <t xml:space="preserve">      Harburg, Landkreis</t>
  </si>
  <si>
    <t xml:space="preserve">      Lüchow-Dannenberg, Landkreis</t>
  </si>
  <si>
    <t xml:space="preserve">      Lüneburg, Landkreis</t>
  </si>
  <si>
    <t xml:space="preserve">      Osterholz, Landkreis</t>
  </si>
  <si>
    <t xml:space="preserve">      Rotenburg (Wümme), Landkreis</t>
  </si>
  <si>
    <t xml:space="preserve">      Heidekreis, Landkreis</t>
  </si>
  <si>
    <t xml:space="preserve">      Stade, Landkreis</t>
  </si>
  <si>
    <t xml:space="preserve">      Uelzen, Landkreis</t>
  </si>
  <si>
    <t xml:space="preserve">      Verden, Landkreis</t>
  </si>
  <si>
    <t xml:space="preserve">    Weser-Ems, Stat. Region</t>
  </si>
  <si>
    <t xml:space="preserve">      Delmenhorst, kreisfreie Stadt</t>
  </si>
  <si>
    <t xml:space="preserve">      Emden, kreisfreie Stadt</t>
  </si>
  <si>
    <t xml:space="preserve">      Oldenburg (Oldenburg), kreisfreie Stadt</t>
  </si>
  <si>
    <t xml:space="preserve">      Osnabrück, kreisfreie Stadt</t>
  </si>
  <si>
    <t xml:space="preserve">      Wilhelmshaven, kreisfreie Stadt</t>
  </si>
  <si>
    <t xml:space="preserve">      Ammerland, Landkreis</t>
  </si>
  <si>
    <t xml:space="preserve">      Aurich, Landkreis</t>
  </si>
  <si>
    <t xml:space="preserve">      Cloppenburg, Landkreis</t>
  </si>
  <si>
    <t xml:space="preserve">      Emsland, Landkreis</t>
  </si>
  <si>
    <t xml:space="preserve">      Friesland, Landkreis</t>
  </si>
  <si>
    <t xml:space="preserve">      Grafschaft Bentheim, Landkreis</t>
  </si>
  <si>
    <t xml:space="preserve">      Leer, Landkreis</t>
  </si>
  <si>
    <t xml:space="preserve">      Oldenburg, Landkreis</t>
  </si>
  <si>
    <t xml:space="preserve">      Osnabrück, Landkreis</t>
  </si>
  <si>
    <t xml:space="preserve">      Vechta, Landkreis</t>
  </si>
  <si>
    <t xml:space="preserve">      Wesermarsch, Landkreis</t>
  </si>
  <si>
    <t xml:space="preserve">      Wittmund, Landkreis</t>
  </si>
  <si>
    <t xml:space="preserve">  Bremen</t>
  </si>
  <si>
    <t xml:space="preserve">      Bremen, kreisfreie Stadt</t>
  </si>
  <si>
    <t xml:space="preserve">      Bremerhaven, kreisfreie Stadt</t>
  </si>
  <si>
    <t xml:space="preserve">  Nordrhein-Westfalen</t>
  </si>
  <si>
    <t xml:space="preserve">    Düsseldorf, Regierungsbezirk</t>
  </si>
  <si>
    <t xml:space="preserve">      Düsseldorf, kreisfreie Stadt</t>
  </si>
  <si>
    <t xml:space="preserve">      Duisburg, kreisfreie Stadt</t>
  </si>
  <si>
    <t xml:space="preserve">      Essen, kreisfreie Stadt</t>
  </si>
  <si>
    <t xml:space="preserve">      Krefeld, kreisfreie Stadt</t>
  </si>
  <si>
    <t xml:space="preserve">      Mönchengladbach, kreisfreie Stadt</t>
  </si>
  <si>
    <t xml:space="preserve">      Mülheim an der Ruhr, kreisfreie Stadt</t>
  </si>
  <si>
    <t xml:space="preserve">      Oberhausen, kreisfreie Stadt</t>
  </si>
  <si>
    <t xml:space="preserve">      Remscheid, kreisfreie Stadt</t>
  </si>
  <si>
    <t xml:space="preserve">      Solingen, kreisfreie Stadt</t>
  </si>
  <si>
    <t xml:space="preserve">      Wuppertal, kreisfreie Stadt</t>
  </si>
  <si>
    <t xml:space="preserve">      Kleve, Kreis</t>
  </si>
  <si>
    <t xml:space="preserve">      Mettmann, Kreis</t>
  </si>
  <si>
    <t xml:space="preserve">      Rhein-Kreis Neuss</t>
  </si>
  <si>
    <t xml:space="preserve">      Viersen, Kreis</t>
  </si>
  <si>
    <t xml:space="preserve">      Wesel, Kreis</t>
  </si>
  <si>
    <t xml:space="preserve">    Köln, Regierungsbezirk</t>
  </si>
  <si>
    <t xml:space="preserve">      Bonn, kreisfreie Stadt</t>
  </si>
  <si>
    <t xml:space="preserve">      Köln, kreisfreie Stadt</t>
  </si>
  <si>
    <t xml:space="preserve">      Leverkusen, kreisfreie Stadt</t>
  </si>
  <si>
    <t xml:space="preserve">      Städteregion Aachen (einschl. Stadt Aachen)</t>
  </si>
  <si>
    <t xml:space="preserve">      Düren, Kreis</t>
  </si>
  <si>
    <t xml:space="preserve">      Rhein-Erft-Kreis</t>
  </si>
  <si>
    <t xml:space="preserve">      Euskirchen, Kreis</t>
  </si>
  <si>
    <t xml:space="preserve">      Heinsberg, Kreis</t>
  </si>
  <si>
    <t xml:space="preserve">      Oberbergischer Kreis</t>
  </si>
  <si>
    <t xml:space="preserve">      Rheinisch-Bergischer Kreis</t>
  </si>
  <si>
    <t xml:space="preserve">      Rhein-Sieg-Kreis</t>
  </si>
  <si>
    <t xml:space="preserve">    Münster, Regierungsbezirk</t>
  </si>
  <si>
    <t xml:space="preserve">      Bottrop, kreisfreie Stadt</t>
  </si>
  <si>
    <t xml:space="preserve">      Gelsenkirchen, kreisfreie Stadt</t>
  </si>
  <si>
    <t xml:space="preserve">      Münster, kreisfreie Stadt</t>
  </si>
  <si>
    <t xml:space="preserve">      Borken, Kreis</t>
  </si>
  <si>
    <t xml:space="preserve">      Coesfeld, Kreis</t>
  </si>
  <si>
    <t xml:space="preserve">      Recklinghausen, Kreis</t>
  </si>
  <si>
    <t xml:space="preserve">      Steinfurt, Kreis</t>
  </si>
  <si>
    <t xml:space="preserve">      Warendorf, Kreis</t>
  </si>
  <si>
    <t xml:space="preserve">    Detmold, Regierungsbezirk</t>
  </si>
  <si>
    <t xml:space="preserve">      Bielefeld, kreisfreie Stadt</t>
  </si>
  <si>
    <t xml:space="preserve">      Gütersloh, Kreis</t>
  </si>
  <si>
    <t xml:space="preserve">      Herford, Kreis</t>
  </si>
  <si>
    <t xml:space="preserve">      Höxter, Kreis</t>
  </si>
  <si>
    <t xml:space="preserve">      Lippe, Kreis</t>
  </si>
  <si>
    <t xml:space="preserve">      Minden-Lübbecke, Kreis</t>
  </si>
  <si>
    <t xml:space="preserve">      Paderborn, Kreis</t>
  </si>
  <si>
    <t xml:space="preserve">    Arnsberg, Regierungsbezirk</t>
  </si>
  <si>
    <t xml:space="preserve">      Bochum, kreisfreie Stadt</t>
  </si>
  <si>
    <t xml:space="preserve">      Dortmund, kreisfreie Stadt</t>
  </si>
  <si>
    <t xml:space="preserve">      Hagen, kreisfreie Stadt</t>
  </si>
  <si>
    <t xml:space="preserve">      Hamm, kreisfreie Stadt</t>
  </si>
  <si>
    <t xml:space="preserve">      Herne, kreisfreie Stadt</t>
  </si>
  <si>
    <t xml:space="preserve">      Ennepe-Ruhr-Kreis</t>
  </si>
  <si>
    <t xml:space="preserve">      Hochsauerlandkreis</t>
  </si>
  <si>
    <t xml:space="preserve">      Märkischer Kreis</t>
  </si>
  <si>
    <t xml:space="preserve">      Olpe, Kreis</t>
  </si>
  <si>
    <t xml:space="preserve">      Siegen-Wittgenstein, Kreis</t>
  </si>
  <si>
    <t xml:space="preserve">      Soest, Kreis</t>
  </si>
  <si>
    <t xml:space="preserve">      Unna, Kreis</t>
  </si>
  <si>
    <t xml:space="preserve">  Hessen</t>
  </si>
  <si>
    <t xml:space="preserve">    Darmstadt, Regierungsbezirk</t>
  </si>
  <si>
    <t xml:space="preserve">      Darmstadt, kreisfreie Stadt</t>
  </si>
  <si>
    <t xml:space="preserve">      Frankfurt am Main, kreisfreie Stadt</t>
  </si>
  <si>
    <t xml:space="preserve">      Offenbach am Main, kreisfreie Stadt</t>
  </si>
  <si>
    <t xml:space="preserve">      Wiesbaden, Landeshauptstadt, kreisfreie Stadt</t>
  </si>
  <si>
    <t xml:space="preserve">      Bergstraße, Landkreis</t>
  </si>
  <si>
    <t xml:space="preserve">      Darmstadt-Dieburg, Landkreis</t>
  </si>
  <si>
    <t xml:space="preserve">      Groß-Gerau, Landkreis</t>
  </si>
  <si>
    <t xml:space="preserve">      Hochtaunuskreis</t>
  </si>
  <si>
    <t xml:space="preserve">      Main-Kinzig-Kreis</t>
  </si>
  <si>
    <t xml:space="preserve">      Main-Taunus-Kreis</t>
  </si>
  <si>
    <t xml:space="preserve">      Odenwaldkreis</t>
  </si>
  <si>
    <t xml:space="preserve">      Offenbach, Landkreis</t>
  </si>
  <si>
    <t xml:space="preserve">      Rheingau-Taunus-Kreis</t>
  </si>
  <si>
    <t xml:space="preserve">      Wetteraukreis</t>
  </si>
  <si>
    <t xml:space="preserve">    Gießen, Regierungsbezirk</t>
  </si>
  <si>
    <t xml:space="preserve">      Gießen, Landkreis</t>
  </si>
  <si>
    <t xml:space="preserve">      Lahn-Dill-Kreis</t>
  </si>
  <si>
    <t xml:space="preserve">      Limburg-Weilburg, Landkreis</t>
  </si>
  <si>
    <t xml:space="preserve">      Marburg-Biedenkopf, Landkreis</t>
  </si>
  <si>
    <t xml:space="preserve">      Vogelsbergkreis</t>
  </si>
  <si>
    <t xml:space="preserve">    Kassel, Regierungsbezirk</t>
  </si>
  <si>
    <t xml:space="preserve">      Kassel, kreisfreie Stadt</t>
  </si>
  <si>
    <t xml:space="preserve">      Fulda, Landkreis</t>
  </si>
  <si>
    <t xml:space="preserve">      Hersfeld-Rotenburg, Landkreis</t>
  </si>
  <si>
    <t xml:space="preserve">      Kassel, Landkreis</t>
  </si>
  <si>
    <t xml:space="preserve">      Schwalm-Eder-Kreis</t>
  </si>
  <si>
    <t xml:space="preserve">      Waldeck-Frankenberg, Landkreis</t>
  </si>
  <si>
    <t xml:space="preserve">      Werra-Meißner-Kreis</t>
  </si>
  <si>
    <t xml:space="preserve">  Rheinland-Pfalz</t>
  </si>
  <si>
    <t xml:space="preserve">    Koblenz, Stat. Region</t>
  </si>
  <si>
    <t xml:space="preserve">      Koblenz, kreisfreie Stadt</t>
  </si>
  <si>
    <t xml:space="preserve">      Ahrweiler, Landkreis</t>
  </si>
  <si>
    <t xml:space="preserve">      Altenkirchen (Westerwald), Landkreis</t>
  </si>
  <si>
    <t xml:space="preserve">      Bad Kreuznach, Landkreis</t>
  </si>
  <si>
    <t xml:space="preserve">      Birkenfeld, Landkreis</t>
  </si>
  <si>
    <t xml:space="preserve">      Cochem-Zell, Landkreis</t>
  </si>
  <si>
    <t xml:space="preserve">      Mayen-Koblenz, Landkreis</t>
  </si>
  <si>
    <t xml:space="preserve">      Neuwied, Landkreis</t>
  </si>
  <si>
    <t xml:space="preserve">      Rhein-Hunsrück-Kreis</t>
  </si>
  <si>
    <t xml:space="preserve">      Rhein-Lahn-Kreis</t>
  </si>
  <si>
    <t xml:space="preserve">      Westerwaldkreis</t>
  </si>
  <si>
    <t xml:space="preserve">    Trier, Stat. Region</t>
  </si>
  <si>
    <t xml:space="preserve">      Trier, kreisfreie Stadt</t>
  </si>
  <si>
    <t xml:space="preserve">      Bernkastel-Wittlich, Landkreis</t>
  </si>
  <si>
    <t xml:space="preserve">      Eifelkreis Bitburg-Prüm</t>
  </si>
  <si>
    <t xml:space="preserve">      Vulkaneifel, Landkreis</t>
  </si>
  <si>
    <t xml:space="preserve">      Trier-Saarburg, Landkreis</t>
  </si>
  <si>
    <t xml:space="preserve">    Rheinhessen-Pfalz, Stat. Region</t>
  </si>
  <si>
    <t xml:space="preserve">      Frankenthal (Pfalz), kreisfreie Stadt</t>
  </si>
  <si>
    <t xml:space="preserve">      Kaiserslautern, kreisfreie Stadt</t>
  </si>
  <si>
    <t xml:space="preserve">      Landau in der Pfalz, kreisfreie Stadt</t>
  </si>
  <si>
    <t xml:space="preserve">      Ludwigshafen am Rhein, kreisfreie Stadt</t>
  </si>
  <si>
    <t xml:space="preserve">      Mainz, kreisfreie Stadt</t>
  </si>
  <si>
    <t xml:space="preserve">      Neustadt an der Weinstraße, kreisfreie Stadt</t>
  </si>
  <si>
    <t xml:space="preserve">      Pirmasens, kreisfreie Stadt</t>
  </si>
  <si>
    <t xml:space="preserve">      Speyer, kreisfreie Stadt</t>
  </si>
  <si>
    <t xml:space="preserve">      Worms, kreisfreie Stadt</t>
  </si>
  <si>
    <t xml:space="preserve">      Zweibrücken, kreisfreie Stadt</t>
  </si>
  <si>
    <t xml:space="preserve">      Alzey-Worms, Landkreis</t>
  </si>
  <si>
    <t xml:space="preserve">      Bad Dürkheim, Landkreis</t>
  </si>
  <si>
    <t xml:space="preserve">      Donnersbergkreis</t>
  </si>
  <si>
    <t xml:space="preserve">      Germersheim, Landkreis</t>
  </si>
  <si>
    <t xml:space="preserve">      Kaiserslautern, Landkreis</t>
  </si>
  <si>
    <t xml:space="preserve">      Kusel, Landkreis</t>
  </si>
  <si>
    <t xml:space="preserve">      Südliche Weinstraße, Landkreis</t>
  </si>
  <si>
    <t xml:space="preserve">      Rhein-Pfalz-Kreis</t>
  </si>
  <si>
    <t xml:space="preserve">      Mainz-Bingen, Landkreis</t>
  </si>
  <si>
    <t xml:space="preserve">      Südwestpfalz, Landkreis</t>
  </si>
  <si>
    <t xml:space="preserve">  Baden-Württemberg, Land</t>
  </si>
  <si>
    <t xml:space="preserve">    Stuttgart, Regierungsbezirk</t>
  </si>
  <si>
    <t xml:space="preserve">      Stuttgart, Landeshauptstadt, Stadtkreis</t>
  </si>
  <si>
    <t xml:space="preserve">      Böblingen, Landkreis</t>
  </si>
  <si>
    <t xml:space="preserve">      Esslingen, Landkreis</t>
  </si>
  <si>
    <t xml:space="preserve">      Göppingen, Landkreis</t>
  </si>
  <si>
    <t xml:space="preserve">      Ludwigsburg, Landkreis</t>
  </si>
  <si>
    <t xml:space="preserve">      Rems-Murr-Kreis, Landkreis</t>
  </si>
  <si>
    <t xml:space="preserve">      Heilbronn, Universitätsstadt, Stadtkreis</t>
  </si>
  <si>
    <t xml:space="preserve">      Heilbronn, Landkreis</t>
  </si>
  <si>
    <t xml:space="preserve">      Hohenlohekreis, Landkreis</t>
  </si>
  <si>
    <t xml:space="preserve">      Schwäbisch Hall, Landkreis</t>
  </si>
  <si>
    <t xml:space="preserve">      Main-Tauber-Kreis, Landkreis</t>
  </si>
  <si>
    <t xml:space="preserve">      Heidenheim, Landkreis</t>
  </si>
  <si>
    <t xml:space="preserve">      Ostalbkreis, Landkreis</t>
  </si>
  <si>
    <t xml:space="preserve">    Karlsruhe, Regierungsbezirk</t>
  </si>
  <si>
    <t xml:space="preserve">      Baden-Baden, Stadtkreis</t>
  </si>
  <si>
    <t xml:space="preserve">      Karlsruhe, Stadtkreis</t>
  </si>
  <si>
    <t xml:space="preserve">      Karlsruhe, Landkreis</t>
  </si>
  <si>
    <t xml:space="preserve">      Rastatt, Landkreis</t>
  </si>
  <si>
    <t xml:space="preserve">      Heidelberg, Stadtkreis</t>
  </si>
  <si>
    <t xml:space="preserve">      Mannheim, Stadtkreis</t>
  </si>
  <si>
    <t xml:space="preserve">      Neckar-Odenwald-Kreis, Landkreis</t>
  </si>
  <si>
    <t xml:space="preserve">      Rhein-Neckar-Kreis, Landkreis</t>
  </si>
  <si>
    <t xml:space="preserve">      Pforzheim, Stadtkreis</t>
  </si>
  <si>
    <t xml:space="preserve">      Calw, Landkreis</t>
  </si>
  <si>
    <t xml:space="preserve">      Enzkreis, Landkreis</t>
  </si>
  <si>
    <t xml:space="preserve">      Freudenstadt, Landkreis</t>
  </si>
  <si>
    <t xml:space="preserve">    Freiburg, Regierungsbezirk</t>
  </si>
  <si>
    <t xml:space="preserve">      Freiburg im Breisgau, Stadtkreis</t>
  </si>
  <si>
    <t xml:space="preserve">      Breisgau-Hochschwarzwald, Landkreis</t>
  </si>
  <si>
    <t xml:space="preserve">      Emmendingen, Landkreis</t>
  </si>
  <si>
    <t xml:space="preserve">      Ortenaukreis, Landkreis</t>
  </si>
  <si>
    <t xml:space="preserve">      Rottweil, Landkreis</t>
  </si>
  <si>
    <t xml:space="preserve">      Schwarzwald-Baar-Kreis, Landkreis</t>
  </si>
  <si>
    <t xml:space="preserve">      Tuttlingen, Landkreis</t>
  </si>
  <si>
    <t xml:space="preserve">      Konstanz, Landkreis</t>
  </si>
  <si>
    <t xml:space="preserve">      Lörrach, Landkreis</t>
  </si>
  <si>
    <t xml:space="preserve">      Waldshut, Landkreis</t>
  </si>
  <si>
    <t xml:space="preserve">    Tübingen, Regierungsbezirk</t>
  </si>
  <si>
    <t xml:space="preserve">      Reutlingen, Landkreis</t>
  </si>
  <si>
    <t xml:space="preserve">      Tübingen, Landkreis</t>
  </si>
  <si>
    <t xml:space="preserve">      Zollernalbkreis, Landkreis</t>
  </si>
  <si>
    <t xml:space="preserve">      Ulm, Stadtkreis</t>
  </si>
  <si>
    <t xml:space="preserve">      Alb-Donau-Kreis, Landkreis</t>
  </si>
  <si>
    <t xml:space="preserve">      Biberach, Landkreis</t>
  </si>
  <si>
    <t xml:space="preserve">      Bodenseekreis, Landkreis</t>
  </si>
  <si>
    <t xml:space="preserve">      Ravensburg, Landkreis</t>
  </si>
  <si>
    <t xml:space="preserve">      Sigmaringen, Landkreis</t>
  </si>
  <si>
    <t xml:space="preserve">  Bayern</t>
  </si>
  <si>
    <t xml:space="preserve">    Oberbayern, Regierungsbezirk</t>
  </si>
  <si>
    <t xml:space="preserve">      Ingolstadt</t>
  </si>
  <si>
    <t xml:space="preserve">      München, Landeshauptstadt</t>
  </si>
  <si>
    <t xml:space="preserve">      Rosenheim</t>
  </si>
  <si>
    <t xml:space="preserve">      Altötting, Landkreis</t>
  </si>
  <si>
    <t xml:space="preserve">      Berchtesgadener Land, Landkreis</t>
  </si>
  <si>
    <t xml:space="preserve">      Bad Tölz-Wolfratshausen, Landkreis</t>
  </si>
  <si>
    <t xml:space="preserve">      Dachau, Landkreis</t>
  </si>
  <si>
    <t xml:space="preserve">      Ebersberg, Landkreis</t>
  </si>
  <si>
    <t xml:space="preserve">      Eichstätt, Landkreis</t>
  </si>
  <si>
    <t xml:space="preserve">      Erding, Landkreis</t>
  </si>
  <si>
    <t xml:space="preserve">      Freising, Landkreis</t>
  </si>
  <si>
    <t xml:space="preserve">      Fürstenfeldbruck, Landkreis</t>
  </si>
  <si>
    <t xml:space="preserve">      Garmisch-Partenkirchen, Landkreis</t>
  </si>
  <si>
    <t xml:space="preserve">      Landsberg am Lech, Landkreis</t>
  </si>
  <si>
    <t xml:space="preserve">      Miesbach, Landkreis</t>
  </si>
  <si>
    <t xml:space="preserve">      Mühldorf a.Inn, Landkreis</t>
  </si>
  <si>
    <t xml:space="preserve">      München, Landkreis</t>
  </si>
  <si>
    <t xml:space="preserve">      Neuburg-Schrobenhausen, Landkreis</t>
  </si>
  <si>
    <t xml:space="preserve">      Pfaffenhofen a.d.Ilm, Landkreis</t>
  </si>
  <si>
    <t xml:space="preserve">      Rosenheim, Landkreis</t>
  </si>
  <si>
    <t xml:space="preserve">      Starnberg, Landkreis</t>
  </si>
  <si>
    <t xml:space="preserve">      Traunstein, Landkreis</t>
  </si>
  <si>
    <t xml:space="preserve">      Weilheim-Schongau, Landkreis</t>
  </si>
  <si>
    <t xml:space="preserve">    Niederbayern, Regierungsbezirk</t>
  </si>
  <si>
    <t xml:space="preserve">      Landshut</t>
  </si>
  <si>
    <t xml:space="preserve">      Passau</t>
  </si>
  <si>
    <t xml:space="preserve">      Straubing</t>
  </si>
  <si>
    <t xml:space="preserve">      Deggendorf, Landkreis</t>
  </si>
  <si>
    <t xml:space="preserve">      Freyung-Grafenau, Landkreis</t>
  </si>
  <si>
    <t xml:space="preserve">      Kelheim, Landkreis</t>
  </si>
  <si>
    <t xml:space="preserve">      Landshut, Landkreis</t>
  </si>
  <si>
    <t xml:space="preserve">      Passau, Landkreis</t>
  </si>
  <si>
    <t xml:space="preserve">      Regen, Landkreis</t>
  </si>
  <si>
    <t xml:space="preserve">      Rottal-Inn, Landkreis</t>
  </si>
  <si>
    <t xml:space="preserve">      Straubing-Bogen, Landkreis</t>
  </si>
  <si>
    <t xml:space="preserve">      Dingolfing-Landau, Landkreis</t>
  </si>
  <si>
    <t xml:space="preserve">    Oberpfalz, Regierungsbezirk</t>
  </si>
  <si>
    <t xml:space="preserve">      Amberg</t>
  </si>
  <si>
    <t xml:space="preserve">      Regensburg</t>
  </si>
  <si>
    <t xml:space="preserve">      Weiden i.d.OPf.</t>
  </si>
  <si>
    <t xml:space="preserve">      Amberg-Sulzbach, Landkreis</t>
  </si>
  <si>
    <t xml:space="preserve">      Cham, Landkreis</t>
  </si>
  <si>
    <t xml:space="preserve">      Neumarkt i.d.OPf., Landkreis</t>
  </si>
  <si>
    <t xml:space="preserve">      Neustadt a.d.Waldnaab, Landkreis</t>
  </si>
  <si>
    <t xml:space="preserve">      Regensburg, Landkreis</t>
  </si>
  <si>
    <t xml:space="preserve">      Schwandorf, Landkreis</t>
  </si>
  <si>
    <t xml:space="preserve">      Tirschenreuth, Landkreis</t>
  </si>
  <si>
    <t xml:space="preserve">    Oberfranken, Regierungsbezirk</t>
  </si>
  <si>
    <t xml:space="preserve">      Bamberg</t>
  </si>
  <si>
    <t xml:space="preserve">      Bayreuth</t>
  </si>
  <si>
    <t xml:space="preserve">      Coburg</t>
  </si>
  <si>
    <t xml:space="preserve">      Hof</t>
  </si>
  <si>
    <t xml:space="preserve">      Bamberg, Landkreis</t>
  </si>
  <si>
    <t xml:space="preserve">      Bayreuth, Landkreis</t>
  </si>
  <si>
    <t xml:space="preserve">      Coburg, Landkreis</t>
  </si>
  <si>
    <t xml:space="preserve">      Forchheim, Landkreis</t>
  </si>
  <si>
    <t xml:space="preserve">      Hof, Landkreis</t>
  </si>
  <si>
    <t xml:space="preserve">      Kronach, Landkreis</t>
  </si>
  <si>
    <t xml:space="preserve">      Kulmbach, Landkreis</t>
  </si>
  <si>
    <t xml:space="preserve">      Lichtenfels, Landkreis</t>
  </si>
  <si>
    <t xml:space="preserve">      Wunsiedel i.Fichtelgebirge, Landkreis</t>
  </si>
  <si>
    <t xml:space="preserve">    Mittelfranken, Regierungsbezirk</t>
  </si>
  <si>
    <t xml:space="preserve">      Ansbach</t>
  </si>
  <si>
    <t xml:space="preserve">      Erlangen</t>
  </si>
  <si>
    <t xml:space="preserve">      Fürth</t>
  </si>
  <si>
    <t xml:space="preserve">      Nürnberg</t>
  </si>
  <si>
    <t xml:space="preserve">      Schwabach</t>
  </si>
  <si>
    <t xml:space="preserve">      Ansbach, Landkreis</t>
  </si>
  <si>
    <t xml:space="preserve">      Erlangen-Höchstadt, Landkreis</t>
  </si>
  <si>
    <t xml:space="preserve">      Fürth, Landkreis</t>
  </si>
  <si>
    <t xml:space="preserve">      Nürnberger Land, Landkreis</t>
  </si>
  <si>
    <t xml:space="preserve">      Neustadt a.d.Aisch-Bad Windsheim, Landkreis</t>
  </si>
  <si>
    <t xml:space="preserve">      Roth, Landkreis</t>
  </si>
  <si>
    <t xml:space="preserve">      Weißenburg-Gunzenhausen, Landkreis</t>
  </si>
  <si>
    <t xml:space="preserve">    Unterfranken, Regierungsbezirk</t>
  </si>
  <si>
    <t xml:space="preserve">      Aschaffenburg</t>
  </si>
  <si>
    <t xml:space="preserve">      Schweinfurt</t>
  </si>
  <si>
    <t xml:space="preserve">      Würzburg</t>
  </si>
  <si>
    <t xml:space="preserve">      Aschaffenburg, Landkreis</t>
  </si>
  <si>
    <t xml:space="preserve">      Bad Kissingen, Landkreis</t>
  </si>
  <si>
    <t xml:space="preserve">      Rhön-Grabfeld, Landkreis</t>
  </si>
  <si>
    <t xml:space="preserve">      Haßberge, Landkreis</t>
  </si>
  <si>
    <t xml:space="preserve">      Kitzingen, Landkreis</t>
  </si>
  <si>
    <t xml:space="preserve">      Miltenberg, Landkreis</t>
  </si>
  <si>
    <t xml:space="preserve">      Main-Spessart, Landkreis</t>
  </si>
  <si>
    <t xml:space="preserve">      Schweinfurt, Landkreis</t>
  </si>
  <si>
    <t xml:space="preserve">      Würzburg, Landkreis</t>
  </si>
  <si>
    <t xml:space="preserve">    Schwaben, Regierungsbezirk</t>
  </si>
  <si>
    <t xml:space="preserve">      Augsburg</t>
  </si>
  <si>
    <t xml:space="preserve">      Kaufbeuren</t>
  </si>
  <si>
    <t xml:space="preserve">      Kempten (Allgäu)</t>
  </si>
  <si>
    <t xml:space="preserve">      Memmingen</t>
  </si>
  <si>
    <t xml:space="preserve">      Aichach-Friedberg, Landkreis</t>
  </si>
  <si>
    <t xml:space="preserve">      Augsburg, Landkreis</t>
  </si>
  <si>
    <t xml:space="preserve">      Dillingen a.d.Donau, Landkreis</t>
  </si>
  <si>
    <t xml:space="preserve">      Günzburg, Landkreis</t>
  </si>
  <si>
    <t xml:space="preserve">      Neu-Ulm, Landkreis</t>
  </si>
  <si>
    <t xml:space="preserve">      Lindau (Bodensee), Landkreis</t>
  </si>
  <si>
    <t xml:space="preserve">      Ostallgäu, Landkreis</t>
  </si>
  <si>
    <t xml:space="preserve">      Unterallgäu, Landkreis</t>
  </si>
  <si>
    <t xml:space="preserve">      Donau-Ries, Landkreis</t>
  </si>
  <si>
    <t xml:space="preserve">      Oberallgäu, Landkreis</t>
  </si>
  <si>
    <t xml:space="preserve">  Saarland</t>
  </si>
  <si>
    <t xml:space="preserve">      Saarbrücken, Regionalverband</t>
  </si>
  <si>
    <t xml:space="preserve">      Merzig-Wadern, Landkreis</t>
  </si>
  <si>
    <t xml:space="preserve">      Neunkirchen, Landkreis</t>
  </si>
  <si>
    <t xml:space="preserve">      Saarlouis, Landkreis</t>
  </si>
  <si>
    <t xml:space="preserve">      Saarpfalz-Kreis</t>
  </si>
  <si>
    <t xml:space="preserve">      St. Wendel, Landkreis</t>
  </si>
  <si>
    <t xml:space="preserve">  Berlin</t>
  </si>
  <si>
    <t xml:space="preserve">  Brandenburg</t>
  </si>
  <si>
    <t xml:space="preserve">      Brandenburg an der Havel, kreisfreie Stadt</t>
  </si>
  <si>
    <t xml:space="preserve">      Cottbus, kreisfreie Stadt</t>
  </si>
  <si>
    <t xml:space="preserve">      Frankfurt (Oder), kreisfreie Stadt</t>
  </si>
  <si>
    <t xml:space="preserve">      Potsdam, kreisfreie Stadt</t>
  </si>
  <si>
    <t xml:space="preserve">      Barnim, Landkreis</t>
  </si>
  <si>
    <t xml:space="preserve">      Dahme-Spreewald, Landkreis</t>
  </si>
  <si>
    <t xml:space="preserve">      Elbe-Elster, Landkreis</t>
  </si>
  <si>
    <t xml:space="preserve">      Havelland, Landkreis</t>
  </si>
  <si>
    <t xml:space="preserve">      Märkisch-Oderland, Landkreis</t>
  </si>
  <si>
    <t xml:space="preserve">      Oberhavel, Landkreis</t>
  </si>
  <si>
    <t xml:space="preserve">      Oberspreewald-Lausitz, Landkreis</t>
  </si>
  <si>
    <t xml:space="preserve">      Oder-Spree, Landkreis</t>
  </si>
  <si>
    <t xml:space="preserve">      Ostprignitz-Ruppin, Landkreis</t>
  </si>
  <si>
    <t xml:space="preserve">      Potsdam-Mittelmark, Landkreis</t>
  </si>
  <si>
    <t xml:space="preserve">      Prignitz, Landkreis</t>
  </si>
  <si>
    <t xml:space="preserve">      Spree-Neiße, Landkreis</t>
  </si>
  <si>
    <t xml:space="preserve">      Teltow-Fläming, Landkreis</t>
  </si>
  <si>
    <t xml:space="preserve">      Uckermark, Landkreis</t>
  </si>
  <si>
    <t xml:space="preserve">  Mecklenburg-Vorpommern</t>
  </si>
  <si>
    <t xml:space="preserve">      Kreisfreie Stadt Greifswald, Hansestadt</t>
  </si>
  <si>
    <t xml:space="preserve">      Kreisfreie Stadt Rostock, Hansestadt</t>
  </si>
  <si>
    <t xml:space="preserve">      Kreisfreie Stadt Schwerin, Landeshauptstadt</t>
  </si>
  <si>
    <t xml:space="preserve">      Landkreis Nordwestmecklenburg</t>
  </si>
  <si>
    <t xml:space="preserve">      Landkreis Mecklenburgische Seenplatte</t>
  </si>
  <si>
    <t xml:space="preserve">      Landkreis Rostock</t>
  </si>
  <si>
    <t xml:space="preserve">      Landkreis Vorpommern-Rügen</t>
  </si>
  <si>
    <t xml:space="preserve">      Landkreis Vorpommern-Greifswald</t>
  </si>
  <si>
    <t xml:space="preserve">      Landkreis Ludwigslust-Parchim</t>
  </si>
  <si>
    <t xml:space="preserve">  Sachsen</t>
  </si>
  <si>
    <t xml:space="preserve">    Chemnitz, Regierungsbezirk</t>
  </si>
  <si>
    <t xml:space="preserve">      Chemnitz, kreisfreie Stadt</t>
  </si>
  <si>
    <t xml:space="preserve">      Vogtlandkreis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</si>
  <si>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</si>
  <si>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</si>
  <si>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</si>
  <si>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</si>
  <si>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 xml:space="preserve">      Bautzen, Landkreis</t>
  </si>
  <si>
    <t xml:space="preserve">      Meißen, Landkreis</t>
  </si>
  <si>
    <t xml:space="preserve">      Sächsische Schweiz, Landkreis</t>
  </si>
  <si>
    <t xml:space="preserve">    Leipzig, Regierungsbezirk</t>
  </si>
  <si>
    <t xml:space="preserve">      Leipzig, kreisfreie Stadt</t>
  </si>
  <si>
    <t xml:space="preserve">      Leipziger Land, Landkreis</t>
  </si>
  <si>
    <t xml:space="preserve">    Chemnitz, Stat. Region</t>
  </si>
  <si>
    <t xml:space="preserve">      Chemnitz, Stadt</t>
  </si>
  <si>
    <t xml:space="preserve">      Erzgebirgskreis</t>
  </si>
  <si>
    <t xml:space="preserve">      Mittelsachsen, Landkreis</t>
  </si>
  <si>
    <t xml:space="preserve">      Zwickau, Landkreis</t>
  </si>
  <si>
    <t xml:space="preserve">    Dresden, Stat. Region</t>
  </si>
  <si>
    <t xml:space="preserve">      Dresden, Stadt</t>
  </si>
  <si>
    <t xml:space="preserve">      Görlitz, Landkreis</t>
  </si>
  <si>
    <t xml:space="preserve">      Sächsische Schweiz-Osterzgebirge, Landkreis</t>
  </si>
  <si>
    <t xml:space="preserve">    Leipzig, Stat. Region</t>
  </si>
  <si>
    <t xml:space="preserve">      Leipzig, Stadt</t>
  </si>
  <si>
    <t xml:space="preserve">      Leipzig, Landkreis</t>
  </si>
  <si>
    <t xml:space="preserve">      Nordsachsen, Landkreis</t>
  </si>
  <si>
    <t xml:space="preserve">  Sachsen-Anhalt</t>
  </si>
  <si>
    <t xml:space="preserve">      Dessau-Roßlau, kreisfreie Stadt</t>
  </si>
  <si>
    <t xml:space="preserve">      Halle (Saale), kreisfreie Stadt</t>
  </si>
  <si>
    <t xml:space="preserve">      Magdeburg, kreisfreie Stadt</t>
  </si>
  <si>
    <t xml:space="preserve">      Altmarkkreis Salzwedel</t>
  </si>
  <si>
    <t xml:space="preserve">      Anhalt-Bitterfeld, Landkreis</t>
  </si>
  <si>
    <t xml:space="preserve">      Börde, Landkreis</t>
  </si>
  <si>
    <t xml:space="preserve">      Burgenlandkreis</t>
  </si>
  <si>
    <t xml:space="preserve">      Harz, Landkreis</t>
  </si>
  <si>
    <t xml:space="preserve">      Jerichower Land, Landkreis</t>
  </si>
  <si>
    <t xml:space="preserve">      Mansfeld-Südharz, Landkreis</t>
  </si>
  <si>
    <t xml:space="preserve">      Saalekreis</t>
  </si>
  <si>
    <t xml:space="preserve">      Salzlandkreis</t>
  </si>
  <si>
    <t xml:space="preserve">      Stendal, Landkreis</t>
  </si>
  <si>
    <t xml:space="preserve">      Wittenberg, Landkreis</t>
  </si>
  <si>
    <t xml:space="preserve">    Dessau, Stat. Region</t>
  </si>
  <si>
    <t xml:space="preserve">      Dessau, kreisfreie Stadt</t>
  </si>
  <si>
    <t xml:space="preserve">      Anhalt-Zerbst, Kreis</t>
  </si>
  <si>
    <t xml:space="preserve">  Thüringen</t>
  </si>
  <si>
    <t xml:space="preserve">      Erfurt, kreisfreie Stadt</t>
  </si>
  <si>
    <t xml:space="preserve">      Gera, kreisfreie Stadt</t>
  </si>
  <si>
    <t xml:space="preserve">      Jena, kreisfreie Stadt</t>
  </si>
  <si>
    <t xml:space="preserve">      Suhl, kreisfreie Stadt</t>
  </si>
  <si>
    <t xml:space="preserve">      Weimar, kreisfreie Stadt</t>
  </si>
  <si>
    <t xml:space="preserve">      Eisenach, kreisfreie Stadt</t>
  </si>
  <si>
    <t xml:space="preserve">      Eichsfeld, Kreis</t>
  </si>
  <si>
    <t xml:space="preserve">      Nordhausen, Kreis</t>
  </si>
  <si>
    <t xml:space="preserve">      Wartburgkreis</t>
  </si>
  <si>
    <t xml:space="preserve">      Unstrut-Hainich-Kreis</t>
  </si>
  <si>
    <t xml:space="preserve">      Kyffhäuserkreis</t>
  </si>
  <si>
    <t xml:space="preserve">      Schmalkalden-Meiningen, Kreis</t>
  </si>
  <si>
    <t xml:space="preserve">      Gotha, Kreis</t>
  </si>
  <si>
    <t xml:space="preserve">      Sömmerda, Kreis</t>
  </si>
  <si>
    <t xml:space="preserve">      Hildburghausen, Kreis</t>
  </si>
  <si>
    <t xml:space="preserve">      Ilm-Kreis</t>
  </si>
  <si>
    <t xml:space="preserve">      Weimarer Land, Kreis</t>
  </si>
  <si>
    <t xml:space="preserve">      Sonneberg, Kreis</t>
  </si>
  <si>
    <t xml:space="preserve">      Saalfeld-Rudolstadt, Kreis</t>
  </si>
  <si>
    <t xml:space="preserve">      Saale-Holzland-Kreis</t>
  </si>
  <si>
    <t xml:space="preserve">      Saale-Orla-Kreis</t>
  </si>
  <si>
    <t xml:space="preserve">      Greiz, Kreis</t>
  </si>
  <si>
    <t xml:space="preserve">      Altenburger Land, Kreis</t>
  </si>
  <si>
    <t>DE</t>
  </si>
  <si>
    <t>DEF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</si>
  <si>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</si>
  <si>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</si>
  <si>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</si>
  <si>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</si>
  <si>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</si>
  <si>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</si>
  <si>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</si>
  <si>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</si>
  <si>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</si>
  <si>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</si>
  <si>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</si>
  <si>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</si>
  <si>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</si>
  <si>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</si>
  <si>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</si>
  <si>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DE600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</si>
  <si>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</si>
  <si>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</si>
  <si>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</si>
  <si>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</si>
  <si>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</si>
  <si>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</si>
  <si>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</si>
  <si>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</si>
  <si>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</si>
  <si>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</si>
  <si>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</si>
  <si>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</si>
  <si>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</t>
  </si>
  <si>
    <t>DE929</t>
  </si>
  <si>
    <t>DE922</t>
  </si>
  <si>
    <t>DE923</t>
  </si>
  <si>
    <t>DE925</t>
  </si>
  <si>
    <t>DE926</t>
  </si>
  <si>
    <t>DE927</t>
  </si>
  <si>
    <t>DE928</t>
  </si>
  <si>
    <t>DE93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</si>
  <si>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</si>
  <si>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</si>
  <si>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</si>
  <si>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</si>
  <si>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</si>
  <si>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</si>
  <si>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</si>
  <si>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</si>
  <si>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</si>
  <si>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</si>
  <si>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</si>
  <si>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</si>
  <si>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</si>
  <si>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</si>
  <si>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</si>
  <si>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</si>
  <si>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</si>
  <si>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</si>
  <si>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</si>
  <si>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</si>
  <si>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</si>
  <si>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</si>
  <si>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</si>
  <si>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</si>
  <si>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</si>
  <si>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</si>
  <si>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</si>
  <si>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</si>
  <si>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</si>
  <si>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DE50</t>
  </si>
  <si>
    <t>DE501</t>
  </si>
  <si>
    <t>DE502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</si>
  <si>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</si>
  <si>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</si>
  <si>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</si>
  <si>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</si>
  <si>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</si>
  <si>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</si>
  <si>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</si>
  <si>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</si>
  <si>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</si>
  <si>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</si>
  <si>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</si>
  <si>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</si>
  <si>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</si>
  <si>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</si>
  <si>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</si>
  <si>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</si>
  <si>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</si>
  <si>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</t>
  </si>
  <si>
    <t>DEA22</t>
  </si>
  <si>
    <t>DEA23</t>
  </si>
  <si>
    <t>DEA24</t>
  </si>
  <si>
    <t>DEA2D</t>
  </si>
  <si>
    <t>DEA26</t>
  </si>
  <si>
    <t>DEA27</t>
  </si>
  <si>
    <t>DEA28</t>
  </si>
  <si>
    <t>DEA29</t>
  </si>
  <si>
    <t>DEA2A</t>
  </si>
  <si>
    <t>DEA2B</t>
  </si>
  <si>
    <t>DEA2C</t>
  </si>
  <si>
    <t>DEA3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</si>
  <si>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</si>
  <si>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</si>
  <si>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</si>
  <si>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</si>
  <si>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</si>
  <si>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</si>
  <si>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</si>
  <si>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</si>
  <si>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</t>
  </si>
  <si>
    <t>DEA41</t>
  </si>
  <si>
    <t>DEA42</t>
  </si>
  <si>
    <t>DEA43</t>
  </si>
  <si>
    <t>DEA44</t>
  </si>
  <si>
    <t>DEA45</t>
  </si>
  <si>
    <t>DEA46</t>
  </si>
  <si>
    <t>DEA47</t>
  </si>
  <si>
    <t>DEA5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</si>
  <si>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</si>
  <si>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</si>
  <si>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</si>
  <si>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</si>
  <si>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</si>
  <si>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</si>
  <si>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</si>
  <si>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</si>
  <si>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</si>
  <si>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</si>
  <si>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</si>
  <si>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</si>
  <si>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DE7</t>
  </si>
  <si>
    <t>DE71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</si>
  <si>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</si>
  <si>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</si>
  <si>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</si>
  <si>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</si>
  <si>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</si>
  <si>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</si>
  <si>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</si>
  <si>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</si>
  <si>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</si>
  <si>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</si>
  <si>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</si>
  <si>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</si>
  <si>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</si>
  <si>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</si>
  <si>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</si>
  <si>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</si>
  <si>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</si>
  <si>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</si>
  <si>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</si>
  <si>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</si>
  <si>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</si>
  <si>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</si>
  <si>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</si>
  <si>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</si>
  <si>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</si>
  <si>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</si>
  <si>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</si>
  <si>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</si>
  <si>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DEB3</t>
  </si>
  <si>
    <t>DEB1</t>
  </si>
  <si>
    <t>DEB11</t>
  </si>
  <si>
    <t>DEB12</t>
  </si>
  <si>
    <t>DEB13</t>
  </si>
  <si>
    <t>DEB14</t>
  </si>
  <si>
    <t>DEB15</t>
  </si>
  <si>
    <t>DEB1C</t>
  </si>
  <si>
    <t>DEB17</t>
  </si>
  <si>
    <t>DEB18</t>
  </si>
  <si>
    <t>DEB1D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</si>
  <si>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</si>
  <si>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</si>
  <si>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</si>
  <si>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</si>
  <si>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</si>
  <si>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</si>
  <si>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</si>
  <si>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</si>
  <si>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</si>
  <si>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</si>
  <si>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</si>
  <si>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</si>
  <si>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</si>
  <si>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</si>
  <si>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</si>
  <si>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</si>
  <si>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</si>
  <si>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</si>
  <si>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</si>
  <si>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</si>
  <si>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</si>
  <si>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</si>
  <si>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</si>
  <si>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</si>
  <si>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</si>
  <si>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</si>
  <si>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</si>
  <si>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</si>
  <si>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</si>
  <si>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</si>
  <si>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</si>
  <si>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</si>
  <si>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</si>
  <si>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</si>
  <si>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</si>
  <si>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</si>
  <si>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</si>
  <si>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</si>
  <si>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</si>
  <si>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</si>
  <si>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</si>
  <si>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</si>
  <si>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</si>
  <si>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</si>
  <si>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</si>
  <si>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</si>
  <si>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</si>
  <si>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</si>
  <si>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</si>
  <si>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</si>
  <si>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</si>
  <si>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</si>
  <si>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</si>
  <si>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</si>
  <si>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</si>
  <si>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</si>
  <si>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</si>
  <si>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</si>
  <si>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</si>
  <si>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</si>
  <si>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</si>
  <si>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</si>
  <si>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</si>
  <si>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</si>
  <si>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</si>
  <si>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</si>
  <si>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</si>
  <si>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</si>
  <si>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</si>
  <si>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</si>
  <si>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</si>
  <si>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</si>
  <si>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</si>
  <si>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</si>
  <si>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</si>
  <si>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</si>
  <si>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</si>
  <si>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</si>
  <si>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</si>
  <si>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</si>
  <si>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</si>
  <si>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</si>
  <si>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</si>
  <si>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</si>
  <si>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</si>
  <si>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</si>
  <si>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</si>
  <si>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</si>
  <si>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</si>
  <si>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</si>
  <si>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</si>
  <si>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</si>
  <si>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</si>
  <si>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</si>
  <si>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</si>
  <si>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</si>
  <si>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</si>
  <si>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</si>
  <si>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</si>
  <si>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</si>
  <si>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</si>
  <si>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</si>
  <si>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</si>
  <si>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</si>
  <si>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</si>
  <si>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</si>
  <si>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</si>
  <si>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</si>
  <si>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</si>
  <si>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</si>
  <si>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</si>
  <si>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</si>
  <si>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</si>
  <si>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</si>
  <si>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</si>
  <si>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</si>
  <si>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</si>
  <si>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</si>
  <si>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</si>
  <si>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</si>
  <si>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</si>
  <si>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</si>
  <si>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</si>
  <si>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</si>
  <si>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</si>
  <si>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</si>
  <si>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</si>
  <si>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</si>
  <si>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</si>
  <si>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</si>
  <si>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</si>
  <si>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</si>
  <si>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</si>
  <si>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</si>
  <si>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</si>
  <si>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</si>
  <si>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</si>
  <si>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</si>
  <si>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</si>
  <si>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</si>
  <si>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</si>
  <si>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</si>
  <si>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</si>
  <si>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</si>
  <si>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</si>
  <si>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</si>
  <si>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</si>
  <si>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</si>
  <si>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</si>
  <si>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</si>
  <si>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</si>
  <si>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</si>
  <si>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</si>
  <si>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</si>
  <si>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</si>
  <si>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</si>
  <si>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</si>
  <si>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</si>
  <si>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</si>
  <si>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</si>
  <si>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</si>
  <si>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</si>
  <si>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</si>
  <si>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</si>
  <si>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</si>
  <si>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</si>
  <si>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</si>
  <si>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</si>
  <si>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</si>
  <si>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</si>
  <si>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</si>
  <si>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</si>
  <si>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</si>
  <si>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</si>
  <si>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</si>
  <si>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</si>
  <si>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</si>
  <si>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</si>
  <si>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</si>
  <si>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</si>
  <si>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</si>
  <si>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DEC</t>
  </si>
  <si>
    <t>DEC0'</t>
  </si>
  <si>
    <t>DEC02'</t>
  </si>
  <si>
    <t>DEC03'</t>
  </si>
  <si>
    <t>DEC04'</t>
  </si>
  <si>
    <t>DEC05'</t>
  </si>
  <si>
    <t>DEC06'</t>
  </si>
  <si>
    <t>DE300</t>
  </si>
  <si>
    <t>DE40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</si>
  <si>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</si>
  <si>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</si>
  <si>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</si>
  <si>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</si>
  <si>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</si>
  <si>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</si>
  <si>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</si>
  <si>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</si>
  <si>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</si>
  <si>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</si>
  <si>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</si>
  <si>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</si>
  <si>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</si>
  <si>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</si>
  <si>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</si>
  <si>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</si>
  <si>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</si>
  <si>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</si>
  <si>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DE80</t>
  </si>
  <si>
    <t>DE80N</t>
  </si>
  <si>
    <t>DE803</t>
  </si>
  <si>
    <t>DE804</t>
  </si>
  <si>
    <t>DE80J</t>
  </si>
  <si>
    <t>DE80K</t>
  </si>
  <si>
    <t>DE80L</t>
  </si>
  <si>
    <t>DE80M</t>
  </si>
  <si>
    <t>DE80O</t>
  </si>
  <si>
    <t>DED</t>
  </si>
  <si>
    <t>DED4</t>
  </si>
  <si>
    <t>DED41</t>
  </si>
  <si>
    <t>DED44</t>
  </si>
  <si>
    <t>DED45</t>
  </si>
  <si>
    <t>DED2</t>
  </si>
  <si>
    <t>DED21</t>
  </si>
  <si>
    <t>DED2D</t>
  </si>
  <si>
    <t>DED2C</t>
  </si>
  <si>
    <t>DED2E</t>
  </si>
  <si>
    <t>DED2F</t>
  </si>
  <si>
    <t>DED5</t>
  </si>
  <si>
    <t>DED51</t>
  </si>
  <si>
    <t>DED52</t>
  </si>
  <si>
    <t>DED42</t>
  </si>
  <si>
    <t>DED43</t>
  </si>
  <si>
    <t>DED53</t>
  </si>
  <si>
    <t>DEE0</t>
  </si>
  <si>
    <t>DEE01</t>
  </si>
  <si>
    <t>DEE02</t>
  </si>
  <si>
    <t>DEE03</t>
  </si>
  <si>
    <t>DEE04</t>
  </si>
  <si>
    <t>DEE05</t>
  </si>
  <si>
    <t>DEE07</t>
  </si>
  <si>
    <t>DEE08</t>
  </si>
  <si>
    <t>DEE09</t>
  </si>
  <si>
    <t>DEE06</t>
  </si>
  <si>
    <t>DEE0A</t>
  </si>
  <si>
    <t>DEE0B</t>
  </si>
  <si>
    <t>DEE0C</t>
  </si>
  <si>
    <t>DEE0D</t>
  </si>
  <si>
    <t>DEE0E</t>
  </si>
  <si>
    <t>DEE1</t>
  </si>
  <si>
    <t>DEE11</t>
  </si>
  <si>
    <t>DEE12</t>
  </si>
  <si>
    <t>DEG0</t>
  </si>
  <si>
    <t>DEG01</t>
  </si>
  <si>
    <t>DEG02</t>
  </si>
  <si>
    <t>DEG03</t>
  </si>
  <si>
    <t>DEG04</t>
  </si>
  <si>
    <t>DEG05</t>
  </si>
  <si>
    <t>DEG0N</t>
  </si>
  <si>
    <t>DEG06</t>
  </si>
  <si>
    <t>DEG07</t>
  </si>
  <si>
    <t>DEG0P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</si>
  <si>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</si>
  <si>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</si>
  <si>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</si>
  <si>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</si>
  <si>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</si>
  <si>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</si>
  <si>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</si>
  <si>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</si>
  <si>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</si>
  <si>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</si>
  <si>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</si>
  <si>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</si>
  <si>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</si>
  <si>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</si>
  <si>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Denmark</t>
  </si>
  <si>
    <t>Region Hovedstaden</t>
  </si>
  <si>
    <t>Province Byen København</t>
  </si>
  <si>
    <t>Copenhagen</t>
  </si>
  <si>
    <t>Frederiksberg</t>
  </si>
  <si>
    <t>Dragør</t>
  </si>
  <si>
    <t>Tårnby</t>
  </si>
  <si>
    <t>Province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</si>
  <si>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</si>
  <si>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</si>
  <si>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</si>
  <si>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</si>
  <si>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</si>
  <si>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</si>
  <si>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</si>
  <si>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</si>
  <si>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</si>
  <si>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</si>
  <si>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</si>
  <si>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</si>
  <si>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</si>
  <si>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Province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</si>
  <si>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</si>
  <si>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</si>
  <si>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</si>
  <si>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</si>
  <si>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</si>
  <si>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</si>
  <si>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</si>
  <si>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</si>
  <si>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</si>
  <si>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</si>
  <si>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</si>
  <si>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Province Bornholm</t>
  </si>
  <si>
    <t>Bornholm</t>
  </si>
  <si>
    <t>Region Sjælland</t>
  </si>
  <si>
    <t>Province Østsjælland</t>
  </si>
  <si>
    <t>Greve</t>
  </si>
  <si>
    <t>Køge</t>
  </si>
  <si>
    <t>Lejre</t>
  </si>
  <si>
    <t>Roskilde</t>
  </si>
  <si>
    <t>Solrød</t>
  </si>
  <si>
    <t>Province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</si>
  <si>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</si>
  <si>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</si>
  <si>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</si>
  <si>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</si>
  <si>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</si>
  <si>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</si>
  <si>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</si>
  <si>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</si>
  <si>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</si>
  <si>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</si>
  <si>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</si>
  <si>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</si>
  <si>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</si>
  <si>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Province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</si>
  <si>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</si>
  <si>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</si>
  <si>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</si>
  <si>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</si>
  <si>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</si>
  <si>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</si>
  <si>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</si>
  <si>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</si>
  <si>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</si>
  <si>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</si>
  <si>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Province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</si>
  <si>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</si>
  <si>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</si>
  <si>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</si>
  <si>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</si>
  <si>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</si>
  <si>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</si>
  <si>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</si>
  <si>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</si>
  <si>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</si>
  <si>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</si>
  <si>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</si>
  <si>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</si>
  <si>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</si>
  <si>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Province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</si>
  <si>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</si>
  <si>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</si>
  <si>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</si>
  <si>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</si>
  <si>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</si>
  <si>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</si>
  <si>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</si>
  <si>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</si>
  <si>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</si>
  <si>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</si>
  <si>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</si>
  <si>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Province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</si>
  <si>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</si>
  <si>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</si>
  <si>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</si>
  <si>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</si>
  <si>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</si>
  <si>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</si>
  <si>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</si>
  <si>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</si>
  <si>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</si>
  <si>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Province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</si>
  <si>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</si>
  <si>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</si>
  <si>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</si>
  <si>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</si>
  <si>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</si>
  <si>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</si>
  <si>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</si>
  <si>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</si>
  <si>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</si>
  <si>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</si>
  <si>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</si>
  <si>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Unknown municipality</t>
  </si>
  <si>
    <t>Abroad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</si>
  <si>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</si>
  <si>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</si>
  <si>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</si>
  <si>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</si>
  <si>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</si>
  <si>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</si>
  <si>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</si>
  <si>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</si>
  <si>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DK042</t>
  </si>
  <si>
    <t>DK041</t>
  </si>
  <si>
    <t>DK050</t>
  </si>
  <si>
    <t>EE - Estonia</t>
  </si>
  <si>
    <t>EE0 - Eesti</t>
  </si>
  <si>
    <t>EE00 - Eesti</t>
  </si>
  <si>
    <t>EE</t>
  </si>
  <si>
    <t>EE0</t>
  </si>
  <si>
    <t>EE00</t>
  </si>
  <si>
    <t>Estonia</t>
  </si>
  <si>
    <t>EL - Greece</t>
  </si>
  <si>
    <t>EL3 - Attiki</t>
  </si>
  <si>
    <t>EL30 - Attiki</t>
  </si>
  <si>
    <t>EL4 - Nisia Aigaiou, Kriti</t>
  </si>
  <si>
    <t>EL41 - Voreio Aigaio</t>
  </si>
  <si>
    <t>EL42 - Notio Aigaio</t>
  </si>
  <si>
    <t>EL43 - Kriti</t>
  </si>
  <si>
    <t>EL5 - Voreia Ellada</t>
  </si>
  <si>
    <t>EL51 - Anatoliki Makedonia, Thraki</t>
  </si>
  <si>
    <t>EL52 - Kentriki Makedonia</t>
  </si>
  <si>
    <t>EL53 - Dytiki Makedonia</t>
  </si>
  <si>
    <t>EL54 - Ipeiros</t>
  </si>
  <si>
    <t>EL6 - Kentriki Ellada</t>
  </si>
  <si>
    <t>EL61 - Thessalia</t>
  </si>
  <si>
    <t>EL62 - Ionia Nisia</t>
  </si>
  <si>
    <t>EL63 - Dytiki Ellada</t>
  </si>
  <si>
    <t>EL64 - Sterea Ellada</t>
  </si>
  <si>
    <t>EL65 - Peloponnisos</t>
  </si>
  <si>
    <t>EL</t>
  </si>
  <si>
    <t>EL3</t>
  </si>
  <si>
    <t>EL30</t>
  </si>
  <si>
    <t>EL4</t>
  </si>
  <si>
    <t>EL41</t>
  </si>
  <si>
    <t>EL42</t>
  </si>
  <si>
    <t>EL43</t>
  </si>
  <si>
    <t>EL5</t>
  </si>
  <si>
    <t>EL51</t>
  </si>
  <si>
    <t>EL52</t>
  </si>
  <si>
    <t>EL53</t>
  </si>
  <si>
    <t>EL54</t>
  </si>
  <si>
    <t>EL6</t>
  </si>
  <si>
    <t>EL61</t>
  </si>
  <si>
    <t>EL62</t>
  </si>
  <si>
    <t>EL63</t>
  </si>
  <si>
    <t>EL64</t>
  </si>
  <si>
    <t>EL65</t>
  </si>
  <si>
    <t>Greece</t>
  </si>
  <si>
    <t>ES - Spain</t>
  </si>
  <si>
    <t>ES1 - Noroeste (ES)</t>
  </si>
  <si>
    <t>ES11 - Galicia</t>
  </si>
  <si>
    <t>ES12 - Principado de Asturias</t>
  </si>
  <si>
    <t>ES13 - Cantabria</t>
  </si>
  <si>
    <t>ES2 - Noreste (ES)</t>
  </si>
  <si>
    <t>ES21 - País Vasco</t>
  </si>
  <si>
    <t>ES22 - Comunidad Foral de Navarra</t>
  </si>
  <si>
    <t>ES23 - La Rioja</t>
  </si>
  <si>
    <t>ES24 - Aragón</t>
  </si>
  <si>
    <t>ES3 - Comunidad de Madrid</t>
  </si>
  <si>
    <t>ES30 - Comunidad de Madrid</t>
  </si>
  <si>
    <t>ES4 - Centro (ES)</t>
  </si>
  <si>
    <t>ES41 - Castilla y León</t>
  </si>
  <si>
    <t>ES42 - Castilla-la Mancha</t>
  </si>
  <si>
    <t>ES43 - Extremadura</t>
  </si>
  <si>
    <t>ES5 - Este (ES)</t>
  </si>
  <si>
    <t>ES51 - Cataluña</t>
  </si>
  <si>
    <t>ES52 - Comunitat Valenciana</t>
  </si>
  <si>
    <t>ES53 - Illes Balears</t>
  </si>
  <si>
    <t>ES6 - Sur (ES)</t>
  </si>
  <si>
    <t>ES61 - Andalucía</t>
  </si>
  <si>
    <t>ES62 - Región de Murcia</t>
  </si>
  <si>
    <t>ES63 - Ciudad de Ceuta</t>
  </si>
  <si>
    <t>ES64 - Ciudad de Melilla</t>
  </si>
  <si>
    <t>ES7 - Canarias</t>
  </si>
  <si>
    <t>ES70 - Canarias</t>
  </si>
  <si>
    <t>Spain</t>
  </si>
  <si>
    <t>ES</t>
  </si>
  <si>
    <t>ES1</t>
  </si>
  <si>
    <t>ES11</t>
  </si>
  <si>
    <t>ES12</t>
  </si>
  <si>
    <t>ES13</t>
  </si>
  <si>
    <t>ES2</t>
  </si>
  <si>
    <t>ES21</t>
  </si>
  <si>
    <t>ES22</t>
  </si>
  <si>
    <t>ES23</t>
  </si>
  <si>
    <t>ES24</t>
  </si>
  <si>
    <t>ES3</t>
  </si>
  <si>
    <t>ES30</t>
  </si>
  <si>
    <t>ES4</t>
  </si>
  <si>
    <t>ES41</t>
  </si>
  <si>
    <t>ES42</t>
  </si>
  <si>
    <t>ES43</t>
  </si>
  <si>
    <t>ES5</t>
  </si>
  <si>
    <t>ES51</t>
  </si>
  <si>
    <t>ES52</t>
  </si>
  <si>
    <t>ES53</t>
  </si>
  <si>
    <t>ES6</t>
  </si>
  <si>
    <t>ES61</t>
  </si>
  <si>
    <t>ES62</t>
  </si>
  <si>
    <t>ES63</t>
  </si>
  <si>
    <t>ES64</t>
  </si>
  <si>
    <t>ES7</t>
  </si>
  <si>
    <t>ES70</t>
  </si>
  <si>
    <t>Finland</t>
  </si>
  <si>
    <t>Akaa</t>
  </si>
  <si>
    <t>Alajärvi</t>
  </si>
  <si>
    <t>Alavieska</t>
  </si>
  <si>
    <t>Alavus</t>
  </si>
  <si>
    <t>Asikkala</t>
  </si>
  <si>
    <t>Askola</t>
  </si>
  <si>
    <t>Aura</t>
  </si>
  <si>
    <t>Eckerö</t>
  </si>
  <si>
    <t/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</si>
  <si>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</si>
  <si>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</si>
  <si>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</si>
  <si>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</si>
  <si>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</si>
  <si>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</si>
  <si>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</si>
  <si>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</si>
  <si>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Haapajärvi</t>
  </si>
  <si>
    <t>Haapavesi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</si>
  <si>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</si>
  <si>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</si>
  <si>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</si>
  <si>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</si>
  <si>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</si>
  <si>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</si>
  <si>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</si>
  <si>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</si>
  <si>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</si>
  <si>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</si>
  <si>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</si>
  <si>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</si>
  <si>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</si>
  <si>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</si>
  <si>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</si>
  <si>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</si>
  <si>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</si>
  <si>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</si>
  <si>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</si>
  <si>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</si>
  <si>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</si>
  <si>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</si>
  <si>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</si>
  <si>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</si>
  <si>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</si>
  <si>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</si>
  <si>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</si>
  <si>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</si>
  <si>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Ingå</t>
  </si>
  <si>
    <t>Isojoki</t>
  </si>
  <si>
    <t>Isokyrö</t>
  </si>
  <si>
    <t>Jakobstad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</si>
  <si>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</si>
  <si>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</si>
  <si>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</si>
  <si>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</si>
  <si>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</si>
  <si>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</si>
  <si>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</si>
  <si>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</si>
  <si>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</si>
  <si>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</si>
  <si>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</si>
  <si>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</si>
  <si>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</si>
  <si>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</si>
  <si>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</si>
  <si>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</si>
  <si>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</si>
  <si>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</si>
  <si>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</si>
  <si>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</si>
  <si>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</si>
  <si>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</si>
  <si>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Karkkila</t>
  </si>
  <si>
    <t>Karstula</t>
  </si>
  <si>
    <t>Karvia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</si>
  <si>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</si>
  <si>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</si>
  <si>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</si>
  <si>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</si>
  <si>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</si>
  <si>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</si>
  <si>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</si>
  <si>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</si>
  <si>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Kempele</t>
  </si>
  <si>
    <t>Kerava</t>
  </si>
  <si>
    <t>Keuruu</t>
  </si>
  <si>
    <t>Kihniö</t>
  </si>
  <si>
    <t>Kimitoön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</si>
  <si>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</si>
  <si>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</si>
  <si>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</si>
  <si>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</si>
  <si>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</si>
  <si>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</si>
  <si>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</si>
  <si>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</si>
  <si>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</si>
  <si>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</si>
  <si>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</si>
  <si>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Korsholm</t>
  </si>
  <si>
    <t>Korsnäs</t>
  </si>
  <si>
    <t>Koski Tl</t>
  </si>
  <si>
    <t>Kotka</t>
  </si>
  <si>
    <t>Kouvola</t>
  </si>
  <si>
    <t>Kristinestad</t>
  </si>
  <si>
    <t>Kronoby</t>
  </si>
  <si>
    <t>Kuhmo</t>
  </si>
  <si>
    <t>Kuhmoinen</t>
  </si>
  <si>
    <t>Kumlinge</t>
  </si>
  <si>
    <t>Kuopio</t>
  </si>
  <si>
    <t>Kuortane</t>
  </si>
  <si>
    <t>Kurikka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</si>
  <si>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</si>
  <si>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</si>
  <si>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</si>
  <si>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</si>
  <si>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</si>
  <si>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</si>
  <si>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</si>
  <si>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</si>
  <si>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</si>
  <si>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</si>
  <si>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</si>
  <si>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</si>
  <si>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</si>
  <si>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Larsmo</t>
  </si>
  <si>
    <t>Laukaa</t>
  </si>
  <si>
    <t>Lemi</t>
  </si>
  <si>
    <t>Lemland</t>
  </si>
  <si>
    <t>Lempäälä</t>
  </si>
  <si>
    <t>Leppävirta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</si>
  <si>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</si>
  <si>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</si>
  <si>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</si>
  <si>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</si>
  <si>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</si>
  <si>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</si>
  <si>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</si>
  <si>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</si>
  <si>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Lumijoki</t>
  </si>
  <si>
    <t>Luumäki</t>
  </si>
  <si>
    <t>Malax</t>
  </si>
  <si>
    <t>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</si>
  <si>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</si>
  <si>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</si>
  <si>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</si>
  <si>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</si>
  <si>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</si>
  <si>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</si>
  <si>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</si>
  <si>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</si>
  <si>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</si>
  <si>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</si>
  <si>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</si>
  <si>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</si>
  <si>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</si>
  <si>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</si>
  <si>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</si>
  <si>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</si>
  <si>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</si>
  <si>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</si>
  <si>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</si>
  <si>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</si>
  <si>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</si>
  <si>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</si>
  <si>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Nykarleby</t>
  </si>
  <si>
    <t>Närpes</t>
  </si>
  <si>
    <t>Orimattila</t>
  </si>
  <si>
    <t>Orivesi</t>
  </si>
  <si>
    <t>Oulainen</t>
  </si>
  <si>
    <t>Oulu</t>
  </si>
  <si>
    <t>Outokumpu</t>
  </si>
  <si>
    <t>Padasjoki</t>
  </si>
  <si>
    <t>Paimio</t>
  </si>
  <si>
    <t>Paltamo</t>
  </si>
  <si>
    <t>Pargas</t>
  </si>
  <si>
    <t>Parikkala</t>
  </si>
  <si>
    <t>Parkano</t>
  </si>
  <si>
    <t>Pedersöre</t>
  </si>
  <si>
    <t>Pello</t>
  </si>
  <si>
    <t>Perho</t>
  </si>
  <si>
    <t>Petäjävesi</t>
  </si>
  <si>
    <t>Pieksämäki</t>
  </si>
  <si>
    <t>Pielavesi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</si>
  <si>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</si>
  <si>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</si>
  <si>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</si>
  <si>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</si>
  <si>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</si>
  <si>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</si>
  <si>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</si>
  <si>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</si>
  <si>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</si>
  <si>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</si>
  <si>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</si>
  <si>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</si>
  <si>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</si>
  <si>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</si>
  <si>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</si>
  <si>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</si>
  <si>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</si>
  <si>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</si>
  <si>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</si>
  <si>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</si>
  <si>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</si>
  <si>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</si>
  <si>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</si>
  <si>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</si>
  <si>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</si>
  <si>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</si>
  <si>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Rautjärvi</t>
  </si>
  <si>
    <t>Reisjärvi</t>
  </si>
  <si>
    <t>Riihimäki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</si>
  <si>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</si>
  <si>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</si>
  <si>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</si>
  <si>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</si>
  <si>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</si>
  <si>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</si>
  <si>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</si>
  <si>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</si>
  <si>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</si>
  <si>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</si>
  <si>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</si>
  <si>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</si>
  <si>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</si>
  <si>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</si>
  <si>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</si>
  <si>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</si>
  <si>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</si>
  <si>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</si>
  <si>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</si>
  <si>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</si>
  <si>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</si>
  <si>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</si>
  <si>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</si>
  <si>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</si>
  <si>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</si>
  <si>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</si>
  <si>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</si>
  <si>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</si>
  <si>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</si>
  <si>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Suomussalmi</t>
  </si>
  <si>
    <t>Suonenjoki</t>
  </si>
  <si>
    <t>Sysmä</t>
  </si>
  <si>
    <t>Säkylä</t>
  </si>
  <si>
    <t>Taipalsaari</t>
  </si>
  <si>
    <t>Taivalkoski</t>
  </si>
  <si>
    <t>Tammela</t>
  </si>
  <si>
    <t>Tampere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</si>
  <si>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</si>
  <si>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</si>
  <si>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</si>
  <si>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</si>
  <si>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</si>
  <si>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</si>
  <si>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</si>
  <si>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</si>
  <si>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</si>
  <si>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</si>
  <si>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</si>
  <si>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</si>
  <si>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</si>
  <si>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Uurainen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</si>
  <si>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</si>
  <si>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</si>
  <si>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</si>
  <si>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</si>
  <si>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</si>
  <si>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</si>
  <si>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</si>
  <si>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</si>
  <si>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</si>
  <si>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</si>
  <si>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</si>
  <si>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</si>
  <si>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</si>
  <si>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</si>
  <si>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</si>
  <si>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</si>
  <si>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</si>
  <si>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</si>
  <si>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</si>
  <si>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</si>
  <si>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</si>
  <si>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</si>
  <si>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</si>
  <si>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</si>
  <si>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 xml:space="preserve">France </t>
  </si>
  <si>
    <t>Ain</t>
  </si>
  <si>
    <t>FRE21</t>
  </si>
  <si>
    <t>Aisne</t>
  </si>
  <si>
    <t>FRK11</t>
  </si>
  <si>
    <t>Allier</t>
  </si>
  <si>
    <t>FRL01</t>
  </si>
  <si>
    <t>Provence</t>
  </si>
  <si>
    <t>FRL02</t>
  </si>
  <si>
    <t>Alpes</t>
  </si>
  <si>
    <t>FRL03</t>
  </si>
  <si>
    <t>Maritimes</t>
  </si>
  <si>
    <t>FRK22</t>
  </si>
  <si>
    <t>Ardèche</t>
  </si>
  <si>
    <t>FRF21</t>
  </si>
  <si>
    <t>Ardennes</t>
  </si>
  <si>
    <t>FRJ21</t>
  </si>
  <si>
    <t>Ariège</t>
  </si>
  <si>
    <t>FRF22</t>
  </si>
  <si>
    <t>Aube</t>
  </si>
  <si>
    <t>FRJ11</t>
  </si>
  <si>
    <t>Aude</t>
  </si>
  <si>
    <t>FRJ22</t>
  </si>
  <si>
    <t>Aveyron</t>
  </si>
  <si>
    <t>FRL04</t>
  </si>
  <si>
    <t>Rhône</t>
  </si>
  <si>
    <t>FRD11</t>
  </si>
  <si>
    <t>Calvados</t>
  </si>
  <si>
    <t>FRK12</t>
  </si>
  <si>
    <t>Cantal</t>
  </si>
  <si>
    <t>FRI31</t>
  </si>
  <si>
    <t>Charente</t>
  </si>
  <si>
    <t>FRI32</t>
  </si>
  <si>
    <t>Maritime</t>
  </si>
  <si>
    <t>FRB01</t>
  </si>
  <si>
    <t>Cher</t>
  </si>
  <si>
    <t>FRI21</t>
  </si>
  <si>
    <t>Corrèze</t>
  </si>
  <si>
    <t>FRC11</t>
  </si>
  <si>
    <t>d'Or</t>
  </si>
  <si>
    <t>FRH01</t>
  </si>
  <si>
    <t>d'Armor</t>
  </si>
  <si>
    <t>FRI22</t>
  </si>
  <si>
    <t>Creuse</t>
  </si>
  <si>
    <t>FRI11</t>
  </si>
  <si>
    <t>Dordogne</t>
  </si>
  <si>
    <t>FRC21</t>
  </si>
  <si>
    <t>Doubs</t>
  </si>
  <si>
    <t>FRK23</t>
  </si>
  <si>
    <t>Drôme</t>
  </si>
  <si>
    <t>FRD21</t>
  </si>
  <si>
    <t>Eure</t>
  </si>
  <si>
    <t>FRB02</t>
  </si>
  <si>
    <t>Loir</t>
  </si>
  <si>
    <t>FRH02</t>
  </si>
  <si>
    <t>Finistère</t>
  </si>
  <si>
    <t>FRM01</t>
  </si>
  <si>
    <t>Sud</t>
  </si>
  <si>
    <t>FRM02</t>
  </si>
  <si>
    <t>Corse</t>
  </si>
  <si>
    <t>FRJ12</t>
  </si>
  <si>
    <t>Gard</t>
  </si>
  <si>
    <t>FRJ23</t>
  </si>
  <si>
    <t>Garonne</t>
  </si>
  <si>
    <t>FRJ24</t>
  </si>
  <si>
    <t>Gers</t>
  </si>
  <si>
    <t>FRI12</t>
  </si>
  <si>
    <t>Gironde</t>
  </si>
  <si>
    <t>FRJ13</t>
  </si>
  <si>
    <t>Hérault</t>
  </si>
  <si>
    <t>FRH03</t>
  </si>
  <si>
    <t>Vilaine</t>
  </si>
  <si>
    <t>FRB03</t>
  </si>
  <si>
    <t>Indre</t>
  </si>
  <si>
    <t>FRB04</t>
  </si>
  <si>
    <t>Loire</t>
  </si>
  <si>
    <t>FRK24</t>
  </si>
  <si>
    <t>Isère</t>
  </si>
  <si>
    <t>FRC22</t>
  </si>
  <si>
    <t>FRI13</t>
  </si>
  <si>
    <t>Landes</t>
  </si>
  <si>
    <t>FRB05</t>
  </si>
  <si>
    <t>FRK25</t>
  </si>
  <si>
    <t>FRK13</t>
  </si>
  <si>
    <t>FRG01</t>
  </si>
  <si>
    <t>Atlantique</t>
  </si>
  <si>
    <t>FRB06</t>
  </si>
  <si>
    <t>Loiret</t>
  </si>
  <si>
    <t>FRJ25</t>
  </si>
  <si>
    <t>Lot</t>
  </si>
  <si>
    <t>FRJ28</t>
  </si>
  <si>
    <t>FRJ14</t>
  </si>
  <si>
    <t>Lozère</t>
  </si>
  <si>
    <t>FRG02</t>
  </si>
  <si>
    <t>FRD12</t>
  </si>
  <si>
    <t>Manche</t>
  </si>
  <si>
    <t>FRF23</t>
  </si>
  <si>
    <t>Marne</t>
  </si>
  <si>
    <t>FRF24</t>
  </si>
  <si>
    <t>FRG03</t>
  </si>
  <si>
    <t>Mayenne</t>
  </si>
  <si>
    <t>Moselle</t>
  </si>
  <si>
    <t>FRF32</t>
  </si>
  <si>
    <t>Meuse</t>
  </si>
  <si>
    <t>FRH04</t>
  </si>
  <si>
    <t>Morbihan</t>
  </si>
  <si>
    <t>FRF33</t>
  </si>
  <si>
    <t>FRC12</t>
  </si>
  <si>
    <t>Nièvre</t>
  </si>
  <si>
    <t>FRE11</t>
  </si>
  <si>
    <t>Nord</t>
  </si>
  <si>
    <t>FRE22</t>
  </si>
  <si>
    <t>Oise</t>
  </si>
  <si>
    <t>FRD13</t>
  </si>
  <si>
    <t>Orne</t>
  </si>
  <si>
    <t>FRE12</t>
  </si>
  <si>
    <t>Calais</t>
  </si>
  <si>
    <t>FRK14</t>
  </si>
  <si>
    <t>Dôme</t>
  </si>
  <si>
    <t>FRI15</t>
  </si>
  <si>
    <t>Atlantiques</t>
  </si>
  <si>
    <t>FRJ26</t>
  </si>
  <si>
    <t>Pyrénées</t>
  </si>
  <si>
    <t>FRJ15</t>
  </si>
  <si>
    <t>Orientales</t>
  </si>
  <si>
    <t>FRF11</t>
  </si>
  <si>
    <t>Rhin</t>
  </si>
  <si>
    <t>FRF12</t>
  </si>
  <si>
    <t>FRK26</t>
  </si>
  <si>
    <t>FRC23</t>
  </si>
  <si>
    <t>Saône</t>
  </si>
  <si>
    <t>FRC13</t>
  </si>
  <si>
    <t>FRG04</t>
  </si>
  <si>
    <t>Sarthe</t>
  </si>
  <si>
    <t>FRK27</t>
  </si>
  <si>
    <t>Savoie</t>
  </si>
  <si>
    <t>FRK28</t>
  </si>
  <si>
    <t>FR101</t>
  </si>
  <si>
    <t>Paris</t>
  </si>
  <si>
    <t>FRD22</t>
  </si>
  <si>
    <t>FR102</t>
  </si>
  <si>
    <t>FR103</t>
  </si>
  <si>
    <t>Yvelines</t>
  </si>
  <si>
    <t>FRI33</t>
  </si>
  <si>
    <t>Sèvres</t>
  </si>
  <si>
    <t>FRE23</t>
  </si>
  <si>
    <t>Somme</t>
  </si>
  <si>
    <t>FRJ27</t>
  </si>
  <si>
    <t>Tarn</t>
  </si>
  <si>
    <t>Tarn et Garonne</t>
  </si>
  <si>
    <t>FRL05</t>
  </si>
  <si>
    <t>Var</t>
  </si>
  <si>
    <t>FRL06</t>
  </si>
  <si>
    <t>Vaucluse</t>
  </si>
  <si>
    <t>FRG05</t>
  </si>
  <si>
    <t>Vendée</t>
  </si>
  <si>
    <t>FRI34</t>
  </si>
  <si>
    <t>Vienne</t>
  </si>
  <si>
    <t>FRI23</t>
  </si>
  <si>
    <t>FRF34</t>
  </si>
  <si>
    <t>Vosges</t>
  </si>
  <si>
    <t>FRC14</t>
  </si>
  <si>
    <t>Yonne</t>
  </si>
  <si>
    <t>FRC24</t>
  </si>
  <si>
    <t>Territoire de Belfort</t>
  </si>
  <si>
    <t>FR104</t>
  </si>
  <si>
    <t>Essonne</t>
  </si>
  <si>
    <t>FR105</t>
  </si>
  <si>
    <t>Seine</t>
  </si>
  <si>
    <t>FR106</t>
  </si>
  <si>
    <t>Denis</t>
  </si>
  <si>
    <t>FR107</t>
  </si>
  <si>
    <t>FR108</t>
  </si>
  <si>
    <t>d'Oise</t>
  </si>
  <si>
    <t>HU - Hungary</t>
  </si>
  <si>
    <t>HU1 - Közép-Magyarország</t>
  </si>
  <si>
    <t>HU11 - Budapest</t>
  </si>
  <si>
    <t>HU12 - Pest</t>
  </si>
  <si>
    <t>HU10 - Közép-Magyarország (NUTS 2013)</t>
  </si>
  <si>
    <t>HU2 - Dunántúl</t>
  </si>
  <si>
    <t>HU21 - Közép-Dunántúl</t>
  </si>
  <si>
    <t>HU22 - Nyugat-Dunántúl</t>
  </si>
  <si>
    <t>HU23 - Dél-Dunántúl</t>
  </si>
  <si>
    <t>HU3 - Alföld és Észak</t>
  </si>
  <si>
    <t>HU31 - Észak-Magyarország</t>
  </si>
  <si>
    <t>HU32 - Észak-Alföld</t>
  </si>
  <si>
    <t>HU33 - Dél-Alföld</t>
  </si>
  <si>
    <t>HU</t>
  </si>
  <si>
    <t>HU1</t>
  </si>
  <si>
    <t>HU11</t>
  </si>
  <si>
    <t>HU12</t>
  </si>
  <si>
    <t>HU10</t>
  </si>
  <si>
    <t>HU2</t>
  </si>
  <si>
    <t>HU21</t>
  </si>
  <si>
    <t>HU22</t>
  </si>
  <si>
    <t>HU23</t>
  </si>
  <si>
    <t>HU3</t>
  </si>
  <si>
    <t>HU31</t>
  </si>
  <si>
    <t>HU32</t>
  </si>
  <si>
    <t>HU33</t>
  </si>
  <si>
    <t>Hungary</t>
  </si>
  <si>
    <t>IE - Ireland</t>
  </si>
  <si>
    <t>IE0 - Éire/Ireland</t>
  </si>
  <si>
    <t>IE04 - Northern and Western</t>
  </si>
  <si>
    <t>IE05 - Southern</t>
  </si>
  <si>
    <t>IE06 - Eastern and Midland</t>
  </si>
  <si>
    <t>Ireland</t>
  </si>
  <si>
    <t>IE</t>
  </si>
  <si>
    <t>IE0</t>
  </si>
  <si>
    <t>IE04</t>
  </si>
  <si>
    <t>IE05</t>
  </si>
  <si>
    <t>IE06</t>
  </si>
  <si>
    <t>LV - Latvia</t>
  </si>
  <si>
    <t>LV0 - Latvija</t>
  </si>
  <si>
    <t>LV00 - Latvija</t>
  </si>
  <si>
    <t>Latvia</t>
  </si>
  <si>
    <t>LV</t>
  </si>
  <si>
    <t>LV0</t>
  </si>
  <si>
    <t>LV00</t>
  </si>
  <si>
    <t>NL - Netherlands</t>
  </si>
  <si>
    <t>NL1 - Noord-Nederland</t>
  </si>
  <si>
    <t>NL11 - Groningen</t>
  </si>
  <si>
    <t>NL12 - Friesland (NL)</t>
  </si>
  <si>
    <t>NL13 - Drenthe</t>
  </si>
  <si>
    <t>NL2 - Oost-Nederland</t>
  </si>
  <si>
    <t>NL21 - Overijssel</t>
  </si>
  <si>
    <t>NL22 - Gelderland</t>
  </si>
  <si>
    <t>NL23 - Flevoland</t>
  </si>
  <si>
    <t>NL3 - West-Nederland</t>
  </si>
  <si>
    <t>NL31 - Utrecht</t>
  </si>
  <si>
    <t>NL32 - Noord-Holland</t>
  </si>
  <si>
    <t>NL33 - Zuid-Holland</t>
  </si>
  <si>
    <t>NL34 - Zeeland</t>
  </si>
  <si>
    <t>NL4 - Zuid-Nederland</t>
  </si>
  <si>
    <t>NL41 - Noord-Brabant</t>
  </si>
  <si>
    <t>NL42 - Limburg (NL)</t>
  </si>
  <si>
    <t>Netherlands</t>
  </si>
  <si>
    <t>NL</t>
  </si>
  <si>
    <t>NL1</t>
  </si>
  <si>
    <t>NL11</t>
  </si>
  <si>
    <t>NL12</t>
  </si>
  <si>
    <t>NL13</t>
  </si>
  <si>
    <t>NL2</t>
  </si>
  <si>
    <t>NL21</t>
  </si>
  <si>
    <t>NL22</t>
  </si>
  <si>
    <t>NL23</t>
  </si>
  <si>
    <t>NL3</t>
  </si>
  <si>
    <t>NL31</t>
  </si>
  <si>
    <t>NL32</t>
  </si>
  <si>
    <t>NL33</t>
  </si>
  <si>
    <t>NL34</t>
  </si>
  <si>
    <t>NL4</t>
  </si>
  <si>
    <t>NL41</t>
  </si>
  <si>
    <t>NL42</t>
  </si>
  <si>
    <t>NO - Norway</t>
  </si>
  <si>
    <t>NO0 - Norge</t>
  </si>
  <si>
    <t>NO01 - Oslo og Akershus (statistical region 2016)</t>
  </si>
  <si>
    <t>NO02 - Innlandet</t>
  </si>
  <si>
    <t>NO03 - Sør-Østlandet (statistical region 2016)</t>
  </si>
  <si>
    <t>NO04 - Agder og Rogaland (statistical region 2016)</t>
  </si>
  <si>
    <t>NO05 - Vestlandet (statistical region 2016)</t>
  </si>
  <si>
    <t>NO06 - Trøndelag</t>
  </si>
  <si>
    <t>NO07 - Nord-Norge</t>
  </si>
  <si>
    <t>NO</t>
  </si>
  <si>
    <t>NO0</t>
  </si>
  <si>
    <t>NO01</t>
  </si>
  <si>
    <t>NO02</t>
  </si>
  <si>
    <t>NO03</t>
  </si>
  <si>
    <t>NO04</t>
  </si>
  <si>
    <t>NO05</t>
  </si>
  <si>
    <t>NO06</t>
  </si>
  <si>
    <t>NO07</t>
  </si>
  <si>
    <t>Norway</t>
  </si>
  <si>
    <t>Poland</t>
  </si>
  <si>
    <t xml:space="preserve">Portugal 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</si>
  <si>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</si>
  <si>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</si>
  <si>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</si>
  <si>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</si>
  <si>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</si>
  <si>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</si>
  <si>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</si>
  <si>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</si>
  <si>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</si>
  <si>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</si>
  <si>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</si>
  <si>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</si>
  <si>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</si>
  <si>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</si>
  <si>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</si>
  <si>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</si>
  <si>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</si>
  <si>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</si>
  <si>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</si>
  <si>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</si>
  <si>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</si>
  <si>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</si>
  <si>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PT16</t>
  </si>
  <si>
    <t>Centro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</si>
  <si>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</si>
  <si>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</si>
  <si>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</si>
  <si>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</si>
  <si>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</si>
  <si>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</si>
  <si>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</si>
  <si>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</si>
  <si>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</si>
  <si>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</si>
  <si>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</si>
  <si>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</si>
  <si>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</si>
  <si>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</si>
  <si>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</si>
  <si>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</si>
  <si>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</si>
  <si>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</si>
  <si>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</si>
  <si>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</si>
  <si>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</si>
  <si>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</si>
  <si>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</si>
  <si>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</si>
  <si>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</si>
  <si>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</si>
  <si>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</si>
  <si>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</si>
  <si>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</si>
  <si>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</si>
  <si>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</si>
  <si>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PT15</t>
  </si>
  <si>
    <t>Algarve</t>
  </si>
  <si>
    <t>PT150</t>
  </si>
  <si>
    <t>PT2</t>
  </si>
  <si>
    <t>Região Autónoma dos Açores</t>
  </si>
  <si>
    <t>PT20</t>
  </si>
  <si>
    <t>PT3</t>
  </si>
  <si>
    <t>Região Autónoma da Madeira</t>
  </si>
  <si>
    <t>PT30</t>
  </si>
  <si>
    <t>PT300</t>
  </si>
  <si>
    <t>TOTAL</t>
  </si>
  <si>
    <t>MACROREGION 1</t>
  </si>
  <si>
    <t>NORTH - WEST</t>
  </si>
  <si>
    <t>CENTER</t>
  </si>
  <si>
    <t>MACROREGION 2</t>
  </si>
  <si>
    <t>NORTH - EAST</t>
  </si>
  <si>
    <t>SOUTH - EAST</t>
  </si>
  <si>
    <t>MACROREGION 3</t>
  </si>
  <si>
    <t>SOUTH - MUNTENIA</t>
  </si>
  <si>
    <t>BUCHAREST - ILFOV</t>
  </si>
  <si>
    <t>MACROREGION 4</t>
  </si>
  <si>
    <t>SOUTH - WEST OLTENIA</t>
  </si>
  <si>
    <t>WEST</t>
  </si>
  <si>
    <t>Romania</t>
  </si>
  <si>
    <t>RO1</t>
  </si>
  <si>
    <t>RO11</t>
  </si>
  <si>
    <t>RO12</t>
  </si>
  <si>
    <t>RO2</t>
  </si>
  <si>
    <t>RO21</t>
  </si>
  <si>
    <t>RO22</t>
  </si>
  <si>
    <t>RO3</t>
  </si>
  <si>
    <t>RO31</t>
  </si>
  <si>
    <t>RO32</t>
  </si>
  <si>
    <t>RO4</t>
  </si>
  <si>
    <t>RO41</t>
  </si>
  <si>
    <t>RO42</t>
  </si>
  <si>
    <t>SE - Sweden</t>
  </si>
  <si>
    <t>SE1 - Östra Sverige</t>
  </si>
  <si>
    <t>SE11 - Stockholm</t>
  </si>
  <si>
    <t>SE12 - Östra Mellansverige</t>
  </si>
  <si>
    <t>SE2 - Södra Sverige</t>
  </si>
  <si>
    <t>SE21 - Småland med öarna</t>
  </si>
  <si>
    <t>SE22 - Sydsverige</t>
  </si>
  <si>
    <t>SE23 - Västsverige</t>
  </si>
  <si>
    <t>SE3 - Norra Sverige</t>
  </si>
  <si>
    <t>SE31 - Norra Mellansverige</t>
  </si>
  <si>
    <t>SE32 - Mellersta Norrland</t>
  </si>
  <si>
    <t>SE33 - Övre Norrland</t>
  </si>
  <si>
    <t>Sweden</t>
  </si>
  <si>
    <t>SE</t>
  </si>
  <si>
    <t>SE1</t>
  </si>
  <si>
    <t>SE11</t>
  </si>
  <si>
    <t>SE12</t>
  </si>
  <si>
    <t>SE2</t>
  </si>
  <si>
    <t>SE21</t>
  </si>
  <si>
    <t>SE22</t>
  </si>
  <si>
    <t>SE23</t>
  </si>
  <si>
    <t>SE3</t>
  </si>
  <si>
    <t>SE31</t>
  </si>
  <si>
    <t>SE32</t>
  </si>
  <si>
    <t>SE33</t>
  </si>
  <si>
    <t>Slovak Republic</t>
  </si>
  <si>
    <t>Region of Bratislava  (NUTS 2)</t>
  </si>
  <si>
    <t>Region of Bratislava</t>
  </si>
  <si>
    <t>West Slovakia</t>
  </si>
  <si>
    <t>Region of Trnava</t>
  </si>
  <si>
    <t>Region of Trenčín</t>
  </si>
  <si>
    <t>Region of Nitra</t>
  </si>
  <si>
    <t>Central Slovakia</t>
  </si>
  <si>
    <t>Region of Žilina</t>
  </si>
  <si>
    <t>Region of Banská Bystrica</t>
  </si>
  <si>
    <t>East Slovakia</t>
  </si>
  <si>
    <t>Region of Prešov</t>
  </si>
  <si>
    <t>Region of Košice</t>
  </si>
  <si>
    <t>Slovakia</t>
  </si>
  <si>
    <t>SK0</t>
  </si>
  <si>
    <t>SK010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</si>
  <si>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</si>
  <si>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</si>
  <si>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</si>
  <si>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</si>
  <si>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</si>
  <si>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</si>
  <si>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</si>
  <si>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</si>
  <si>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</si>
  <si>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</si>
  <si>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 xml:space="preserve">Slovenia </t>
  </si>
  <si>
    <t>SI0 - Slovenija</t>
  </si>
  <si>
    <t>SI03 - Vzhodna Slovenija</t>
  </si>
  <si>
    <t>SI01 - Vzhodna Slovenija (NUTS 2010)</t>
  </si>
  <si>
    <t>SI04 - Zahodna Slovenija</t>
  </si>
  <si>
    <t>SI02 - Zahodna Slovenija (NUTS 2010)</t>
  </si>
  <si>
    <t>SI0</t>
  </si>
  <si>
    <t>SI03</t>
  </si>
  <si>
    <t>SI01</t>
  </si>
  <si>
    <t>SI04</t>
  </si>
  <si>
    <t>SI02</t>
  </si>
  <si>
    <t>UK</t>
  </si>
  <si>
    <t>UK - United Kingdom</t>
  </si>
  <si>
    <t>UKC - North East (UK)</t>
  </si>
  <si>
    <t>UKC1 - Tees Valley and Durham</t>
  </si>
  <si>
    <t>UKC2 - Northumberland and Tyne and Wear</t>
  </si>
  <si>
    <t>UKD - North West (UK)</t>
  </si>
  <si>
    <t>UKD1 - Cumbria</t>
  </si>
  <si>
    <t>UKD3 - Greater Manchester</t>
  </si>
  <si>
    <t>UKD4 - Lancashire</t>
  </si>
  <si>
    <t>UKD6 - Cheshire</t>
  </si>
  <si>
    <t>UKD7 - Merseyside</t>
  </si>
  <si>
    <t>UKE - Yorkshire and The Humber</t>
  </si>
  <si>
    <t>UKE1 - East Yorkshire and Northern Lincolnshire</t>
  </si>
  <si>
    <t>UKE2 - North Yorkshire</t>
  </si>
  <si>
    <t>UKE3 - South Yorkshire</t>
  </si>
  <si>
    <t>UKE4 - West Yorkshire</t>
  </si>
  <si>
    <t>UKF - East Midlands (UK)</t>
  </si>
  <si>
    <t>UKF1 - Derbyshire and Nottinghamshire</t>
  </si>
  <si>
    <t>UKF2 - Leicestershire, Rutland and Northamptonshire</t>
  </si>
  <si>
    <t>UKF3 - Lincolnshire</t>
  </si>
  <si>
    <t>UKG - West Midlands (UK)</t>
  </si>
  <si>
    <t>UKG1 - Herefordshire, Worcestershire and Warwickshire</t>
  </si>
  <si>
    <t>UKG2 - Shropshire and Staffordshire</t>
  </si>
  <si>
    <t>UKG3 - West Midlands</t>
  </si>
  <si>
    <t>UKH - East of England</t>
  </si>
  <si>
    <t>UKH1 - East Anglia</t>
  </si>
  <si>
    <t>UKH2 - Bedfordshire and Hertfordshire</t>
  </si>
  <si>
    <t>UKH3 - Essex</t>
  </si>
  <si>
    <t>UKI - London</t>
  </si>
  <si>
    <t>UKI1 - Inner London (NUTS 2010)</t>
  </si>
  <si>
    <t>UKI2 - Outer London (NUTS 2010)</t>
  </si>
  <si>
    <t>UKI3 - Inner London - West</t>
  </si>
  <si>
    <t>UKI4 - Inner London - East</t>
  </si>
  <si>
    <t>UKI5 - Outer London - East and North East</t>
  </si>
  <si>
    <t>UKI6 - Outer London - South</t>
  </si>
  <si>
    <t>UKI7 - Outer London - West and North West</t>
  </si>
  <si>
    <t>UKJ - South East (UK)</t>
  </si>
  <si>
    <t>UKJ1 - Berkshire, Buckinghamshire and Oxfordshire</t>
  </si>
  <si>
    <t>UKJ2 - Surrey, East and West Sussex</t>
  </si>
  <si>
    <t>UKJ3 - Hampshire and Isle of Wight</t>
  </si>
  <si>
    <t>UKJ4 - Kent</t>
  </si>
  <si>
    <t>UKK - South West (UK)</t>
  </si>
  <si>
    <t>UKK1 - Gloucestershire, Wiltshire and Bristol/Bath area</t>
  </si>
  <si>
    <t>UKK2 - Dorset and Somerset</t>
  </si>
  <si>
    <t>UKK3 - Cornwall and Isles of Scilly</t>
  </si>
  <si>
    <t>UKK4 - Devon</t>
  </si>
  <si>
    <t>UKL - Wales</t>
  </si>
  <si>
    <t>UKL1 - West Wales and The Valleys</t>
  </si>
  <si>
    <t>UKL2 - East Wales</t>
  </si>
  <si>
    <t>UKM - Scotland</t>
  </si>
  <si>
    <t>UKM2 - Eastern Scotland (NUTS 2013)</t>
  </si>
  <si>
    <t>UKM3 - South Western Scotland (NUTS 2013)</t>
  </si>
  <si>
    <t>UKM5 - North Eastern Scotland</t>
  </si>
  <si>
    <t>UKM6 - Highlands and Islands</t>
  </si>
  <si>
    <t>UKM7 - Eastern Scotland</t>
  </si>
  <si>
    <t>UKM8 - West Central Scotland</t>
  </si>
  <si>
    <t>UKM9 - Southern Scotland</t>
  </si>
  <si>
    <t>UKN - Northern Ireland (UK)</t>
  </si>
  <si>
    <t>UKN0 - Northern Ireland (UK)</t>
  </si>
  <si>
    <t>UKC</t>
  </si>
  <si>
    <t>UKC1</t>
  </si>
  <si>
    <t>UKC2</t>
  </si>
  <si>
    <t>UKD</t>
  </si>
  <si>
    <t>UKD1</t>
  </si>
  <si>
    <t>UKD3</t>
  </si>
  <si>
    <t>UKD4</t>
  </si>
  <si>
    <t>UKD6</t>
  </si>
  <si>
    <t>UKD7</t>
  </si>
  <si>
    <t>UKE</t>
  </si>
  <si>
    <t>UKE1</t>
  </si>
  <si>
    <t>UKE2</t>
  </si>
  <si>
    <t>UKE3</t>
  </si>
  <si>
    <t>UKE4</t>
  </si>
  <si>
    <t>UKF</t>
  </si>
  <si>
    <t>UKF1</t>
  </si>
  <si>
    <t>UKF2</t>
  </si>
  <si>
    <t>UKF3</t>
  </si>
  <si>
    <t>UKG</t>
  </si>
  <si>
    <t>UKG1</t>
  </si>
  <si>
    <t>UKG2</t>
  </si>
  <si>
    <t>UKG3</t>
  </si>
  <si>
    <t>UKH</t>
  </si>
  <si>
    <t>UKH1</t>
  </si>
  <si>
    <t>UKH2</t>
  </si>
  <si>
    <t>UKH3</t>
  </si>
  <si>
    <t>UKI</t>
  </si>
  <si>
    <t>UKI1</t>
  </si>
  <si>
    <t>UKI2</t>
  </si>
  <si>
    <t>UKI3 - Inner London</t>
  </si>
  <si>
    <t>UKI4 - Inner London</t>
  </si>
  <si>
    <t>UKI5 - Outer London</t>
  </si>
  <si>
    <t>UKI6 - Outer London</t>
  </si>
  <si>
    <t>UKI7 - Outer London</t>
  </si>
  <si>
    <t>UKJ</t>
  </si>
  <si>
    <t>UKJ1</t>
  </si>
  <si>
    <t>UKJ2</t>
  </si>
  <si>
    <t>UKJ3</t>
  </si>
  <si>
    <t>UKJ4</t>
  </si>
  <si>
    <t>UKK</t>
  </si>
  <si>
    <t>UKK1</t>
  </si>
  <si>
    <t>UKK2</t>
  </si>
  <si>
    <t>UKK3</t>
  </si>
  <si>
    <t>UKK4</t>
  </si>
  <si>
    <t>UKL</t>
  </si>
  <si>
    <t>UKL1</t>
  </si>
  <si>
    <t>UKL2</t>
  </si>
  <si>
    <t>UKM</t>
  </si>
  <si>
    <t>UKM2</t>
  </si>
  <si>
    <t>UKM3</t>
  </si>
  <si>
    <t>UKM5</t>
  </si>
  <si>
    <t>UKM6</t>
  </si>
  <si>
    <t>UKM7</t>
  </si>
  <si>
    <t>UKM8</t>
  </si>
  <si>
    <t>UKM9</t>
  </si>
  <si>
    <t>UKN</t>
  </si>
  <si>
    <t>UKN0</t>
  </si>
  <si>
    <t>BG - Bulgaria</t>
  </si>
  <si>
    <t>BG3 - Severna i yugoiztochna Bulgaria</t>
  </si>
  <si>
    <t>BG31 - Severozapaden</t>
  </si>
  <si>
    <t>BG32 - Severen tsentralen</t>
  </si>
  <si>
    <t>BG33 - Severoiztochen</t>
  </si>
  <si>
    <t>BG34 - Yugoiztochen</t>
  </si>
  <si>
    <t>BG4 - Yugozapadna i yuzhna tsentralna Bulgaria</t>
  </si>
  <si>
    <t>BG41 - Yugozapaden</t>
  </si>
  <si>
    <t>BG42 - Yuzhen tsentralen</t>
  </si>
  <si>
    <t>Bulgaria</t>
  </si>
  <si>
    <t>BG</t>
  </si>
  <si>
    <t>BG3</t>
  </si>
  <si>
    <t>BG31</t>
  </si>
  <si>
    <t>BG32</t>
  </si>
  <si>
    <t>BG33</t>
  </si>
  <si>
    <t>BG34</t>
  </si>
  <si>
    <t>BG4</t>
  </si>
  <si>
    <t>BG41</t>
  </si>
  <si>
    <t>BG42</t>
  </si>
  <si>
    <t>CY - Cyprus</t>
  </si>
  <si>
    <t>CY0 - Kypros</t>
  </si>
  <si>
    <t>CY00 - Kypros</t>
  </si>
  <si>
    <t>Cyprus</t>
  </si>
  <si>
    <t>CY</t>
  </si>
  <si>
    <t>CY0</t>
  </si>
  <si>
    <t>CY00</t>
  </si>
  <si>
    <t>Lithuania</t>
  </si>
  <si>
    <t>LU - Luxembourg</t>
  </si>
  <si>
    <t>LU0 - Luxembourg</t>
  </si>
  <si>
    <t>LU00 - Luxembourg</t>
  </si>
  <si>
    <t>Luxembourg</t>
  </si>
  <si>
    <t>LU</t>
  </si>
  <si>
    <t>LU0</t>
  </si>
  <si>
    <t>MT - Malta</t>
  </si>
  <si>
    <t>MT0 - Malta</t>
  </si>
  <si>
    <t>MT00 - Malta</t>
  </si>
  <si>
    <t>Malta</t>
  </si>
  <si>
    <t>MT</t>
  </si>
  <si>
    <t>MT0</t>
  </si>
  <si>
    <t>MT00</t>
  </si>
  <si>
    <t>Iceland</t>
  </si>
  <si>
    <t>IS001</t>
  </si>
  <si>
    <t>Capital region</t>
  </si>
  <si>
    <t>IS002</t>
  </si>
  <si>
    <t>Outside Capital region</t>
  </si>
  <si>
    <t>country</t>
  </si>
  <si>
    <t>Italy</t>
  </si>
  <si>
    <t>ITC</t>
  </si>
  <si>
    <t xml:space="preserve">  Nord</t>
  </si>
  <si>
    <t xml:space="preserve">  Nord-ovest</t>
  </si>
  <si>
    <t>ITC1</t>
  </si>
  <si>
    <t xml:space="preserve">    Piemonte</t>
  </si>
  <si>
    <t>ITC2</t>
  </si>
  <si>
    <t xml:space="preserve">    Valle d'Aosta / Vallée d'Aoste</t>
  </si>
  <si>
    <t>ITC3</t>
  </si>
  <si>
    <t xml:space="preserve">    Liguria</t>
  </si>
  <si>
    <t>ITC4</t>
  </si>
  <si>
    <t xml:space="preserve">    Lombardia</t>
  </si>
  <si>
    <t>ITH</t>
  </si>
  <si>
    <t xml:space="preserve">  Nord-est</t>
  </si>
  <si>
    <t>ITH1</t>
  </si>
  <si>
    <t xml:space="preserve">    Trentino Alto Adige / Südtirol</t>
  </si>
  <si>
    <t xml:space="preserve">    Provincia Autonoma Bolzano / Bozen</t>
  </si>
  <si>
    <t>ITH2</t>
  </si>
  <si>
    <t xml:space="preserve">    Provincia Autonoma Trento</t>
  </si>
  <si>
    <t>ITH3</t>
  </si>
  <si>
    <t xml:space="preserve">    Veneto</t>
  </si>
  <si>
    <t>ITH4</t>
  </si>
  <si>
    <t xml:space="preserve">    Friuli-Venezia Giulia</t>
  </si>
  <si>
    <t>ITH5</t>
  </si>
  <si>
    <t xml:space="preserve">    Emilia-Romagna</t>
  </si>
  <si>
    <t>ITI</t>
  </si>
  <si>
    <t xml:space="preserve">  Centro (I)</t>
  </si>
  <si>
    <t>ITI1</t>
  </si>
  <si>
    <t xml:space="preserve">    Toscana</t>
  </si>
  <si>
    <t>ITI2</t>
  </si>
  <si>
    <t xml:space="preserve">    Umbria</t>
  </si>
  <si>
    <t>ITI3</t>
  </si>
  <si>
    <t xml:space="preserve">    Marche</t>
  </si>
  <si>
    <t>ITI4</t>
  </si>
  <si>
    <t xml:space="preserve">    Lazio</t>
  </si>
  <si>
    <t>ITF</t>
  </si>
  <si>
    <t xml:space="preserve">  Mezzogiorno</t>
  </si>
  <si>
    <t>ITF1</t>
  </si>
  <si>
    <t xml:space="preserve">  Abruzzo</t>
  </si>
  <si>
    <t>ITF2</t>
  </si>
  <si>
    <t xml:space="preserve">  Molise</t>
  </si>
  <si>
    <t>ITF3</t>
  </si>
  <si>
    <t xml:space="preserve">  Campania</t>
  </si>
  <si>
    <t>ITF4</t>
  </si>
  <si>
    <t xml:space="preserve">  Puglia</t>
  </si>
  <si>
    <t>ITF5</t>
  </si>
  <si>
    <t xml:space="preserve">  Basilicata</t>
  </si>
  <si>
    <t>ITF6</t>
  </si>
  <si>
    <t xml:space="preserve">  Calabria</t>
  </si>
  <si>
    <t>ITG1</t>
  </si>
  <si>
    <t xml:space="preserve">  Sicilia</t>
  </si>
  <si>
    <t>ITG2</t>
  </si>
  <si>
    <t xml:space="preserve">  Sardegna</t>
  </si>
  <si>
    <t>HR - Croatia</t>
  </si>
  <si>
    <t>HR0 - Hrvatska</t>
  </si>
  <si>
    <t>HR03 - Jadranska Hrvatska</t>
  </si>
  <si>
    <t>HR04 - Kontinentalna Hrvatska (NUTS 2016)</t>
  </si>
  <si>
    <t>Croatia</t>
  </si>
  <si>
    <t>HR</t>
  </si>
  <si>
    <t>HR0</t>
  </si>
  <si>
    <t>HR03</t>
  </si>
  <si>
    <t>HR04</t>
  </si>
  <si>
    <t>POLAND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</si>
  <si>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</si>
  <si>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</si>
  <si>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</si>
  <si>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</si>
  <si>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</si>
  <si>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</si>
  <si>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</si>
  <si>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</si>
  <si>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</si>
  <si>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</si>
  <si>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</si>
  <si>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</si>
  <si>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</si>
  <si>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</si>
  <si>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</si>
  <si>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</si>
  <si>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</si>
  <si>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</si>
  <si>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</si>
  <si>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</si>
  <si>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</si>
  <si>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</si>
  <si>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</si>
  <si>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</si>
  <si>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</si>
  <si>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</si>
  <si>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</si>
  <si>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City with powiat status Jelenia Góra</t>
  </si>
  <si>
    <t>City with powiat status Legnica</t>
  </si>
  <si>
    <t>City with powiat status Wrocław</t>
  </si>
  <si>
    <t>City with powiat status Wałbrzych since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</si>
  <si>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</si>
  <si>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</si>
  <si>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</si>
  <si>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</si>
  <si>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</si>
  <si>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</si>
  <si>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</si>
  <si>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</si>
  <si>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</si>
  <si>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</si>
  <si>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</si>
  <si>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</si>
  <si>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</si>
  <si>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</si>
  <si>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</si>
  <si>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</si>
  <si>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</si>
  <si>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</si>
  <si>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</si>
  <si>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</si>
  <si>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City with powiat status Bydgoszcz</t>
  </si>
  <si>
    <t>City with powiat status Grudziądz</t>
  </si>
  <si>
    <t>City with powiat status Toruń</t>
  </si>
  <si>
    <t>City with powiat status 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</si>
  <si>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</si>
  <si>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</si>
  <si>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</si>
  <si>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</si>
  <si>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</si>
  <si>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</si>
  <si>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</si>
  <si>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</si>
  <si>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</si>
  <si>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</si>
  <si>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</si>
  <si>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</si>
  <si>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</si>
  <si>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</si>
  <si>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</si>
  <si>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</si>
  <si>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</si>
  <si>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</si>
  <si>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</si>
  <si>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</si>
  <si>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City with powiat status Biała Podlaska</t>
  </si>
  <si>
    <t>City with powiat status Chełm</t>
  </si>
  <si>
    <t>City with powiat status Lublin</t>
  </si>
  <si>
    <t>City with powiat status 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</si>
  <si>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</si>
  <si>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</si>
  <si>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</si>
  <si>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</si>
  <si>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</si>
  <si>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</si>
  <si>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</si>
  <si>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</si>
  <si>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</si>
  <si>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</si>
  <si>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</si>
  <si>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</si>
  <si>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</si>
  <si>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City with powiat status Gorzów Wielkopolski</t>
  </si>
  <si>
    <t>City with powiat status 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</si>
  <si>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</si>
  <si>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</si>
  <si>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</si>
  <si>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</si>
  <si>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</si>
  <si>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</si>
  <si>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</si>
  <si>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</si>
  <si>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</si>
  <si>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</si>
  <si>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</si>
  <si>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</si>
  <si>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</si>
  <si>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</si>
  <si>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</si>
  <si>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</si>
  <si>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</si>
  <si>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</si>
  <si>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</si>
  <si>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</si>
  <si>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</si>
  <si>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City with powiat status Łódź</t>
  </si>
  <si>
    <t>City with powiat status Piotrków Trybunalski</t>
  </si>
  <si>
    <t>City with powiat status 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</si>
  <si>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</si>
  <si>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</si>
  <si>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</si>
  <si>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</si>
  <si>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</si>
  <si>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</si>
  <si>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</si>
  <si>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</si>
  <si>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</si>
  <si>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</si>
  <si>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</si>
  <si>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</si>
  <si>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</si>
  <si>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</si>
  <si>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</si>
  <si>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</si>
  <si>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</si>
  <si>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</si>
  <si>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</si>
  <si>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</si>
  <si>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City with powiat status Kraków</t>
  </si>
  <si>
    <t>City with powiat status Nowy Sącz</t>
  </si>
  <si>
    <t>City with powiat status 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</si>
  <si>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</si>
  <si>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</si>
  <si>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</si>
  <si>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</si>
  <si>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</si>
  <si>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</si>
  <si>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</si>
  <si>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</si>
  <si>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</si>
  <si>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</si>
  <si>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</si>
  <si>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</si>
  <si>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</si>
  <si>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</si>
  <si>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</si>
  <si>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</si>
  <si>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</si>
  <si>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</si>
  <si>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</si>
  <si>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</si>
  <si>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</si>
  <si>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</si>
  <si>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</si>
  <si>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</si>
  <si>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</si>
  <si>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</si>
  <si>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</si>
  <si>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</si>
  <si>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</si>
  <si>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</si>
  <si>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</si>
  <si>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</si>
  <si>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</si>
  <si>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</si>
  <si>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</si>
  <si>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</si>
  <si>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</si>
  <si>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</si>
  <si>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City with powiat status Ostrołęka</t>
  </si>
  <si>
    <t>City with powiat status Płock</t>
  </si>
  <si>
    <t>City with powiat status Radom</t>
  </si>
  <si>
    <t>City with powiat status Siedlce</t>
  </si>
  <si>
    <t>City with powiat status Capital City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</si>
  <si>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</si>
  <si>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</si>
  <si>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</si>
  <si>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</si>
  <si>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</si>
  <si>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</si>
  <si>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</si>
  <si>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</si>
  <si>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</si>
  <si>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</si>
  <si>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City with powiat status 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</si>
  <si>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</si>
  <si>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</si>
  <si>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</si>
  <si>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</si>
  <si>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</si>
  <si>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</si>
  <si>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</si>
  <si>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</si>
  <si>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</si>
  <si>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</si>
  <si>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</si>
  <si>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</si>
  <si>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</si>
  <si>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</si>
  <si>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</si>
  <si>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</si>
  <si>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</si>
  <si>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</si>
  <si>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</si>
  <si>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</si>
  <si>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</si>
  <si>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City with powiat status Krosno</t>
  </si>
  <si>
    <t>City with powiat status Przemyśl</t>
  </si>
  <si>
    <t>City with powiat status Rzeszów</t>
  </si>
  <si>
    <t>City with powiat status 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</si>
  <si>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</si>
  <si>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</si>
  <si>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</si>
  <si>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</si>
  <si>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</si>
  <si>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</si>
  <si>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</si>
  <si>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</si>
  <si>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</si>
  <si>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</si>
  <si>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</si>
  <si>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</si>
  <si>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</si>
  <si>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</si>
  <si>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</si>
  <si>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City with powiat status Białystok</t>
  </si>
  <si>
    <t>City with powiat status Łomża</t>
  </si>
  <si>
    <t>City with powiat status 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</si>
  <si>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</si>
  <si>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</si>
  <si>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</si>
  <si>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</si>
  <si>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</si>
  <si>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</si>
  <si>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</si>
  <si>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</si>
  <si>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</si>
  <si>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</si>
  <si>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</si>
  <si>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</si>
  <si>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</si>
  <si>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</si>
  <si>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</si>
  <si>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</si>
  <si>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City with powiat status Gdańsk</t>
  </si>
  <si>
    <t>City with powiat status Gdynia</t>
  </si>
  <si>
    <t>City with powiat status Słupsk</t>
  </si>
  <si>
    <t>City with powiat status 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</si>
  <si>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</si>
  <si>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</si>
  <si>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</si>
  <si>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</si>
  <si>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</si>
  <si>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</si>
  <si>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</si>
  <si>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</si>
  <si>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</si>
  <si>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</si>
  <si>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</si>
  <si>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</si>
  <si>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</si>
  <si>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</si>
  <si>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</si>
  <si>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</si>
  <si>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</si>
  <si>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City with powiat status Bielsko-Biała</t>
  </si>
  <si>
    <t>City with powiat status Bytom</t>
  </si>
  <si>
    <t>City with powiat status Chorzów</t>
  </si>
  <si>
    <t>City with powiat status Częstochowa</t>
  </si>
  <si>
    <t>City with powiat status Dąbrowa Górnicza</t>
  </si>
  <si>
    <t>City with powiat status Gliwice</t>
  </si>
  <si>
    <t>City with powiat status Jastrzębie-Zdrój</t>
  </si>
  <si>
    <t>City with powiat status Jaworzno</t>
  </si>
  <si>
    <t>City with powiat status Katowice</t>
  </si>
  <si>
    <t>City with powiat status Mysłowice</t>
  </si>
  <si>
    <t>City with powiat status Piekary Śląskie</t>
  </si>
  <si>
    <t>City with powiat status Ruda Śląska</t>
  </si>
  <si>
    <t>City with powiat status Rybnik</t>
  </si>
  <si>
    <t>City with powiat status Siemianowice Śląskie</t>
  </si>
  <si>
    <t>City with powiat status Sosnowiec</t>
  </si>
  <si>
    <t>City with powiat status Świętochłowice</t>
  </si>
  <si>
    <t>City with powiat status Tychy</t>
  </si>
  <si>
    <t>City with powiat status Zabrze</t>
  </si>
  <si>
    <t>City with powiat status 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</si>
  <si>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</si>
  <si>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</si>
  <si>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</si>
  <si>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</si>
  <si>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</si>
  <si>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</si>
  <si>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</si>
  <si>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</si>
  <si>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</si>
  <si>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</si>
  <si>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</si>
  <si>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</si>
  <si>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</si>
  <si>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</si>
  <si>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City with powiat status 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</si>
  <si>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</si>
  <si>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</si>
  <si>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</si>
  <si>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</si>
  <si>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</si>
  <si>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</si>
  <si>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</si>
  <si>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</si>
  <si>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</si>
  <si>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</si>
  <si>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</si>
  <si>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</si>
  <si>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</si>
  <si>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</si>
  <si>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</si>
  <si>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</si>
  <si>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</si>
  <si>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</si>
  <si>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</si>
  <si>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</si>
  <si>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City with powiat status Elbląg</t>
  </si>
  <si>
    <t>City with powiat status 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</si>
  <si>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</si>
  <si>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</si>
  <si>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</si>
  <si>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</si>
  <si>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</si>
  <si>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</si>
  <si>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</si>
  <si>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</si>
  <si>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</si>
  <si>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</si>
  <si>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</si>
  <si>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</si>
  <si>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</si>
  <si>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</si>
  <si>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</si>
  <si>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</si>
  <si>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</si>
  <si>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</si>
  <si>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</si>
  <si>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</si>
  <si>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</si>
  <si>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</si>
  <si>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</si>
  <si>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</si>
  <si>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</si>
  <si>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</si>
  <si>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</si>
  <si>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</si>
  <si>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</si>
  <si>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City with powiat status Kalisz</t>
  </si>
  <si>
    <t>City with powiat status Konin</t>
  </si>
  <si>
    <t>City with powiat status Leszno</t>
  </si>
  <si>
    <t>City with powiat status 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</si>
  <si>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</si>
  <si>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</si>
  <si>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</si>
  <si>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</si>
  <si>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</si>
  <si>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</si>
  <si>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</si>
  <si>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</si>
  <si>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</si>
  <si>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</si>
  <si>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</si>
  <si>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</si>
  <si>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</si>
  <si>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</si>
  <si>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</si>
  <si>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</si>
  <si>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</si>
  <si>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</si>
  <si>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</si>
  <si>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City with powiat status Koszalin</t>
  </si>
  <si>
    <t>City with powiat status Szczecin</t>
  </si>
  <si>
    <t>City with powiat status Świnoujście</t>
  </si>
  <si>
    <t>FRK21</t>
  </si>
  <si>
    <t>IT</t>
  </si>
  <si>
    <t>FRF31</t>
  </si>
  <si>
    <t xml:space="preserve">        01 Andalucía</t>
  </si>
  <si>
    <t xml:space="preserve">        02 Aragón</t>
  </si>
  <si>
    <t xml:space="preserve">        03 Asturias, Principado de</t>
  </si>
  <si>
    <t xml:space="preserve">        04 Balears, Illes</t>
  </si>
  <si>
    <t xml:space="preserve">        05 Canarias</t>
  </si>
  <si>
    <t xml:space="preserve">        06 Cantabria</t>
  </si>
  <si>
    <t xml:space="preserve">        07 Castilla y León</t>
  </si>
  <si>
    <t xml:space="preserve">        08 Castilla - La Mancha</t>
  </si>
  <si>
    <t xml:space="preserve">        09 Cataluña</t>
  </si>
  <si>
    <t xml:space="preserve">        10 Comunitat Valenciana</t>
  </si>
  <si>
    <t xml:space="preserve">        11 Extremadura</t>
  </si>
  <si>
    <t xml:space="preserve">        12 Galicia</t>
  </si>
  <si>
    <t xml:space="preserve">        13 Madrid, Comunidad de</t>
  </si>
  <si>
    <t xml:space="preserve">        14 Murcia, Región de</t>
  </si>
  <si>
    <t xml:space="preserve">        15 Navarra, Comunidad Foral de</t>
  </si>
  <si>
    <t xml:space="preserve">        16 País Vasco</t>
  </si>
  <si>
    <t xml:space="preserve">        17 Rioja, La</t>
  </si>
  <si>
    <t xml:space="preserve">        18 Ceuta</t>
  </si>
  <si>
    <t xml:space="preserve">        19 Melilla</t>
  </si>
  <si>
    <t>FRI14</t>
  </si>
  <si>
    <t>Republic of Lithuania</t>
  </si>
  <si>
    <t>Capital Region</t>
  </si>
  <si>
    <t>Vilnius county</t>
  </si>
  <si>
    <t>Central and Western Lithuania Region</t>
  </si>
  <si>
    <t>Alytus county</t>
  </si>
  <si>
    <t>Kaunas county</t>
  </si>
  <si>
    <t>Klaipėda county</t>
  </si>
  <si>
    <t>Marijampolė county</t>
  </si>
  <si>
    <t>Panevėžys county</t>
  </si>
  <si>
    <t>Šiauliai county</t>
  </si>
  <si>
    <t>Tauragė county</t>
  </si>
  <si>
    <t>Telšiai county</t>
  </si>
  <si>
    <t>Utena county</t>
  </si>
  <si>
    <t>LT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</si>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</sst>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0" fillId="0" borderId="0"/>
    <xf numFmtId="0" fontId="21" fillId="33" borderId="10">
      <alignment horizontal="left" vertical="center" wrapText="1"/>
    </xf>
  </cellStyleXfs>
  <cellXfs count="2">
    <xf numFmtId="0" fontId="0" fillId="0" borderId="0" xfId="0"/>
    <xf numFmtId="0" fontId="0" fillId="0" borderId="0" xfId="0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50" xr:uid="{E1A0A007-E881-4C50-9591-870B7B587302}"/>
    <cellStyle name="Comma 2" xfId="44" xr:uid="{021B558F-5AFC-4206-852B-29C8767FFEED}"/>
    <cellStyle name="Comma 3" xfId="46" xr:uid="{2E5EAE7F-C5CD-46DF-8148-02BAD9FBEB22}"/>
    <cellStyle name="Comma 4" xfId="52" xr:uid="{68E0F0AA-0A32-4C4F-88A0-EB2704B82EFD}"/>
    <cellStyle name="Currency [0] 2" xfId="49" xr:uid="{AF2D386D-D4BC-4350-ABA3-E5416E56D3D0}"/>
    <cellStyle name="Currency 2" xfId="45" xr:uid="{D4B53861-42CD-414E-A846-B191243762DE}"/>
    <cellStyle name="Currency 3" xfId="43" xr:uid="{E21BC80A-4587-4182-BD42-AB4A3688A556}"/>
    <cellStyle name="Currency 4" xfId="51" xr:uid="{DF086163-1079-4871-883C-972D9240E735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lumna" xfId="54" xr:uid="{AF5BB5FA-E7AB-4234-9538-085B3C6BE150}"/>
    <cellStyle name="Linked Cell" xfId="12" builtinId="24" customBuiltin="1"/>
    <cellStyle name="Neutral" xfId="8" builtinId="28" customBuiltin="1"/>
    <cellStyle name="Normal" xfId="0" builtinId="0"/>
    <cellStyle name="Normal 2" xfId="42" xr:uid="{3BF2715F-B65A-4568-A562-91D52A63D4B3}"/>
    <cellStyle name="Normal 3" xfId="47" xr:uid="{CD1FE7B5-6AE6-43A6-9D24-EEBA26661D31}"/>
    <cellStyle name="Normal 4" xfId="53" xr:uid="{A8B19D5F-7818-4924-931E-156E9FBC5875}"/>
    <cellStyle name="Note" xfId="15" builtinId="10" customBuiltin="1"/>
    <cellStyle name="Output" xfId="10" builtinId="21" customBuiltin="1"/>
    <cellStyle name="Percent 2" xfId="48" xr:uid="{39CB3F1A-4644-43DC-9047-435B73E24E7E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9"/>
  <sheetViews>
    <sheetView tabSelected="1" zoomScale="108" zoomScaleNormal="130" workbookViewId="0"/>
  </sheetViews>
  <sheetFormatPr defaultColWidth="8.7109375" defaultRowHeight="15" x14ac:dyDescent="0.25"/>
  <cols>
    <col min="1" max="2" width="8.7109375" style="1"/>
    <col min="3" max="3" width="22.85546875" style="1" customWidth="1"/>
    <col min="4" max="16384" width="8.7109375" style="1"/>
  </cols>
  <sheetData>
    <row r="1" spans="1:5" x14ac:dyDescent="0.25">
      <c r="A1" s="1" t="s">
        <v>2146</v>
      </c>
      <c r="B1" s="1" t="s">
        <v>0</v>
      </c>
      <c r="C1" s="1" t="s">
        <v>1</v>
      </c>
      <c r="D1" s="1">
        <v>2019</v>
      </c>
      <c r="E1" s="1">
        <v>2020</v>
      </c>
    </row>
    <row r="2" spans="1:5" x14ac:dyDescent="0.25">
      <c r="A2" s="1" t="s">
        <v>2</v>
      </c>
      <c r="B2" s="1" t="s">
        <v>3</v>
      </c>
      <c r="C2" s="1" t="s">
        <v>4</v>
      </c>
      <c r="D2" s="1">
        <v>6.5</v>
      </c>
      <c r="E2" s="1">
        <f>D2*1.04</f>
        <v>6.76</v>
      </c>
    </row>
    <row r="3" spans="1:5" x14ac:dyDescent="0.25">
      <c r="A3" s="1" t="s">
        <v>2</v>
      </c>
      <c r="B3" s="1" t="s">
        <v>7</v>
      </c>
      <c r="C3" s="1" t="s">
        <v>8</v>
      </c>
      <c r="D3" s="1">
        <v>8.8699999999999992</v>
      </c>
      <c r="E3" s="1">
        <v>9.1999999999999993</v>
      </c>
    </row>
    <row r="4" spans="1:5" x14ac:dyDescent="0.25">
      <c r="A4" s="1" t="s">
        <v>2</v>
      </c>
      <c r="B4" s="1" t="s">
        <v>19</v>
      </c>
      <c r="C4" s="1" t="s">
        <v>20</v>
      </c>
      <c r="D4" s="1">
        <v>15.98</v>
      </c>
      <c r="E4" s="1">
        <v>16.5</v>
      </c>
    </row>
    <row r="5" spans="1:5" x14ac:dyDescent="0.25">
      <c r="A5" s="1" t="s">
        <v>2</v>
      </c>
      <c r="B5" s="1" t="s">
        <v>5</v>
      </c>
      <c r="C5" s="1" t="s">
        <v>6</v>
      </c>
      <c r="D5" s="1">
        <v>6.25</v>
      </c>
      <c r="E5" s="1">
        <f>D5*1.55</f>
        <v>9.6875</v>
      </c>
    </row>
    <row r="6" spans="1:5" x14ac:dyDescent="0.25">
      <c r="A6" s="1" t="s">
        <v>2</v>
      </c>
      <c r="B6" s="1" t="s">
        <v>13</v>
      </c>
      <c r="C6" s="1" t="s">
        <v>14</v>
      </c>
      <c r="D6" s="1">
        <v>5.91</v>
      </c>
      <c r="E6" s="1">
        <v>9.5</v>
      </c>
    </row>
    <row r="7" spans="1:5" x14ac:dyDescent="0.25">
      <c r="A7" s="1" t="s">
        <v>2</v>
      </c>
      <c r="B7" s="1" t="s">
        <v>9</v>
      </c>
      <c r="C7" s="1" t="s">
        <v>10</v>
      </c>
      <c r="D7" s="1">
        <v>5.83</v>
      </c>
      <c r="E7" s="1">
        <v>9.3000000000000007</v>
      </c>
    </row>
    <row r="8" spans="1:5" x14ac:dyDescent="0.25">
      <c r="A8" s="1" t="s">
        <v>2</v>
      </c>
      <c r="B8" s="1" t="s">
        <v>11</v>
      </c>
      <c r="C8" s="1" t="s">
        <v>12</v>
      </c>
      <c r="D8" s="1">
        <v>5.97</v>
      </c>
      <c r="E8" s="1">
        <f>D8*1.42</f>
        <v>8.4773999999999994</v>
      </c>
    </row>
    <row r="9" spans="1:5" x14ac:dyDescent="0.25">
      <c r="A9" s="1" t="s">
        <v>2</v>
      </c>
      <c r="B9" s="1" t="s">
        <v>15</v>
      </c>
      <c r="C9" s="1" t="s">
        <v>16</v>
      </c>
      <c r="D9" s="1">
        <v>5.87</v>
      </c>
      <c r="E9" s="1">
        <v>8.5</v>
      </c>
    </row>
    <row r="10" spans="1:5" x14ac:dyDescent="0.25">
      <c r="A10" s="1" t="s">
        <v>2</v>
      </c>
      <c r="B10" s="1" t="s">
        <v>17</v>
      </c>
      <c r="C10" s="1" t="s">
        <v>18</v>
      </c>
      <c r="D10" s="1">
        <v>7.55</v>
      </c>
      <c r="E10" s="1">
        <f>D10*1.42</f>
        <v>10.721</v>
      </c>
    </row>
    <row r="11" spans="1:5" x14ac:dyDescent="0.25">
      <c r="A11" s="1" t="s">
        <v>51</v>
      </c>
      <c r="B11" s="1" t="s">
        <v>36</v>
      </c>
      <c r="C11" s="1" t="s">
        <v>21</v>
      </c>
      <c r="D11" s="1">
        <v>14.2</v>
      </c>
      <c r="E11" s="1">
        <v>15.3</v>
      </c>
    </row>
    <row r="12" spans="1:5" x14ac:dyDescent="0.25">
      <c r="A12" s="1" t="s">
        <v>51</v>
      </c>
      <c r="B12" s="1" t="s">
        <v>37</v>
      </c>
      <c r="C12" s="1" t="s">
        <v>22</v>
      </c>
      <c r="D12" s="1">
        <v>29.2</v>
      </c>
      <c r="E12" s="1">
        <v>29.1</v>
      </c>
    </row>
    <row r="13" spans="1:5" x14ac:dyDescent="0.25">
      <c r="A13" s="1" t="s">
        <v>51</v>
      </c>
      <c r="B13" s="1" t="s">
        <v>38</v>
      </c>
      <c r="C13" s="1" t="s">
        <v>23</v>
      </c>
      <c r="D13" s="1">
        <v>29.2</v>
      </c>
      <c r="E13" s="1">
        <v>29.1</v>
      </c>
    </row>
    <row r="14" spans="1:5" x14ac:dyDescent="0.25">
      <c r="A14" s="1" t="s">
        <v>51</v>
      </c>
      <c r="B14" s="1" t="s">
        <v>39</v>
      </c>
      <c r="C14" s="1" t="s">
        <v>24</v>
      </c>
      <c r="D14" s="1">
        <v>9.5</v>
      </c>
      <c r="E14" s="1">
        <v>10.8</v>
      </c>
    </row>
    <row r="15" spans="1:5" x14ac:dyDescent="0.25">
      <c r="A15" s="1" t="s">
        <v>51</v>
      </c>
      <c r="B15" s="1" t="s">
        <v>40</v>
      </c>
      <c r="C15" s="1" t="s">
        <v>25</v>
      </c>
      <c r="D15" s="1">
        <v>8.8000000000000007</v>
      </c>
      <c r="E15" s="1">
        <v>10.199999999999999</v>
      </c>
    </row>
    <row r="16" spans="1:5" x14ac:dyDescent="0.25">
      <c r="A16" s="1" t="s">
        <v>51</v>
      </c>
      <c r="B16" s="1" t="s">
        <v>41</v>
      </c>
      <c r="C16" s="1" t="s">
        <v>26</v>
      </c>
      <c r="D16" s="1">
        <v>13.4</v>
      </c>
      <c r="E16" s="1">
        <v>11.4</v>
      </c>
    </row>
    <row r="17" spans="1:5" x14ac:dyDescent="0.25">
      <c r="A17" s="1" t="s">
        <v>51</v>
      </c>
      <c r="B17" s="1" t="s">
        <v>42</v>
      </c>
      <c r="C17" s="1" t="s">
        <v>27</v>
      </c>
      <c r="D17" s="1">
        <v>9</v>
      </c>
      <c r="E17" s="1">
        <v>9.3000000000000007</v>
      </c>
    </row>
    <row r="18" spans="1:5" x14ac:dyDescent="0.25">
      <c r="A18" s="1" t="s">
        <v>51</v>
      </c>
      <c r="B18" s="1" t="s">
        <v>43</v>
      </c>
      <c r="C18" s="1" t="s">
        <v>28</v>
      </c>
      <c r="D18" s="1">
        <v>12.7</v>
      </c>
      <c r="E18" s="1">
        <v>15.2</v>
      </c>
    </row>
    <row r="19" spans="1:5" x14ac:dyDescent="0.25">
      <c r="A19" s="1" t="s">
        <v>51</v>
      </c>
      <c r="B19" s="1" t="s">
        <v>44</v>
      </c>
      <c r="C19" s="1" t="s">
        <v>29</v>
      </c>
      <c r="D19" s="1">
        <v>5.4</v>
      </c>
      <c r="E19" s="1">
        <v>9.9</v>
      </c>
    </row>
    <row r="20" spans="1:5" x14ac:dyDescent="0.25">
      <c r="A20" s="1" t="s">
        <v>51</v>
      </c>
      <c r="B20" s="1" t="s">
        <v>45</v>
      </c>
      <c r="C20" s="1" t="s">
        <v>30</v>
      </c>
      <c r="D20" s="1">
        <v>21.9</v>
      </c>
      <c r="E20" s="1">
        <v>21.7</v>
      </c>
    </row>
    <row r="21" spans="1:5" x14ac:dyDescent="0.25">
      <c r="A21" s="1" t="s">
        <v>51</v>
      </c>
      <c r="B21" s="1" t="s">
        <v>46</v>
      </c>
      <c r="C21" s="1" t="s">
        <v>31</v>
      </c>
      <c r="D21" s="1">
        <v>20.8</v>
      </c>
      <c r="E21" s="1">
        <v>20.2</v>
      </c>
    </row>
    <row r="22" spans="1:5" x14ac:dyDescent="0.25">
      <c r="A22" s="1" t="s">
        <v>51</v>
      </c>
      <c r="B22" s="1" t="s">
        <v>47</v>
      </c>
      <c r="C22" s="1" t="s">
        <v>32</v>
      </c>
      <c r="D22" s="1">
        <v>23.9</v>
      </c>
      <c r="E22" s="1">
        <v>24.7</v>
      </c>
    </row>
    <row r="23" spans="1:5" x14ac:dyDescent="0.25">
      <c r="A23" s="1" t="s">
        <v>51</v>
      </c>
      <c r="B23" s="1" t="s">
        <v>48</v>
      </c>
      <c r="C23" s="1" t="s">
        <v>33</v>
      </c>
      <c r="D23" s="1">
        <v>20</v>
      </c>
      <c r="E23" s="1">
        <v>21.5</v>
      </c>
    </row>
    <row r="24" spans="1:5" x14ac:dyDescent="0.25">
      <c r="A24" s="1" t="s">
        <v>51</v>
      </c>
      <c r="B24" s="1" t="s">
        <v>49</v>
      </c>
      <c r="C24" s="1" t="s">
        <v>34</v>
      </c>
      <c r="D24" s="1">
        <v>19.899999999999999</v>
      </c>
      <c r="E24" s="1">
        <v>19.100000000000001</v>
      </c>
    </row>
    <row r="25" spans="1:5" x14ac:dyDescent="0.25">
      <c r="A25" s="1" t="s">
        <v>51</v>
      </c>
      <c r="B25" s="1" t="s">
        <v>50</v>
      </c>
      <c r="C25" s="1" t="s">
        <v>35</v>
      </c>
      <c r="D25" s="1">
        <v>23.2</v>
      </c>
      <c r="E25" s="1">
        <v>18.7</v>
      </c>
    </row>
    <row r="26" spans="1:5" x14ac:dyDescent="0.25">
      <c r="A26" s="1" t="s">
        <v>2110</v>
      </c>
      <c r="B26" s="1" t="s">
        <v>2111</v>
      </c>
      <c r="C26" s="1" t="s">
        <v>2101</v>
      </c>
      <c r="D26" s="1">
        <v>8.9</v>
      </c>
      <c r="E26" s="1">
        <v>14.2</v>
      </c>
    </row>
    <row r="27" spans="1:5" x14ac:dyDescent="0.25">
      <c r="A27" s="1" t="s">
        <v>2110</v>
      </c>
      <c r="B27" s="1" t="s">
        <v>2112</v>
      </c>
      <c r="C27" s="1" t="s">
        <v>2102</v>
      </c>
      <c r="D27" s="1">
        <v>13.3</v>
      </c>
      <c r="E27" s="1">
        <v>17.7</v>
      </c>
    </row>
    <row r="28" spans="1:5" x14ac:dyDescent="0.25">
      <c r="A28" s="1" t="s">
        <v>2110</v>
      </c>
      <c r="B28" s="1" t="s">
        <v>2113</v>
      </c>
      <c r="C28" s="1" t="s">
        <v>2103</v>
      </c>
      <c r="D28" s="1">
        <v>25.1</v>
      </c>
      <c r="E28" s="1">
        <v>34.299999999999997</v>
      </c>
    </row>
    <row r="29" spans="1:5" x14ac:dyDescent="0.25">
      <c r="A29" s="1" t="s">
        <v>2110</v>
      </c>
      <c r="B29" s="1" t="s">
        <v>2114</v>
      </c>
      <c r="C29" s="1" t="s">
        <v>2104</v>
      </c>
      <c r="D29" s="1">
        <v>20.3</v>
      </c>
      <c r="E29" s="1">
        <v>26.998999999999999</v>
      </c>
    </row>
    <row r="30" spans="1:5" x14ac:dyDescent="0.25">
      <c r="A30" s="1" t="s">
        <v>2110</v>
      </c>
      <c r="B30" s="1" t="s">
        <v>2115</v>
      </c>
      <c r="C30" s="1" t="s">
        <v>2105</v>
      </c>
      <c r="D30" s="1">
        <v>14.7</v>
      </c>
      <c r="E30" s="1">
        <v>19.550999999999998</v>
      </c>
    </row>
    <row r="31" spans="1:5" x14ac:dyDescent="0.25">
      <c r="A31" s="1" t="s">
        <v>2110</v>
      </c>
      <c r="B31" s="1" t="s">
        <v>2116</v>
      </c>
      <c r="C31" s="1" t="s">
        <v>2106</v>
      </c>
      <c r="D31" s="1">
        <v>15.5</v>
      </c>
      <c r="E31" s="1">
        <v>20.614999999999998</v>
      </c>
    </row>
    <row r="32" spans="1:5" x14ac:dyDescent="0.25">
      <c r="A32" s="1" t="s">
        <v>2110</v>
      </c>
      <c r="B32" s="1" t="s">
        <v>2117</v>
      </c>
      <c r="C32" s="1" t="s">
        <v>2107</v>
      </c>
      <c r="D32" s="1">
        <v>4.9000000000000004</v>
      </c>
      <c r="E32" s="1">
        <v>11</v>
      </c>
    </row>
    <row r="33" spans="1:5" x14ac:dyDescent="0.25">
      <c r="A33" s="1" t="s">
        <v>2110</v>
      </c>
      <c r="B33" s="1" t="s">
        <v>2118</v>
      </c>
      <c r="C33" s="1" t="s">
        <v>2108</v>
      </c>
      <c r="D33" s="1">
        <v>5.6</v>
      </c>
      <c r="E33" s="1">
        <v>10.8</v>
      </c>
    </row>
    <row r="34" spans="1:5" x14ac:dyDescent="0.25">
      <c r="A34" s="1" t="s">
        <v>2110</v>
      </c>
      <c r="B34" s="1" t="s">
        <v>2119</v>
      </c>
      <c r="C34" s="1" t="s">
        <v>2109</v>
      </c>
      <c r="D34" s="1">
        <v>10.6</v>
      </c>
      <c r="E34" s="1">
        <v>23.744</v>
      </c>
    </row>
    <row r="35" spans="1:5" x14ac:dyDescent="0.25">
      <c r="A35" s="1" t="s">
        <v>2204</v>
      </c>
      <c r="B35" s="1" t="s">
        <v>2205</v>
      </c>
      <c r="C35" s="1" t="s">
        <v>2200</v>
      </c>
      <c r="D35" s="1">
        <v>16.600000000000001</v>
      </c>
      <c r="E35" s="1">
        <v>21.1</v>
      </c>
    </row>
    <row r="36" spans="1:5" x14ac:dyDescent="0.25">
      <c r="A36" s="1" t="s">
        <v>2204</v>
      </c>
      <c r="B36" s="1" t="s">
        <v>2206</v>
      </c>
      <c r="C36" s="1" t="s">
        <v>2201</v>
      </c>
      <c r="D36" s="1">
        <v>16.600000000000001</v>
      </c>
      <c r="E36" s="1">
        <v>21.1</v>
      </c>
    </row>
    <row r="37" spans="1:5" x14ac:dyDescent="0.25">
      <c r="A37" s="1" t="s">
        <v>2204</v>
      </c>
      <c r="B37" s="1" t="s">
        <v>2207</v>
      </c>
      <c r="C37" s="1" t="s">
        <v>2202</v>
      </c>
      <c r="D37" s="1">
        <v>14.7</v>
      </c>
      <c r="E37" s="1">
        <v>15</v>
      </c>
    </row>
    <row r="38" spans="1:5" x14ac:dyDescent="0.25">
      <c r="A38" s="1" t="s">
        <v>2204</v>
      </c>
      <c r="B38" s="1" t="s">
        <v>2208</v>
      </c>
      <c r="C38" s="1" t="s">
        <v>2203</v>
      </c>
      <c r="D38" s="1">
        <v>17.399999999999999</v>
      </c>
      <c r="E38" s="1">
        <v>23.7</v>
      </c>
    </row>
    <row r="39" spans="1:5" x14ac:dyDescent="0.25">
      <c r="A39" s="1" t="s">
        <v>2123</v>
      </c>
      <c r="B39" s="1" t="s">
        <v>2124</v>
      </c>
      <c r="C39" s="1" t="s">
        <v>2120</v>
      </c>
      <c r="D39" s="1">
        <v>16.600000000000001</v>
      </c>
      <c r="E39" s="1">
        <v>18.2</v>
      </c>
    </row>
    <row r="40" spans="1:5" x14ac:dyDescent="0.25">
      <c r="A40" s="1" t="s">
        <v>2123</v>
      </c>
      <c r="B40" s="1" t="s">
        <v>2125</v>
      </c>
      <c r="C40" s="1" t="s">
        <v>2121</v>
      </c>
      <c r="D40" s="1">
        <v>16.600000000000001</v>
      </c>
      <c r="E40" s="1">
        <v>18.2</v>
      </c>
    </row>
    <row r="41" spans="1:5" x14ac:dyDescent="0.25">
      <c r="A41" s="1" t="s">
        <v>2123</v>
      </c>
      <c r="B41" s="1" t="s">
        <v>2126</v>
      </c>
      <c r="C41" s="1" t="s">
        <v>2122</v>
      </c>
      <c r="D41" s="1">
        <v>16.600000000000001</v>
      </c>
      <c r="E41" s="1">
        <v>18.2</v>
      </c>
    </row>
    <row r="42" spans="1:5" x14ac:dyDescent="0.25">
      <c r="A42" s="1" t="s">
        <v>102</v>
      </c>
      <c r="B42" s="1" t="s">
        <v>103</v>
      </c>
      <c r="C42" s="1" t="s">
        <v>104</v>
      </c>
      <c r="D42" s="1">
        <f xml:space="preserve"> 0.95 * 5.85</f>
        <v>5.5574999999999992</v>
      </c>
      <c r="E42" s="1">
        <f xml:space="preserve"> 1.337467575 * 5.85</f>
        <v>7.8241853137499993</v>
      </c>
    </row>
    <row r="43" spans="1:5" x14ac:dyDescent="0.25">
      <c r="A43" s="1" t="s">
        <v>102</v>
      </c>
      <c r="B43" s="1" t="s">
        <v>105</v>
      </c>
      <c r="C43" s="1" t="s">
        <v>106</v>
      </c>
      <c r="D43" s="1">
        <f xml:space="preserve"> 1.22518535 * 2.93</f>
        <v>3.5897930755000003</v>
      </c>
      <c r="E43" s="1">
        <f xml:space="preserve"> 2.534268275 * 2.93</f>
        <v>7.4254060457500008</v>
      </c>
    </row>
    <row r="44" spans="1:5" x14ac:dyDescent="0.25">
      <c r="A44" s="1" t="s">
        <v>102</v>
      </c>
      <c r="B44" s="1" t="s">
        <v>107</v>
      </c>
      <c r="C44" s="1" t="s">
        <v>108</v>
      </c>
      <c r="D44" s="1">
        <f xml:space="preserve"> 0.8719839 * 2.81</f>
        <v>2.450274759</v>
      </c>
      <c r="E44" s="1">
        <f xml:space="preserve"> 0.8464184 * 2.81</f>
        <v>2.3784357040000002</v>
      </c>
    </row>
    <row r="45" spans="1:5" x14ac:dyDescent="0.25">
      <c r="A45" s="1" t="s">
        <v>102</v>
      </c>
      <c r="B45" s="1" t="s">
        <v>109</v>
      </c>
      <c r="C45" s="1" t="s">
        <v>110</v>
      </c>
      <c r="D45" s="1">
        <f xml:space="preserve"> 0.796051925 * 2.81</f>
        <v>2.2369059092499999</v>
      </c>
      <c r="E45" s="1">
        <f xml:space="preserve"> 0.791292675 * 2.81</f>
        <v>2.2235324167499999</v>
      </c>
    </row>
    <row r="46" spans="1:5" x14ac:dyDescent="0.25">
      <c r="A46" s="1" t="s">
        <v>102</v>
      </c>
      <c r="B46" s="1" t="s">
        <v>111</v>
      </c>
      <c r="C46" s="1" t="s">
        <v>112</v>
      </c>
      <c r="D46" s="1">
        <f xml:space="preserve"> 1.546782025 * 5.7</f>
        <v>8.8166575424999998</v>
      </c>
      <c r="E46" s="1">
        <f>1.414441225 * 5.7</f>
        <v>8.0623149825000002</v>
      </c>
    </row>
    <row r="47" spans="1:5" x14ac:dyDescent="0.25">
      <c r="A47" s="1" t="s">
        <v>102</v>
      </c>
      <c r="B47" s="1" t="s">
        <v>113</v>
      </c>
      <c r="C47" s="1" t="s">
        <v>114</v>
      </c>
      <c r="D47" s="1">
        <f xml:space="preserve"> 1.18651015 * 5.7</f>
        <v>6.7631078549999994</v>
      </c>
      <c r="E47" s="1">
        <f xml:space="preserve"> 2.32490885 * 5.7</f>
        <v>13.251980444999999</v>
      </c>
    </row>
    <row r="48" spans="1:5" x14ac:dyDescent="0.25">
      <c r="A48" s="1" t="s">
        <v>102</v>
      </c>
      <c r="B48" s="1" t="s">
        <v>115</v>
      </c>
      <c r="C48" s="1" t="s">
        <v>116</v>
      </c>
      <c r="D48" s="1">
        <f xml:space="preserve"> 0.5056899 * 3.9</f>
        <v>1.97219061</v>
      </c>
      <c r="E48" s="1">
        <f>1.1423533 * 3.9</f>
        <v>4.4551778699999991</v>
      </c>
    </row>
    <row r="49" spans="1:5" x14ac:dyDescent="0.25">
      <c r="A49" s="1" t="s">
        <v>102</v>
      </c>
      <c r="B49" s="1" t="s">
        <v>117</v>
      </c>
      <c r="C49" s="1" t="s">
        <v>118</v>
      </c>
      <c r="E49" s="1">
        <f xml:space="preserve"> 0.96619845 * 3.9</f>
        <v>3.768173955</v>
      </c>
    </row>
    <row r="50" spans="1:5" x14ac:dyDescent="0.25">
      <c r="A50" s="1" t="s">
        <v>102</v>
      </c>
      <c r="B50" s="1" t="s">
        <v>119</v>
      </c>
      <c r="C50" s="1" t="s">
        <v>120</v>
      </c>
      <c r="E50" s="1">
        <v>0.75211892499999999</v>
      </c>
    </row>
    <row r="51" spans="1:5" x14ac:dyDescent="0.25">
      <c r="A51" s="1" t="s">
        <v>102</v>
      </c>
      <c r="B51" s="1" t="s">
        <v>121</v>
      </c>
      <c r="C51" s="1" t="s">
        <v>122</v>
      </c>
      <c r="D51" s="1">
        <f xml:space="preserve"> 0.900096375 * 4.62</f>
        <v>4.1584452525</v>
      </c>
      <c r="E51" s="1">
        <f xml:space="preserve"> 0.5592808 * 4.62</f>
        <v>2.5838772960000003</v>
      </c>
    </row>
    <row r="52" spans="1:5" x14ac:dyDescent="0.25">
      <c r="A52" s="1" t="s">
        <v>102</v>
      </c>
      <c r="B52" s="1" t="s">
        <v>123</v>
      </c>
      <c r="C52" s="1" t="s">
        <v>124</v>
      </c>
      <c r="D52" s="1">
        <f xml:space="preserve"> 1.4327232 * 4.62</f>
        <v>6.6191811840000003</v>
      </c>
      <c r="E52" s="1">
        <f>2.04558175 * 4.62</f>
        <v>9.4505876850000003</v>
      </c>
    </row>
    <row r="53" spans="1:5" x14ac:dyDescent="0.25">
      <c r="A53" s="1" t="s">
        <v>102</v>
      </c>
      <c r="B53" s="1" t="s">
        <v>125</v>
      </c>
      <c r="C53" s="1" t="s">
        <v>126</v>
      </c>
      <c r="D53" s="1">
        <f xml:space="preserve"> 1.4849912 * 6.33</f>
        <v>9.3999942960000009</v>
      </c>
      <c r="E53" s="1">
        <f xml:space="preserve"> 1.64166895 * 6.33</f>
        <v>10.391764453499999</v>
      </c>
    </row>
    <row r="54" spans="1:5" x14ac:dyDescent="0.25">
      <c r="A54" s="1" t="s">
        <v>102</v>
      </c>
      <c r="B54" s="1" t="s">
        <v>127</v>
      </c>
      <c r="C54" s="1" t="s">
        <v>128</v>
      </c>
      <c r="D54" s="1">
        <f xml:space="preserve"> 1.357158075 * 6.33</f>
        <v>8.5908106147500014</v>
      </c>
      <c r="E54" s="1">
        <f xml:space="preserve"> 1.04548105 * 6.33</f>
        <v>6.6178950465000002</v>
      </c>
    </row>
    <row r="55" spans="1:5" x14ac:dyDescent="0.25">
      <c r="A55" s="1" t="s">
        <v>102</v>
      </c>
      <c r="B55" s="1" t="s">
        <v>129</v>
      </c>
      <c r="C55" s="1" t="s">
        <v>130</v>
      </c>
      <c r="D55" s="1">
        <f xml:space="preserve"> 3.2078497 * 2.71</f>
        <v>8.6932726870000003</v>
      </c>
      <c r="E55" s="1">
        <f xml:space="preserve"> 3.5164472 * 2.71</f>
        <v>9.5295719119999998</v>
      </c>
    </row>
    <row r="56" spans="1:5" x14ac:dyDescent="0.25">
      <c r="A56" s="1" t="s">
        <v>1040</v>
      </c>
      <c r="B56" s="1" t="s">
        <v>1157</v>
      </c>
      <c r="C56" s="1" t="s">
        <v>1042</v>
      </c>
      <c r="D56" s="1">
        <v>7.5476669459999997</v>
      </c>
      <c r="E56" s="1">
        <v>8.4964722459999997</v>
      </c>
    </row>
    <row r="57" spans="1:5" x14ac:dyDescent="0.25">
      <c r="A57" s="1" t="s">
        <v>1040</v>
      </c>
      <c r="B57" s="1" t="s">
        <v>1158</v>
      </c>
      <c r="C57" s="1" t="s">
        <v>1047</v>
      </c>
      <c r="D57" s="1">
        <v>4.1891021740000003</v>
      </c>
      <c r="E57" s="1">
        <v>4.9821883810000003</v>
      </c>
    </row>
    <row r="58" spans="1:5" x14ac:dyDescent="0.25">
      <c r="A58" s="1" t="s">
        <v>1040</v>
      </c>
      <c r="B58" s="1" t="s">
        <v>1159</v>
      </c>
      <c r="C58" s="1" t="s">
        <v>1061</v>
      </c>
      <c r="D58" s="1">
        <v>5.5820817260000002</v>
      </c>
      <c r="E58" s="1">
        <v>6.7557955349999999</v>
      </c>
    </row>
    <row r="59" spans="1:5" x14ac:dyDescent="0.25">
      <c r="A59" s="1" t="s">
        <v>1040</v>
      </c>
      <c r="B59" s="1" t="s">
        <v>1160</v>
      </c>
      <c r="C59" s="1" t="s">
        <v>1073</v>
      </c>
      <c r="D59" s="1">
        <v>6.6738980950000002</v>
      </c>
      <c r="E59" s="1">
        <v>8.3452352239999996</v>
      </c>
    </row>
    <row r="60" spans="1:5" x14ac:dyDescent="0.25">
      <c r="A60" s="1" t="s">
        <v>1040</v>
      </c>
      <c r="B60" s="1" t="s">
        <v>1161</v>
      </c>
      <c r="C60" s="1" t="s">
        <v>1076</v>
      </c>
      <c r="D60" s="1">
        <v>6.609437357</v>
      </c>
      <c r="E60" s="1">
        <v>8.4739123930000009</v>
      </c>
    </row>
    <row r="61" spans="1:5" x14ac:dyDescent="0.25">
      <c r="A61" s="1" t="s">
        <v>1040</v>
      </c>
      <c r="B61" s="1" t="s">
        <v>1162</v>
      </c>
      <c r="C61" s="1" t="s">
        <v>1082</v>
      </c>
      <c r="D61" s="1">
        <v>6.3476314289999998</v>
      </c>
      <c r="E61" s="1">
        <v>7.6437677409999996</v>
      </c>
    </row>
    <row r="62" spans="1:5" x14ac:dyDescent="0.25">
      <c r="A62" s="1" t="s">
        <v>1040</v>
      </c>
      <c r="B62" s="1" t="s">
        <v>1163</v>
      </c>
      <c r="C62" s="1" t="s">
        <v>1096</v>
      </c>
      <c r="D62" s="1">
        <v>7.2561941250000004</v>
      </c>
      <c r="E62" s="1">
        <v>8.6161489509999996</v>
      </c>
    </row>
    <row r="63" spans="1:5" x14ac:dyDescent="0.25">
      <c r="A63" s="1" t="s">
        <v>1040</v>
      </c>
      <c r="B63" s="1" t="s">
        <v>1164</v>
      </c>
      <c r="C63" s="1" t="s">
        <v>1107</v>
      </c>
      <c r="D63" s="1">
        <v>8.7624477889999994</v>
      </c>
      <c r="E63" s="1">
        <v>10.01962509</v>
      </c>
    </row>
    <row r="64" spans="1:5" x14ac:dyDescent="0.25">
      <c r="A64" s="1" t="s">
        <v>1040</v>
      </c>
      <c r="B64" s="1" t="s">
        <v>1166</v>
      </c>
      <c r="C64" s="1" t="s">
        <v>1134</v>
      </c>
      <c r="D64" s="1">
        <v>8.5575686040000001</v>
      </c>
      <c r="E64" s="1">
        <v>9.607258646</v>
      </c>
    </row>
    <row r="65" spans="1:5" x14ac:dyDescent="0.25">
      <c r="A65" s="1" t="s">
        <v>1040</v>
      </c>
      <c r="B65" s="1" t="s">
        <v>1165</v>
      </c>
      <c r="C65" s="1" t="s">
        <v>1121</v>
      </c>
      <c r="D65" s="1">
        <v>10.0826162</v>
      </c>
      <c r="E65" s="1">
        <v>11.65023656</v>
      </c>
    </row>
    <row r="66" spans="1:5" x14ac:dyDescent="0.25">
      <c r="A66" s="1" t="s">
        <v>1040</v>
      </c>
      <c r="B66" s="1" t="s">
        <v>1167</v>
      </c>
      <c r="C66" s="1" t="s">
        <v>1143</v>
      </c>
      <c r="D66" s="1">
        <v>9.2098008910000004</v>
      </c>
      <c r="E66" s="1">
        <v>9.9698153739999995</v>
      </c>
    </row>
    <row r="67" spans="1:5" x14ac:dyDescent="0.25">
      <c r="A67" s="1" t="s">
        <v>1040</v>
      </c>
      <c r="C67" s="1" t="s">
        <v>1041</v>
      </c>
      <c r="D67" s="1">
        <v>1.33</v>
      </c>
      <c r="E67" s="1">
        <v>1.68</v>
      </c>
    </row>
    <row r="68" spans="1:5" x14ac:dyDescent="0.25">
      <c r="A68" s="1" t="s">
        <v>1040</v>
      </c>
      <c r="C68" s="1" t="s">
        <v>1043</v>
      </c>
      <c r="D68" s="1">
        <v>1.26</v>
      </c>
      <c r="E68" s="1">
        <v>1.68</v>
      </c>
    </row>
    <row r="69" spans="1:5" x14ac:dyDescent="0.25">
      <c r="A69" s="1" t="s">
        <v>1040</v>
      </c>
      <c r="C69" s="1" t="s">
        <v>1044</v>
      </c>
      <c r="D69" s="1">
        <v>1.1499999999999999</v>
      </c>
      <c r="E69" s="1">
        <v>1.59</v>
      </c>
    </row>
    <row r="70" spans="1:5" x14ac:dyDescent="0.25">
      <c r="A70" s="1" t="s">
        <v>1040</v>
      </c>
      <c r="C70" s="1" t="s">
        <v>1045</v>
      </c>
      <c r="D70" s="1">
        <v>0.92</v>
      </c>
      <c r="E70" s="1">
        <v>1.21</v>
      </c>
    </row>
    <row r="71" spans="1:5" x14ac:dyDescent="0.25">
      <c r="A71" s="1" t="s">
        <v>1040</v>
      </c>
      <c r="C71" s="1" t="s">
        <v>1046</v>
      </c>
      <c r="D71" s="1">
        <v>1.56</v>
      </c>
      <c r="E71" s="1">
        <v>1.82</v>
      </c>
    </row>
    <row r="72" spans="1:5" x14ac:dyDescent="0.25">
      <c r="A72" s="1" t="s">
        <v>1040</v>
      </c>
      <c r="C72" s="1" t="s">
        <v>1048</v>
      </c>
      <c r="D72" s="1">
        <v>1.62</v>
      </c>
      <c r="E72" s="1">
        <v>2.5</v>
      </c>
    </row>
    <row r="73" spans="1:5" x14ac:dyDescent="0.25">
      <c r="A73" s="1" t="s">
        <v>1040</v>
      </c>
      <c r="C73" s="1" t="s">
        <v>1049</v>
      </c>
      <c r="D73" s="1">
        <v>1.73</v>
      </c>
      <c r="E73" s="1">
        <v>2.0099999999999998</v>
      </c>
    </row>
    <row r="74" spans="1:5" x14ac:dyDescent="0.25">
      <c r="A74" s="1" t="s">
        <v>1040</v>
      </c>
      <c r="C74" s="1" t="s">
        <v>1050</v>
      </c>
      <c r="D74" s="1">
        <v>1.94</v>
      </c>
      <c r="E74" s="1">
        <v>2.44</v>
      </c>
    </row>
    <row r="75" spans="1:5" x14ac:dyDescent="0.25">
      <c r="A75" s="1" t="s">
        <v>1040</v>
      </c>
      <c r="C75" s="1" t="s">
        <v>1051</v>
      </c>
      <c r="D75" s="1">
        <v>0.88</v>
      </c>
      <c r="E75" s="1">
        <v>0.9</v>
      </c>
    </row>
    <row r="76" spans="1:5" x14ac:dyDescent="0.25">
      <c r="A76" s="1" t="s">
        <v>1040</v>
      </c>
      <c r="C76" s="1" t="s">
        <v>1052</v>
      </c>
      <c r="D76" s="1">
        <v>1</v>
      </c>
      <c r="E76" s="1">
        <v>1.33</v>
      </c>
    </row>
    <row r="77" spans="1:5" x14ac:dyDescent="0.25">
      <c r="A77" s="1" t="s">
        <v>1040</v>
      </c>
      <c r="C77" s="1" t="s">
        <v>1053</v>
      </c>
      <c r="D77" s="1">
        <v>1.66</v>
      </c>
      <c r="E77" s="1">
        <v>2.64</v>
      </c>
    </row>
    <row r="78" spans="1:5" x14ac:dyDescent="0.25">
      <c r="A78" s="1" t="s">
        <v>1040</v>
      </c>
      <c r="C78" s="1" t="s">
        <v>1054</v>
      </c>
      <c r="D78" s="1">
        <v>1.34</v>
      </c>
      <c r="E78" s="1">
        <v>1.58</v>
      </c>
    </row>
    <row r="79" spans="1:5" x14ac:dyDescent="0.25">
      <c r="A79" s="1" t="s">
        <v>1040</v>
      </c>
      <c r="C79" s="1" t="s">
        <v>1055</v>
      </c>
      <c r="D79" s="1">
        <v>1.53</v>
      </c>
      <c r="E79" s="1">
        <v>1.86</v>
      </c>
    </row>
    <row r="80" spans="1:5" x14ac:dyDescent="0.25">
      <c r="A80" s="1" t="s">
        <v>1040</v>
      </c>
      <c r="C80" s="1" t="s">
        <v>1056</v>
      </c>
      <c r="D80" s="1">
        <v>2.0299999999999998</v>
      </c>
      <c r="E80" s="1">
        <v>2.54</v>
      </c>
    </row>
    <row r="81" spans="1:5" x14ac:dyDescent="0.25">
      <c r="A81" s="1" t="s">
        <v>1040</v>
      </c>
      <c r="C81" s="1" t="s">
        <v>1057</v>
      </c>
      <c r="D81" s="1">
        <v>2.1800000000000002</v>
      </c>
      <c r="E81" s="1">
        <v>2.69</v>
      </c>
    </row>
    <row r="82" spans="1:5" x14ac:dyDescent="0.25">
      <c r="A82" s="1" t="s">
        <v>1040</v>
      </c>
      <c r="C82" s="1" t="s">
        <v>1058</v>
      </c>
      <c r="D82" s="1">
        <v>0.9</v>
      </c>
      <c r="E82" s="1">
        <v>1.1000000000000001</v>
      </c>
    </row>
    <row r="83" spans="1:5" x14ac:dyDescent="0.25">
      <c r="A83" s="1" t="s">
        <v>1040</v>
      </c>
      <c r="C83" s="1" t="s">
        <v>1059</v>
      </c>
      <c r="D83" s="1">
        <v>1.71</v>
      </c>
      <c r="E83" s="1">
        <v>2.16</v>
      </c>
    </row>
    <row r="84" spans="1:5" x14ac:dyDescent="0.25">
      <c r="A84" s="1" t="s">
        <v>1040</v>
      </c>
      <c r="C84" s="1" t="s">
        <v>1060</v>
      </c>
      <c r="D84" s="1">
        <v>1.4</v>
      </c>
      <c r="E84" s="1">
        <v>2.1800000000000002</v>
      </c>
    </row>
    <row r="85" spans="1:5" x14ac:dyDescent="0.25">
      <c r="A85" s="1" t="s">
        <v>1040</v>
      </c>
      <c r="C85" s="1" t="s">
        <v>1062</v>
      </c>
      <c r="D85" s="1">
        <v>0.91</v>
      </c>
      <c r="E85" s="1">
        <v>0.88</v>
      </c>
    </row>
    <row r="86" spans="1:5" x14ac:dyDescent="0.25">
      <c r="A86" s="1" t="s">
        <v>1040</v>
      </c>
      <c r="C86" s="1" t="s">
        <v>1063</v>
      </c>
      <c r="D86" s="1">
        <v>1.42</v>
      </c>
      <c r="E86" s="1">
        <v>1.4</v>
      </c>
    </row>
    <row r="87" spans="1:5" x14ac:dyDescent="0.25">
      <c r="A87" s="1" t="s">
        <v>1040</v>
      </c>
      <c r="C87" s="1" t="s">
        <v>1064</v>
      </c>
      <c r="D87" s="1">
        <v>1.27</v>
      </c>
      <c r="E87" s="1">
        <v>1.2</v>
      </c>
    </row>
    <row r="88" spans="1:5" x14ac:dyDescent="0.25">
      <c r="A88" s="1" t="s">
        <v>1040</v>
      </c>
      <c r="C88" s="1" t="s">
        <v>1065</v>
      </c>
      <c r="D88" s="1">
        <v>1.48</v>
      </c>
      <c r="E88" s="1">
        <v>1.68</v>
      </c>
    </row>
    <row r="89" spans="1:5" x14ac:dyDescent="0.25">
      <c r="A89" s="1" t="s">
        <v>1040</v>
      </c>
      <c r="C89" s="1" t="s">
        <v>1066</v>
      </c>
      <c r="D89" s="1">
        <v>0.89</v>
      </c>
      <c r="E89" s="1">
        <v>1.1100000000000001</v>
      </c>
    </row>
    <row r="90" spans="1:5" x14ac:dyDescent="0.25">
      <c r="A90" s="1" t="s">
        <v>1040</v>
      </c>
      <c r="C90" s="1" t="s">
        <v>1067</v>
      </c>
      <c r="D90" s="1">
        <v>1.21</v>
      </c>
      <c r="E90" s="1">
        <v>1.53</v>
      </c>
    </row>
    <row r="91" spans="1:5" x14ac:dyDescent="0.25">
      <c r="A91" s="1" t="s">
        <v>1040</v>
      </c>
      <c r="C91" s="1" t="s">
        <v>1068</v>
      </c>
      <c r="D91" s="1">
        <v>2.14</v>
      </c>
      <c r="E91" s="1">
        <v>2.41</v>
      </c>
    </row>
    <row r="92" spans="1:5" x14ac:dyDescent="0.25">
      <c r="A92" s="1" t="s">
        <v>1040</v>
      </c>
      <c r="C92" s="1" t="s">
        <v>1069</v>
      </c>
      <c r="D92" s="1">
        <v>1.71</v>
      </c>
      <c r="E92" s="1">
        <v>1.88</v>
      </c>
    </row>
    <row r="93" spans="1:5" x14ac:dyDescent="0.25">
      <c r="A93" s="1" t="s">
        <v>1040</v>
      </c>
      <c r="C93" s="1" t="s">
        <v>1070</v>
      </c>
      <c r="D93" s="1">
        <v>1.26</v>
      </c>
      <c r="E93" s="1">
        <v>1.49</v>
      </c>
    </row>
    <row r="94" spans="1:5" x14ac:dyDescent="0.25">
      <c r="A94" s="1" t="s">
        <v>1040</v>
      </c>
      <c r="C94" s="1" t="s">
        <v>1071</v>
      </c>
      <c r="D94" s="1">
        <v>0.8</v>
      </c>
      <c r="E94" s="1">
        <v>1.43</v>
      </c>
    </row>
    <row r="95" spans="1:5" x14ac:dyDescent="0.25">
      <c r="A95" s="1" t="s">
        <v>1040</v>
      </c>
      <c r="C95" s="1" t="s">
        <v>1072</v>
      </c>
      <c r="D95" s="1">
        <v>0.84</v>
      </c>
      <c r="E95" s="1">
        <v>1.1499999999999999</v>
      </c>
    </row>
    <row r="96" spans="1:5" x14ac:dyDescent="0.25">
      <c r="A96" s="1" t="s">
        <v>1040</v>
      </c>
      <c r="C96" s="1" t="s">
        <v>1074</v>
      </c>
      <c r="D96" s="1">
        <v>2.02</v>
      </c>
      <c r="E96" s="1">
        <v>2.63</v>
      </c>
    </row>
    <row r="97" spans="1:5" x14ac:dyDescent="0.25">
      <c r="A97" s="1" t="s">
        <v>1040</v>
      </c>
      <c r="C97" s="1" t="s">
        <v>1075</v>
      </c>
      <c r="D97" s="1">
        <v>1.98</v>
      </c>
      <c r="E97" s="1">
        <v>2.23</v>
      </c>
    </row>
    <row r="98" spans="1:5" x14ac:dyDescent="0.25">
      <c r="A98" s="1" t="s">
        <v>1040</v>
      </c>
      <c r="C98" s="1" t="s">
        <v>1077</v>
      </c>
      <c r="D98" s="1">
        <v>1.42</v>
      </c>
      <c r="E98" s="1">
        <v>1.78</v>
      </c>
    </row>
    <row r="99" spans="1:5" x14ac:dyDescent="0.25">
      <c r="A99" s="1" t="s">
        <v>1040</v>
      </c>
      <c r="C99" s="1" t="s">
        <v>1078</v>
      </c>
      <c r="D99" s="1">
        <v>1.73</v>
      </c>
      <c r="E99" s="1">
        <v>1.85</v>
      </c>
    </row>
    <row r="100" spans="1:5" x14ac:dyDescent="0.25">
      <c r="A100" s="1" t="s">
        <v>1040</v>
      </c>
      <c r="C100" s="1" t="s">
        <v>1079</v>
      </c>
      <c r="D100" s="1">
        <v>1.28</v>
      </c>
      <c r="E100" s="1">
        <v>2.0699999999999998</v>
      </c>
    </row>
    <row r="101" spans="1:5" x14ac:dyDescent="0.25">
      <c r="A101" s="1" t="s">
        <v>1040</v>
      </c>
      <c r="C101" s="1" t="s">
        <v>1080</v>
      </c>
      <c r="D101" s="1">
        <v>1.73</v>
      </c>
      <c r="E101" s="1">
        <v>1.72</v>
      </c>
    </row>
    <row r="102" spans="1:5" x14ac:dyDescent="0.25">
      <c r="A102" s="1" t="s">
        <v>1040</v>
      </c>
      <c r="C102" s="1" t="s">
        <v>1081</v>
      </c>
      <c r="D102" s="1">
        <v>1.48</v>
      </c>
      <c r="E102" s="1">
        <v>2.0299999999999998</v>
      </c>
    </row>
    <row r="103" spans="1:5" x14ac:dyDescent="0.25">
      <c r="A103" s="1" t="s">
        <v>1040</v>
      </c>
      <c r="C103" s="1" t="s">
        <v>1083</v>
      </c>
      <c r="D103" s="1">
        <v>1.74</v>
      </c>
      <c r="E103" s="1">
        <v>2.1800000000000002</v>
      </c>
    </row>
    <row r="104" spans="1:5" x14ac:dyDescent="0.25">
      <c r="A104" s="1" t="s">
        <v>1040</v>
      </c>
      <c r="C104" s="1" t="s">
        <v>1084</v>
      </c>
      <c r="D104" s="1">
        <v>2.76</v>
      </c>
      <c r="E104" s="1">
        <v>2.95</v>
      </c>
    </row>
    <row r="105" spans="1:5" x14ac:dyDescent="0.25">
      <c r="A105" s="1" t="s">
        <v>1040</v>
      </c>
      <c r="C105" s="1" t="s">
        <v>1085</v>
      </c>
      <c r="D105" s="1">
        <v>1.43</v>
      </c>
      <c r="E105" s="1">
        <v>1.74</v>
      </c>
    </row>
    <row r="106" spans="1:5" x14ac:dyDescent="0.25">
      <c r="A106" s="1" t="s">
        <v>1040</v>
      </c>
      <c r="C106" s="1" t="s">
        <v>1086</v>
      </c>
      <c r="D106" s="1">
        <v>2.2799999999999998</v>
      </c>
      <c r="E106" s="1">
        <v>2.4</v>
      </c>
    </row>
    <row r="107" spans="1:5" x14ac:dyDescent="0.25">
      <c r="A107" s="1" t="s">
        <v>1040</v>
      </c>
      <c r="C107" s="1" t="s">
        <v>1087</v>
      </c>
      <c r="D107" s="1">
        <v>2.9</v>
      </c>
      <c r="E107" s="1">
        <v>3.05</v>
      </c>
    </row>
    <row r="108" spans="1:5" x14ac:dyDescent="0.25">
      <c r="A108" s="1" t="s">
        <v>1040</v>
      </c>
      <c r="C108" s="1" t="s">
        <v>1088</v>
      </c>
      <c r="D108" s="1">
        <v>1.83</v>
      </c>
      <c r="E108" s="1">
        <v>2.42</v>
      </c>
    </row>
    <row r="109" spans="1:5" x14ac:dyDescent="0.25">
      <c r="A109" s="1" t="s">
        <v>1040</v>
      </c>
      <c r="C109" s="1" t="s">
        <v>1089</v>
      </c>
      <c r="D109" s="1">
        <v>2.9</v>
      </c>
      <c r="E109" s="1">
        <v>2.8</v>
      </c>
    </row>
    <row r="110" spans="1:5" x14ac:dyDescent="0.25">
      <c r="A110" s="1" t="s">
        <v>1040</v>
      </c>
      <c r="C110" s="1" t="s">
        <v>1090</v>
      </c>
      <c r="D110" s="1">
        <v>1.86</v>
      </c>
      <c r="E110" s="1">
        <v>1.73</v>
      </c>
    </row>
    <row r="111" spans="1:5" x14ac:dyDescent="0.25">
      <c r="A111" s="1" t="s">
        <v>1040</v>
      </c>
      <c r="C111" s="1" t="s">
        <v>1091</v>
      </c>
      <c r="D111" s="1">
        <v>2.31</v>
      </c>
      <c r="E111" s="1">
        <v>2.78</v>
      </c>
    </row>
    <row r="112" spans="1:5" x14ac:dyDescent="0.25">
      <c r="A112" s="1" t="s">
        <v>1040</v>
      </c>
      <c r="C112" s="1" t="s">
        <v>1092</v>
      </c>
      <c r="D112" s="1">
        <v>3.05</v>
      </c>
      <c r="E112" s="1">
        <v>3.08</v>
      </c>
    </row>
    <row r="113" spans="1:5" x14ac:dyDescent="0.25">
      <c r="A113" s="1" t="s">
        <v>1040</v>
      </c>
      <c r="C113" s="1" t="s">
        <v>1093</v>
      </c>
      <c r="D113" s="1">
        <v>2.36</v>
      </c>
      <c r="E113" s="1">
        <v>2.1800000000000002</v>
      </c>
    </row>
    <row r="114" spans="1:5" x14ac:dyDescent="0.25">
      <c r="A114" s="1" t="s">
        <v>1040</v>
      </c>
      <c r="C114" s="1" t="s">
        <v>1094</v>
      </c>
      <c r="D114" s="1">
        <v>2.0099999999999998</v>
      </c>
      <c r="E114" s="1">
        <v>2.0499999999999998</v>
      </c>
    </row>
    <row r="115" spans="1:5" x14ac:dyDescent="0.25">
      <c r="A115" s="1" t="s">
        <v>1040</v>
      </c>
      <c r="C115" s="1" t="s">
        <v>1095</v>
      </c>
      <c r="D115" s="1">
        <v>2.0099999999999998</v>
      </c>
      <c r="E115" s="1">
        <v>2.2999999999999998</v>
      </c>
    </row>
    <row r="116" spans="1:5" x14ac:dyDescent="0.25">
      <c r="A116" s="1" t="s">
        <v>1040</v>
      </c>
      <c r="C116" s="1" t="s">
        <v>1097</v>
      </c>
      <c r="D116" s="1">
        <v>2.33</v>
      </c>
      <c r="E116" s="1">
        <v>2.78</v>
      </c>
    </row>
    <row r="117" spans="1:5" x14ac:dyDescent="0.25">
      <c r="A117" s="1" t="s">
        <v>1040</v>
      </c>
      <c r="C117" s="1" t="s">
        <v>1098</v>
      </c>
      <c r="D117" s="1">
        <v>2.35</v>
      </c>
      <c r="E117" s="1">
        <v>2.54</v>
      </c>
    </row>
    <row r="118" spans="1:5" x14ac:dyDescent="0.25">
      <c r="A118" s="1" t="s">
        <v>1040</v>
      </c>
      <c r="C118" s="1" t="s">
        <v>1099</v>
      </c>
      <c r="D118" s="1">
        <v>1.87</v>
      </c>
      <c r="E118" s="1">
        <v>2.3199999999999998</v>
      </c>
    </row>
    <row r="119" spans="1:5" x14ac:dyDescent="0.25">
      <c r="A119" s="1" t="s">
        <v>1040</v>
      </c>
      <c r="C119" s="1" t="s">
        <v>1100</v>
      </c>
      <c r="D119" s="1">
        <v>2.94</v>
      </c>
      <c r="E119" s="1">
        <v>3.02</v>
      </c>
    </row>
    <row r="120" spans="1:5" x14ac:dyDescent="0.25">
      <c r="A120" s="1" t="s">
        <v>1040</v>
      </c>
      <c r="C120" s="1" t="s">
        <v>1101</v>
      </c>
      <c r="D120" s="1">
        <v>1.53</v>
      </c>
      <c r="E120" s="1">
        <v>1.63</v>
      </c>
    </row>
    <row r="121" spans="1:5" x14ac:dyDescent="0.25">
      <c r="A121" s="1" t="s">
        <v>1040</v>
      </c>
      <c r="C121" s="1" t="s">
        <v>1102</v>
      </c>
      <c r="D121" s="1">
        <v>1.94</v>
      </c>
      <c r="E121" s="1">
        <v>2.5499999999999998</v>
      </c>
    </row>
    <row r="122" spans="1:5" x14ac:dyDescent="0.25">
      <c r="A122" s="1" t="s">
        <v>1040</v>
      </c>
      <c r="C122" s="1" t="s">
        <v>1103</v>
      </c>
      <c r="D122" s="1">
        <v>2.77</v>
      </c>
      <c r="E122" s="1">
        <v>3.45</v>
      </c>
    </row>
    <row r="123" spans="1:5" x14ac:dyDescent="0.25">
      <c r="A123" s="1" t="s">
        <v>1040</v>
      </c>
      <c r="C123" s="1" t="s">
        <v>1104</v>
      </c>
      <c r="D123" s="1">
        <v>2.33</v>
      </c>
      <c r="E123" s="1">
        <v>2.65</v>
      </c>
    </row>
    <row r="124" spans="1:5" x14ac:dyDescent="0.25">
      <c r="A124" s="1" t="s">
        <v>1040</v>
      </c>
      <c r="C124" s="1" t="s">
        <v>1105</v>
      </c>
      <c r="D124" s="1">
        <v>1.9</v>
      </c>
      <c r="E124" s="1">
        <v>2.12</v>
      </c>
    </row>
    <row r="125" spans="1:5" x14ac:dyDescent="0.25">
      <c r="A125" s="1" t="s">
        <v>1040</v>
      </c>
      <c r="C125" s="1" t="s">
        <v>1106</v>
      </c>
      <c r="D125" s="1">
        <v>2.83</v>
      </c>
      <c r="E125" s="1">
        <v>1.51</v>
      </c>
    </row>
    <row r="126" spans="1:5" x14ac:dyDescent="0.25">
      <c r="A126" s="1" t="s">
        <v>1040</v>
      </c>
      <c r="C126" s="1" t="s">
        <v>1108</v>
      </c>
      <c r="D126" s="1">
        <v>1.37</v>
      </c>
      <c r="E126" s="1">
        <v>2.3199999999999998</v>
      </c>
    </row>
    <row r="127" spans="1:5" x14ac:dyDescent="0.25">
      <c r="A127" s="1" t="s">
        <v>1040</v>
      </c>
      <c r="C127" s="1" t="s">
        <v>1109</v>
      </c>
      <c r="D127" s="1">
        <v>2.13</v>
      </c>
      <c r="E127" s="1">
        <v>2.44</v>
      </c>
    </row>
    <row r="128" spans="1:5" x14ac:dyDescent="0.25">
      <c r="A128" s="1" t="s">
        <v>1040</v>
      </c>
      <c r="C128" s="1" t="s">
        <v>1110</v>
      </c>
      <c r="D128" s="1">
        <v>0.93</v>
      </c>
      <c r="E128" s="1">
        <v>0.57999999999999996</v>
      </c>
    </row>
    <row r="129" spans="1:5" x14ac:dyDescent="0.25">
      <c r="A129" s="1" t="s">
        <v>1040</v>
      </c>
      <c r="C129" s="1" t="s">
        <v>1111</v>
      </c>
      <c r="D129" s="1">
        <v>1.68</v>
      </c>
      <c r="E129" s="1">
        <v>2.09</v>
      </c>
    </row>
    <row r="130" spans="1:5" x14ac:dyDescent="0.25">
      <c r="A130" s="1" t="s">
        <v>1040</v>
      </c>
      <c r="C130" s="1" t="s">
        <v>1112</v>
      </c>
      <c r="D130" s="1">
        <v>2.14</v>
      </c>
      <c r="E130" s="1">
        <v>2.09</v>
      </c>
    </row>
    <row r="131" spans="1:5" x14ac:dyDescent="0.25">
      <c r="A131" s="1" t="s">
        <v>1040</v>
      </c>
      <c r="C131" s="1" t="s">
        <v>1113</v>
      </c>
      <c r="D131" s="1">
        <v>2.0699999999999998</v>
      </c>
      <c r="E131" s="1">
        <v>2.23</v>
      </c>
    </row>
    <row r="132" spans="1:5" x14ac:dyDescent="0.25">
      <c r="A132" s="1" t="s">
        <v>1040</v>
      </c>
      <c r="C132" s="1" t="s">
        <v>1114</v>
      </c>
      <c r="D132" s="1">
        <v>1.82</v>
      </c>
      <c r="E132" s="1">
        <v>2.31</v>
      </c>
    </row>
    <row r="133" spans="1:5" x14ac:dyDescent="0.25">
      <c r="A133" s="1" t="s">
        <v>1040</v>
      </c>
      <c r="C133" s="1" t="s">
        <v>1115</v>
      </c>
      <c r="D133" s="1">
        <v>2.13</v>
      </c>
      <c r="E133" s="1">
        <v>2.13</v>
      </c>
    </row>
    <row r="134" spans="1:5" x14ac:dyDescent="0.25">
      <c r="A134" s="1" t="s">
        <v>1040</v>
      </c>
      <c r="C134" s="1" t="s">
        <v>1116</v>
      </c>
      <c r="D134" s="1">
        <v>1.73</v>
      </c>
      <c r="E134" s="1">
        <v>1.93</v>
      </c>
    </row>
    <row r="135" spans="1:5" x14ac:dyDescent="0.25">
      <c r="A135" s="1" t="s">
        <v>1040</v>
      </c>
      <c r="C135" s="1" t="s">
        <v>1117</v>
      </c>
      <c r="D135" s="1">
        <v>1.48</v>
      </c>
      <c r="E135" s="1">
        <v>1.77</v>
      </c>
    </row>
    <row r="136" spans="1:5" x14ac:dyDescent="0.25">
      <c r="A136" s="1" t="s">
        <v>1040</v>
      </c>
      <c r="C136" s="1" t="s">
        <v>1118</v>
      </c>
      <c r="D136" s="1">
        <v>1.46</v>
      </c>
      <c r="E136" s="1">
        <v>1.88</v>
      </c>
    </row>
    <row r="137" spans="1:5" x14ac:dyDescent="0.25">
      <c r="A137" s="1" t="s">
        <v>1040</v>
      </c>
      <c r="C137" s="1" t="s">
        <v>1119</v>
      </c>
      <c r="D137" s="1">
        <v>1.96</v>
      </c>
      <c r="E137" s="1">
        <v>2.1800000000000002</v>
      </c>
    </row>
    <row r="138" spans="1:5" x14ac:dyDescent="0.25">
      <c r="A138" s="1" t="s">
        <v>1040</v>
      </c>
      <c r="C138" s="1" t="s">
        <v>1120</v>
      </c>
      <c r="D138" s="1">
        <v>1.99</v>
      </c>
      <c r="E138" s="1">
        <v>2.33</v>
      </c>
    </row>
    <row r="139" spans="1:5" x14ac:dyDescent="0.25">
      <c r="A139" s="1" t="s">
        <v>1040</v>
      </c>
      <c r="C139" s="1" t="s">
        <v>1122</v>
      </c>
      <c r="D139" s="1">
        <v>1.78</v>
      </c>
      <c r="E139" s="1">
        <v>1.9</v>
      </c>
    </row>
    <row r="140" spans="1:5" x14ac:dyDescent="0.25">
      <c r="A140" s="1" t="s">
        <v>1040</v>
      </c>
      <c r="C140" s="1" t="s">
        <v>1123</v>
      </c>
      <c r="D140" s="1">
        <v>1.81</v>
      </c>
      <c r="E140" s="1">
        <v>1.91</v>
      </c>
    </row>
    <row r="141" spans="1:5" x14ac:dyDescent="0.25">
      <c r="A141" s="1" t="s">
        <v>1040</v>
      </c>
      <c r="C141" s="1" t="s">
        <v>1124</v>
      </c>
      <c r="D141" s="1">
        <v>2.48</v>
      </c>
      <c r="E141" s="1">
        <v>2.89</v>
      </c>
    </row>
    <row r="142" spans="1:5" x14ac:dyDescent="0.25">
      <c r="A142" s="1" t="s">
        <v>1040</v>
      </c>
      <c r="C142" s="1" t="s">
        <v>1125</v>
      </c>
      <c r="D142" s="1">
        <v>2.9</v>
      </c>
      <c r="E142" s="1">
        <v>2.58</v>
      </c>
    </row>
    <row r="143" spans="1:5" x14ac:dyDescent="0.25">
      <c r="A143" s="1" t="s">
        <v>1040</v>
      </c>
      <c r="C143" s="1" t="s">
        <v>1126</v>
      </c>
      <c r="D143" s="1">
        <v>1.65</v>
      </c>
      <c r="E143" s="1">
        <v>1.98</v>
      </c>
    </row>
    <row r="144" spans="1:5" x14ac:dyDescent="0.25">
      <c r="A144" s="1" t="s">
        <v>1040</v>
      </c>
      <c r="C144" s="1" t="s">
        <v>1127</v>
      </c>
      <c r="D144" s="1">
        <v>2.79</v>
      </c>
      <c r="E144" s="1">
        <v>3.17</v>
      </c>
    </row>
    <row r="145" spans="1:5" x14ac:dyDescent="0.25">
      <c r="A145" s="1" t="s">
        <v>1040</v>
      </c>
      <c r="C145" s="1" t="s">
        <v>1128</v>
      </c>
      <c r="D145" s="1">
        <v>1.99</v>
      </c>
      <c r="E145" s="1">
        <v>2.31</v>
      </c>
    </row>
    <row r="146" spans="1:5" x14ac:dyDescent="0.25">
      <c r="A146" s="1" t="s">
        <v>1040</v>
      </c>
      <c r="C146" s="1" t="s">
        <v>1129</v>
      </c>
      <c r="D146" s="1">
        <v>1.83</v>
      </c>
      <c r="E146" s="1">
        <v>1.98</v>
      </c>
    </row>
    <row r="147" spans="1:5" x14ac:dyDescent="0.25">
      <c r="A147" s="1" t="s">
        <v>1040</v>
      </c>
      <c r="C147" s="1" t="s">
        <v>1130</v>
      </c>
      <c r="D147" s="1">
        <v>1.25</v>
      </c>
      <c r="E147" s="1">
        <v>1.71</v>
      </c>
    </row>
    <row r="148" spans="1:5" x14ac:dyDescent="0.25">
      <c r="A148" s="1" t="s">
        <v>1040</v>
      </c>
      <c r="C148" s="1" t="s">
        <v>1131</v>
      </c>
      <c r="D148" s="1">
        <v>1.79</v>
      </c>
      <c r="E148" s="1">
        <v>1.85</v>
      </c>
    </row>
    <row r="149" spans="1:5" x14ac:dyDescent="0.25">
      <c r="A149" s="1" t="s">
        <v>1040</v>
      </c>
      <c r="C149" s="1" t="s">
        <v>1132</v>
      </c>
      <c r="D149" s="1">
        <v>2</v>
      </c>
      <c r="E149" s="1">
        <v>2.54</v>
      </c>
    </row>
    <row r="150" spans="1:5" x14ac:dyDescent="0.25">
      <c r="A150" s="1" t="s">
        <v>1040</v>
      </c>
      <c r="C150" s="1" t="s">
        <v>1133</v>
      </c>
      <c r="D150" s="1">
        <v>1.79</v>
      </c>
      <c r="E150" s="1">
        <v>1.98</v>
      </c>
    </row>
    <row r="151" spans="1:5" x14ac:dyDescent="0.25">
      <c r="A151" s="1" t="s">
        <v>1040</v>
      </c>
      <c r="C151" s="1" t="s">
        <v>1135</v>
      </c>
      <c r="D151" s="1">
        <v>1.57</v>
      </c>
      <c r="E151" s="1">
        <v>1.9</v>
      </c>
    </row>
    <row r="152" spans="1:5" x14ac:dyDescent="0.25">
      <c r="A152" s="1" t="s">
        <v>1040</v>
      </c>
      <c r="C152" s="1" t="s">
        <v>1136</v>
      </c>
      <c r="D152" s="1">
        <v>2.2799999999999998</v>
      </c>
      <c r="E152" s="1">
        <v>2.78</v>
      </c>
    </row>
    <row r="153" spans="1:5" x14ac:dyDescent="0.25">
      <c r="A153" s="1" t="s">
        <v>1040</v>
      </c>
      <c r="C153" s="1" t="s">
        <v>1137</v>
      </c>
      <c r="D153" s="1">
        <v>1.72</v>
      </c>
      <c r="E153" s="1">
        <v>1.77</v>
      </c>
    </row>
    <row r="154" spans="1:5" x14ac:dyDescent="0.25">
      <c r="A154" s="1" t="s">
        <v>1040</v>
      </c>
      <c r="C154" s="1" t="s">
        <v>1138</v>
      </c>
      <c r="D154" s="1">
        <v>1.18</v>
      </c>
      <c r="E154" s="1">
        <v>1.33</v>
      </c>
    </row>
    <row r="155" spans="1:5" x14ac:dyDescent="0.25">
      <c r="A155" s="1" t="s">
        <v>1040</v>
      </c>
      <c r="C155" s="1" t="s">
        <v>1139</v>
      </c>
      <c r="D155" s="1">
        <v>1.74</v>
      </c>
      <c r="E155" s="1">
        <v>2.15</v>
      </c>
    </row>
    <row r="156" spans="1:5" x14ac:dyDescent="0.25">
      <c r="A156" s="1" t="s">
        <v>1040</v>
      </c>
      <c r="C156" s="1" t="s">
        <v>1140</v>
      </c>
      <c r="D156" s="1">
        <v>2.2799999999999998</v>
      </c>
      <c r="E156" s="1">
        <v>2.2599999999999998</v>
      </c>
    </row>
    <row r="157" spans="1:5" x14ac:dyDescent="0.25">
      <c r="A157" s="1" t="s">
        <v>1040</v>
      </c>
      <c r="C157" s="1" t="s">
        <v>1141</v>
      </c>
      <c r="D157" s="1">
        <v>2</v>
      </c>
      <c r="E157" s="1">
        <v>2.17</v>
      </c>
    </row>
    <row r="158" spans="1:5" x14ac:dyDescent="0.25">
      <c r="A158" s="1" t="s">
        <v>1040</v>
      </c>
      <c r="C158" s="1" t="s">
        <v>1142</v>
      </c>
      <c r="D158" s="1">
        <v>2.56</v>
      </c>
      <c r="E158" s="1">
        <v>2.83</v>
      </c>
    </row>
    <row r="159" spans="1:5" x14ac:dyDescent="0.25">
      <c r="A159" s="1" t="s">
        <v>1040</v>
      </c>
      <c r="C159" s="1" t="s">
        <v>1144</v>
      </c>
      <c r="D159" s="1">
        <v>1.98</v>
      </c>
      <c r="E159" s="1">
        <v>2.11</v>
      </c>
    </row>
    <row r="160" spans="1:5" x14ac:dyDescent="0.25">
      <c r="A160" s="1" t="s">
        <v>1040</v>
      </c>
      <c r="C160" s="1" t="s">
        <v>1145</v>
      </c>
      <c r="D160" s="1">
        <v>2.4</v>
      </c>
      <c r="E160" s="1">
        <v>2.67</v>
      </c>
    </row>
    <row r="161" spans="1:5" x14ac:dyDescent="0.25">
      <c r="A161" s="1" t="s">
        <v>1040</v>
      </c>
      <c r="C161" s="1" t="s">
        <v>1146</v>
      </c>
      <c r="D161" s="1">
        <v>2.37</v>
      </c>
      <c r="E161" s="1">
        <v>2.72</v>
      </c>
    </row>
    <row r="162" spans="1:5" x14ac:dyDescent="0.25">
      <c r="A162" s="1" t="s">
        <v>1040</v>
      </c>
      <c r="C162" s="1" t="s">
        <v>1147</v>
      </c>
      <c r="D162" s="1">
        <v>2.2999999999999998</v>
      </c>
      <c r="E162" s="1">
        <v>2.63</v>
      </c>
    </row>
    <row r="163" spans="1:5" x14ac:dyDescent="0.25">
      <c r="A163" s="1" t="s">
        <v>1040</v>
      </c>
      <c r="C163" s="1" t="s">
        <v>1148</v>
      </c>
      <c r="D163" s="1">
        <v>1.99</v>
      </c>
      <c r="E163" s="1">
        <v>1.93</v>
      </c>
    </row>
    <row r="164" spans="1:5" x14ac:dyDescent="0.25">
      <c r="A164" s="1" t="s">
        <v>1040</v>
      </c>
      <c r="C164" s="1" t="s">
        <v>1149</v>
      </c>
      <c r="D164" s="1">
        <v>2.5299999999999998</v>
      </c>
      <c r="E164" s="1">
        <v>2.93</v>
      </c>
    </row>
    <row r="165" spans="1:5" x14ac:dyDescent="0.25">
      <c r="A165" s="1" t="s">
        <v>1040</v>
      </c>
      <c r="C165" s="1" t="s">
        <v>1150</v>
      </c>
      <c r="D165" s="1">
        <v>1.46</v>
      </c>
      <c r="E165" s="1">
        <v>1.93</v>
      </c>
    </row>
    <row r="166" spans="1:5" x14ac:dyDescent="0.25">
      <c r="A166" s="1" t="s">
        <v>1040</v>
      </c>
      <c r="C166" s="1" t="s">
        <v>1151</v>
      </c>
      <c r="D166" s="1">
        <v>2.13</v>
      </c>
      <c r="E166" s="1">
        <v>2.3199999999999998</v>
      </c>
    </row>
    <row r="167" spans="1:5" x14ac:dyDescent="0.25">
      <c r="A167" s="1" t="s">
        <v>1040</v>
      </c>
      <c r="C167" s="1" t="s">
        <v>1152</v>
      </c>
      <c r="D167" s="1">
        <v>2.0299999999999998</v>
      </c>
      <c r="E167" s="1">
        <v>2.12</v>
      </c>
    </row>
    <row r="168" spans="1:5" x14ac:dyDescent="0.25">
      <c r="A168" s="1" t="s">
        <v>1040</v>
      </c>
      <c r="C168" s="1" t="s">
        <v>1153</v>
      </c>
      <c r="D168" s="1">
        <v>2.15</v>
      </c>
      <c r="E168" s="1">
        <v>2.75</v>
      </c>
    </row>
    <row r="169" spans="1:5" x14ac:dyDescent="0.25">
      <c r="A169" s="1" t="s">
        <v>1040</v>
      </c>
      <c r="C169" s="1" t="s">
        <v>1154</v>
      </c>
      <c r="D169" s="1">
        <v>2.93</v>
      </c>
      <c r="E169" s="1">
        <v>3.17</v>
      </c>
    </row>
    <row r="170" spans="1:5" x14ac:dyDescent="0.25">
      <c r="A170" s="1" t="s">
        <v>1040</v>
      </c>
      <c r="C170" s="1" t="s">
        <v>1155</v>
      </c>
      <c r="D170" s="1">
        <v>0</v>
      </c>
      <c r="E170" s="1">
        <v>0</v>
      </c>
    </row>
    <row r="171" spans="1:5" x14ac:dyDescent="0.25">
      <c r="A171" s="1" t="s">
        <v>1040</v>
      </c>
      <c r="C171" s="1" t="s">
        <v>1156</v>
      </c>
      <c r="D171" s="1">
        <v>0</v>
      </c>
      <c r="E171" s="1">
        <v>0</v>
      </c>
    </row>
    <row r="172" spans="1:5" x14ac:dyDescent="0.25">
      <c r="A172" s="1" t="s">
        <v>1174</v>
      </c>
      <c r="B172" s="1" t="s">
        <v>1171</v>
      </c>
      <c r="C172" s="1" t="s">
        <v>1168</v>
      </c>
      <c r="D172" s="1">
        <v>6.8118532150000002</v>
      </c>
      <c r="E172" s="1">
        <v>7.6659617019999997</v>
      </c>
    </row>
    <row r="173" spans="1:5" x14ac:dyDescent="0.25">
      <c r="A173" s="1" t="s">
        <v>1174</v>
      </c>
      <c r="B173" s="1" t="s">
        <v>1172</v>
      </c>
      <c r="C173" s="1" t="s">
        <v>1169</v>
      </c>
      <c r="D173" s="1">
        <v>9.2619888350000004</v>
      </c>
      <c r="E173" s="1">
        <v>10.530054359999999</v>
      </c>
    </row>
    <row r="174" spans="1:5" x14ac:dyDescent="0.25">
      <c r="A174" s="1" t="s">
        <v>1174</v>
      </c>
      <c r="B174" s="1" t="s">
        <v>1173</v>
      </c>
      <c r="C174" s="1" t="s">
        <v>1170</v>
      </c>
      <c r="D174" s="1">
        <v>6.664506093</v>
      </c>
      <c r="E174" s="1">
        <v>8.3085652870000004</v>
      </c>
    </row>
    <row r="175" spans="1:5" x14ac:dyDescent="0.25">
      <c r="A175" s="1" t="s">
        <v>1267</v>
      </c>
      <c r="B175" s="1" t="s">
        <v>1556</v>
      </c>
      <c r="C175" s="1" t="s">
        <v>1556</v>
      </c>
      <c r="D175" s="1">
        <v>19.600000000000001</v>
      </c>
      <c r="E175" s="1">
        <v>26.2</v>
      </c>
    </row>
    <row r="176" spans="1:5" x14ac:dyDescent="0.25">
      <c r="A176" s="1" t="s">
        <v>1267</v>
      </c>
      <c r="B176" s="1" t="s">
        <v>1555</v>
      </c>
      <c r="C176" s="1" t="s">
        <v>1555</v>
      </c>
      <c r="D176" s="1">
        <v>13.7</v>
      </c>
      <c r="E176" s="1">
        <v>20.9</v>
      </c>
    </row>
    <row r="177" spans="1:5" x14ac:dyDescent="0.25">
      <c r="A177" s="1" t="s">
        <v>1267</v>
      </c>
      <c r="B177" s="1" t="s">
        <v>1268</v>
      </c>
      <c r="C177" s="1" t="s">
        <v>1268</v>
      </c>
      <c r="D177" s="1">
        <v>16.3</v>
      </c>
      <c r="E177" s="1">
        <v>18.600000000000001</v>
      </c>
    </row>
    <row r="178" spans="1:5" x14ac:dyDescent="0.25">
      <c r="A178" s="1" t="s">
        <v>1267</v>
      </c>
      <c r="B178" s="1" t="s">
        <v>1269</v>
      </c>
      <c r="C178" s="1" t="s">
        <v>1269</v>
      </c>
      <c r="D178" s="1">
        <v>10.7</v>
      </c>
      <c r="E178" s="1">
        <v>17.7</v>
      </c>
    </row>
    <row r="179" spans="1:5" x14ac:dyDescent="0.25">
      <c r="A179" s="1" t="s">
        <v>1267</v>
      </c>
      <c r="B179" s="1" t="s">
        <v>1270</v>
      </c>
      <c r="C179" s="1" t="s">
        <v>1270</v>
      </c>
      <c r="D179" s="1">
        <v>7.9</v>
      </c>
      <c r="E179" s="1">
        <v>10.5</v>
      </c>
    </row>
    <row r="180" spans="1:5" x14ac:dyDescent="0.25">
      <c r="A180" s="1" t="s">
        <v>1267</v>
      </c>
      <c r="B180" s="1" t="s">
        <v>1271</v>
      </c>
      <c r="C180" s="1" t="s">
        <v>1271</v>
      </c>
      <c r="D180" s="1">
        <v>10.4</v>
      </c>
      <c r="E180" s="1">
        <v>12.6</v>
      </c>
    </row>
    <row r="181" spans="1:5" x14ac:dyDescent="0.25">
      <c r="A181" s="1" t="s">
        <v>1267</v>
      </c>
      <c r="B181" s="1" t="s">
        <v>1272</v>
      </c>
      <c r="C181" s="1" t="s">
        <v>1272</v>
      </c>
      <c r="D181" s="1">
        <v>11.9</v>
      </c>
      <c r="E181" s="1">
        <v>14.3</v>
      </c>
    </row>
    <row r="182" spans="1:5" x14ac:dyDescent="0.25">
      <c r="A182" s="1" t="s">
        <v>1267</v>
      </c>
      <c r="B182" s="1" t="s">
        <v>1273</v>
      </c>
      <c r="C182" s="1" t="s">
        <v>1273</v>
      </c>
      <c r="D182" s="1">
        <v>9.4</v>
      </c>
      <c r="E182" s="1">
        <v>15.4</v>
      </c>
    </row>
    <row r="183" spans="1:5" x14ac:dyDescent="0.25">
      <c r="A183" s="1" t="s">
        <v>1267</v>
      </c>
      <c r="B183" s="1" t="s">
        <v>1274</v>
      </c>
      <c r="C183" s="1" t="s">
        <v>1274</v>
      </c>
      <c r="D183" s="1">
        <v>8.6999999999999993</v>
      </c>
      <c r="E183" s="1">
        <v>8.3000000000000007</v>
      </c>
    </row>
    <row r="184" spans="1:5" x14ac:dyDescent="0.25">
      <c r="A184" s="1" t="s">
        <v>1267</v>
      </c>
      <c r="B184" s="1" t="s">
        <v>1275</v>
      </c>
      <c r="C184" s="1" t="s">
        <v>1275</v>
      </c>
      <c r="D184" s="1">
        <v>9.4073778630000007</v>
      </c>
      <c r="E184" s="1">
        <v>9.9785683590000005</v>
      </c>
    </row>
    <row r="185" spans="1:5" x14ac:dyDescent="0.25">
      <c r="A185" s="1" t="s">
        <v>1267</v>
      </c>
      <c r="B185" s="1" t="s">
        <v>1277</v>
      </c>
      <c r="C185" s="1" t="s">
        <v>1277</v>
      </c>
      <c r="D185" s="1" t="e">
        <v>#VALUE!</v>
      </c>
      <c r="E185" s="1" t="e">
        <v>#VALUE!</v>
      </c>
    </row>
    <row r="186" spans="1:5" x14ac:dyDescent="0.25">
      <c r="A186" s="1" t="s">
        <v>1267</v>
      </c>
      <c r="B186" s="1" t="s">
        <v>1278</v>
      </c>
      <c r="C186" s="1" t="s">
        <v>1278</v>
      </c>
      <c r="D186" s="1" t="e">
        <v>#VALUE!</v>
      </c>
      <c r="E186" s="1" t="e">
        <v>#VALUE!</v>
      </c>
    </row>
    <row r="187" spans="1:5" x14ac:dyDescent="0.25">
      <c r="A187" s="1" t="s">
        <v>1267</v>
      </c>
      <c r="B187" s="1" t="s">
        <v>1279</v>
      </c>
      <c r="C187" s="1" t="s">
        <v>1279</v>
      </c>
      <c r="D187" s="1">
        <v>7</v>
      </c>
      <c r="E187" s="1">
        <v>13.7</v>
      </c>
    </row>
    <row r="188" spans="1:5" x14ac:dyDescent="0.25">
      <c r="A188" s="1" t="s">
        <v>1267</v>
      </c>
      <c r="B188" s="1" t="s">
        <v>1280</v>
      </c>
      <c r="C188" s="1" t="s">
        <v>1280</v>
      </c>
      <c r="D188" s="1">
        <v>7.2</v>
      </c>
      <c r="E188" s="1">
        <v>10.9</v>
      </c>
    </row>
    <row r="189" spans="1:5" x14ac:dyDescent="0.25">
      <c r="A189" s="1" t="s">
        <v>1267</v>
      </c>
      <c r="B189" s="1" t="s">
        <v>1281</v>
      </c>
      <c r="C189" s="1" t="s">
        <v>1281</v>
      </c>
      <c r="D189" s="1">
        <v>7.4</v>
      </c>
      <c r="E189" s="1">
        <v>10.9</v>
      </c>
    </row>
    <row r="190" spans="1:5" x14ac:dyDescent="0.25">
      <c r="A190" s="1" t="s">
        <v>1267</v>
      </c>
      <c r="B190" s="1" t="s">
        <v>1282</v>
      </c>
      <c r="C190" s="1" t="s">
        <v>1282</v>
      </c>
      <c r="D190" s="1">
        <v>6.5</v>
      </c>
      <c r="E190" s="1">
        <v>5.8</v>
      </c>
    </row>
    <row r="191" spans="1:5" x14ac:dyDescent="0.25">
      <c r="A191" s="1" t="s">
        <v>1267</v>
      </c>
      <c r="B191" s="1" t="s">
        <v>1283</v>
      </c>
      <c r="C191" s="1" t="s">
        <v>1283</v>
      </c>
      <c r="D191" s="1" t="s">
        <v>1276</v>
      </c>
      <c r="E191" s="1">
        <v>14.4</v>
      </c>
    </row>
    <row r="192" spans="1:5" x14ac:dyDescent="0.25">
      <c r="A192" s="1" t="s">
        <v>1267</v>
      </c>
      <c r="B192" s="1" t="s">
        <v>1284</v>
      </c>
      <c r="C192" s="1" t="s">
        <v>1284</v>
      </c>
      <c r="D192" s="1">
        <v>14.5</v>
      </c>
      <c r="E192" s="1">
        <v>17.600000000000001</v>
      </c>
    </row>
    <row r="193" spans="1:5" x14ac:dyDescent="0.25">
      <c r="A193" s="1" t="s">
        <v>1267</v>
      </c>
      <c r="B193" s="1" t="s">
        <v>1285</v>
      </c>
      <c r="C193" s="1" t="s">
        <v>1285</v>
      </c>
      <c r="D193" s="1">
        <v>10.4</v>
      </c>
      <c r="E193" s="1">
        <v>13.9</v>
      </c>
    </row>
    <row r="194" spans="1:5" x14ac:dyDescent="0.25">
      <c r="A194" s="1" t="s">
        <v>1267</v>
      </c>
      <c r="B194" s="1" t="s">
        <v>1286</v>
      </c>
      <c r="C194" s="1" t="s">
        <v>1286</v>
      </c>
      <c r="D194" s="1">
        <v>10</v>
      </c>
      <c r="E194" s="1">
        <v>12.8</v>
      </c>
    </row>
    <row r="195" spans="1:5" x14ac:dyDescent="0.25">
      <c r="A195" s="1" t="s">
        <v>1267</v>
      </c>
      <c r="B195" s="1" t="s">
        <v>1287</v>
      </c>
      <c r="C195" s="1" t="s">
        <v>1287</v>
      </c>
      <c r="D195" s="1">
        <v>9.8000000000000007</v>
      </c>
      <c r="E195" s="1">
        <v>14.3</v>
      </c>
    </row>
    <row r="196" spans="1:5" x14ac:dyDescent="0.25">
      <c r="A196" s="1" t="s">
        <v>1267</v>
      </c>
      <c r="B196" s="1" t="s">
        <v>1305</v>
      </c>
      <c r="C196" s="1" t="s">
        <v>1305</v>
      </c>
      <c r="D196" s="1">
        <v>11.4</v>
      </c>
      <c r="E196" s="1">
        <v>16.600000000000001</v>
      </c>
    </row>
    <row r="197" spans="1:5" x14ac:dyDescent="0.25">
      <c r="A197" s="1" t="s">
        <v>1267</v>
      </c>
      <c r="B197" s="1" t="s">
        <v>1306</v>
      </c>
      <c r="C197" s="1" t="s">
        <v>1306</v>
      </c>
      <c r="D197" s="1">
        <v>13</v>
      </c>
      <c r="E197" s="1">
        <v>17.399999999999999</v>
      </c>
    </row>
    <row r="198" spans="1:5" x14ac:dyDescent="0.25">
      <c r="A198" s="1" t="s">
        <v>1267</v>
      </c>
      <c r="B198" s="1" t="s">
        <v>1288</v>
      </c>
      <c r="C198" s="1" t="s">
        <v>1288</v>
      </c>
      <c r="D198" s="1">
        <v>17.2</v>
      </c>
      <c r="E198" s="1">
        <v>23.3</v>
      </c>
    </row>
    <row r="199" spans="1:5" x14ac:dyDescent="0.25">
      <c r="A199" s="1" t="s">
        <v>1267</v>
      </c>
      <c r="B199" s="1" t="s">
        <v>1289</v>
      </c>
      <c r="C199" s="1" t="s">
        <v>1289</v>
      </c>
      <c r="D199" s="1">
        <v>9.3000000000000007</v>
      </c>
      <c r="E199" s="1" t="s">
        <v>1276</v>
      </c>
    </row>
    <row r="200" spans="1:5" x14ac:dyDescent="0.25">
      <c r="A200" s="1" t="s">
        <v>1267</v>
      </c>
      <c r="B200" s="1" t="s">
        <v>1290</v>
      </c>
      <c r="C200" s="1" t="s">
        <v>1290</v>
      </c>
      <c r="D200" s="1">
        <v>15.1</v>
      </c>
      <c r="E200" s="1">
        <v>19.7</v>
      </c>
    </row>
    <row r="201" spans="1:5" x14ac:dyDescent="0.25">
      <c r="A201" s="1" t="s">
        <v>1267</v>
      </c>
      <c r="B201" s="1" t="s">
        <v>1291</v>
      </c>
      <c r="C201" s="1" t="s">
        <v>1291</v>
      </c>
      <c r="D201" s="1">
        <v>13.9</v>
      </c>
      <c r="E201" s="1">
        <v>16.7</v>
      </c>
    </row>
    <row r="202" spans="1:5" x14ac:dyDescent="0.25">
      <c r="A202" s="1" t="s">
        <v>1267</v>
      </c>
      <c r="B202" s="1" t="s">
        <v>1292</v>
      </c>
      <c r="C202" s="1" t="s">
        <v>1292</v>
      </c>
      <c r="D202" s="1">
        <v>15.8</v>
      </c>
      <c r="E202" s="1">
        <v>19.8</v>
      </c>
    </row>
    <row r="203" spans="1:5" x14ac:dyDescent="0.25">
      <c r="A203" s="1" t="s">
        <v>1267</v>
      </c>
      <c r="B203" s="1" t="s">
        <v>1293</v>
      </c>
      <c r="C203" s="1" t="s">
        <v>1293</v>
      </c>
      <c r="D203" s="1">
        <v>15.1</v>
      </c>
      <c r="E203" s="1">
        <v>14.3</v>
      </c>
    </row>
    <row r="204" spans="1:5" x14ac:dyDescent="0.25">
      <c r="A204" s="1" t="s">
        <v>1267</v>
      </c>
      <c r="B204" s="1" t="s">
        <v>1294</v>
      </c>
      <c r="C204" s="1" t="s">
        <v>1294</v>
      </c>
      <c r="D204" s="1">
        <v>9.1999999999999993</v>
      </c>
      <c r="E204" s="1">
        <v>12.4</v>
      </c>
    </row>
    <row r="205" spans="1:5" x14ac:dyDescent="0.25">
      <c r="A205" s="1" t="s">
        <v>1267</v>
      </c>
      <c r="B205" s="1" t="s">
        <v>1295</v>
      </c>
      <c r="C205" s="1" t="s">
        <v>1295</v>
      </c>
      <c r="D205" s="1">
        <v>8.1999999999999993</v>
      </c>
      <c r="E205" s="1">
        <v>12</v>
      </c>
    </row>
    <row r="206" spans="1:5" x14ac:dyDescent="0.25">
      <c r="A206" s="1" t="s">
        <v>1267</v>
      </c>
      <c r="B206" s="1" t="s">
        <v>1297</v>
      </c>
      <c r="C206" s="1" t="s">
        <v>1297</v>
      </c>
      <c r="D206" s="1">
        <v>15.7</v>
      </c>
      <c r="E206" s="1">
        <v>18</v>
      </c>
    </row>
    <row r="207" spans="1:5" x14ac:dyDescent="0.25">
      <c r="A207" s="1" t="s">
        <v>1267</v>
      </c>
      <c r="B207" s="1" t="s">
        <v>1296</v>
      </c>
      <c r="C207" s="1" t="s">
        <v>1296</v>
      </c>
      <c r="D207" s="1">
        <v>18.3</v>
      </c>
      <c r="E207" s="1">
        <v>22.9</v>
      </c>
    </row>
    <row r="208" spans="1:5" x14ac:dyDescent="0.25">
      <c r="A208" s="1" t="s">
        <v>1267</v>
      </c>
      <c r="B208" s="1" t="s">
        <v>1298</v>
      </c>
      <c r="C208" s="1" t="s">
        <v>1298</v>
      </c>
      <c r="D208" s="1">
        <v>6.7</v>
      </c>
      <c r="E208" s="1">
        <v>14.3</v>
      </c>
    </row>
    <row r="209" spans="1:5" x14ac:dyDescent="0.25">
      <c r="A209" s="1" t="s">
        <v>1267</v>
      </c>
      <c r="B209" s="1" t="s">
        <v>1299</v>
      </c>
      <c r="C209" s="1" t="s">
        <v>1299</v>
      </c>
      <c r="D209" s="1">
        <v>14</v>
      </c>
      <c r="E209" s="1">
        <v>16.100000000000001</v>
      </c>
    </row>
    <row r="210" spans="1:5" x14ac:dyDescent="0.25">
      <c r="A210" s="1" t="s">
        <v>1267</v>
      </c>
      <c r="B210" s="1" t="s">
        <v>1300</v>
      </c>
      <c r="C210" s="1" t="s">
        <v>1300</v>
      </c>
      <c r="D210" s="1">
        <v>11.8</v>
      </c>
      <c r="E210" s="1">
        <v>17</v>
      </c>
    </row>
    <row r="211" spans="1:5" x14ac:dyDescent="0.25">
      <c r="A211" s="1" t="s">
        <v>1267</v>
      </c>
      <c r="B211" s="1" t="s">
        <v>1301</v>
      </c>
      <c r="C211" s="1" t="s">
        <v>1301</v>
      </c>
      <c r="D211" s="1">
        <v>7.8</v>
      </c>
      <c r="E211" s="1">
        <v>13</v>
      </c>
    </row>
    <row r="212" spans="1:5" x14ac:dyDescent="0.25">
      <c r="A212" s="1" t="s">
        <v>1267</v>
      </c>
      <c r="B212" s="1" t="s">
        <v>1302</v>
      </c>
      <c r="C212" s="1" t="s">
        <v>1302</v>
      </c>
      <c r="D212" s="1" t="s">
        <v>1276</v>
      </c>
      <c r="E212" s="1">
        <v>8.4</v>
      </c>
    </row>
    <row r="213" spans="1:5" x14ac:dyDescent="0.25">
      <c r="A213" s="1" t="s">
        <v>1267</v>
      </c>
      <c r="B213" s="1" t="s">
        <v>1303</v>
      </c>
      <c r="C213" s="1" t="s">
        <v>1303</v>
      </c>
      <c r="D213" s="1">
        <v>11.3</v>
      </c>
      <c r="E213" s="1">
        <v>16.100000000000001</v>
      </c>
    </row>
    <row r="214" spans="1:5" x14ac:dyDescent="0.25">
      <c r="A214" s="1" t="s">
        <v>1267</v>
      </c>
      <c r="B214" s="1" t="s">
        <v>1304</v>
      </c>
      <c r="C214" s="1" t="s">
        <v>1304</v>
      </c>
      <c r="D214" s="1">
        <v>11.3</v>
      </c>
      <c r="E214" s="1">
        <v>18.3</v>
      </c>
    </row>
    <row r="215" spans="1:5" x14ac:dyDescent="0.25">
      <c r="A215" s="1" t="s">
        <v>1267</v>
      </c>
      <c r="B215" s="1" t="s">
        <v>1307</v>
      </c>
      <c r="C215" s="1" t="s">
        <v>1307</v>
      </c>
      <c r="D215" s="1">
        <v>13.5</v>
      </c>
      <c r="E215" s="1">
        <v>16.899999999999999</v>
      </c>
    </row>
    <row r="216" spans="1:5" x14ac:dyDescent="0.25">
      <c r="A216" s="1" t="s">
        <v>1267</v>
      </c>
      <c r="B216" s="1" t="s">
        <v>1308</v>
      </c>
      <c r="C216" s="1" t="s">
        <v>1308</v>
      </c>
      <c r="D216" s="1">
        <v>17.2</v>
      </c>
      <c r="E216" s="1">
        <v>22.2</v>
      </c>
    </row>
    <row r="217" spans="1:5" x14ac:dyDescent="0.25">
      <c r="A217" s="1" t="s">
        <v>1267</v>
      </c>
      <c r="B217" s="1" t="s">
        <v>1309</v>
      </c>
      <c r="C217" s="1" t="s">
        <v>1309</v>
      </c>
      <c r="D217" s="1">
        <v>12.3</v>
      </c>
      <c r="E217" s="1">
        <v>16.3</v>
      </c>
    </row>
    <row r="218" spans="1:5" x14ac:dyDescent="0.25">
      <c r="A218" s="1" t="s">
        <v>1267</v>
      </c>
      <c r="B218" s="1" t="s">
        <v>1310</v>
      </c>
      <c r="C218" s="1" t="s">
        <v>1310</v>
      </c>
      <c r="D218" s="1">
        <v>10.4</v>
      </c>
      <c r="E218" s="1">
        <v>16.600000000000001</v>
      </c>
    </row>
    <row r="219" spans="1:5" x14ac:dyDescent="0.25">
      <c r="A219" s="1" t="s">
        <v>1267</v>
      </c>
      <c r="B219" s="1" t="s">
        <v>1311</v>
      </c>
      <c r="C219" s="1" t="s">
        <v>1311</v>
      </c>
      <c r="D219" s="1">
        <v>10.5</v>
      </c>
      <c r="E219" s="1">
        <v>12.9</v>
      </c>
    </row>
    <row r="220" spans="1:5" x14ac:dyDescent="0.25">
      <c r="A220" s="1" t="s">
        <v>1267</v>
      </c>
      <c r="B220" s="1" t="s">
        <v>1312</v>
      </c>
      <c r="C220" s="1" t="s">
        <v>1312</v>
      </c>
      <c r="D220" s="1">
        <v>21.2</v>
      </c>
      <c r="E220" s="1">
        <v>23</v>
      </c>
    </row>
    <row r="221" spans="1:5" x14ac:dyDescent="0.25">
      <c r="A221" s="1" t="s">
        <v>1267</v>
      </c>
      <c r="B221" s="1" t="s">
        <v>1313</v>
      </c>
      <c r="C221" s="1" t="s">
        <v>1313</v>
      </c>
      <c r="D221" s="1">
        <v>22.3</v>
      </c>
      <c r="E221" s="1">
        <v>26.7</v>
      </c>
    </row>
    <row r="222" spans="1:5" x14ac:dyDescent="0.25">
      <c r="A222" s="1" t="s">
        <v>1267</v>
      </c>
      <c r="B222" s="1" t="s">
        <v>1314</v>
      </c>
      <c r="C222" s="1" t="s">
        <v>1314</v>
      </c>
      <c r="D222" s="1">
        <v>9.5</v>
      </c>
      <c r="E222" s="1">
        <v>19.100000000000001</v>
      </c>
    </row>
    <row r="223" spans="1:5" x14ac:dyDescent="0.25">
      <c r="A223" s="1" t="s">
        <v>1267</v>
      </c>
      <c r="B223" s="1" t="s">
        <v>1315</v>
      </c>
      <c r="C223" s="1" t="s">
        <v>1315</v>
      </c>
      <c r="D223" s="1">
        <v>5.4</v>
      </c>
      <c r="E223" s="1">
        <v>10.5</v>
      </c>
    </row>
    <row r="224" spans="1:5" x14ac:dyDescent="0.25">
      <c r="A224" s="1" t="s">
        <v>1267</v>
      </c>
      <c r="B224" s="1" t="s">
        <v>1316</v>
      </c>
      <c r="C224" s="1" t="s">
        <v>1316</v>
      </c>
      <c r="D224" s="1">
        <v>6.5</v>
      </c>
      <c r="E224" s="1">
        <v>9.5</v>
      </c>
    </row>
    <row r="225" spans="1:5" x14ac:dyDescent="0.25">
      <c r="A225" s="1" t="s">
        <v>1267</v>
      </c>
      <c r="B225" s="1" t="s">
        <v>1317</v>
      </c>
      <c r="C225" s="1" t="s">
        <v>1317</v>
      </c>
      <c r="D225" s="1">
        <v>7.9</v>
      </c>
      <c r="E225" s="1">
        <v>15.1</v>
      </c>
    </row>
    <row r="226" spans="1:5" x14ac:dyDescent="0.25">
      <c r="A226" s="1" t="s">
        <v>1267</v>
      </c>
      <c r="B226" s="1" t="s">
        <v>1318</v>
      </c>
      <c r="C226" s="1" t="s">
        <v>1318</v>
      </c>
      <c r="D226" s="1">
        <v>9.6</v>
      </c>
      <c r="E226" s="1">
        <v>13.2</v>
      </c>
    </row>
    <row r="227" spans="1:5" x14ac:dyDescent="0.25">
      <c r="A227" s="1" t="s">
        <v>1267</v>
      </c>
      <c r="B227" s="1" t="s">
        <v>1329</v>
      </c>
      <c r="C227" s="1" t="s">
        <v>1329</v>
      </c>
      <c r="D227" s="1">
        <v>10.1</v>
      </c>
      <c r="E227" s="1">
        <v>12.7</v>
      </c>
    </row>
    <row r="228" spans="1:5" x14ac:dyDescent="0.25">
      <c r="A228" s="1" t="s">
        <v>1267</v>
      </c>
      <c r="B228" s="1" t="s">
        <v>1330</v>
      </c>
      <c r="C228" s="1" t="s">
        <v>1330</v>
      </c>
      <c r="D228" s="1">
        <v>25.6</v>
      </c>
      <c r="E228" s="1">
        <v>24.9</v>
      </c>
    </row>
    <row r="229" spans="1:5" x14ac:dyDescent="0.25">
      <c r="A229" s="1" t="s">
        <v>1267</v>
      </c>
      <c r="B229" s="1" t="s">
        <v>1319</v>
      </c>
      <c r="C229" s="1" t="s">
        <v>1319</v>
      </c>
      <c r="D229" s="1">
        <v>12.5</v>
      </c>
      <c r="E229" s="1">
        <v>17.2</v>
      </c>
    </row>
    <row r="230" spans="1:5" x14ac:dyDescent="0.25">
      <c r="A230" s="1" t="s">
        <v>1267</v>
      </c>
      <c r="B230" s="1" t="s">
        <v>1331</v>
      </c>
      <c r="C230" s="1" t="s">
        <v>1331</v>
      </c>
      <c r="D230" s="1">
        <v>9.6</v>
      </c>
      <c r="E230" s="1">
        <v>16</v>
      </c>
    </row>
    <row r="231" spans="1:5" x14ac:dyDescent="0.25">
      <c r="A231" s="1" t="s">
        <v>1267</v>
      </c>
      <c r="B231" s="1" t="s">
        <v>1320</v>
      </c>
      <c r="C231" s="1" t="s">
        <v>1320</v>
      </c>
      <c r="D231" s="1">
        <v>16.3</v>
      </c>
      <c r="E231" s="1">
        <v>19.7</v>
      </c>
    </row>
    <row r="232" spans="1:5" x14ac:dyDescent="0.25">
      <c r="A232" s="1" t="s">
        <v>1267</v>
      </c>
      <c r="B232" s="1" t="s">
        <v>1321</v>
      </c>
      <c r="C232" s="1" t="s">
        <v>1321</v>
      </c>
      <c r="D232" s="1">
        <v>14</v>
      </c>
      <c r="E232" s="1">
        <v>14.1</v>
      </c>
    </row>
    <row r="233" spans="1:5" x14ac:dyDescent="0.25">
      <c r="A233" s="1" t="s">
        <v>1267</v>
      </c>
      <c r="B233" s="1" t="s">
        <v>1322</v>
      </c>
      <c r="C233" s="1" t="s">
        <v>1322</v>
      </c>
      <c r="D233" s="1">
        <v>3.1</v>
      </c>
      <c r="E233" s="1">
        <v>10.199999999999999</v>
      </c>
    </row>
    <row r="234" spans="1:5" x14ac:dyDescent="0.25">
      <c r="A234" s="1" t="s">
        <v>1267</v>
      </c>
      <c r="B234" s="1" t="s">
        <v>1323</v>
      </c>
      <c r="C234" s="1" t="s">
        <v>1323</v>
      </c>
      <c r="D234" s="1">
        <v>9.8000000000000007</v>
      </c>
      <c r="E234" s="1">
        <v>16.399999999999999</v>
      </c>
    </row>
    <row r="235" spans="1:5" x14ac:dyDescent="0.25">
      <c r="A235" s="1" t="s">
        <v>1267</v>
      </c>
      <c r="B235" s="1" t="s">
        <v>1324</v>
      </c>
      <c r="C235" s="1" t="s">
        <v>1324</v>
      </c>
      <c r="D235" s="1">
        <v>12</v>
      </c>
      <c r="E235" s="1">
        <v>19.399999999999999</v>
      </c>
    </row>
    <row r="236" spans="1:5" x14ac:dyDescent="0.25">
      <c r="A236" s="1" t="s">
        <v>1267</v>
      </c>
      <c r="B236" s="1" t="s">
        <v>1325</v>
      </c>
      <c r="C236" s="1" t="s">
        <v>1325</v>
      </c>
      <c r="D236" s="1">
        <v>22.9</v>
      </c>
      <c r="E236" s="1">
        <v>25.3</v>
      </c>
    </row>
    <row r="237" spans="1:5" x14ac:dyDescent="0.25">
      <c r="A237" s="1" t="s">
        <v>1267</v>
      </c>
      <c r="B237" s="1" t="s">
        <v>1326</v>
      </c>
      <c r="C237" s="1" t="s">
        <v>1326</v>
      </c>
      <c r="D237" s="1" t="s">
        <v>1276</v>
      </c>
      <c r="E237" s="1">
        <v>11.3</v>
      </c>
    </row>
    <row r="238" spans="1:5" x14ac:dyDescent="0.25">
      <c r="A238" s="1" t="s">
        <v>1267</v>
      </c>
      <c r="B238" s="1" t="s">
        <v>1327</v>
      </c>
      <c r="C238" s="1" t="s">
        <v>1327</v>
      </c>
      <c r="D238" s="1">
        <v>7.4</v>
      </c>
      <c r="E238" s="1">
        <v>14</v>
      </c>
    </row>
    <row r="239" spans="1:5" x14ac:dyDescent="0.25">
      <c r="A239" s="1" t="s">
        <v>1267</v>
      </c>
      <c r="B239" s="1" t="s">
        <v>1328</v>
      </c>
      <c r="C239" s="1" t="s">
        <v>1328</v>
      </c>
      <c r="D239" s="1">
        <v>16.100000000000001</v>
      </c>
      <c r="E239" s="1">
        <v>21.3</v>
      </c>
    </row>
    <row r="240" spans="1:5" x14ac:dyDescent="0.25">
      <c r="A240" s="1" t="s">
        <v>1267</v>
      </c>
      <c r="B240" s="1" t="s">
        <v>1332</v>
      </c>
      <c r="C240" s="1" t="s">
        <v>1332</v>
      </c>
      <c r="D240" s="1">
        <v>9.8000000000000007</v>
      </c>
      <c r="E240" s="1">
        <v>15</v>
      </c>
    </row>
    <row r="241" spans="1:5" x14ac:dyDescent="0.25">
      <c r="A241" s="1" t="s">
        <v>1267</v>
      </c>
      <c r="B241" s="1" t="s">
        <v>1333</v>
      </c>
      <c r="C241" s="1" t="s">
        <v>1333</v>
      </c>
      <c r="D241" s="1">
        <v>19.7</v>
      </c>
      <c r="E241" s="1">
        <v>16.3</v>
      </c>
    </row>
    <row r="242" spans="1:5" x14ac:dyDescent="0.25">
      <c r="A242" s="1" t="s">
        <v>1267</v>
      </c>
      <c r="B242" s="1" t="s">
        <v>1334</v>
      </c>
      <c r="C242" s="1" t="s">
        <v>1334</v>
      </c>
      <c r="D242" s="1">
        <v>13.4</v>
      </c>
      <c r="E242" s="1">
        <v>16.600000000000001</v>
      </c>
    </row>
    <row r="243" spans="1:5" x14ac:dyDescent="0.25">
      <c r="A243" s="1" t="s">
        <v>1267</v>
      </c>
      <c r="B243" s="1" t="s">
        <v>1335</v>
      </c>
      <c r="C243" s="1" t="s">
        <v>1335</v>
      </c>
      <c r="D243" s="1">
        <v>8.9</v>
      </c>
      <c r="E243" s="1">
        <v>14.4</v>
      </c>
    </row>
    <row r="244" spans="1:5" x14ac:dyDescent="0.25">
      <c r="A244" s="1" t="s">
        <v>1267</v>
      </c>
      <c r="B244" s="1" t="s">
        <v>1336</v>
      </c>
      <c r="C244" s="1" t="s">
        <v>1336</v>
      </c>
      <c r="D244" s="1">
        <v>10.7</v>
      </c>
      <c r="E244" s="1">
        <v>15.8</v>
      </c>
    </row>
    <row r="245" spans="1:5" x14ac:dyDescent="0.25">
      <c r="A245" s="1" t="s">
        <v>1267</v>
      </c>
      <c r="B245" s="1" t="s">
        <v>1337</v>
      </c>
      <c r="C245" s="1" t="s">
        <v>1337</v>
      </c>
      <c r="D245" s="1">
        <v>11.6</v>
      </c>
      <c r="E245" s="1">
        <v>14.8</v>
      </c>
    </row>
    <row r="246" spans="1:5" x14ac:dyDescent="0.25">
      <c r="A246" s="1" t="s">
        <v>1267</v>
      </c>
      <c r="B246" s="1" t="s">
        <v>1338</v>
      </c>
      <c r="C246" s="1" t="s">
        <v>1338</v>
      </c>
      <c r="D246" s="1">
        <v>15.7</v>
      </c>
      <c r="E246" s="1">
        <v>18</v>
      </c>
    </row>
    <row r="247" spans="1:5" x14ac:dyDescent="0.25">
      <c r="A247" s="1" t="s">
        <v>1267</v>
      </c>
      <c r="B247" s="1" t="s">
        <v>1339</v>
      </c>
      <c r="C247" s="1" t="s">
        <v>1339</v>
      </c>
      <c r="D247" s="1" t="s">
        <v>1276</v>
      </c>
      <c r="E247" s="1">
        <v>30.8</v>
      </c>
    </row>
    <row r="248" spans="1:5" x14ac:dyDescent="0.25">
      <c r="A248" s="1" t="s">
        <v>1267</v>
      </c>
      <c r="B248" s="1" t="s">
        <v>1340</v>
      </c>
      <c r="C248" s="1" t="s">
        <v>1340</v>
      </c>
      <c r="D248" s="1">
        <v>11.3</v>
      </c>
      <c r="E248" s="1">
        <v>15.9</v>
      </c>
    </row>
    <row r="249" spans="1:5" x14ac:dyDescent="0.25">
      <c r="A249" s="1" t="s">
        <v>1267</v>
      </c>
      <c r="B249" s="1" t="s">
        <v>1341</v>
      </c>
      <c r="C249" s="1" t="s">
        <v>1341</v>
      </c>
      <c r="D249" s="1">
        <v>13.2</v>
      </c>
      <c r="E249" s="1">
        <v>19.100000000000001</v>
      </c>
    </row>
    <row r="250" spans="1:5" x14ac:dyDescent="0.25">
      <c r="A250" s="1" t="s">
        <v>1267</v>
      </c>
      <c r="B250" s="1" t="s">
        <v>1383</v>
      </c>
      <c r="C250" s="1" t="s">
        <v>1383</v>
      </c>
      <c r="D250" s="1">
        <v>16.100000000000001</v>
      </c>
      <c r="E250" s="1">
        <v>20</v>
      </c>
    </row>
    <row r="251" spans="1:5" x14ac:dyDescent="0.25">
      <c r="A251" s="1" t="s">
        <v>1267</v>
      </c>
      <c r="B251" s="1" t="s">
        <v>1384</v>
      </c>
      <c r="C251" s="1" t="s">
        <v>1384</v>
      </c>
      <c r="D251" s="1">
        <v>13.3</v>
      </c>
      <c r="E251" s="1">
        <v>19.600000000000001</v>
      </c>
    </row>
    <row r="252" spans="1:5" x14ac:dyDescent="0.25">
      <c r="A252" s="1" t="s">
        <v>1267</v>
      </c>
      <c r="B252" s="1" t="s">
        <v>1342</v>
      </c>
      <c r="C252" s="1" t="s">
        <v>1342</v>
      </c>
      <c r="D252" s="1">
        <v>12.5</v>
      </c>
      <c r="E252" s="1">
        <v>17.3</v>
      </c>
    </row>
    <row r="253" spans="1:5" x14ac:dyDescent="0.25">
      <c r="A253" s="1" t="s">
        <v>1267</v>
      </c>
      <c r="B253" s="1" t="s">
        <v>1343</v>
      </c>
      <c r="C253" s="1" t="s">
        <v>1343</v>
      </c>
      <c r="D253" s="1">
        <v>8</v>
      </c>
      <c r="E253" s="1">
        <v>13.5</v>
      </c>
    </row>
    <row r="254" spans="1:5" x14ac:dyDescent="0.25">
      <c r="A254" s="1" t="s">
        <v>1267</v>
      </c>
      <c r="B254" s="1" t="s">
        <v>1344</v>
      </c>
      <c r="C254" s="1" t="s">
        <v>1344</v>
      </c>
      <c r="D254" s="1">
        <v>13</v>
      </c>
      <c r="E254" s="1">
        <v>16.5</v>
      </c>
    </row>
    <row r="255" spans="1:5" x14ac:dyDescent="0.25">
      <c r="A255" s="1" t="s">
        <v>1267</v>
      </c>
      <c r="B255" s="1" t="s">
        <v>1345</v>
      </c>
      <c r="C255" s="1" t="s">
        <v>1345</v>
      </c>
      <c r="D255" s="1">
        <v>8.3000000000000007</v>
      </c>
      <c r="E255" s="1">
        <v>11.4</v>
      </c>
    </row>
    <row r="256" spans="1:5" x14ac:dyDescent="0.25">
      <c r="A256" s="1" t="s">
        <v>1267</v>
      </c>
      <c r="B256" s="1" t="s">
        <v>1346</v>
      </c>
      <c r="C256" s="1" t="s">
        <v>1346</v>
      </c>
      <c r="D256" s="1">
        <v>3.7</v>
      </c>
      <c r="E256" s="1">
        <v>11.1</v>
      </c>
    </row>
    <row r="257" spans="1:5" x14ac:dyDescent="0.25">
      <c r="A257" s="1" t="s">
        <v>1267</v>
      </c>
      <c r="B257" s="1" t="s">
        <v>1347</v>
      </c>
      <c r="C257" s="1" t="s">
        <v>1347</v>
      </c>
      <c r="D257" s="1">
        <v>8.6</v>
      </c>
      <c r="E257" s="1">
        <v>8.6999999999999993</v>
      </c>
    </row>
    <row r="258" spans="1:5" x14ac:dyDescent="0.25">
      <c r="A258" s="1" t="s">
        <v>1267</v>
      </c>
      <c r="B258" s="1" t="s">
        <v>1348</v>
      </c>
      <c r="C258" s="1" t="s">
        <v>1348</v>
      </c>
      <c r="D258" s="1">
        <v>9.8000000000000007</v>
      </c>
      <c r="E258" s="1">
        <v>10.9</v>
      </c>
    </row>
    <row r="259" spans="1:5" x14ac:dyDescent="0.25">
      <c r="A259" s="1" t="s">
        <v>1267</v>
      </c>
      <c r="B259" s="1" t="s">
        <v>1349</v>
      </c>
      <c r="C259" s="1" t="s">
        <v>1349</v>
      </c>
      <c r="D259" s="1">
        <v>24.1</v>
      </c>
      <c r="E259" s="1">
        <v>26.7</v>
      </c>
    </row>
    <row r="260" spans="1:5" x14ac:dyDescent="0.25">
      <c r="A260" s="1" t="s">
        <v>1267</v>
      </c>
      <c r="B260" s="1" t="s">
        <v>1350</v>
      </c>
      <c r="C260" s="1" t="s">
        <v>1350</v>
      </c>
      <c r="D260" s="1">
        <v>12.4</v>
      </c>
      <c r="E260" s="1">
        <v>18.100000000000001</v>
      </c>
    </row>
    <row r="261" spans="1:5" x14ac:dyDescent="0.25">
      <c r="A261" s="1" t="s">
        <v>1267</v>
      </c>
      <c r="B261" s="1" t="s">
        <v>1351</v>
      </c>
      <c r="C261" s="1" t="s">
        <v>1351</v>
      </c>
      <c r="D261" s="1">
        <v>18.100000000000001</v>
      </c>
      <c r="E261" s="1">
        <v>19.100000000000001</v>
      </c>
    </row>
    <row r="262" spans="1:5" x14ac:dyDescent="0.25">
      <c r="A262" s="1" t="s">
        <v>1267</v>
      </c>
      <c r="B262" s="1" t="s">
        <v>1352</v>
      </c>
      <c r="C262" s="1" t="s">
        <v>1352</v>
      </c>
      <c r="D262" s="1">
        <v>13.5</v>
      </c>
      <c r="E262" s="1">
        <v>18.7</v>
      </c>
    </row>
    <row r="263" spans="1:5" x14ac:dyDescent="0.25">
      <c r="A263" s="1" t="s">
        <v>1267</v>
      </c>
      <c r="B263" s="1" t="s">
        <v>1353</v>
      </c>
      <c r="C263" s="1" t="s">
        <v>1353</v>
      </c>
      <c r="D263" s="1">
        <v>11.4</v>
      </c>
      <c r="E263" s="1">
        <v>16.3</v>
      </c>
    </row>
    <row r="264" spans="1:5" x14ac:dyDescent="0.25">
      <c r="A264" s="1" t="s">
        <v>1267</v>
      </c>
      <c r="B264" s="1" t="s">
        <v>1354</v>
      </c>
      <c r="C264" s="1" t="s">
        <v>1354</v>
      </c>
      <c r="D264" s="1">
        <v>15.4</v>
      </c>
      <c r="E264" s="1">
        <v>19.7</v>
      </c>
    </row>
    <row r="265" spans="1:5" x14ac:dyDescent="0.25">
      <c r="A265" s="1" t="s">
        <v>1267</v>
      </c>
      <c r="B265" s="1" t="s">
        <v>1355</v>
      </c>
      <c r="C265" s="1" t="s">
        <v>1355</v>
      </c>
      <c r="D265" s="1" t="s">
        <v>1276</v>
      </c>
      <c r="E265" s="1">
        <v>10.7</v>
      </c>
    </row>
    <row r="266" spans="1:5" x14ac:dyDescent="0.25">
      <c r="A266" s="1" t="s">
        <v>1267</v>
      </c>
      <c r="B266" s="1" t="s">
        <v>1356</v>
      </c>
      <c r="C266" s="1" t="s">
        <v>1356</v>
      </c>
      <c r="D266" s="1">
        <v>7.8</v>
      </c>
      <c r="E266" s="1">
        <v>9.6</v>
      </c>
    </row>
    <row r="267" spans="1:5" x14ac:dyDescent="0.25">
      <c r="A267" s="1" t="s">
        <v>1267</v>
      </c>
      <c r="B267" s="1" t="s">
        <v>1357</v>
      </c>
      <c r="C267" s="1" t="s">
        <v>1357</v>
      </c>
      <c r="D267" s="1">
        <v>9.6999999999999993</v>
      </c>
      <c r="E267" s="1">
        <v>19.600000000000001</v>
      </c>
    </row>
    <row r="268" spans="1:5" x14ac:dyDescent="0.25">
      <c r="A268" s="1" t="s">
        <v>1267</v>
      </c>
      <c r="B268" s="1" t="s">
        <v>1358</v>
      </c>
      <c r="C268" s="1" t="s">
        <v>1358</v>
      </c>
      <c r="D268" s="1">
        <v>8.9</v>
      </c>
      <c r="E268" s="1">
        <v>14.9</v>
      </c>
    </row>
    <row r="269" spans="1:5" x14ac:dyDescent="0.25">
      <c r="A269" s="1" t="s">
        <v>1267</v>
      </c>
      <c r="B269" s="1" t="s">
        <v>1359</v>
      </c>
      <c r="C269" s="1" t="s">
        <v>1359</v>
      </c>
      <c r="D269" s="1">
        <v>17.3</v>
      </c>
      <c r="E269" s="1">
        <v>20</v>
      </c>
    </row>
    <row r="270" spans="1:5" x14ac:dyDescent="0.25">
      <c r="A270" s="1" t="s">
        <v>1267</v>
      </c>
      <c r="B270" s="1" t="s">
        <v>1360</v>
      </c>
      <c r="C270" s="1" t="s">
        <v>1360</v>
      </c>
      <c r="D270" s="1">
        <v>9.6</v>
      </c>
      <c r="E270" s="1">
        <v>17.899999999999999</v>
      </c>
    </row>
    <row r="271" spans="1:5" x14ac:dyDescent="0.25">
      <c r="A271" s="1" t="s">
        <v>1267</v>
      </c>
      <c r="B271" s="1" t="s">
        <v>1361</v>
      </c>
      <c r="C271" s="1" t="s">
        <v>1361</v>
      </c>
      <c r="D271" s="1">
        <v>14.2</v>
      </c>
      <c r="E271" s="1">
        <v>22.5</v>
      </c>
    </row>
    <row r="272" spans="1:5" x14ac:dyDescent="0.25">
      <c r="A272" s="1" t="s">
        <v>1267</v>
      </c>
      <c r="B272" s="1" t="s">
        <v>1362</v>
      </c>
      <c r="C272" s="1" t="s">
        <v>1362</v>
      </c>
      <c r="D272" s="1">
        <v>12.8</v>
      </c>
      <c r="E272" s="1">
        <v>17.600000000000001</v>
      </c>
    </row>
    <row r="273" spans="1:5" x14ac:dyDescent="0.25">
      <c r="A273" s="1" t="s">
        <v>1267</v>
      </c>
      <c r="B273" s="1" t="s">
        <v>1385</v>
      </c>
      <c r="C273" s="1" t="s">
        <v>1385</v>
      </c>
      <c r="D273" s="1">
        <v>0</v>
      </c>
      <c r="E273" s="1" t="s">
        <v>1276</v>
      </c>
    </row>
    <row r="274" spans="1:5" x14ac:dyDescent="0.25">
      <c r="A274" s="1" t="s">
        <v>1267</v>
      </c>
      <c r="B274" s="1" t="s">
        <v>1363</v>
      </c>
      <c r="C274" s="1" t="s">
        <v>1363</v>
      </c>
      <c r="D274" s="1">
        <v>13.1</v>
      </c>
      <c r="E274" s="1">
        <v>16.5</v>
      </c>
    </row>
    <row r="275" spans="1:5" x14ac:dyDescent="0.25">
      <c r="A275" s="1" t="s">
        <v>1267</v>
      </c>
      <c r="B275" s="1" t="s">
        <v>1364</v>
      </c>
      <c r="C275" s="1" t="s">
        <v>1364</v>
      </c>
      <c r="D275" s="1">
        <v>11.2</v>
      </c>
      <c r="E275" s="1">
        <v>15.2</v>
      </c>
    </row>
    <row r="276" spans="1:5" x14ac:dyDescent="0.25">
      <c r="A276" s="1" t="s">
        <v>1267</v>
      </c>
      <c r="B276" s="1" t="s">
        <v>1365</v>
      </c>
      <c r="C276" s="1" t="s">
        <v>1365</v>
      </c>
      <c r="D276" s="1">
        <v>7.1</v>
      </c>
      <c r="E276" s="1">
        <v>21.6</v>
      </c>
    </row>
    <row r="277" spans="1:5" x14ac:dyDescent="0.25">
      <c r="A277" s="1" t="s">
        <v>1267</v>
      </c>
      <c r="B277" s="1" t="s">
        <v>1366</v>
      </c>
      <c r="C277" s="1" t="s">
        <v>1366</v>
      </c>
      <c r="D277" s="1">
        <v>17.899999999999999</v>
      </c>
      <c r="E277" s="1">
        <v>16.899999999999999</v>
      </c>
    </row>
    <row r="278" spans="1:5" x14ac:dyDescent="0.25">
      <c r="A278" s="1" t="s">
        <v>1267</v>
      </c>
      <c r="B278" s="1" t="s">
        <v>1367</v>
      </c>
      <c r="C278" s="1" t="s">
        <v>1367</v>
      </c>
      <c r="D278" s="1">
        <v>17.8</v>
      </c>
      <c r="E278" s="1">
        <v>20.399999999999999</v>
      </c>
    </row>
    <row r="279" spans="1:5" x14ac:dyDescent="0.25">
      <c r="A279" s="1" t="s">
        <v>1267</v>
      </c>
      <c r="B279" s="1" t="s">
        <v>1368</v>
      </c>
      <c r="C279" s="1" t="s">
        <v>1368</v>
      </c>
      <c r="D279" s="1">
        <v>6.4</v>
      </c>
      <c r="E279" s="1">
        <v>11.4</v>
      </c>
    </row>
    <row r="280" spans="1:5" x14ac:dyDescent="0.25">
      <c r="A280" s="1" t="s">
        <v>1267</v>
      </c>
      <c r="B280" s="1" t="s">
        <v>1369</v>
      </c>
      <c r="C280" s="1" t="s">
        <v>1369</v>
      </c>
      <c r="D280" s="1" t="s">
        <v>1276</v>
      </c>
      <c r="E280" s="1">
        <v>4.7</v>
      </c>
    </row>
    <row r="281" spans="1:5" x14ac:dyDescent="0.25">
      <c r="A281" s="1" t="s">
        <v>1267</v>
      </c>
      <c r="B281" s="1" t="s">
        <v>1370</v>
      </c>
      <c r="C281" s="1" t="s">
        <v>1370</v>
      </c>
      <c r="D281" s="1">
        <v>9.5</v>
      </c>
      <c r="E281" s="1">
        <v>21.3</v>
      </c>
    </row>
    <row r="282" spans="1:5" x14ac:dyDescent="0.25">
      <c r="A282" s="1" t="s">
        <v>1267</v>
      </c>
      <c r="B282" s="1" t="s">
        <v>1371</v>
      </c>
      <c r="C282" s="1" t="s">
        <v>1371</v>
      </c>
      <c r="D282" s="1">
        <v>19.399999999999999</v>
      </c>
      <c r="E282" s="1">
        <v>22</v>
      </c>
    </row>
    <row r="283" spans="1:5" x14ac:dyDescent="0.25">
      <c r="A283" s="1" t="s">
        <v>1267</v>
      </c>
      <c r="B283" s="1" t="s">
        <v>1372</v>
      </c>
      <c r="C283" s="1" t="s">
        <v>1372</v>
      </c>
      <c r="D283" s="1">
        <v>18.100000000000001</v>
      </c>
      <c r="E283" s="1">
        <v>21.8</v>
      </c>
    </row>
    <row r="284" spans="1:5" x14ac:dyDescent="0.25">
      <c r="A284" s="1" t="s">
        <v>1267</v>
      </c>
      <c r="B284" s="1" t="s">
        <v>1373</v>
      </c>
      <c r="C284" s="1" t="s">
        <v>1373</v>
      </c>
      <c r="D284" s="1">
        <v>4.3</v>
      </c>
      <c r="E284" s="1">
        <v>6.6</v>
      </c>
    </row>
    <row r="285" spans="1:5" x14ac:dyDescent="0.25">
      <c r="A285" s="1" t="s">
        <v>1267</v>
      </c>
      <c r="B285" s="1" t="s">
        <v>1374</v>
      </c>
      <c r="C285" s="1" t="s">
        <v>1374</v>
      </c>
      <c r="D285" s="1">
        <v>4.7</v>
      </c>
      <c r="E285" s="1">
        <v>7</v>
      </c>
    </row>
    <row r="286" spans="1:5" x14ac:dyDescent="0.25">
      <c r="A286" s="1" t="s">
        <v>1267</v>
      </c>
      <c r="B286" s="1" t="s">
        <v>1375</v>
      </c>
      <c r="C286" s="1" t="s">
        <v>1375</v>
      </c>
      <c r="D286" s="1">
        <v>13.3</v>
      </c>
      <c r="E286" s="1">
        <v>15.2</v>
      </c>
    </row>
    <row r="287" spans="1:5" x14ac:dyDescent="0.25">
      <c r="A287" s="1" t="s">
        <v>1267</v>
      </c>
      <c r="B287" s="1" t="s">
        <v>1376</v>
      </c>
      <c r="C287" s="1" t="s">
        <v>1376</v>
      </c>
      <c r="D287" s="1">
        <v>26.8</v>
      </c>
      <c r="E287" s="1">
        <v>20</v>
      </c>
    </row>
    <row r="288" spans="1:5" x14ac:dyDescent="0.25">
      <c r="A288" s="1" t="s">
        <v>1267</v>
      </c>
      <c r="B288" s="1" t="s">
        <v>1377</v>
      </c>
      <c r="C288" s="1" t="s">
        <v>1377</v>
      </c>
      <c r="D288" s="1" t="s">
        <v>1276</v>
      </c>
      <c r="E288" s="1">
        <v>0</v>
      </c>
    </row>
    <row r="289" spans="1:5" x14ac:dyDescent="0.25">
      <c r="A289" s="1" t="s">
        <v>1267</v>
      </c>
      <c r="B289" s="1" t="s">
        <v>1378</v>
      </c>
      <c r="C289" s="1" t="s">
        <v>1378</v>
      </c>
      <c r="D289" s="1">
        <v>12.5</v>
      </c>
      <c r="E289" s="1">
        <v>15.9</v>
      </c>
    </row>
    <row r="290" spans="1:5" x14ac:dyDescent="0.25">
      <c r="A290" s="1" t="s">
        <v>1267</v>
      </c>
      <c r="B290" s="1" t="s">
        <v>1379</v>
      </c>
      <c r="C290" s="1" t="s">
        <v>1379</v>
      </c>
      <c r="D290" s="1">
        <v>10.1</v>
      </c>
      <c r="E290" s="1">
        <v>13.9</v>
      </c>
    </row>
    <row r="291" spans="1:5" x14ac:dyDescent="0.25">
      <c r="A291" s="1" t="s">
        <v>1267</v>
      </c>
      <c r="B291" s="1" t="s">
        <v>1380</v>
      </c>
      <c r="C291" s="1" t="s">
        <v>1380</v>
      </c>
      <c r="D291" s="1">
        <v>11.2</v>
      </c>
      <c r="E291" s="1">
        <v>14.4</v>
      </c>
    </row>
    <row r="292" spans="1:5" x14ac:dyDescent="0.25">
      <c r="A292" s="1" t="s">
        <v>1267</v>
      </c>
      <c r="B292" s="1" t="s">
        <v>1381</v>
      </c>
      <c r="C292" s="1" t="s">
        <v>1381</v>
      </c>
      <c r="D292" s="1">
        <v>16.2</v>
      </c>
      <c r="E292" s="1">
        <v>21.5</v>
      </c>
    </row>
    <row r="293" spans="1:5" x14ac:dyDescent="0.25">
      <c r="A293" s="1" t="s">
        <v>1267</v>
      </c>
      <c r="B293" s="1" t="s">
        <v>1382</v>
      </c>
      <c r="C293" s="1" t="s">
        <v>1382</v>
      </c>
      <c r="D293" s="1">
        <v>21.9</v>
      </c>
      <c r="E293" s="1">
        <v>21.6</v>
      </c>
    </row>
    <row r="294" spans="1:5" x14ac:dyDescent="0.25">
      <c r="A294" s="1" t="s">
        <v>1267</v>
      </c>
      <c r="B294" s="1" t="s">
        <v>1386</v>
      </c>
      <c r="C294" s="1" t="s">
        <v>1386</v>
      </c>
      <c r="D294" s="1">
        <v>17.600000000000001</v>
      </c>
      <c r="E294" s="1">
        <v>22.5</v>
      </c>
    </row>
    <row r="295" spans="1:5" x14ac:dyDescent="0.25">
      <c r="A295" s="1" t="s">
        <v>1267</v>
      </c>
      <c r="B295" s="1" t="s">
        <v>1387</v>
      </c>
      <c r="C295" s="1" t="s">
        <v>1387</v>
      </c>
      <c r="D295" s="1">
        <v>10.1</v>
      </c>
      <c r="E295" s="1">
        <v>16</v>
      </c>
    </row>
    <row r="296" spans="1:5" x14ac:dyDescent="0.25">
      <c r="A296" s="1" t="s">
        <v>1267</v>
      </c>
      <c r="B296" s="1" t="s">
        <v>1388</v>
      </c>
      <c r="C296" s="1" t="s">
        <v>1388</v>
      </c>
      <c r="D296" s="1">
        <v>5.2</v>
      </c>
      <c r="E296" s="1">
        <v>10</v>
      </c>
    </row>
    <row r="297" spans="1:5" x14ac:dyDescent="0.25">
      <c r="A297" s="1" t="s">
        <v>1267</v>
      </c>
      <c r="B297" s="1" t="s">
        <v>1389</v>
      </c>
      <c r="C297" s="1" t="s">
        <v>1389</v>
      </c>
      <c r="D297" s="1">
        <v>7.4</v>
      </c>
      <c r="E297" s="1">
        <v>11.4</v>
      </c>
    </row>
    <row r="298" spans="1:5" x14ac:dyDescent="0.25">
      <c r="A298" s="1" t="s">
        <v>1267</v>
      </c>
      <c r="B298" s="1" t="s">
        <v>1390</v>
      </c>
      <c r="C298" s="1" t="s">
        <v>1390</v>
      </c>
      <c r="D298" s="1">
        <v>13.8</v>
      </c>
      <c r="E298" s="1">
        <v>18.2</v>
      </c>
    </row>
    <row r="299" spans="1:5" x14ac:dyDescent="0.25">
      <c r="A299" s="1" t="s">
        <v>1267</v>
      </c>
      <c r="B299" s="1" t="s">
        <v>1391</v>
      </c>
      <c r="C299" s="1" t="s">
        <v>1391</v>
      </c>
      <c r="D299" s="1">
        <v>6.6</v>
      </c>
      <c r="E299" s="1">
        <v>11.4</v>
      </c>
    </row>
    <row r="300" spans="1:5" x14ac:dyDescent="0.25">
      <c r="A300" s="1" t="s">
        <v>1267</v>
      </c>
      <c r="B300" s="1" t="s">
        <v>1392</v>
      </c>
      <c r="C300" s="1" t="s">
        <v>1392</v>
      </c>
      <c r="D300" s="1">
        <v>15</v>
      </c>
      <c r="E300" s="1">
        <v>19.5</v>
      </c>
    </row>
    <row r="301" spans="1:5" x14ac:dyDescent="0.25">
      <c r="A301" s="1" t="s">
        <v>1267</v>
      </c>
      <c r="B301" s="1" t="s">
        <v>1393</v>
      </c>
      <c r="C301" s="1" t="s">
        <v>1393</v>
      </c>
      <c r="D301" s="1">
        <v>11.6</v>
      </c>
      <c r="E301" s="1">
        <v>16.100000000000001</v>
      </c>
    </row>
    <row r="302" spans="1:5" x14ac:dyDescent="0.25">
      <c r="A302" s="1" t="s">
        <v>1267</v>
      </c>
      <c r="B302" s="1" t="s">
        <v>1394</v>
      </c>
      <c r="C302" s="1" t="s">
        <v>1394</v>
      </c>
      <c r="D302" s="1">
        <v>1.3</v>
      </c>
      <c r="E302" s="1">
        <v>3.7</v>
      </c>
    </row>
    <row r="303" spans="1:5" x14ac:dyDescent="0.25">
      <c r="A303" s="1" t="s">
        <v>1267</v>
      </c>
      <c r="B303" s="1" t="s">
        <v>1395</v>
      </c>
      <c r="C303" s="1" t="s">
        <v>1395</v>
      </c>
      <c r="D303" s="1">
        <v>15.9</v>
      </c>
      <c r="E303" s="1">
        <v>22.4</v>
      </c>
    </row>
    <row r="304" spans="1:5" x14ac:dyDescent="0.25">
      <c r="A304" s="1" t="s">
        <v>1267</v>
      </c>
      <c r="B304" s="1" t="s">
        <v>1396</v>
      </c>
      <c r="C304" s="1" t="s">
        <v>1396</v>
      </c>
      <c r="D304" s="1">
        <v>14.1</v>
      </c>
      <c r="E304" s="1">
        <v>13.8</v>
      </c>
    </row>
    <row r="305" spans="1:5" x14ac:dyDescent="0.25">
      <c r="A305" s="1" t="s">
        <v>1267</v>
      </c>
      <c r="B305" s="1" t="s">
        <v>1397</v>
      </c>
      <c r="C305" s="1" t="s">
        <v>1397</v>
      </c>
      <c r="D305" s="1">
        <v>8.3000000000000007</v>
      </c>
      <c r="E305" s="1">
        <v>9.1</v>
      </c>
    </row>
    <row r="306" spans="1:5" x14ac:dyDescent="0.25">
      <c r="A306" s="1" t="s">
        <v>1267</v>
      </c>
      <c r="B306" s="1" t="s">
        <v>1398</v>
      </c>
      <c r="C306" s="1" t="s">
        <v>1398</v>
      </c>
      <c r="D306" s="1">
        <v>12.8</v>
      </c>
      <c r="E306" s="1">
        <v>18</v>
      </c>
    </row>
    <row r="307" spans="1:5" x14ac:dyDescent="0.25">
      <c r="A307" s="1" t="s">
        <v>1267</v>
      </c>
      <c r="B307" s="1" t="s">
        <v>1399</v>
      </c>
      <c r="C307" s="1" t="s">
        <v>1399</v>
      </c>
      <c r="D307" s="1">
        <v>14.2</v>
      </c>
      <c r="E307" s="1">
        <v>21.8</v>
      </c>
    </row>
    <row r="308" spans="1:5" x14ac:dyDescent="0.25">
      <c r="A308" s="1" t="s">
        <v>1267</v>
      </c>
      <c r="B308" s="1" t="s">
        <v>1400</v>
      </c>
      <c r="C308" s="1" t="s">
        <v>1400</v>
      </c>
      <c r="D308" s="1">
        <v>20</v>
      </c>
      <c r="E308" s="1">
        <v>23.5</v>
      </c>
    </row>
    <row r="309" spans="1:5" x14ac:dyDescent="0.25">
      <c r="A309" s="1" t="s">
        <v>1267</v>
      </c>
      <c r="B309" s="1" t="s">
        <v>1401</v>
      </c>
      <c r="C309" s="1" t="s">
        <v>1401</v>
      </c>
      <c r="D309" s="1">
        <v>9.6999999999999993</v>
      </c>
      <c r="E309" s="1">
        <v>14.5</v>
      </c>
    </row>
    <row r="310" spans="1:5" x14ac:dyDescent="0.25">
      <c r="A310" s="1" t="s">
        <v>1267</v>
      </c>
      <c r="B310" s="1" t="s">
        <v>1402</v>
      </c>
      <c r="C310" s="1" t="s">
        <v>1402</v>
      </c>
      <c r="D310" s="1">
        <v>12.2</v>
      </c>
      <c r="E310" s="1">
        <v>17.7</v>
      </c>
    </row>
    <row r="311" spans="1:5" x14ac:dyDescent="0.25">
      <c r="A311" s="1" t="s">
        <v>1267</v>
      </c>
      <c r="B311" s="1" t="s">
        <v>1403</v>
      </c>
      <c r="C311" s="1" t="s">
        <v>1403</v>
      </c>
      <c r="D311" s="1">
        <v>16.100000000000001</v>
      </c>
      <c r="E311" s="1">
        <v>22.5</v>
      </c>
    </row>
    <row r="312" spans="1:5" x14ac:dyDescent="0.25">
      <c r="A312" s="1" t="s">
        <v>1267</v>
      </c>
      <c r="B312" s="1" t="s">
        <v>1404</v>
      </c>
      <c r="C312" s="1" t="s">
        <v>1404</v>
      </c>
      <c r="D312" s="1">
        <v>11.6</v>
      </c>
      <c r="E312" s="1">
        <v>18</v>
      </c>
    </row>
    <row r="313" spans="1:5" x14ac:dyDescent="0.25">
      <c r="A313" s="1" t="s">
        <v>1267</v>
      </c>
      <c r="B313" s="1" t="s">
        <v>1405</v>
      </c>
      <c r="C313" s="1" t="s">
        <v>1405</v>
      </c>
      <c r="D313" s="1">
        <v>10.8</v>
      </c>
      <c r="E313" s="1">
        <v>18.3</v>
      </c>
    </row>
    <row r="314" spans="1:5" x14ac:dyDescent="0.25">
      <c r="A314" s="1" t="s">
        <v>1267</v>
      </c>
      <c r="B314" s="1" t="s">
        <v>1406</v>
      </c>
      <c r="C314" s="1" t="s">
        <v>1406</v>
      </c>
      <c r="D314" s="1">
        <v>7.8</v>
      </c>
      <c r="E314" s="1">
        <v>9.4</v>
      </c>
    </row>
    <row r="315" spans="1:5" x14ac:dyDescent="0.25">
      <c r="A315" s="1" t="s">
        <v>1267</v>
      </c>
      <c r="B315" s="1" t="s">
        <v>1407</v>
      </c>
      <c r="C315" s="1" t="s">
        <v>1407</v>
      </c>
      <c r="D315" s="1">
        <v>10.8</v>
      </c>
      <c r="E315" s="1">
        <v>17.100000000000001</v>
      </c>
    </row>
    <row r="316" spans="1:5" x14ac:dyDescent="0.25">
      <c r="A316" s="1" t="s">
        <v>1267</v>
      </c>
      <c r="B316" s="1" t="s">
        <v>1408</v>
      </c>
      <c r="C316" s="1" t="s">
        <v>1408</v>
      </c>
      <c r="D316" s="1">
        <v>9.1999999999999993</v>
      </c>
      <c r="E316" s="1">
        <v>16.899999999999999</v>
      </c>
    </row>
    <row r="317" spans="1:5" x14ac:dyDescent="0.25">
      <c r="A317" s="1" t="s">
        <v>1267</v>
      </c>
      <c r="B317" s="1" t="s">
        <v>1409</v>
      </c>
      <c r="C317" s="1" t="s">
        <v>1409</v>
      </c>
      <c r="D317" s="1">
        <v>14</v>
      </c>
      <c r="E317" s="1">
        <v>19.7</v>
      </c>
    </row>
    <row r="318" spans="1:5" x14ac:dyDescent="0.25">
      <c r="A318" s="1" t="s">
        <v>1267</v>
      </c>
      <c r="B318" s="1" t="s">
        <v>1410</v>
      </c>
      <c r="C318" s="1" t="s">
        <v>1410</v>
      </c>
      <c r="D318" s="1">
        <v>6.4</v>
      </c>
      <c r="E318" s="1">
        <v>7.4</v>
      </c>
    </row>
    <row r="319" spans="1:5" x14ac:dyDescent="0.25">
      <c r="A319" s="1" t="s">
        <v>1267</v>
      </c>
      <c r="B319" s="1" t="s">
        <v>1424</v>
      </c>
      <c r="C319" s="1" t="s">
        <v>1424</v>
      </c>
      <c r="D319" s="1">
        <v>7.8</v>
      </c>
      <c r="E319" s="1">
        <v>13.2</v>
      </c>
    </row>
    <row r="320" spans="1:5" x14ac:dyDescent="0.25">
      <c r="A320" s="1" t="s">
        <v>1267</v>
      </c>
      <c r="B320" s="1" t="s">
        <v>1425</v>
      </c>
      <c r="C320" s="1" t="s">
        <v>1425</v>
      </c>
      <c r="D320" s="1">
        <v>13.8</v>
      </c>
      <c r="E320" s="1">
        <v>20.9</v>
      </c>
    </row>
    <row r="321" spans="1:5" x14ac:dyDescent="0.25">
      <c r="A321" s="1" t="s">
        <v>1267</v>
      </c>
      <c r="B321" s="1" t="s">
        <v>1426</v>
      </c>
      <c r="C321" s="1" t="s">
        <v>1426</v>
      </c>
      <c r="D321" s="1">
        <v>13.2</v>
      </c>
      <c r="E321" s="1">
        <v>16.899999999999999</v>
      </c>
    </row>
    <row r="322" spans="1:5" x14ac:dyDescent="0.25">
      <c r="A322" s="1" t="s">
        <v>1267</v>
      </c>
      <c r="B322" s="1" t="s">
        <v>1411</v>
      </c>
      <c r="C322" s="1" t="s">
        <v>1411</v>
      </c>
      <c r="D322" s="1">
        <v>6.5</v>
      </c>
      <c r="E322" s="1">
        <v>16.3</v>
      </c>
    </row>
    <row r="323" spans="1:5" x14ac:dyDescent="0.25">
      <c r="A323" s="1" t="s">
        <v>1267</v>
      </c>
      <c r="B323" s="1" t="s">
        <v>1412</v>
      </c>
      <c r="C323" s="1" t="s">
        <v>1412</v>
      </c>
      <c r="D323" s="1">
        <v>11.9</v>
      </c>
      <c r="E323" s="1">
        <v>16.399999999999999</v>
      </c>
    </row>
    <row r="324" spans="1:5" x14ac:dyDescent="0.25">
      <c r="A324" s="1" t="s">
        <v>1267</v>
      </c>
      <c r="B324" s="1" t="s">
        <v>1413</v>
      </c>
      <c r="C324" s="1" t="s">
        <v>1413</v>
      </c>
      <c r="D324" s="1">
        <v>7.8</v>
      </c>
      <c r="E324" s="1">
        <v>16.3</v>
      </c>
    </row>
    <row r="325" spans="1:5" x14ac:dyDescent="0.25">
      <c r="A325" s="1" t="s">
        <v>1267</v>
      </c>
      <c r="B325" s="1" t="s">
        <v>1414</v>
      </c>
      <c r="C325" s="1" t="s">
        <v>1414</v>
      </c>
      <c r="D325" s="1">
        <v>10.6</v>
      </c>
      <c r="E325" s="1">
        <v>18</v>
      </c>
    </row>
    <row r="326" spans="1:5" x14ac:dyDescent="0.25">
      <c r="A326" s="1" t="s">
        <v>1267</v>
      </c>
      <c r="B326" s="1" t="s">
        <v>1415</v>
      </c>
      <c r="C326" s="1" t="s">
        <v>1415</v>
      </c>
      <c r="D326" s="1">
        <v>10.8</v>
      </c>
      <c r="E326" s="1">
        <v>10</v>
      </c>
    </row>
    <row r="327" spans="1:5" x14ac:dyDescent="0.25">
      <c r="A327" s="1" t="s">
        <v>1267</v>
      </c>
      <c r="B327" s="1" t="s">
        <v>1416</v>
      </c>
      <c r="C327" s="1" t="s">
        <v>1416</v>
      </c>
      <c r="D327" s="1">
        <v>10</v>
      </c>
      <c r="E327" s="1">
        <v>9</v>
      </c>
    </row>
    <row r="328" spans="1:5" x14ac:dyDescent="0.25">
      <c r="A328" s="1" t="s">
        <v>1267</v>
      </c>
      <c r="B328" s="1" t="s">
        <v>1417</v>
      </c>
      <c r="C328" s="1" t="s">
        <v>1417</v>
      </c>
      <c r="D328" s="1">
        <v>13.5</v>
      </c>
      <c r="E328" s="1">
        <v>17.3</v>
      </c>
    </row>
    <row r="329" spans="1:5" x14ac:dyDescent="0.25">
      <c r="A329" s="1" t="s">
        <v>1267</v>
      </c>
      <c r="B329" s="1" t="s">
        <v>1418</v>
      </c>
      <c r="C329" s="1" t="s">
        <v>1418</v>
      </c>
      <c r="D329" s="1">
        <v>19.2</v>
      </c>
      <c r="E329" s="1">
        <v>23.5</v>
      </c>
    </row>
    <row r="330" spans="1:5" x14ac:dyDescent="0.25">
      <c r="A330" s="1" t="s">
        <v>1267</v>
      </c>
      <c r="B330" s="1" t="s">
        <v>1419</v>
      </c>
      <c r="C330" s="1" t="s">
        <v>1419</v>
      </c>
      <c r="D330" s="1">
        <v>10.6</v>
      </c>
      <c r="E330" s="1">
        <v>21.2</v>
      </c>
    </row>
    <row r="331" spans="1:5" x14ac:dyDescent="0.25">
      <c r="A331" s="1" t="s">
        <v>1267</v>
      </c>
      <c r="B331" s="1" t="s">
        <v>1420</v>
      </c>
      <c r="C331" s="1" t="s">
        <v>1420</v>
      </c>
      <c r="D331" s="1">
        <v>11.5</v>
      </c>
      <c r="E331" s="1">
        <v>17.600000000000001</v>
      </c>
    </row>
    <row r="332" spans="1:5" x14ac:dyDescent="0.25">
      <c r="A332" s="1" t="s">
        <v>1267</v>
      </c>
      <c r="B332" s="1" t="s">
        <v>1421</v>
      </c>
      <c r="C332" s="1" t="s">
        <v>1421</v>
      </c>
      <c r="D332" s="1">
        <v>11.7</v>
      </c>
      <c r="E332" s="1">
        <v>20.6</v>
      </c>
    </row>
    <row r="333" spans="1:5" x14ac:dyDescent="0.25">
      <c r="A333" s="1" t="s">
        <v>1267</v>
      </c>
      <c r="B333" s="1" t="s">
        <v>1422</v>
      </c>
      <c r="C333" s="1" t="s">
        <v>1422</v>
      </c>
      <c r="D333" s="1">
        <v>10.6</v>
      </c>
      <c r="E333" s="1">
        <v>13.2</v>
      </c>
    </row>
    <row r="334" spans="1:5" x14ac:dyDescent="0.25">
      <c r="A334" s="1" t="s">
        <v>1267</v>
      </c>
      <c r="B334" s="1" t="s">
        <v>1423</v>
      </c>
      <c r="C334" s="1" t="s">
        <v>1423</v>
      </c>
      <c r="D334" s="1">
        <v>13.9</v>
      </c>
      <c r="E334" s="1">
        <v>11.8</v>
      </c>
    </row>
    <row r="335" spans="1:5" x14ac:dyDescent="0.25">
      <c r="A335" s="1" t="s">
        <v>1267</v>
      </c>
      <c r="B335" s="1" t="s">
        <v>1427</v>
      </c>
      <c r="C335" s="1" t="s">
        <v>1427</v>
      </c>
      <c r="D335" s="1">
        <v>10.4</v>
      </c>
      <c r="E335" s="1">
        <v>15.7</v>
      </c>
    </row>
    <row r="336" spans="1:5" x14ac:dyDescent="0.25">
      <c r="A336" s="1" t="s">
        <v>1267</v>
      </c>
      <c r="B336" s="1" t="s">
        <v>1428</v>
      </c>
      <c r="C336" s="1" t="s">
        <v>1428</v>
      </c>
      <c r="D336" s="1">
        <v>18.8</v>
      </c>
      <c r="E336" s="1">
        <v>20.6</v>
      </c>
    </row>
    <row r="337" spans="1:5" x14ac:dyDescent="0.25">
      <c r="A337" s="1" t="s">
        <v>1267</v>
      </c>
      <c r="B337" s="1" t="s">
        <v>1435</v>
      </c>
      <c r="C337" s="1" t="s">
        <v>1435</v>
      </c>
      <c r="D337" s="1">
        <v>3.6</v>
      </c>
      <c r="E337" s="1">
        <v>4.7</v>
      </c>
    </row>
    <row r="338" spans="1:5" x14ac:dyDescent="0.25">
      <c r="A338" s="1" t="s">
        <v>1267</v>
      </c>
      <c r="B338" s="1" t="s">
        <v>1429</v>
      </c>
      <c r="C338" s="1" t="s">
        <v>1429</v>
      </c>
      <c r="D338" s="1">
        <v>9.4</v>
      </c>
      <c r="E338" s="1">
        <v>15.4</v>
      </c>
    </row>
    <row r="339" spans="1:5" x14ac:dyDescent="0.25">
      <c r="A339" s="1" t="s">
        <v>1267</v>
      </c>
      <c r="B339" s="1" t="s">
        <v>1430</v>
      </c>
      <c r="C339" s="1" t="s">
        <v>1430</v>
      </c>
      <c r="D339" s="1">
        <v>15.6</v>
      </c>
      <c r="E339" s="1">
        <v>21.9</v>
      </c>
    </row>
    <row r="340" spans="1:5" x14ac:dyDescent="0.25">
      <c r="A340" s="1" t="s">
        <v>1267</v>
      </c>
      <c r="B340" s="1" t="s">
        <v>1431</v>
      </c>
      <c r="C340" s="1" t="s">
        <v>1431</v>
      </c>
      <c r="D340" s="1">
        <v>8.6</v>
      </c>
      <c r="E340" s="1">
        <v>12.5</v>
      </c>
    </row>
    <row r="341" spans="1:5" x14ac:dyDescent="0.25">
      <c r="A341" s="1" t="s">
        <v>1267</v>
      </c>
      <c r="B341" s="1" t="s">
        <v>1432</v>
      </c>
      <c r="C341" s="1" t="s">
        <v>1432</v>
      </c>
      <c r="D341" s="1">
        <v>17.600000000000001</v>
      </c>
      <c r="E341" s="1">
        <v>22</v>
      </c>
    </row>
    <row r="342" spans="1:5" x14ac:dyDescent="0.25">
      <c r="A342" s="1" t="s">
        <v>1267</v>
      </c>
      <c r="B342" s="1" t="s">
        <v>1433</v>
      </c>
      <c r="C342" s="1" t="s">
        <v>1433</v>
      </c>
      <c r="D342" s="1">
        <v>8.6999999999999993</v>
      </c>
      <c r="E342" s="1">
        <v>15.1</v>
      </c>
    </row>
    <row r="343" spans="1:5" x14ac:dyDescent="0.25">
      <c r="A343" s="1" t="s">
        <v>1267</v>
      </c>
      <c r="B343" s="1" t="s">
        <v>1434</v>
      </c>
      <c r="C343" s="1" t="s">
        <v>1434</v>
      </c>
      <c r="D343" s="1">
        <v>3.7</v>
      </c>
      <c r="E343" s="1">
        <v>8.3000000000000007</v>
      </c>
    </row>
    <row r="344" spans="1:5" x14ac:dyDescent="0.25">
      <c r="A344" s="1" t="s">
        <v>1267</v>
      </c>
      <c r="B344" s="1" t="s">
        <v>1436</v>
      </c>
      <c r="C344" s="1" t="s">
        <v>1436</v>
      </c>
      <c r="D344" s="1">
        <v>14.1</v>
      </c>
      <c r="E344" s="1">
        <v>16.100000000000001</v>
      </c>
    </row>
    <row r="345" spans="1:5" x14ac:dyDescent="0.25">
      <c r="A345" s="1" t="s">
        <v>1267</v>
      </c>
      <c r="B345" s="1" t="s">
        <v>1437</v>
      </c>
      <c r="C345" s="1" t="s">
        <v>1437</v>
      </c>
      <c r="D345" s="1">
        <v>11</v>
      </c>
      <c r="E345" s="1">
        <v>14.2</v>
      </c>
    </row>
    <row r="346" spans="1:5" x14ac:dyDescent="0.25">
      <c r="A346" s="1" t="s">
        <v>1267</v>
      </c>
      <c r="B346" s="1" t="s">
        <v>1438</v>
      </c>
      <c r="C346" s="1" t="s">
        <v>1438</v>
      </c>
      <c r="D346" s="1">
        <v>16.600000000000001</v>
      </c>
      <c r="E346" s="1">
        <v>18.7</v>
      </c>
    </row>
    <row r="347" spans="1:5" x14ac:dyDescent="0.25">
      <c r="A347" s="1" t="s">
        <v>1267</v>
      </c>
      <c r="B347" s="1" t="s">
        <v>1439</v>
      </c>
      <c r="C347" s="1" t="s">
        <v>1439</v>
      </c>
      <c r="D347" s="1">
        <v>16.3</v>
      </c>
      <c r="E347" s="1">
        <v>20.6</v>
      </c>
    </row>
    <row r="348" spans="1:5" x14ac:dyDescent="0.25">
      <c r="A348" s="1" t="s">
        <v>1267</v>
      </c>
      <c r="B348" s="1" t="s">
        <v>1440</v>
      </c>
      <c r="C348" s="1" t="s">
        <v>1440</v>
      </c>
      <c r="D348" s="1">
        <v>25.2</v>
      </c>
      <c r="E348" s="1">
        <v>34.700000000000003</v>
      </c>
    </row>
    <row r="349" spans="1:5" x14ac:dyDescent="0.25">
      <c r="A349" s="1" t="s">
        <v>1267</v>
      </c>
      <c r="B349" s="1" t="s">
        <v>1441</v>
      </c>
      <c r="C349" s="1" t="s">
        <v>1441</v>
      </c>
      <c r="D349" s="1">
        <v>10.199999999999999</v>
      </c>
      <c r="E349" s="1">
        <v>10.9</v>
      </c>
    </row>
    <row r="350" spans="1:5" x14ac:dyDescent="0.25">
      <c r="A350" s="1" t="s">
        <v>1267</v>
      </c>
      <c r="B350" s="1" t="s">
        <v>1442</v>
      </c>
      <c r="C350" s="1" t="s">
        <v>1442</v>
      </c>
      <c r="D350" s="1">
        <v>9.6999999999999993</v>
      </c>
      <c r="E350" s="1">
        <v>15.6</v>
      </c>
    </row>
    <row r="351" spans="1:5" x14ac:dyDescent="0.25">
      <c r="A351" s="1" t="s">
        <v>1267</v>
      </c>
      <c r="B351" s="1" t="s">
        <v>1470</v>
      </c>
      <c r="C351" s="1" t="s">
        <v>1470</v>
      </c>
      <c r="D351" s="1">
        <v>9.3000000000000007</v>
      </c>
      <c r="E351" s="1">
        <v>11.6</v>
      </c>
    </row>
    <row r="352" spans="1:5" x14ac:dyDescent="0.25">
      <c r="A352" s="1" t="s">
        <v>1267</v>
      </c>
      <c r="B352" s="1" t="s">
        <v>1443</v>
      </c>
      <c r="C352" s="1" t="s">
        <v>1443</v>
      </c>
      <c r="D352" s="1">
        <v>18.2</v>
      </c>
      <c r="E352" s="1">
        <v>20.5</v>
      </c>
    </row>
    <row r="353" spans="1:5" x14ac:dyDescent="0.25">
      <c r="A353" s="1" t="s">
        <v>1267</v>
      </c>
      <c r="B353" s="1" t="s">
        <v>1444</v>
      </c>
      <c r="C353" s="1" t="s">
        <v>1444</v>
      </c>
      <c r="D353" s="1">
        <v>7.1</v>
      </c>
      <c r="E353" s="1">
        <v>12.1</v>
      </c>
    </row>
    <row r="354" spans="1:5" x14ac:dyDescent="0.25">
      <c r="A354" s="1" t="s">
        <v>1267</v>
      </c>
      <c r="B354" s="1" t="s">
        <v>1445</v>
      </c>
      <c r="C354" s="1" t="s">
        <v>1445</v>
      </c>
      <c r="D354" s="1">
        <v>11.4</v>
      </c>
      <c r="E354" s="1">
        <v>14.4</v>
      </c>
    </row>
    <row r="355" spans="1:5" x14ac:dyDescent="0.25">
      <c r="A355" s="1" t="s">
        <v>1267</v>
      </c>
      <c r="B355" s="1" t="s">
        <v>1446</v>
      </c>
      <c r="C355" s="1" t="s">
        <v>1446</v>
      </c>
      <c r="D355" s="1">
        <v>9.8000000000000007</v>
      </c>
      <c r="E355" s="1">
        <v>15.5</v>
      </c>
    </row>
    <row r="356" spans="1:5" x14ac:dyDescent="0.25">
      <c r="A356" s="1" t="s">
        <v>1267</v>
      </c>
      <c r="B356" s="1" t="s">
        <v>1447</v>
      </c>
      <c r="C356" s="1" t="s">
        <v>1447</v>
      </c>
      <c r="D356" s="1">
        <v>2</v>
      </c>
      <c r="E356" s="1">
        <v>4</v>
      </c>
    </row>
    <row r="357" spans="1:5" x14ac:dyDescent="0.25">
      <c r="A357" s="1" t="s">
        <v>1267</v>
      </c>
      <c r="B357" s="1" t="s">
        <v>1448</v>
      </c>
      <c r="C357" s="1" t="s">
        <v>1448</v>
      </c>
      <c r="D357" s="1">
        <v>8.3000000000000007</v>
      </c>
      <c r="E357" s="1">
        <v>7.8</v>
      </c>
    </row>
    <row r="358" spans="1:5" x14ac:dyDescent="0.25">
      <c r="A358" s="1" t="s">
        <v>1267</v>
      </c>
      <c r="B358" s="1" t="s">
        <v>1449</v>
      </c>
      <c r="C358" s="1" t="s">
        <v>1449</v>
      </c>
      <c r="D358" s="1">
        <v>9</v>
      </c>
      <c r="E358" s="1">
        <v>10.9</v>
      </c>
    </row>
    <row r="359" spans="1:5" x14ac:dyDescent="0.25">
      <c r="A359" s="1" t="s">
        <v>1267</v>
      </c>
      <c r="B359" s="1" t="s">
        <v>1450</v>
      </c>
      <c r="C359" s="1" t="s">
        <v>1450</v>
      </c>
      <c r="D359" s="1">
        <v>17.600000000000001</v>
      </c>
      <c r="E359" s="1">
        <v>21.6</v>
      </c>
    </row>
    <row r="360" spans="1:5" x14ac:dyDescent="0.25">
      <c r="A360" s="1" t="s">
        <v>1267</v>
      </c>
      <c r="B360" s="1" t="s">
        <v>1451</v>
      </c>
      <c r="C360" s="1" t="s">
        <v>1451</v>
      </c>
      <c r="D360" s="1">
        <v>13.2</v>
      </c>
      <c r="E360" s="1">
        <v>15.1</v>
      </c>
    </row>
    <row r="361" spans="1:5" x14ac:dyDescent="0.25">
      <c r="A361" s="1" t="s">
        <v>1267</v>
      </c>
      <c r="B361" s="1" t="s">
        <v>1452</v>
      </c>
      <c r="C361" s="1" t="s">
        <v>1452</v>
      </c>
      <c r="D361" s="1">
        <v>13.4</v>
      </c>
      <c r="E361" s="1">
        <v>21.2</v>
      </c>
    </row>
    <row r="362" spans="1:5" x14ac:dyDescent="0.25">
      <c r="A362" s="1" t="s">
        <v>1267</v>
      </c>
      <c r="B362" s="1" t="s">
        <v>1453</v>
      </c>
      <c r="C362" s="1" t="s">
        <v>1453</v>
      </c>
      <c r="D362" s="1">
        <v>16.399999999999999</v>
      </c>
      <c r="E362" s="1">
        <v>21.6</v>
      </c>
    </row>
    <row r="363" spans="1:5" x14ac:dyDescent="0.25">
      <c r="A363" s="1" t="s">
        <v>1267</v>
      </c>
      <c r="B363" s="1" t="s">
        <v>1454</v>
      </c>
      <c r="C363" s="1" t="s">
        <v>1454</v>
      </c>
      <c r="D363" s="1">
        <v>10.5</v>
      </c>
      <c r="E363" s="1">
        <v>16.3</v>
      </c>
    </row>
    <row r="364" spans="1:5" x14ac:dyDescent="0.25">
      <c r="A364" s="1" t="s">
        <v>1267</v>
      </c>
      <c r="B364" s="1" t="s">
        <v>1455</v>
      </c>
      <c r="C364" s="1" t="s">
        <v>1455</v>
      </c>
      <c r="D364" s="1">
        <v>19.600000000000001</v>
      </c>
      <c r="E364" s="1">
        <v>24.2</v>
      </c>
    </row>
    <row r="365" spans="1:5" x14ac:dyDescent="0.25">
      <c r="A365" s="1" t="s">
        <v>1267</v>
      </c>
      <c r="B365" s="1" t="s">
        <v>1456</v>
      </c>
      <c r="C365" s="1" t="s">
        <v>1456</v>
      </c>
      <c r="D365" s="1">
        <v>9.5</v>
      </c>
      <c r="E365" s="1">
        <v>19.600000000000001</v>
      </c>
    </row>
    <row r="366" spans="1:5" x14ac:dyDescent="0.25">
      <c r="A366" s="1" t="s">
        <v>1267</v>
      </c>
      <c r="B366" s="1" t="s">
        <v>1457</v>
      </c>
      <c r="C366" s="1" t="s">
        <v>1457</v>
      </c>
      <c r="D366" s="1">
        <v>17.100000000000001</v>
      </c>
      <c r="E366" s="1">
        <v>19.5</v>
      </c>
    </row>
    <row r="367" spans="1:5" x14ac:dyDescent="0.25">
      <c r="A367" s="1" t="s">
        <v>1267</v>
      </c>
      <c r="B367" s="1" t="s">
        <v>1458</v>
      </c>
      <c r="C367" s="1" t="s">
        <v>1458</v>
      </c>
      <c r="D367" s="1">
        <v>6.9</v>
      </c>
      <c r="E367" s="1">
        <v>16</v>
      </c>
    </row>
    <row r="368" spans="1:5" x14ac:dyDescent="0.25">
      <c r="A368" s="1" t="s">
        <v>1267</v>
      </c>
      <c r="B368" s="1" t="s">
        <v>1459</v>
      </c>
      <c r="C368" s="1" t="s">
        <v>1459</v>
      </c>
      <c r="D368" s="1">
        <v>9.6</v>
      </c>
      <c r="E368" s="1">
        <v>14.8</v>
      </c>
    </row>
    <row r="369" spans="1:5" x14ac:dyDescent="0.25">
      <c r="A369" s="1" t="s">
        <v>1267</v>
      </c>
      <c r="B369" s="1" t="s">
        <v>1460</v>
      </c>
      <c r="C369" s="1" t="s">
        <v>1460</v>
      </c>
      <c r="D369" s="1">
        <v>13.7</v>
      </c>
      <c r="E369" s="1">
        <v>17.2</v>
      </c>
    </row>
    <row r="370" spans="1:5" x14ac:dyDescent="0.25">
      <c r="A370" s="1" t="s">
        <v>1267</v>
      </c>
      <c r="B370" s="1" t="s">
        <v>1471</v>
      </c>
      <c r="C370" s="1" t="s">
        <v>1471</v>
      </c>
      <c r="D370" s="1">
        <v>8.6</v>
      </c>
      <c r="E370" s="1">
        <v>11.3</v>
      </c>
    </row>
    <row r="371" spans="1:5" x14ac:dyDescent="0.25">
      <c r="A371" s="1" t="s">
        <v>1267</v>
      </c>
      <c r="B371" s="1" t="s">
        <v>1461</v>
      </c>
      <c r="C371" s="1" t="s">
        <v>1461</v>
      </c>
      <c r="D371" s="1">
        <v>10.8</v>
      </c>
      <c r="E371" s="1">
        <v>16.2</v>
      </c>
    </row>
    <row r="372" spans="1:5" x14ac:dyDescent="0.25">
      <c r="A372" s="1" t="s">
        <v>1267</v>
      </c>
      <c r="B372" s="1" t="s">
        <v>1462</v>
      </c>
      <c r="C372" s="1" t="s">
        <v>1462</v>
      </c>
      <c r="D372" s="1">
        <v>8.8000000000000007</v>
      </c>
      <c r="E372" s="1">
        <v>14.5</v>
      </c>
    </row>
    <row r="373" spans="1:5" x14ac:dyDescent="0.25">
      <c r="A373" s="1" t="s">
        <v>1267</v>
      </c>
      <c r="B373" s="1" t="s">
        <v>1463</v>
      </c>
      <c r="C373" s="1" t="s">
        <v>1463</v>
      </c>
      <c r="D373" s="1">
        <v>13.5</v>
      </c>
      <c r="E373" s="1">
        <v>18.2</v>
      </c>
    </row>
    <row r="374" spans="1:5" x14ac:dyDescent="0.25">
      <c r="A374" s="1" t="s">
        <v>1267</v>
      </c>
      <c r="B374" s="1" t="s">
        <v>1464</v>
      </c>
      <c r="C374" s="1" t="s">
        <v>1464</v>
      </c>
      <c r="D374" s="1">
        <v>19.7</v>
      </c>
      <c r="E374" s="1">
        <v>19.5</v>
      </c>
    </row>
    <row r="375" spans="1:5" x14ac:dyDescent="0.25">
      <c r="A375" s="1" t="s">
        <v>1267</v>
      </c>
      <c r="B375" s="1" t="s">
        <v>1467</v>
      </c>
      <c r="C375" s="1" t="s">
        <v>1467</v>
      </c>
      <c r="D375" s="1">
        <v>18.5</v>
      </c>
      <c r="E375" s="1">
        <v>24.2</v>
      </c>
    </row>
    <row r="376" spans="1:5" x14ac:dyDescent="0.25">
      <c r="A376" s="1" t="s">
        <v>1267</v>
      </c>
      <c r="B376" s="1" t="s">
        <v>1466</v>
      </c>
      <c r="C376" s="1" t="s">
        <v>1466</v>
      </c>
      <c r="D376" s="1">
        <v>11.8</v>
      </c>
      <c r="E376" s="1">
        <v>19.8</v>
      </c>
    </row>
    <row r="377" spans="1:5" x14ac:dyDescent="0.25">
      <c r="A377" s="1" t="s">
        <v>1267</v>
      </c>
      <c r="B377" s="1" t="s">
        <v>1468</v>
      </c>
      <c r="C377" s="1" t="s">
        <v>1468</v>
      </c>
      <c r="D377" s="1">
        <v>7.5</v>
      </c>
      <c r="E377" s="1">
        <v>10.1</v>
      </c>
    </row>
    <row r="378" spans="1:5" x14ac:dyDescent="0.25">
      <c r="A378" s="1" t="s">
        <v>1267</v>
      </c>
      <c r="B378" s="1" t="s">
        <v>1469</v>
      </c>
      <c r="C378" s="1" t="s">
        <v>1469</v>
      </c>
      <c r="D378" s="1">
        <v>9.1</v>
      </c>
      <c r="E378" s="1">
        <v>10.8</v>
      </c>
    </row>
    <row r="379" spans="1:5" x14ac:dyDescent="0.25">
      <c r="A379" s="1" t="s">
        <v>1267</v>
      </c>
      <c r="B379" s="1" t="s">
        <v>1465</v>
      </c>
      <c r="C379" s="1" t="s">
        <v>1465</v>
      </c>
      <c r="D379" s="1">
        <v>12.2</v>
      </c>
      <c r="E379" s="1">
        <v>14.9</v>
      </c>
    </row>
    <row r="380" spans="1:5" x14ac:dyDescent="0.25">
      <c r="A380" s="1" t="s">
        <v>1267</v>
      </c>
      <c r="B380" s="1" t="s">
        <v>1472</v>
      </c>
      <c r="C380" s="1" t="s">
        <v>1472</v>
      </c>
      <c r="D380" s="1">
        <v>18.5</v>
      </c>
      <c r="E380" s="1">
        <v>27.7</v>
      </c>
    </row>
    <row r="381" spans="1:5" x14ac:dyDescent="0.25">
      <c r="A381" s="1" t="s">
        <v>1267</v>
      </c>
      <c r="B381" s="1" t="s">
        <v>1486</v>
      </c>
      <c r="C381" s="1" t="s">
        <v>1486</v>
      </c>
      <c r="D381" s="1">
        <v>20.5</v>
      </c>
      <c r="E381" s="1">
        <v>15.8</v>
      </c>
    </row>
    <row r="382" spans="1:5" x14ac:dyDescent="0.25">
      <c r="A382" s="1" t="s">
        <v>1267</v>
      </c>
      <c r="B382" s="1" t="s">
        <v>1473</v>
      </c>
      <c r="C382" s="1" t="s">
        <v>1473</v>
      </c>
      <c r="D382" s="1">
        <v>9.1</v>
      </c>
      <c r="E382" s="1">
        <v>13.3</v>
      </c>
    </row>
    <row r="383" spans="1:5" x14ac:dyDescent="0.25">
      <c r="A383" s="1" t="s">
        <v>1267</v>
      </c>
      <c r="B383" s="1" t="s">
        <v>1474</v>
      </c>
      <c r="C383" s="1" t="s">
        <v>1474</v>
      </c>
      <c r="D383" s="1">
        <v>10.5</v>
      </c>
      <c r="E383" s="1">
        <v>17</v>
      </c>
    </row>
    <row r="384" spans="1:5" x14ac:dyDescent="0.25">
      <c r="A384" s="1" t="s">
        <v>1267</v>
      </c>
      <c r="B384" s="1" t="s">
        <v>1475</v>
      </c>
      <c r="C384" s="1" t="s">
        <v>1475</v>
      </c>
      <c r="D384" s="1">
        <v>13.7</v>
      </c>
      <c r="E384" s="1">
        <v>18.100000000000001</v>
      </c>
    </row>
    <row r="385" spans="1:5" x14ac:dyDescent="0.25">
      <c r="A385" s="1" t="s">
        <v>1267</v>
      </c>
      <c r="B385" s="1" t="s">
        <v>1476</v>
      </c>
      <c r="C385" s="1" t="s">
        <v>1476</v>
      </c>
      <c r="D385" s="1">
        <v>10</v>
      </c>
      <c r="E385" s="1">
        <v>14.1</v>
      </c>
    </row>
    <row r="386" spans="1:5" x14ac:dyDescent="0.25">
      <c r="A386" s="1" t="s">
        <v>1267</v>
      </c>
      <c r="B386" s="1" t="s">
        <v>1477</v>
      </c>
      <c r="C386" s="1" t="s">
        <v>1477</v>
      </c>
      <c r="D386" s="1">
        <v>8.3000000000000007</v>
      </c>
      <c r="E386" s="1">
        <v>12.8</v>
      </c>
    </row>
    <row r="387" spans="1:5" x14ac:dyDescent="0.25">
      <c r="A387" s="1" t="s">
        <v>1267</v>
      </c>
      <c r="B387" s="1" t="s">
        <v>1478</v>
      </c>
      <c r="C387" s="1" t="s">
        <v>1478</v>
      </c>
      <c r="D387" s="1">
        <v>17.7</v>
      </c>
      <c r="E387" s="1">
        <v>12</v>
      </c>
    </row>
    <row r="388" spans="1:5" x14ac:dyDescent="0.25">
      <c r="A388" s="1" t="s">
        <v>1267</v>
      </c>
      <c r="B388" s="1" t="s">
        <v>1479</v>
      </c>
      <c r="C388" s="1" t="s">
        <v>1479</v>
      </c>
      <c r="D388" s="1">
        <v>25.6</v>
      </c>
      <c r="E388" s="1">
        <v>27.3</v>
      </c>
    </row>
    <row r="389" spans="1:5" x14ac:dyDescent="0.25">
      <c r="A389" s="1" t="s">
        <v>1267</v>
      </c>
      <c r="B389" s="1" t="s">
        <v>1480</v>
      </c>
      <c r="C389" s="1" t="s">
        <v>1480</v>
      </c>
      <c r="D389" s="1">
        <v>9</v>
      </c>
      <c r="E389" s="1">
        <v>12.8</v>
      </c>
    </row>
    <row r="390" spans="1:5" x14ac:dyDescent="0.25">
      <c r="A390" s="1" t="s">
        <v>1267</v>
      </c>
      <c r="B390" s="1" t="s">
        <v>1481</v>
      </c>
      <c r="C390" s="1" t="s">
        <v>1481</v>
      </c>
      <c r="D390" s="1">
        <v>11.3</v>
      </c>
      <c r="E390" s="1">
        <v>16.2</v>
      </c>
    </row>
    <row r="391" spans="1:5" x14ac:dyDescent="0.25">
      <c r="A391" s="1" t="s">
        <v>1267</v>
      </c>
      <c r="B391" s="1" t="s">
        <v>1482</v>
      </c>
      <c r="C391" s="1" t="s">
        <v>1482</v>
      </c>
      <c r="D391" s="1">
        <v>11.8</v>
      </c>
      <c r="E391" s="1">
        <v>17.100000000000001</v>
      </c>
    </row>
    <row r="392" spans="1:5" x14ac:dyDescent="0.25">
      <c r="A392" s="1" t="s">
        <v>1267</v>
      </c>
      <c r="B392" s="1" t="s">
        <v>1483</v>
      </c>
      <c r="C392" s="1" t="s">
        <v>1483</v>
      </c>
      <c r="D392" s="1">
        <v>15.9</v>
      </c>
      <c r="E392" s="1">
        <v>20.8</v>
      </c>
    </row>
    <row r="393" spans="1:5" x14ac:dyDescent="0.25">
      <c r="A393" s="1" t="s">
        <v>1267</v>
      </c>
      <c r="B393" s="1" t="s">
        <v>1484</v>
      </c>
      <c r="C393" s="1" t="s">
        <v>1484</v>
      </c>
      <c r="D393" s="1">
        <v>11.7</v>
      </c>
      <c r="E393" s="1">
        <v>11.9</v>
      </c>
    </row>
    <row r="394" spans="1:5" x14ac:dyDescent="0.25">
      <c r="A394" s="1" t="s">
        <v>1267</v>
      </c>
      <c r="B394" s="1" t="s">
        <v>1485</v>
      </c>
      <c r="C394" s="1" t="s">
        <v>1485</v>
      </c>
      <c r="D394" s="1">
        <v>9.1999999999999993</v>
      </c>
      <c r="E394" s="1">
        <v>12.7</v>
      </c>
    </row>
    <row r="395" spans="1:5" x14ac:dyDescent="0.25">
      <c r="A395" s="1" t="s">
        <v>1267</v>
      </c>
      <c r="B395" s="1" t="s">
        <v>1487</v>
      </c>
      <c r="C395" s="1" t="s">
        <v>1487</v>
      </c>
      <c r="D395" s="1">
        <v>16.8</v>
      </c>
      <c r="E395" s="1">
        <v>23.2</v>
      </c>
    </row>
    <row r="396" spans="1:5" x14ac:dyDescent="0.25">
      <c r="A396" s="1" t="s">
        <v>1267</v>
      </c>
      <c r="B396" s="1" t="s">
        <v>1514</v>
      </c>
      <c r="C396" s="1" t="s">
        <v>1514</v>
      </c>
      <c r="D396" s="1">
        <v>6.2</v>
      </c>
      <c r="E396" s="1">
        <v>9.6</v>
      </c>
    </row>
    <row r="397" spans="1:5" x14ac:dyDescent="0.25">
      <c r="A397" s="1" t="s">
        <v>1267</v>
      </c>
      <c r="B397" s="1" t="s">
        <v>1488</v>
      </c>
      <c r="C397" s="1" t="s">
        <v>1488</v>
      </c>
      <c r="D397" s="1">
        <v>9.1</v>
      </c>
      <c r="E397" s="1">
        <v>21.1</v>
      </c>
    </row>
    <row r="398" spans="1:5" x14ac:dyDescent="0.25">
      <c r="A398" s="1" t="s">
        <v>1267</v>
      </c>
      <c r="B398" s="1" t="s">
        <v>1489</v>
      </c>
      <c r="C398" s="1" t="s">
        <v>1489</v>
      </c>
      <c r="D398" s="1">
        <v>16.2</v>
      </c>
      <c r="E398" s="1">
        <v>19.399999999999999</v>
      </c>
    </row>
    <row r="399" spans="1:5" x14ac:dyDescent="0.25">
      <c r="A399" s="1" t="s">
        <v>1267</v>
      </c>
      <c r="B399" s="1" t="s">
        <v>1490</v>
      </c>
      <c r="C399" s="1" t="s">
        <v>1490</v>
      </c>
      <c r="D399" s="1">
        <v>12.1</v>
      </c>
      <c r="E399" s="1">
        <v>13.5</v>
      </c>
    </row>
    <row r="400" spans="1:5" x14ac:dyDescent="0.25">
      <c r="A400" s="1" t="s">
        <v>1267</v>
      </c>
      <c r="B400" s="1" t="s">
        <v>1491</v>
      </c>
      <c r="C400" s="1" t="s">
        <v>1491</v>
      </c>
      <c r="D400" s="1">
        <v>9.8000000000000007</v>
      </c>
      <c r="E400" s="1">
        <v>14.1</v>
      </c>
    </row>
    <row r="401" spans="1:5" x14ac:dyDescent="0.25">
      <c r="A401" s="1" t="s">
        <v>1267</v>
      </c>
      <c r="B401" s="1" t="s">
        <v>1492</v>
      </c>
      <c r="C401" s="1" t="s">
        <v>1492</v>
      </c>
      <c r="D401" s="1">
        <v>7.2</v>
      </c>
      <c r="E401" s="1">
        <v>10.6</v>
      </c>
    </row>
    <row r="402" spans="1:5" x14ac:dyDescent="0.25">
      <c r="A402" s="1" t="s">
        <v>1267</v>
      </c>
      <c r="B402" s="1" t="s">
        <v>1493</v>
      </c>
      <c r="C402" s="1" t="s">
        <v>1493</v>
      </c>
      <c r="D402" s="1">
        <v>13.7</v>
      </c>
      <c r="E402" s="1">
        <v>16.7</v>
      </c>
    </row>
    <row r="403" spans="1:5" x14ac:dyDescent="0.25">
      <c r="A403" s="1" t="s">
        <v>1267</v>
      </c>
      <c r="B403" s="1" t="s">
        <v>1494</v>
      </c>
      <c r="C403" s="1" t="s">
        <v>1494</v>
      </c>
      <c r="D403" s="1">
        <v>15.7</v>
      </c>
      <c r="E403" s="1">
        <v>20.7</v>
      </c>
    </row>
    <row r="404" spans="1:5" x14ac:dyDescent="0.25">
      <c r="A404" s="1" t="s">
        <v>1267</v>
      </c>
      <c r="B404" s="1" t="s">
        <v>1495</v>
      </c>
      <c r="C404" s="1" t="s">
        <v>1495</v>
      </c>
      <c r="D404" s="1">
        <v>11.4</v>
      </c>
      <c r="E404" s="1">
        <v>14.7</v>
      </c>
    </row>
    <row r="405" spans="1:5" x14ac:dyDescent="0.25">
      <c r="A405" s="1" t="s">
        <v>1267</v>
      </c>
      <c r="B405" s="1" t="s">
        <v>1496</v>
      </c>
      <c r="C405" s="1" t="s">
        <v>1496</v>
      </c>
      <c r="D405" s="1">
        <v>8.6</v>
      </c>
      <c r="E405" s="1">
        <v>15.7</v>
      </c>
    </row>
    <row r="406" spans="1:5" x14ac:dyDescent="0.25">
      <c r="A406" s="1" t="s">
        <v>1267</v>
      </c>
      <c r="B406" s="1" t="s">
        <v>1497</v>
      </c>
      <c r="C406" s="1" t="s">
        <v>1497</v>
      </c>
      <c r="D406" s="1">
        <v>17.100000000000001</v>
      </c>
      <c r="E406" s="1">
        <v>14</v>
      </c>
    </row>
    <row r="407" spans="1:5" x14ac:dyDescent="0.25">
      <c r="A407" s="1" t="s">
        <v>1267</v>
      </c>
      <c r="B407" s="1" t="s">
        <v>1498</v>
      </c>
      <c r="C407" s="1" t="s">
        <v>1498</v>
      </c>
      <c r="D407" s="1">
        <v>11.9</v>
      </c>
      <c r="E407" s="1">
        <v>13.1</v>
      </c>
    </row>
    <row r="408" spans="1:5" x14ac:dyDescent="0.25">
      <c r="A408" s="1" t="s">
        <v>1267</v>
      </c>
      <c r="B408" s="1" t="s">
        <v>1499</v>
      </c>
      <c r="C408" s="1" t="s">
        <v>1499</v>
      </c>
      <c r="D408" s="1">
        <v>8.1999999999999993</v>
      </c>
      <c r="E408" s="1">
        <v>11.8</v>
      </c>
    </row>
    <row r="409" spans="1:5" x14ac:dyDescent="0.25">
      <c r="A409" s="1" t="s">
        <v>1267</v>
      </c>
      <c r="B409" s="1" t="s">
        <v>1500</v>
      </c>
      <c r="C409" s="1" t="s">
        <v>1500</v>
      </c>
      <c r="D409" s="1">
        <v>14.1</v>
      </c>
      <c r="E409" s="1">
        <v>17</v>
      </c>
    </row>
    <row r="410" spans="1:5" x14ac:dyDescent="0.25">
      <c r="A410" s="1" t="s">
        <v>1267</v>
      </c>
      <c r="B410" s="1" t="s">
        <v>1501</v>
      </c>
      <c r="C410" s="1" t="s">
        <v>1501</v>
      </c>
      <c r="D410" s="1">
        <v>18.600000000000001</v>
      </c>
      <c r="E410" s="1">
        <v>17.100000000000001</v>
      </c>
    </row>
    <row r="411" spans="1:5" x14ac:dyDescent="0.25">
      <c r="A411" s="1" t="s">
        <v>1267</v>
      </c>
      <c r="B411" s="1" t="s">
        <v>1502</v>
      </c>
      <c r="C411" s="1" t="s">
        <v>1502</v>
      </c>
      <c r="D411" s="1">
        <v>9.3000000000000007</v>
      </c>
      <c r="E411" s="1">
        <v>13.9</v>
      </c>
    </row>
    <row r="412" spans="1:5" x14ac:dyDescent="0.25">
      <c r="A412" s="1" t="s">
        <v>1267</v>
      </c>
      <c r="B412" s="1" t="s">
        <v>1503</v>
      </c>
      <c r="C412" s="1" t="s">
        <v>1503</v>
      </c>
      <c r="D412" s="1">
        <v>5.8</v>
      </c>
      <c r="E412" s="1">
        <v>12.3</v>
      </c>
    </row>
    <row r="413" spans="1:5" x14ac:dyDescent="0.25">
      <c r="A413" s="1" t="s">
        <v>1267</v>
      </c>
      <c r="B413" s="1" t="s">
        <v>1504</v>
      </c>
      <c r="C413" s="1" t="s">
        <v>1504</v>
      </c>
      <c r="D413" s="1">
        <v>8</v>
      </c>
      <c r="E413" s="1">
        <v>8.6999999999999993</v>
      </c>
    </row>
    <row r="414" spans="1:5" x14ac:dyDescent="0.25">
      <c r="A414" s="1" t="s">
        <v>1267</v>
      </c>
      <c r="B414" s="1" t="s">
        <v>1505</v>
      </c>
      <c r="C414" s="1" t="s">
        <v>1505</v>
      </c>
      <c r="D414" s="1">
        <v>8.9</v>
      </c>
      <c r="E414" s="1">
        <v>19.7</v>
      </c>
    </row>
    <row r="415" spans="1:5" x14ac:dyDescent="0.25">
      <c r="A415" s="1" t="s">
        <v>1267</v>
      </c>
      <c r="B415" s="1" t="s">
        <v>1506</v>
      </c>
      <c r="C415" s="1" t="s">
        <v>1506</v>
      </c>
      <c r="D415" s="1">
        <v>9.5</v>
      </c>
      <c r="E415" s="1">
        <v>12</v>
      </c>
    </row>
    <row r="416" spans="1:5" x14ac:dyDescent="0.25">
      <c r="A416" s="1" t="s">
        <v>1267</v>
      </c>
      <c r="B416" s="1" t="s">
        <v>1507</v>
      </c>
      <c r="C416" s="1" t="s">
        <v>1507</v>
      </c>
      <c r="D416" s="1">
        <v>5.8</v>
      </c>
      <c r="E416" s="1">
        <v>11.9</v>
      </c>
    </row>
    <row r="417" spans="1:5" x14ac:dyDescent="0.25">
      <c r="A417" s="1" t="s">
        <v>1267</v>
      </c>
      <c r="B417" s="1" t="s">
        <v>1508</v>
      </c>
      <c r="C417" s="1" t="s">
        <v>1508</v>
      </c>
      <c r="D417" s="1">
        <v>12.8</v>
      </c>
      <c r="E417" s="1">
        <v>18.8</v>
      </c>
    </row>
    <row r="418" spans="1:5" x14ac:dyDescent="0.25">
      <c r="A418" s="1" t="s">
        <v>1267</v>
      </c>
      <c r="B418" s="1" t="s">
        <v>1509</v>
      </c>
      <c r="C418" s="1" t="s">
        <v>1509</v>
      </c>
      <c r="D418" s="1">
        <v>0</v>
      </c>
      <c r="E418" s="1">
        <v>0</v>
      </c>
    </row>
    <row r="419" spans="1:5" x14ac:dyDescent="0.25">
      <c r="A419" s="1" t="s">
        <v>1267</v>
      </c>
      <c r="B419" s="1" t="s">
        <v>1510</v>
      </c>
      <c r="C419" s="1" t="s">
        <v>1510</v>
      </c>
      <c r="D419" s="1">
        <v>11.1</v>
      </c>
      <c r="E419" s="1">
        <v>13</v>
      </c>
    </row>
    <row r="420" spans="1:5" x14ac:dyDescent="0.25">
      <c r="A420" s="1" t="s">
        <v>1267</v>
      </c>
      <c r="B420" s="1" t="s">
        <v>1511</v>
      </c>
      <c r="C420" s="1" t="s">
        <v>1511</v>
      </c>
      <c r="D420" s="1">
        <v>13.9</v>
      </c>
      <c r="E420" s="1">
        <v>18.8</v>
      </c>
    </row>
    <row r="421" spans="1:5" x14ac:dyDescent="0.25">
      <c r="A421" s="1" t="s">
        <v>1267</v>
      </c>
      <c r="B421" s="1" t="s">
        <v>1512</v>
      </c>
      <c r="C421" s="1" t="s">
        <v>1512</v>
      </c>
      <c r="D421" s="1">
        <v>14.4</v>
      </c>
      <c r="E421" s="1">
        <v>14.6</v>
      </c>
    </row>
    <row r="422" spans="1:5" x14ac:dyDescent="0.25">
      <c r="A422" s="1" t="s">
        <v>1267</v>
      </c>
      <c r="B422" s="1" t="s">
        <v>1513</v>
      </c>
      <c r="C422" s="1" t="s">
        <v>1513</v>
      </c>
      <c r="D422" s="1">
        <v>9.5</v>
      </c>
      <c r="E422" s="1">
        <v>13.8</v>
      </c>
    </row>
    <row r="423" spans="1:5" x14ac:dyDescent="0.25">
      <c r="A423" s="1" t="s">
        <v>1267</v>
      </c>
      <c r="B423" s="1" t="s">
        <v>1515</v>
      </c>
      <c r="C423" s="1" t="s">
        <v>1515</v>
      </c>
      <c r="D423" s="1">
        <v>15.7</v>
      </c>
      <c r="E423" s="1">
        <v>28</v>
      </c>
    </row>
    <row r="424" spans="1:5" x14ac:dyDescent="0.25">
      <c r="A424" s="1" t="s">
        <v>1267</v>
      </c>
      <c r="B424" s="1" t="s">
        <v>1516</v>
      </c>
      <c r="C424" s="1" t="s">
        <v>1516</v>
      </c>
      <c r="D424" s="1">
        <v>10.5</v>
      </c>
      <c r="E424" s="1">
        <v>13.9</v>
      </c>
    </row>
    <row r="425" spans="1:5" x14ac:dyDescent="0.25">
      <c r="A425" s="1" t="s">
        <v>1267</v>
      </c>
      <c r="B425" s="1" t="s">
        <v>1517</v>
      </c>
      <c r="C425" s="1" t="s">
        <v>1517</v>
      </c>
      <c r="D425" s="1">
        <v>7.5</v>
      </c>
      <c r="E425" s="1">
        <v>10.6</v>
      </c>
    </row>
    <row r="426" spans="1:5" x14ac:dyDescent="0.25">
      <c r="A426" s="1" t="s">
        <v>1267</v>
      </c>
      <c r="B426" s="1" t="s">
        <v>1518</v>
      </c>
      <c r="C426" s="1" t="s">
        <v>1518</v>
      </c>
      <c r="D426" s="1">
        <v>12.7</v>
      </c>
      <c r="E426" s="1">
        <v>18</v>
      </c>
    </row>
    <row r="427" spans="1:5" x14ac:dyDescent="0.25">
      <c r="A427" s="1" t="s">
        <v>1267</v>
      </c>
      <c r="B427" s="1" t="s">
        <v>1519</v>
      </c>
      <c r="C427" s="1" t="s">
        <v>1519</v>
      </c>
      <c r="D427" s="1">
        <v>11.6</v>
      </c>
      <c r="E427" s="1">
        <v>12.1</v>
      </c>
    </row>
    <row r="428" spans="1:5" x14ac:dyDescent="0.25">
      <c r="A428" s="1" t="s">
        <v>1267</v>
      </c>
      <c r="B428" s="1" t="s">
        <v>1520</v>
      </c>
      <c r="C428" s="1" t="s">
        <v>1520</v>
      </c>
      <c r="D428" s="1">
        <v>7.1</v>
      </c>
      <c r="E428" s="1">
        <v>14.7</v>
      </c>
    </row>
    <row r="429" spans="1:5" x14ac:dyDescent="0.25">
      <c r="A429" s="1" t="s">
        <v>1267</v>
      </c>
      <c r="B429" s="1" t="s">
        <v>1521</v>
      </c>
      <c r="C429" s="1" t="s">
        <v>1521</v>
      </c>
      <c r="D429" s="1">
        <v>23.6</v>
      </c>
      <c r="E429" s="1">
        <v>17.7</v>
      </c>
    </row>
    <row r="430" spans="1:5" x14ac:dyDescent="0.25">
      <c r="A430" s="1" t="s">
        <v>1267</v>
      </c>
      <c r="B430" s="1" t="s">
        <v>1522</v>
      </c>
      <c r="C430" s="1" t="s">
        <v>1522</v>
      </c>
      <c r="D430" s="1">
        <v>10.3</v>
      </c>
      <c r="E430" s="1">
        <v>15.1</v>
      </c>
    </row>
    <row r="431" spans="1:5" x14ac:dyDescent="0.25">
      <c r="A431" s="1" t="s">
        <v>1267</v>
      </c>
      <c r="B431" s="1" t="s">
        <v>1523</v>
      </c>
      <c r="C431" s="1" t="s">
        <v>1523</v>
      </c>
      <c r="D431" s="1">
        <v>13</v>
      </c>
      <c r="E431" s="1">
        <v>15.2</v>
      </c>
    </row>
    <row r="432" spans="1:5" x14ac:dyDescent="0.25">
      <c r="A432" s="1" t="s">
        <v>1267</v>
      </c>
      <c r="B432" s="1" t="s">
        <v>1524</v>
      </c>
      <c r="C432" s="1" t="s">
        <v>1524</v>
      </c>
      <c r="D432" s="1">
        <v>17</v>
      </c>
      <c r="E432" s="1">
        <v>17.8</v>
      </c>
    </row>
    <row r="433" spans="1:5" x14ac:dyDescent="0.25">
      <c r="A433" s="1" t="s">
        <v>1267</v>
      </c>
      <c r="B433" s="1" t="s">
        <v>1525</v>
      </c>
      <c r="C433" s="1" t="s">
        <v>1525</v>
      </c>
      <c r="D433" s="1">
        <v>9.6</v>
      </c>
      <c r="E433" s="1">
        <v>14.1</v>
      </c>
    </row>
    <row r="434" spans="1:5" x14ac:dyDescent="0.25">
      <c r="A434" s="1" t="s">
        <v>1267</v>
      </c>
      <c r="B434" s="1" t="s">
        <v>1526</v>
      </c>
      <c r="C434" s="1" t="s">
        <v>1526</v>
      </c>
      <c r="D434" s="1">
        <v>16</v>
      </c>
      <c r="E434" s="1">
        <v>16.3</v>
      </c>
    </row>
    <row r="435" spans="1:5" x14ac:dyDescent="0.25">
      <c r="A435" s="1" t="s">
        <v>1267</v>
      </c>
      <c r="B435" s="1" t="s">
        <v>1527</v>
      </c>
      <c r="C435" s="1" t="s">
        <v>1527</v>
      </c>
      <c r="D435" s="1">
        <v>7.6</v>
      </c>
      <c r="E435" s="1">
        <v>14.9</v>
      </c>
    </row>
    <row r="436" spans="1:5" x14ac:dyDescent="0.25">
      <c r="A436" s="1" t="s">
        <v>1267</v>
      </c>
      <c r="B436" s="1" t="s">
        <v>1528</v>
      </c>
      <c r="C436" s="1" t="s">
        <v>1528</v>
      </c>
      <c r="D436" s="1">
        <v>10.6</v>
      </c>
      <c r="E436" s="1">
        <v>11.1</v>
      </c>
    </row>
    <row r="437" spans="1:5" x14ac:dyDescent="0.25">
      <c r="A437" s="1" t="s">
        <v>1267</v>
      </c>
      <c r="B437" s="1" t="s">
        <v>1529</v>
      </c>
      <c r="C437" s="1" t="s">
        <v>1529</v>
      </c>
      <c r="D437" s="1">
        <v>16.399999999999999</v>
      </c>
      <c r="E437" s="1">
        <v>20</v>
      </c>
    </row>
    <row r="438" spans="1:5" x14ac:dyDescent="0.25">
      <c r="A438" s="1" t="s">
        <v>1267</v>
      </c>
      <c r="B438" s="1" t="s">
        <v>1530</v>
      </c>
      <c r="C438" s="1" t="s">
        <v>1530</v>
      </c>
      <c r="D438" s="1">
        <v>14.5</v>
      </c>
      <c r="E438" s="1">
        <v>17.600000000000001</v>
      </c>
    </row>
    <row r="439" spans="1:5" x14ac:dyDescent="0.25">
      <c r="A439" s="1" t="s">
        <v>1267</v>
      </c>
      <c r="B439" s="1" t="s">
        <v>1531</v>
      </c>
      <c r="C439" s="1" t="s">
        <v>1531</v>
      </c>
      <c r="D439" s="1">
        <v>9.4</v>
      </c>
      <c r="E439" s="1">
        <v>21.3</v>
      </c>
    </row>
    <row r="440" spans="1:5" x14ac:dyDescent="0.25">
      <c r="A440" s="1" t="s">
        <v>1267</v>
      </c>
      <c r="B440" s="1" t="s">
        <v>1532</v>
      </c>
      <c r="C440" s="1" t="s">
        <v>1532</v>
      </c>
      <c r="D440" s="1">
        <v>11</v>
      </c>
      <c r="E440" s="1">
        <v>16.8</v>
      </c>
    </row>
    <row r="441" spans="1:5" x14ac:dyDescent="0.25">
      <c r="A441" s="1" t="s">
        <v>1267</v>
      </c>
      <c r="B441" s="1" t="s">
        <v>1533</v>
      </c>
      <c r="C441" s="1" t="s">
        <v>1533</v>
      </c>
      <c r="D441" s="1">
        <v>7</v>
      </c>
      <c r="E441" s="1">
        <v>13.1</v>
      </c>
    </row>
    <row r="442" spans="1:5" x14ac:dyDescent="0.25">
      <c r="A442" s="1" t="s">
        <v>1267</v>
      </c>
      <c r="B442" s="1" t="s">
        <v>1534</v>
      </c>
      <c r="C442" s="1" t="s">
        <v>1534</v>
      </c>
      <c r="D442" s="1">
        <v>10</v>
      </c>
      <c r="E442" s="1">
        <v>20.2</v>
      </c>
    </row>
    <row r="443" spans="1:5" x14ac:dyDescent="0.25">
      <c r="A443" s="1" t="s">
        <v>1267</v>
      </c>
      <c r="B443" s="1" t="s">
        <v>1535</v>
      </c>
      <c r="C443" s="1" t="s">
        <v>1535</v>
      </c>
      <c r="D443" s="1">
        <v>8.6</v>
      </c>
      <c r="E443" s="1">
        <v>12.7</v>
      </c>
    </row>
    <row r="444" spans="1:5" x14ac:dyDescent="0.25">
      <c r="A444" s="1" t="s">
        <v>1267</v>
      </c>
      <c r="B444" s="1" t="s">
        <v>1536</v>
      </c>
      <c r="C444" s="1" t="s">
        <v>1536</v>
      </c>
      <c r="D444" s="1">
        <v>17.3</v>
      </c>
      <c r="E444" s="1">
        <v>19.600000000000001</v>
      </c>
    </row>
    <row r="445" spans="1:5" x14ac:dyDescent="0.25">
      <c r="A445" s="1" t="s">
        <v>1267</v>
      </c>
      <c r="B445" s="1" t="s">
        <v>1537</v>
      </c>
      <c r="C445" s="1" t="s">
        <v>1537</v>
      </c>
      <c r="D445" s="1">
        <v>8.9</v>
      </c>
      <c r="E445" s="1">
        <v>16.899999999999999</v>
      </c>
    </row>
    <row r="446" spans="1:5" x14ac:dyDescent="0.25">
      <c r="A446" s="1" t="s">
        <v>1267</v>
      </c>
      <c r="B446" s="1" t="s">
        <v>1549</v>
      </c>
      <c r="C446" s="1" t="s">
        <v>1549</v>
      </c>
      <c r="D446" s="1">
        <v>0</v>
      </c>
      <c r="E446" s="1" t="s">
        <v>1276</v>
      </c>
    </row>
    <row r="447" spans="1:5" x14ac:dyDescent="0.25">
      <c r="A447" s="1" t="s">
        <v>1267</v>
      </c>
      <c r="B447" s="1" t="s">
        <v>1538</v>
      </c>
      <c r="C447" s="1" t="s">
        <v>1538</v>
      </c>
      <c r="D447" s="1">
        <v>18.399999999999999</v>
      </c>
      <c r="E447" s="1">
        <v>22.6</v>
      </c>
    </row>
    <row r="448" spans="1:5" x14ac:dyDescent="0.25">
      <c r="A448" s="1" t="s">
        <v>1267</v>
      </c>
      <c r="B448" s="1" t="s">
        <v>1539</v>
      </c>
      <c r="C448" s="1" t="s">
        <v>1539</v>
      </c>
      <c r="D448" s="1">
        <v>8</v>
      </c>
      <c r="E448" s="1">
        <v>6.3</v>
      </c>
    </row>
    <row r="449" spans="1:5" x14ac:dyDescent="0.25">
      <c r="A449" s="1" t="s">
        <v>1267</v>
      </c>
      <c r="B449" s="1" t="s">
        <v>1540</v>
      </c>
      <c r="C449" s="1" t="s">
        <v>1540</v>
      </c>
      <c r="D449" s="1">
        <v>13</v>
      </c>
      <c r="E449" s="1" t="s">
        <v>1276</v>
      </c>
    </row>
    <row r="450" spans="1:5" x14ac:dyDescent="0.25">
      <c r="A450" s="1" t="s">
        <v>1267</v>
      </c>
      <c r="B450" s="1" t="s">
        <v>1541</v>
      </c>
      <c r="C450" s="1" t="s">
        <v>1541</v>
      </c>
      <c r="D450" s="1">
        <v>12</v>
      </c>
      <c r="E450" s="1">
        <v>19.7</v>
      </c>
    </row>
    <row r="451" spans="1:5" x14ac:dyDescent="0.25">
      <c r="A451" s="1" t="s">
        <v>1267</v>
      </c>
      <c r="B451" s="1" t="s">
        <v>1542</v>
      </c>
      <c r="C451" s="1" t="s">
        <v>1542</v>
      </c>
      <c r="D451" s="1">
        <v>9.5</v>
      </c>
      <c r="E451" s="1">
        <v>10.6</v>
      </c>
    </row>
    <row r="452" spans="1:5" x14ac:dyDescent="0.25">
      <c r="A452" s="1" t="s">
        <v>1267</v>
      </c>
      <c r="B452" s="1" t="s">
        <v>1543</v>
      </c>
      <c r="C452" s="1" t="s">
        <v>1543</v>
      </c>
      <c r="D452" s="1">
        <v>8.5</v>
      </c>
      <c r="E452" s="1">
        <v>14.8</v>
      </c>
    </row>
    <row r="453" spans="1:5" x14ac:dyDescent="0.25">
      <c r="A453" s="1" t="s">
        <v>1267</v>
      </c>
      <c r="B453" s="1" t="s">
        <v>1544</v>
      </c>
      <c r="C453" s="1" t="s">
        <v>1544</v>
      </c>
      <c r="D453" s="1">
        <v>10.9</v>
      </c>
      <c r="E453" s="1">
        <v>16</v>
      </c>
    </row>
    <row r="454" spans="1:5" x14ac:dyDescent="0.25">
      <c r="A454" s="1" t="s">
        <v>1267</v>
      </c>
      <c r="B454" s="1" t="s">
        <v>1545</v>
      </c>
      <c r="C454" s="1" t="s">
        <v>1545</v>
      </c>
      <c r="D454" s="1">
        <v>13.1</v>
      </c>
      <c r="E454" s="1">
        <v>18</v>
      </c>
    </row>
    <row r="455" spans="1:5" x14ac:dyDescent="0.25">
      <c r="A455" s="1" t="s">
        <v>1267</v>
      </c>
      <c r="B455" s="1" t="s">
        <v>1546</v>
      </c>
      <c r="C455" s="1" t="s">
        <v>1546</v>
      </c>
      <c r="D455" s="1">
        <v>10.3</v>
      </c>
      <c r="E455" s="1">
        <v>12.2</v>
      </c>
    </row>
    <row r="456" spans="1:5" x14ac:dyDescent="0.25">
      <c r="A456" s="1" t="s">
        <v>1267</v>
      </c>
      <c r="B456" s="1" t="s">
        <v>1547</v>
      </c>
      <c r="C456" s="1" t="s">
        <v>1547</v>
      </c>
      <c r="D456" s="1">
        <v>15.2</v>
      </c>
      <c r="E456" s="1">
        <v>14.1</v>
      </c>
    </row>
    <row r="457" spans="1:5" x14ac:dyDescent="0.25">
      <c r="A457" s="1" t="s">
        <v>1267</v>
      </c>
      <c r="B457" s="1" t="s">
        <v>1548</v>
      </c>
      <c r="C457" s="1" t="s">
        <v>1548</v>
      </c>
      <c r="D457" s="1">
        <v>9.1</v>
      </c>
      <c r="E457" s="1">
        <v>13.6</v>
      </c>
    </row>
    <row r="458" spans="1:5" x14ac:dyDescent="0.25">
      <c r="A458" s="1" t="s">
        <v>1267</v>
      </c>
      <c r="B458" s="1" t="s">
        <v>1550</v>
      </c>
      <c r="C458" s="1" t="s">
        <v>1550</v>
      </c>
      <c r="D458" s="1">
        <v>5.4</v>
      </c>
      <c r="E458" s="1">
        <v>7.1</v>
      </c>
    </row>
    <row r="459" spans="1:5" x14ac:dyDescent="0.25">
      <c r="A459" s="1" t="s">
        <v>1267</v>
      </c>
      <c r="B459" s="1" t="s">
        <v>1551</v>
      </c>
      <c r="C459" s="1" t="s">
        <v>1551</v>
      </c>
      <c r="D459" s="1">
        <v>12.9</v>
      </c>
      <c r="E459" s="1">
        <v>11.9</v>
      </c>
    </row>
    <row r="460" spans="1:5" x14ac:dyDescent="0.25">
      <c r="A460" s="1" t="s">
        <v>1267</v>
      </c>
      <c r="B460" s="1" t="s">
        <v>1552</v>
      </c>
      <c r="C460" s="1" t="s">
        <v>1552</v>
      </c>
      <c r="D460" s="1">
        <v>12.1</v>
      </c>
      <c r="E460" s="1">
        <v>16.7</v>
      </c>
    </row>
    <row r="461" spans="1:5" x14ac:dyDescent="0.25">
      <c r="A461" s="1" t="s">
        <v>1267</v>
      </c>
      <c r="B461" s="1" t="s">
        <v>1553</v>
      </c>
      <c r="C461" s="1" t="s">
        <v>1553</v>
      </c>
      <c r="D461" s="1">
        <v>10.1</v>
      </c>
      <c r="E461" s="1">
        <v>15.4</v>
      </c>
    </row>
    <row r="462" spans="1:5" x14ac:dyDescent="0.25">
      <c r="A462" s="1" t="s">
        <v>1267</v>
      </c>
      <c r="B462" s="1" t="s">
        <v>1554</v>
      </c>
      <c r="C462" s="1" t="s">
        <v>1554</v>
      </c>
      <c r="D462" s="1">
        <v>7.2</v>
      </c>
      <c r="E462" s="1">
        <v>8.9</v>
      </c>
    </row>
    <row r="463" spans="1:5" x14ac:dyDescent="0.25">
      <c r="A463" s="1" t="s">
        <v>1557</v>
      </c>
      <c r="B463" s="1" t="s">
        <v>2596</v>
      </c>
      <c r="C463" s="1" t="s">
        <v>1558</v>
      </c>
      <c r="D463" s="1">
        <v>14.9</v>
      </c>
      <c r="E463" s="1">
        <v>16.3</v>
      </c>
    </row>
    <row r="464" spans="1:5" x14ac:dyDescent="0.25">
      <c r="A464" s="1" t="s">
        <v>1557</v>
      </c>
      <c r="B464" s="1" t="s">
        <v>1559</v>
      </c>
      <c r="C464" s="1" t="s">
        <v>1560</v>
      </c>
      <c r="D464" s="1">
        <v>29.4</v>
      </c>
      <c r="E464" s="1">
        <v>29.3</v>
      </c>
    </row>
    <row r="465" spans="1:5" x14ac:dyDescent="0.25">
      <c r="A465" s="1" t="s">
        <v>1557</v>
      </c>
      <c r="B465" s="1" t="s">
        <v>1561</v>
      </c>
      <c r="C465" s="1" t="s">
        <v>1562</v>
      </c>
      <c r="D465" s="1">
        <v>21.9</v>
      </c>
      <c r="E465" s="1">
        <v>22.8</v>
      </c>
    </row>
    <row r="466" spans="1:5" x14ac:dyDescent="0.25">
      <c r="A466" s="1" t="s">
        <v>1557</v>
      </c>
      <c r="B466" s="1" t="s">
        <v>1563</v>
      </c>
      <c r="C466" s="1" t="s">
        <v>1564</v>
      </c>
      <c r="D466" s="1">
        <v>23.1</v>
      </c>
      <c r="E466" s="1">
        <v>23.3</v>
      </c>
    </row>
    <row r="467" spans="1:5" x14ac:dyDescent="0.25">
      <c r="A467" s="1" t="s">
        <v>1557</v>
      </c>
      <c r="B467" s="1" t="s">
        <v>1565</v>
      </c>
      <c r="C467" s="1" t="s">
        <v>1566</v>
      </c>
      <c r="D467" s="1">
        <v>18.2</v>
      </c>
      <c r="E467" s="1">
        <v>18.7</v>
      </c>
    </row>
    <row r="468" spans="1:5" x14ac:dyDescent="0.25">
      <c r="A468" s="1" t="s">
        <v>1557</v>
      </c>
      <c r="B468" s="1" t="s">
        <v>1567</v>
      </c>
      <c r="C468" s="1" t="s">
        <v>1568</v>
      </c>
      <c r="D468" s="1">
        <v>19.2</v>
      </c>
      <c r="E468" s="1">
        <v>21.2</v>
      </c>
    </row>
    <row r="469" spans="1:5" x14ac:dyDescent="0.25">
      <c r="A469" s="1" t="s">
        <v>1557</v>
      </c>
      <c r="B469" s="1" t="s">
        <v>1569</v>
      </c>
      <c r="C469" s="1" t="s">
        <v>1570</v>
      </c>
      <c r="D469" s="1">
        <v>22.4</v>
      </c>
      <c r="E469" s="1">
        <v>22.9</v>
      </c>
    </row>
    <row r="470" spans="1:5" x14ac:dyDescent="0.25">
      <c r="A470" s="1" t="s">
        <v>1557</v>
      </c>
      <c r="B470" s="1" t="s">
        <v>1571</v>
      </c>
      <c r="C470" s="1" t="s">
        <v>1572</v>
      </c>
      <c r="D470" s="1">
        <v>24.7</v>
      </c>
      <c r="E470" s="1">
        <v>25.1</v>
      </c>
    </row>
    <row r="471" spans="1:5" x14ac:dyDescent="0.25">
      <c r="A471" s="1" t="s">
        <v>1557</v>
      </c>
      <c r="B471" s="1" t="s">
        <v>1573</v>
      </c>
      <c r="C471" s="1" t="s">
        <v>1574</v>
      </c>
      <c r="D471" s="1">
        <v>24.9</v>
      </c>
      <c r="E471" s="1">
        <v>25</v>
      </c>
    </row>
    <row r="472" spans="1:5" x14ac:dyDescent="0.25">
      <c r="A472" s="1" t="s">
        <v>1557</v>
      </c>
      <c r="B472" s="1" t="s">
        <v>1575</v>
      </c>
      <c r="C472" s="1" t="s">
        <v>1576</v>
      </c>
      <c r="D472" s="1">
        <v>24.7</v>
      </c>
      <c r="E472" s="1">
        <v>25</v>
      </c>
    </row>
    <row r="473" spans="1:5" x14ac:dyDescent="0.25">
      <c r="A473" s="1" t="s">
        <v>1557</v>
      </c>
      <c r="B473" s="1" t="s">
        <v>1577</v>
      </c>
      <c r="C473" s="1" t="s">
        <v>1578</v>
      </c>
      <c r="D473" s="1">
        <v>27.5</v>
      </c>
      <c r="E473" s="1">
        <v>27.3</v>
      </c>
    </row>
    <row r="474" spans="1:5" x14ac:dyDescent="0.25">
      <c r="A474" s="1" t="s">
        <v>1557</v>
      </c>
      <c r="B474" s="1" t="s">
        <v>1579</v>
      </c>
      <c r="C474" s="1" t="s">
        <v>1580</v>
      </c>
      <c r="D474" s="1">
        <v>17</v>
      </c>
      <c r="E474" s="1">
        <v>17.600000000000001</v>
      </c>
    </row>
    <row r="475" spans="1:5" x14ac:dyDescent="0.25">
      <c r="A475" s="1" t="s">
        <v>1557</v>
      </c>
      <c r="B475" s="1" t="s">
        <v>1581</v>
      </c>
      <c r="C475" s="1" t="s">
        <v>1582</v>
      </c>
      <c r="D475" s="1">
        <v>21.9</v>
      </c>
      <c r="E475" s="1">
        <v>22.1</v>
      </c>
    </row>
    <row r="476" spans="1:5" x14ac:dyDescent="0.25">
      <c r="A476" s="1" t="s">
        <v>1557</v>
      </c>
      <c r="B476" s="1" t="s">
        <v>1583</v>
      </c>
      <c r="C476" s="1" t="s">
        <v>1584</v>
      </c>
      <c r="D476" s="1">
        <v>19.5</v>
      </c>
      <c r="E476" s="1">
        <v>20.2</v>
      </c>
    </row>
    <row r="477" spans="1:5" x14ac:dyDescent="0.25">
      <c r="A477" s="1" t="s">
        <v>1557</v>
      </c>
      <c r="B477" s="1" t="s">
        <v>1585</v>
      </c>
      <c r="C477" s="1" t="s">
        <v>1586</v>
      </c>
      <c r="D477" s="1">
        <v>13.6</v>
      </c>
      <c r="E477" s="1">
        <v>14</v>
      </c>
    </row>
    <row r="478" spans="1:5" x14ac:dyDescent="0.25">
      <c r="A478" s="1" t="s">
        <v>1557</v>
      </c>
      <c r="B478" s="1" t="s">
        <v>1587</v>
      </c>
      <c r="C478" s="1" t="s">
        <v>1588</v>
      </c>
      <c r="D478" s="1">
        <v>20.3</v>
      </c>
      <c r="E478" s="1">
        <v>21.3</v>
      </c>
    </row>
    <row r="479" spans="1:5" x14ac:dyDescent="0.25">
      <c r="A479" s="1" t="s">
        <v>1557</v>
      </c>
      <c r="B479" s="1" t="s">
        <v>1589</v>
      </c>
      <c r="C479" s="1" t="s">
        <v>1590</v>
      </c>
      <c r="D479" s="1">
        <v>21</v>
      </c>
      <c r="E479" s="1">
        <v>22.4</v>
      </c>
    </row>
    <row r="480" spans="1:5" x14ac:dyDescent="0.25">
      <c r="A480" s="1" t="s">
        <v>1557</v>
      </c>
      <c r="B480" s="1" t="s">
        <v>1591</v>
      </c>
      <c r="C480" s="1" t="s">
        <v>1592</v>
      </c>
      <c r="D480" s="1">
        <v>21.7</v>
      </c>
      <c r="E480" s="1">
        <v>21.5</v>
      </c>
    </row>
    <row r="481" spans="1:5" x14ac:dyDescent="0.25">
      <c r="A481" s="1" t="s">
        <v>1557</v>
      </c>
      <c r="B481" s="1" t="s">
        <v>1593</v>
      </c>
      <c r="C481" s="1" t="s">
        <v>1594</v>
      </c>
      <c r="D481" s="1">
        <v>17.3</v>
      </c>
      <c r="E481" s="1">
        <v>17.899999999999999</v>
      </c>
    </row>
    <row r="482" spans="1:5" x14ac:dyDescent="0.25">
      <c r="A482" s="1" t="s">
        <v>1557</v>
      </c>
      <c r="B482" s="1" t="s">
        <v>1595</v>
      </c>
      <c r="C482" s="1" t="s">
        <v>1596</v>
      </c>
      <c r="D482" s="1">
        <v>16.3</v>
      </c>
      <c r="E482" s="1">
        <v>16.3</v>
      </c>
    </row>
    <row r="483" spans="1:5" x14ac:dyDescent="0.25">
      <c r="A483" s="1" t="s">
        <v>1557</v>
      </c>
      <c r="B483" s="1" t="s">
        <v>1597</v>
      </c>
      <c r="C483" s="1" t="s">
        <v>1598</v>
      </c>
      <c r="D483" s="1">
        <v>17.899999999999999</v>
      </c>
      <c r="E483" s="1">
        <v>18.5</v>
      </c>
    </row>
    <row r="484" spans="1:5" x14ac:dyDescent="0.25">
      <c r="A484" s="1" t="s">
        <v>1557</v>
      </c>
      <c r="B484" s="1" t="s">
        <v>1599</v>
      </c>
      <c r="C484" s="1" t="s">
        <v>1600</v>
      </c>
      <c r="D484" s="1">
        <v>21.9</v>
      </c>
      <c r="E484" s="1">
        <v>21.5</v>
      </c>
    </row>
    <row r="485" spans="1:5" x14ac:dyDescent="0.25">
      <c r="A485" s="1" t="s">
        <v>1557</v>
      </c>
      <c r="B485" s="1" t="s">
        <v>1601</v>
      </c>
      <c r="C485" s="1" t="s">
        <v>1602</v>
      </c>
      <c r="D485" s="1">
        <v>21.8</v>
      </c>
      <c r="E485" s="1">
        <v>21.9</v>
      </c>
    </row>
    <row r="486" spans="1:5" x14ac:dyDescent="0.25">
      <c r="A486" s="1" t="s">
        <v>1557</v>
      </c>
      <c r="B486" s="1" t="s">
        <v>1603</v>
      </c>
      <c r="C486" s="1" t="s">
        <v>1604</v>
      </c>
      <c r="D486" s="1">
        <v>17.8</v>
      </c>
      <c r="E486" s="1">
        <v>19.2</v>
      </c>
    </row>
    <row r="487" spans="1:5" x14ac:dyDescent="0.25">
      <c r="A487" s="1" t="s">
        <v>1557</v>
      </c>
      <c r="B487" s="1" t="s">
        <v>1605</v>
      </c>
      <c r="C487" s="1" t="s">
        <v>1606</v>
      </c>
      <c r="D487" s="1">
        <v>21.8</v>
      </c>
      <c r="E487" s="1">
        <v>22</v>
      </c>
    </row>
    <row r="488" spans="1:5" x14ac:dyDescent="0.25">
      <c r="A488" s="1" t="s">
        <v>1557</v>
      </c>
      <c r="B488" s="1" t="s">
        <v>1607</v>
      </c>
      <c r="C488" s="1" t="s">
        <v>1608</v>
      </c>
      <c r="D488" s="1">
        <v>22</v>
      </c>
      <c r="E488" s="1">
        <v>22.6</v>
      </c>
    </row>
    <row r="489" spans="1:5" x14ac:dyDescent="0.25">
      <c r="A489" s="1" t="s">
        <v>1557</v>
      </c>
      <c r="B489" s="1" t="s">
        <v>1609</v>
      </c>
      <c r="C489" s="1" t="s">
        <v>1610</v>
      </c>
      <c r="D489" s="1">
        <v>20.100000000000001</v>
      </c>
      <c r="E489" s="1">
        <v>19.7</v>
      </c>
    </row>
    <row r="490" spans="1:5" x14ac:dyDescent="0.25">
      <c r="A490" s="1" t="s">
        <v>1557</v>
      </c>
      <c r="B490" s="1" t="s">
        <v>1611</v>
      </c>
      <c r="C490" s="1" t="s">
        <v>1612</v>
      </c>
      <c r="D490" s="1">
        <v>18</v>
      </c>
      <c r="E490" s="1">
        <v>18.5</v>
      </c>
    </row>
    <row r="491" spans="1:5" x14ac:dyDescent="0.25">
      <c r="A491" s="1" t="s">
        <v>1557</v>
      </c>
      <c r="B491" s="1" t="s">
        <v>1613</v>
      </c>
      <c r="C491" s="1" t="s">
        <v>1614</v>
      </c>
      <c r="D491" s="1">
        <v>19.600000000000001</v>
      </c>
      <c r="E491" s="1">
        <v>21</v>
      </c>
    </row>
    <row r="492" spans="1:5" x14ac:dyDescent="0.25">
      <c r="A492" s="1" t="s">
        <v>1557</v>
      </c>
      <c r="B492" s="1" t="s">
        <v>1615</v>
      </c>
      <c r="C492" s="1" t="s">
        <v>1616</v>
      </c>
      <c r="D492" s="1">
        <v>21.9</v>
      </c>
      <c r="E492" s="1">
        <v>21.9</v>
      </c>
    </row>
    <row r="493" spans="1:5" x14ac:dyDescent="0.25">
      <c r="A493" s="1" t="s">
        <v>1557</v>
      </c>
      <c r="B493" s="1" t="s">
        <v>1617</v>
      </c>
      <c r="C493" s="1" t="s">
        <v>1618</v>
      </c>
      <c r="D493" s="1">
        <v>27.6</v>
      </c>
      <c r="E493" s="1">
        <v>27</v>
      </c>
    </row>
    <row r="494" spans="1:5" x14ac:dyDescent="0.25">
      <c r="A494" s="1" t="s">
        <v>1557</v>
      </c>
      <c r="B494" s="1" t="s">
        <v>1619</v>
      </c>
      <c r="C494" s="1" t="s">
        <v>1620</v>
      </c>
      <c r="D494" s="1">
        <v>18.3</v>
      </c>
      <c r="E494" s="1">
        <v>19.600000000000001</v>
      </c>
    </row>
    <row r="495" spans="1:5" x14ac:dyDescent="0.25">
      <c r="A495" s="1" t="s">
        <v>1557</v>
      </c>
      <c r="B495" s="1" t="s">
        <v>1621</v>
      </c>
      <c r="C495" s="1" t="s">
        <v>1622</v>
      </c>
      <c r="D495" s="1">
        <v>17.399999999999999</v>
      </c>
      <c r="E495" s="1">
        <v>17.5</v>
      </c>
    </row>
    <row r="496" spans="1:5" x14ac:dyDescent="0.25">
      <c r="A496" s="1" t="s">
        <v>1557</v>
      </c>
      <c r="B496" s="1" t="s">
        <v>1623</v>
      </c>
      <c r="C496" s="1" t="s">
        <v>1624</v>
      </c>
      <c r="D496" s="1">
        <v>18.8</v>
      </c>
      <c r="E496" s="1">
        <v>19.3</v>
      </c>
    </row>
    <row r="497" spans="1:5" x14ac:dyDescent="0.25">
      <c r="A497" s="1" t="s">
        <v>1557</v>
      </c>
      <c r="B497" s="1" t="s">
        <v>1625</v>
      </c>
      <c r="C497" s="1" t="s">
        <v>1626</v>
      </c>
      <c r="D497" s="1">
        <v>27.2</v>
      </c>
      <c r="E497" s="1">
        <v>27.4</v>
      </c>
    </row>
    <row r="498" spans="1:5" x14ac:dyDescent="0.25">
      <c r="A498" s="1" t="s">
        <v>1557</v>
      </c>
      <c r="B498" s="1" t="s">
        <v>1627</v>
      </c>
      <c r="C498" s="1" t="s">
        <v>1628</v>
      </c>
      <c r="D498" s="1">
        <v>15.5</v>
      </c>
      <c r="E498" s="1">
        <v>17</v>
      </c>
    </row>
    <row r="499" spans="1:5" x14ac:dyDescent="0.25">
      <c r="A499" s="1" t="s">
        <v>1557</v>
      </c>
      <c r="B499" s="1" t="s">
        <v>1629</v>
      </c>
      <c r="C499" s="1" t="s">
        <v>1630</v>
      </c>
      <c r="D499" s="1">
        <v>20.8</v>
      </c>
      <c r="E499" s="1">
        <v>21.7</v>
      </c>
    </row>
    <row r="500" spans="1:5" x14ac:dyDescent="0.25">
      <c r="A500" s="1" t="s">
        <v>1557</v>
      </c>
      <c r="B500" s="1" t="s">
        <v>1631</v>
      </c>
      <c r="C500" s="1" t="s">
        <v>1632</v>
      </c>
      <c r="D500" s="1">
        <v>18.7</v>
      </c>
      <c r="E500" s="1">
        <v>18.899999999999999</v>
      </c>
    </row>
    <row r="501" spans="1:5" x14ac:dyDescent="0.25">
      <c r="A501" s="1" t="s">
        <v>1557</v>
      </c>
      <c r="B501" s="1" t="s">
        <v>1633</v>
      </c>
      <c r="C501" s="1" t="s">
        <v>1634</v>
      </c>
      <c r="D501" s="1">
        <v>16.600000000000001</v>
      </c>
      <c r="E501" s="1">
        <v>17.399999999999999</v>
      </c>
    </row>
    <row r="502" spans="1:5" x14ac:dyDescent="0.25">
      <c r="A502" s="1" t="s">
        <v>1557</v>
      </c>
      <c r="B502" s="1" t="s">
        <v>1635</v>
      </c>
      <c r="C502" s="1" t="s">
        <v>101</v>
      </c>
      <c r="D502" s="1">
        <v>16</v>
      </c>
      <c r="E502" s="1">
        <v>15.9</v>
      </c>
    </row>
    <row r="503" spans="1:5" x14ac:dyDescent="0.25">
      <c r="A503" s="1" t="s">
        <v>1557</v>
      </c>
      <c r="B503" s="1" t="s">
        <v>1636</v>
      </c>
      <c r="C503" s="1" t="s">
        <v>1637</v>
      </c>
      <c r="D503" s="1">
        <v>20.399999999999999</v>
      </c>
      <c r="E503" s="1">
        <v>21.1</v>
      </c>
    </row>
    <row r="504" spans="1:5" x14ac:dyDescent="0.25">
      <c r="A504" s="1" t="s">
        <v>1557</v>
      </c>
      <c r="B504" s="1" t="s">
        <v>1638</v>
      </c>
      <c r="C504" s="1" t="s">
        <v>1592</v>
      </c>
      <c r="D504" s="1">
        <v>18.5</v>
      </c>
      <c r="E504" s="1">
        <v>17.899999999999999</v>
      </c>
    </row>
    <row r="505" spans="1:5" x14ac:dyDescent="0.25">
      <c r="A505" s="1" t="s">
        <v>1557</v>
      </c>
      <c r="B505" s="1" t="s">
        <v>1639</v>
      </c>
      <c r="C505" s="1" t="s">
        <v>1632</v>
      </c>
      <c r="D505" s="1">
        <v>20.100000000000001</v>
      </c>
      <c r="E505" s="1">
        <v>21</v>
      </c>
    </row>
    <row r="506" spans="1:5" x14ac:dyDescent="0.25">
      <c r="A506" s="1" t="s">
        <v>1557</v>
      </c>
      <c r="B506" s="1" t="s">
        <v>1640</v>
      </c>
      <c r="C506" s="1" t="s">
        <v>1632</v>
      </c>
      <c r="D506" s="1">
        <v>16.7</v>
      </c>
      <c r="E506" s="1">
        <v>17</v>
      </c>
    </row>
    <row r="507" spans="1:5" x14ac:dyDescent="0.25">
      <c r="A507" s="1" t="s">
        <v>1557</v>
      </c>
      <c r="B507" s="1" t="s">
        <v>1641</v>
      </c>
      <c r="C507" s="1" t="s">
        <v>1642</v>
      </c>
      <c r="D507" s="1">
        <v>16.600000000000001</v>
      </c>
      <c r="E507" s="1">
        <v>18.399999999999999</v>
      </c>
    </row>
    <row r="508" spans="1:5" x14ac:dyDescent="0.25">
      <c r="A508" s="1" t="s">
        <v>1557</v>
      </c>
      <c r="B508" s="1" t="s">
        <v>1643</v>
      </c>
      <c r="C508" s="1" t="s">
        <v>1644</v>
      </c>
      <c r="D508" s="1">
        <v>20.3</v>
      </c>
      <c r="E508" s="1">
        <v>19.8</v>
      </c>
    </row>
    <row r="509" spans="1:5" x14ac:dyDescent="0.25">
      <c r="A509" s="1" t="s">
        <v>1557</v>
      </c>
      <c r="B509" s="1" t="s">
        <v>1645</v>
      </c>
      <c r="C509" s="1" t="s">
        <v>1646</v>
      </c>
      <c r="D509" s="1">
        <v>20</v>
      </c>
      <c r="E509" s="1">
        <v>20.9</v>
      </c>
    </row>
    <row r="510" spans="1:5" x14ac:dyDescent="0.25">
      <c r="A510" s="1" t="s">
        <v>1557</v>
      </c>
      <c r="B510" s="1" t="s">
        <v>2618</v>
      </c>
      <c r="C510" s="1" t="s">
        <v>1620</v>
      </c>
      <c r="D510" s="1">
        <v>21.5</v>
      </c>
      <c r="E510" s="1">
        <v>21.4</v>
      </c>
    </row>
    <row r="511" spans="1:5" x14ac:dyDescent="0.25">
      <c r="A511" s="1" t="s">
        <v>1557</v>
      </c>
      <c r="B511" s="1" t="s">
        <v>1648</v>
      </c>
      <c r="C511" s="1" t="s">
        <v>1649</v>
      </c>
      <c r="D511" s="1">
        <v>14.9</v>
      </c>
      <c r="E511" s="1">
        <v>15.1</v>
      </c>
    </row>
    <row r="512" spans="1:5" x14ac:dyDescent="0.25">
      <c r="A512" s="1" t="s">
        <v>1557</v>
      </c>
      <c r="B512" s="1" t="s">
        <v>1650</v>
      </c>
      <c r="C512" s="1" t="s">
        <v>1632</v>
      </c>
      <c r="D512" s="1">
        <v>18.8</v>
      </c>
      <c r="E512" s="1">
        <v>20.2</v>
      </c>
    </row>
    <row r="513" spans="1:5" x14ac:dyDescent="0.25">
      <c r="A513" s="1" t="s">
        <v>1557</v>
      </c>
      <c r="B513" s="1" t="s">
        <v>1651</v>
      </c>
      <c r="C513" s="1" t="s">
        <v>1652</v>
      </c>
      <c r="D513" s="1">
        <v>16.600000000000001</v>
      </c>
      <c r="E513" s="1">
        <v>17.5</v>
      </c>
    </row>
    <row r="514" spans="1:5" x14ac:dyDescent="0.25">
      <c r="A514" s="1" t="s">
        <v>1557</v>
      </c>
      <c r="B514" s="1" t="s">
        <v>1653</v>
      </c>
      <c r="C514" s="1" t="s">
        <v>1654</v>
      </c>
      <c r="D514" s="1">
        <v>18.3</v>
      </c>
      <c r="E514" s="1">
        <v>19.2</v>
      </c>
    </row>
    <row r="515" spans="1:5" x14ac:dyDescent="0.25">
      <c r="A515" s="1" t="s">
        <v>1557</v>
      </c>
      <c r="B515" s="1" t="s">
        <v>1655</v>
      </c>
      <c r="C515" s="1" t="s">
        <v>1654</v>
      </c>
      <c r="D515" s="1">
        <v>18.2</v>
      </c>
      <c r="E515" s="1">
        <v>19.399999999999999</v>
      </c>
    </row>
    <row r="516" spans="1:5" x14ac:dyDescent="0.25">
      <c r="A516" s="1" t="s">
        <v>1557</v>
      </c>
      <c r="B516" s="1" t="s">
        <v>1656</v>
      </c>
      <c r="C516" s="1" t="s">
        <v>1657</v>
      </c>
      <c r="D516" s="1">
        <v>15.7</v>
      </c>
      <c r="E516" s="1">
        <v>17.600000000000001</v>
      </c>
    </row>
    <row r="517" spans="1:5" x14ac:dyDescent="0.25">
      <c r="A517" s="1" t="s">
        <v>1557</v>
      </c>
      <c r="B517" s="1" t="s">
        <v>2598</v>
      </c>
      <c r="C517" s="1" t="s">
        <v>1658</v>
      </c>
      <c r="D517" s="1">
        <v>18.8</v>
      </c>
      <c r="E517" s="1">
        <v>19.7</v>
      </c>
    </row>
    <row r="518" spans="1:5" x14ac:dyDescent="0.25">
      <c r="A518" s="1" t="s">
        <v>1557</v>
      </c>
      <c r="B518" s="1" t="s">
        <v>1659</v>
      </c>
      <c r="C518" s="1" t="s">
        <v>1660</v>
      </c>
      <c r="D518" s="1">
        <v>19.7</v>
      </c>
      <c r="E518" s="1">
        <v>20.399999999999999</v>
      </c>
    </row>
    <row r="519" spans="1:5" x14ac:dyDescent="0.25">
      <c r="A519" s="1" t="s">
        <v>1557</v>
      </c>
      <c r="B519" s="1" t="s">
        <v>1661</v>
      </c>
      <c r="C519" s="1" t="s">
        <v>1662</v>
      </c>
      <c r="D519" s="1">
        <v>17.7</v>
      </c>
      <c r="E519" s="1">
        <v>18.100000000000001</v>
      </c>
    </row>
    <row r="520" spans="1:5" x14ac:dyDescent="0.25">
      <c r="A520" s="1" t="s">
        <v>1557</v>
      </c>
      <c r="B520" s="1" t="s">
        <v>1663</v>
      </c>
      <c r="C520" s="1" t="s">
        <v>1658</v>
      </c>
      <c r="D520" s="1">
        <v>19.899999999999999</v>
      </c>
      <c r="E520" s="1">
        <v>20.7</v>
      </c>
    </row>
    <row r="521" spans="1:5" x14ac:dyDescent="0.25">
      <c r="A521" s="1" t="s">
        <v>1557</v>
      </c>
      <c r="B521" s="1" t="s">
        <v>1664</v>
      </c>
      <c r="C521" s="1" t="s">
        <v>1665</v>
      </c>
      <c r="D521" s="1">
        <v>19.100000000000001</v>
      </c>
      <c r="E521" s="1">
        <v>19.399999999999999</v>
      </c>
    </row>
    <row r="522" spans="1:5" x14ac:dyDescent="0.25">
      <c r="A522" s="1" t="s">
        <v>1557</v>
      </c>
      <c r="B522" s="1" t="s">
        <v>1666</v>
      </c>
      <c r="C522" s="1" t="s">
        <v>1667</v>
      </c>
      <c r="D522" s="1">
        <v>25.1</v>
      </c>
      <c r="E522" s="1">
        <v>24.9</v>
      </c>
    </row>
    <row r="523" spans="1:5" x14ac:dyDescent="0.25">
      <c r="A523" s="1" t="s">
        <v>1557</v>
      </c>
      <c r="B523" s="1" t="s">
        <v>1668</v>
      </c>
      <c r="C523" s="1" t="s">
        <v>1669</v>
      </c>
      <c r="D523" s="1">
        <v>21.2</v>
      </c>
      <c r="E523" s="1">
        <v>22.4</v>
      </c>
    </row>
    <row r="524" spans="1:5" x14ac:dyDescent="0.25">
      <c r="A524" s="1" t="s">
        <v>1557</v>
      </c>
      <c r="B524" s="1" t="s">
        <v>1670</v>
      </c>
      <c r="C524" s="1" t="s">
        <v>1671</v>
      </c>
      <c r="D524" s="1">
        <v>20.6</v>
      </c>
      <c r="E524" s="1">
        <v>21.2</v>
      </c>
    </row>
    <row r="525" spans="1:5" x14ac:dyDescent="0.25">
      <c r="A525" s="1" t="s">
        <v>1557</v>
      </c>
      <c r="B525" s="1" t="s">
        <v>1672</v>
      </c>
      <c r="C525" s="1" t="s">
        <v>1673</v>
      </c>
      <c r="D525" s="1">
        <v>26.9</v>
      </c>
      <c r="E525" s="1">
        <v>27.1</v>
      </c>
    </row>
    <row r="526" spans="1:5" x14ac:dyDescent="0.25">
      <c r="A526" s="1" t="s">
        <v>1557</v>
      </c>
      <c r="B526" s="1" t="s">
        <v>1674</v>
      </c>
      <c r="C526" s="1" t="s">
        <v>1675</v>
      </c>
      <c r="D526" s="1">
        <v>17.399999999999999</v>
      </c>
      <c r="E526" s="1">
        <v>18.100000000000001</v>
      </c>
    </row>
    <row r="527" spans="1:5" x14ac:dyDescent="0.25">
      <c r="A527" s="1" t="s">
        <v>1557</v>
      </c>
      <c r="B527" s="1" t="s">
        <v>1676</v>
      </c>
      <c r="C527" s="1" t="s">
        <v>1677</v>
      </c>
      <c r="D527" s="1">
        <v>17.7</v>
      </c>
      <c r="E527" s="1">
        <v>17.8</v>
      </c>
    </row>
    <row r="528" spans="1:5" x14ac:dyDescent="0.25">
      <c r="A528" s="1" t="s">
        <v>1557</v>
      </c>
      <c r="B528" s="1" t="s">
        <v>1678</v>
      </c>
      <c r="C528" s="1" t="s">
        <v>1679</v>
      </c>
      <c r="D528" s="1">
        <v>22.2</v>
      </c>
      <c r="E528" s="1">
        <v>23.1</v>
      </c>
    </row>
    <row r="529" spans="1:5" x14ac:dyDescent="0.25">
      <c r="A529" s="1" t="s">
        <v>1557</v>
      </c>
      <c r="B529" s="1" t="s">
        <v>1680</v>
      </c>
      <c r="C529" s="1" t="s">
        <v>1681</v>
      </c>
      <c r="D529" s="1">
        <v>31.1</v>
      </c>
      <c r="E529" s="1">
        <v>31.1</v>
      </c>
    </row>
    <row r="530" spans="1:5" x14ac:dyDescent="0.25">
      <c r="A530" s="1" t="s">
        <v>1557</v>
      </c>
      <c r="B530" s="1" t="s">
        <v>1682</v>
      </c>
      <c r="C530" s="1" t="s">
        <v>1683</v>
      </c>
      <c r="D530" s="1">
        <v>16.5</v>
      </c>
      <c r="E530" s="1">
        <v>17.399999999999999</v>
      </c>
    </row>
    <row r="531" spans="1:5" x14ac:dyDescent="0.25">
      <c r="A531" s="1" t="s">
        <v>1557</v>
      </c>
      <c r="B531" s="1" t="s">
        <v>1684</v>
      </c>
      <c r="C531" s="1" t="s">
        <v>1683</v>
      </c>
      <c r="D531" s="1">
        <v>18.8</v>
      </c>
      <c r="E531" s="1">
        <v>20.6</v>
      </c>
    </row>
    <row r="532" spans="1:5" x14ac:dyDescent="0.25">
      <c r="A532" s="1" t="s">
        <v>1557</v>
      </c>
      <c r="B532" s="1" t="s">
        <v>1685</v>
      </c>
      <c r="C532" s="1" t="s">
        <v>1582</v>
      </c>
      <c r="D532" s="1">
        <v>15.7</v>
      </c>
      <c r="E532" s="1">
        <v>16.7</v>
      </c>
    </row>
    <row r="533" spans="1:5" x14ac:dyDescent="0.25">
      <c r="A533" s="1" t="s">
        <v>1557</v>
      </c>
      <c r="B533" s="1" t="s">
        <v>1686</v>
      </c>
      <c r="C533" s="1" t="s">
        <v>1687</v>
      </c>
      <c r="D533" s="1">
        <v>20.3</v>
      </c>
      <c r="E533" s="1">
        <v>20.100000000000001</v>
      </c>
    </row>
    <row r="534" spans="1:5" x14ac:dyDescent="0.25">
      <c r="A534" s="1" t="s">
        <v>1557</v>
      </c>
      <c r="B534" s="1" t="s">
        <v>1688</v>
      </c>
      <c r="C534" s="1" t="s">
        <v>1632</v>
      </c>
      <c r="D534" s="1">
        <v>18.600000000000001</v>
      </c>
      <c r="E534" s="1">
        <v>18.600000000000001</v>
      </c>
    </row>
    <row r="535" spans="1:5" x14ac:dyDescent="0.25">
      <c r="A535" s="1" t="s">
        <v>1557</v>
      </c>
      <c r="B535" s="1" t="s">
        <v>1689</v>
      </c>
      <c r="C535" s="1" t="s">
        <v>1690</v>
      </c>
      <c r="D535" s="1">
        <v>22.1</v>
      </c>
      <c r="E535" s="1">
        <v>23.2</v>
      </c>
    </row>
    <row r="536" spans="1:5" x14ac:dyDescent="0.25">
      <c r="A536" s="1" t="s">
        <v>1557</v>
      </c>
      <c r="B536" s="1" t="s">
        <v>1691</v>
      </c>
      <c r="C536" s="1" t="s">
        <v>1692</v>
      </c>
      <c r="D536" s="1">
        <v>14.4</v>
      </c>
      <c r="E536" s="1">
        <v>15.5</v>
      </c>
    </row>
    <row r="537" spans="1:5" x14ac:dyDescent="0.25">
      <c r="A537" s="1" t="s">
        <v>1557</v>
      </c>
      <c r="B537" s="1" t="s">
        <v>1693</v>
      </c>
      <c r="C537" s="1" t="s">
        <v>1692</v>
      </c>
      <c r="D537" s="1">
        <v>14</v>
      </c>
      <c r="E537" s="1">
        <v>15.7</v>
      </c>
    </row>
    <row r="538" spans="1:5" x14ac:dyDescent="0.25">
      <c r="A538" s="1" t="s">
        <v>1557</v>
      </c>
      <c r="B538" s="1" t="s">
        <v>1694</v>
      </c>
      <c r="C538" s="1" t="s">
        <v>1695</v>
      </c>
      <c r="D538" s="1">
        <v>8.8000000000000007</v>
      </c>
      <c r="E538" s="1">
        <v>10.1</v>
      </c>
    </row>
    <row r="539" spans="1:5" x14ac:dyDescent="0.25">
      <c r="A539" s="1" t="s">
        <v>1557</v>
      </c>
      <c r="B539" s="1" t="s">
        <v>1696</v>
      </c>
      <c r="C539" s="1" t="s">
        <v>1590</v>
      </c>
      <c r="D539" s="1">
        <v>24</v>
      </c>
      <c r="E539" s="1">
        <v>24.6</v>
      </c>
    </row>
    <row r="540" spans="1:5" x14ac:dyDescent="0.25">
      <c r="A540" s="1" t="s">
        <v>1557</v>
      </c>
      <c r="B540" s="1" t="s">
        <v>1697</v>
      </c>
      <c r="C540" s="1" t="s">
        <v>1654</v>
      </c>
      <c r="D540" s="1">
        <v>16.3</v>
      </c>
      <c r="E540" s="1">
        <v>18</v>
      </c>
    </row>
    <row r="541" spans="1:5" x14ac:dyDescent="0.25">
      <c r="A541" s="1" t="s">
        <v>1557</v>
      </c>
      <c r="B541" s="1" t="s">
        <v>1698</v>
      </c>
      <c r="C541" s="1" t="s">
        <v>1699</v>
      </c>
      <c r="D541" s="1">
        <v>13</v>
      </c>
      <c r="E541" s="1">
        <v>14.2</v>
      </c>
    </row>
    <row r="542" spans="1:5" x14ac:dyDescent="0.25">
      <c r="A542" s="1" t="s">
        <v>1557</v>
      </c>
      <c r="B542" s="1" t="s">
        <v>1700</v>
      </c>
      <c r="C542" s="1" t="s">
        <v>1701</v>
      </c>
      <c r="D542" s="1">
        <v>17</v>
      </c>
      <c r="E542" s="1">
        <v>17.899999999999999</v>
      </c>
    </row>
    <row r="543" spans="1:5" x14ac:dyDescent="0.25">
      <c r="A543" s="1" t="s">
        <v>1557</v>
      </c>
      <c r="B543" s="1" t="s">
        <v>1702</v>
      </c>
      <c r="C543" s="1" t="s">
        <v>1703</v>
      </c>
      <c r="D543" s="1">
        <v>25.4</v>
      </c>
      <c r="E543" s="1">
        <v>25.6</v>
      </c>
    </row>
    <row r="544" spans="1:5" x14ac:dyDescent="0.25">
      <c r="A544" s="1" t="s">
        <v>1557</v>
      </c>
      <c r="B544" s="1" t="s">
        <v>1704</v>
      </c>
      <c r="C544" s="1" t="s">
        <v>1705</v>
      </c>
      <c r="D544" s="1">
        <v>23.3</v>
      </c>
      <c r="E544" s="1">
        <v>23.1</v>
      </c>
    </row>
    <row r="545" spans="1:5" x14ac:dyDescent="0.25">
      <c r="A545" s="1" t="s">
        <v>1557</v>
      </c>
      <c r="B545" s="1" t="s">
        <v>1647</v>
      </c>
      <c r="C545" s="1" t="s">
        <v>1706</v>
      </c>
      <c r="D545" s="1">
        <v>24.5</v>
      </c>
      <c r="E545" s="1">
        <v>24.7</v>
      </c>
    </row>
    <row r="546" spans="1:5" x14ac:dyDescent="0.25">
      <c r="A546" s="1" t="s">
        <v>1557</v>
      </c>
      <c r="B546" s="1" t="s">
        <v>1707</v>
      </c>
      <c r="C546" s="1" t="s">
        <v>1708</v>
      </c>
      <c r="D546" s="1">
        <v>22.7</v>
      </c>
      <c r="E546" s="1">
        <v>22.7</v>
      </c>
    </row>
    <row r="547" spans="1:5" x14ac:dyDescent="0.25">
      <c r="A547" s="1" t="s">
        <v>1557</v>
      </c>
      <c r="B547" s="1" t="s">
        <v>1709</v>
      </c>
      <c r="C547" s="1" t="s">
        <v>1710</v>
      </c>
      <c r="D547" s="1">
        <v>25.2</v>
      </c>
      <c r="E547" s="1">
        <v>25.1</v>
      </c>
    </row>
    <row r="548" spans="1:5" x14ac:dyDescent="0.25">
      <c r="A548" s="1" t="s">
        <v>1557</v>
      </c>
      <c r="B548" s="1" t="s">
        <v>1711</v>
      </c>
      <c r="C548" s="1" t="s">
        <v>1712</v>
      </c>
      <c r="D548" s="1">
        <v>16.5</v>
      </c>
      <c r="E548" s="1">
        <v>18.100000000000001</v>
      </c>
    </row>
    <row r="549" spans="1:5" x14ac:dyDescent="0.25">
      <c r="A549" s="1" t="s">
        <v>1557</v>
      </c>
      <c r="B549" s="1" t="s">
        <v>1713</v>
      </c>
      <c r="C549" s="1" t="s">
        <v>1714</v>
      </c>
      <c r="D549" s="1">
        <v>18.3</v>
      </c>
      <c r="E549" s="1">
        <v>19</v>
      </c>
    </row>
    <row r="550" spans="1:5" x14ac:dyDescent="0.25">
      <c r="A550" s="1" t="s">
        <v>1557</v>
      </c>
      <c r="B550" s="1" t="s">
        <v>1715</v>
      </c>
      <c r="C550" s="1" t="s">
        <v>1714</v>
      </c>
      <c r="D550" s="1">
        <v>20.5</v>
      </c>
      <c r="E550" s="1">
        <v>20.9</v>
      </c>
    </row>
    <row r="551" spans="1:5" x14ac:dyDescent="0.25">
      <c r="A551" s="1" t="s">
        <v>1557</v>
      </c>
      <c r="B551" s="1" t="s">
        <v>1716</v>
      </c>
      <c r="C551" s="1" t="s">
        <v>1717</v>
      </c>
      <c r="D551" s="1">
        <v>22</v>
      </c>
      <c r="E551" s="1">
        <v>22.4</v>
      </c>
    </row>
    <row r="552" spans="1:5" x14ac:dyDescent="0.25">
      <c r="A552" s="1" t="s">
        <v>1557</v>
      </c>
      <c r="B552" s="1" t="s">
        <v>1718</v>
      </c>
      <c r="C552" s="1" t="s">
        <v>1719</v>
      </c>
      <c r="D552" s="1">
        <v>20.3</v>
      </c>
      <c r="E552" s="1">
        <v>20.3</v>
      </c>
    </row>
    <row r="553" spans="1:5" x14ac:dyDescent="0.25">
      <c r="A553" s="1" t="s">
        <v>1557</v>
      </c>
      <c r="B553" s="1" t="s">
        <v>1720</v>
      </c>
      <c r="C553" s="1" t="s">
        <v>1721</v>
      </c>
      <c r="D553" s="1">
        <v>21.4</v>
      </c>
      <c r="E553" s="1">
        <v>23.9</v>
      </c>
    </row>
    <row r="554" spans="1:5" x14ac:dyDescent="0.25">
      <c r="A554" s="1" t="s">
        <v>1557</v>
      </c>
      <c r="B554" s="1" t="s">
        <v>1722</v>
      </c>
      <c r="C554" s="1" t="s">
        <v>1723</v>
      </c>
      <c r="D554" s="1">
        <v>15</v>
      </c>
      <c r="E554" s="1">
        <v>16.600000000000001</v>
      </c>
    </row>
    <row r="555" spans="1:5" x14ac:dyDescent="0.25">
      <c r="A555" s="1" t="s">
        <v>1557</v>
      </c>
      <c r="B555" s="1" t="s">
        <v>1724</v>
      </c>
      <c r="C555" s="1" t="s">
        <v>1725</v>
      </c>
      <c r="D555" s="1">
        <v>10.3</v>
      </c>
      <c r="E555" s="1">
        <v>11.6</v>
      </c>
    </row>
    <row r="556" spans="1:5" x14ac:dyDescent="0.25">
      <c r="A556" s="1" t="s">
        <v>1557</v>
      </c>
      <c r="B556" s="1" t="s">
        <v>1726</v>
      </c>
      <c r="C556" s="1" t="s">
        <v>1727</v>
      </c>
      <c r="D556" s="1">
        <v>19</v>
      </c>
      <c r="E556" s="1">
        <v>20.6</v>
      </c>
    </row>
    <row r="557" spans="1:5" x14ac:dyDescent="0.25">
      <c r="A557" s="1" t="s">
        <v>1557</v>
      </c>
      <c r="B557" s="1" t="s">
        <v>1728</v>
      </c>
      <c r="C557" s="1" t="s">
        <v>1654</v>
      </c>
      <c r="D557" s="1">
        <v>14.2</v>
      </c>
      <c r="E557" s="1">
        <v>15.6</v>
      </c>
    </row>
    <row r="558" spans="1:5" x14ac:dyDescent="0.25">
      <c r="A558" s="1" t="s">
        <v>1557</v>
      </c>
      <c r="B558" s="1" t="s">
        <v>1729</v>
      </c>
      <c r="C558" s="1" t="s">
        <v>1730</v>
      </c>
      <c r="D558" s="1">
        <v>17.5</v>
      </c>
      <c r="E558" s="1">
        <v>19.399999999999999</v>
      </c>
    </row>
    <row r="559" spans="1:5" x14ac:dyDescent="0.25">
      <c r="A559" s="1" t="s">
        <v>131</v>
      </c>
      <c r="B559" s="1" t="s">
        <v>593</v>
      </c>
      <c r="C559" s="1" t="s">
        <v>132</v>
      </c>
      <c r="D559" s="1">
        <v>6.1909200459999996</v>
      </c>
      <c r="E559" s="1">
        <v>7.700065618</v>
      </c>
    </row>
    <row r="560" spans="1:5" x14ac:dyDescent="0.25">
      <c r="A560" s="1" t="s">
        <v>131</v>
      </c>
      <c r="B560" s="1" t="s">
        <v>792</v>
      </c>
      <c r="C560" s="1" t="s">
        <v>334</v>
      </c>
      <c r="D560" s="1">
        <v>7.9898501619999998</v>
      </c>
      <c r="E560" s="1">
        <v>9.2532231459999998</v>
      </c>
    </row>
    <row r="561" spans="1:5" x14ac:dyDescent="0.25">
      <c r="A561" s="1" t="s">
        <v>131</v>
      </c>
      <c r="B561" s="1" t="s">
        <v>793</v>
      </c>
      <c r="C561" s="1" t="s">
        <v>335</v>
      </c>
      <c r="D561" s="1">
        <v>11.039141839999999</v>
      </c>
      <c r="E561" s="1">
        <v>12.87592369</v>
      </c>
    </row>
    <row r="562" spans="1:5" x14ac:dyDescent="0.25">
      <c r="A562" s="1" t="s">
        <v>131</v>
      </c>
      <c r="B562" s="1" t="s">
        <v>794</v>
      </c>
      <c r="C562" s="1" t="s">
        <v>336</v>
      </c>
      <c r="D562" s="1">
        <v>6.676792872</v>
      </c>
      <c r="E562" s="1">
        <v>7.3968379190000002</v>
      </c>
    </row>
    <row r="563" spans="1:5" x14ac:dyDescent="0.25">
      <c r="A563" s="1" t="s">
        <v>131</v>
      </c>
      <c r="B563" s="1" t="s">
        <v>795</v>
      </c>
      <c r="C563" s="1" t="s">
        <v>337</v>
      </c>
      <c r="D563" s="1">
        <v>7.7568675359999997</v>
      </c>
      <c r="E563" s="1">
        <v>9.1711546330000004</v>
      </c>
    </row>
    <row r="564" spans="1:5" x14ac:dyDescent="0.25">
      <c r="A564" s="1" t="s">
        <v>131</v>
      </c>
      <c r="B564" s="1" t="s">
        <v>796</v>
      </c>
      <c r="C564" s="1" t="s">
        <v>338</v>
      </c>
      <c r="D564" s="1">
        <v>9.6386161759999993</v>
      </c>
      <c r="E564" s="1">
        <v>10.675658609999999</v>
      </c>
    </row>
    <row r="565" spans="1:5" x14ac:dyDescent="0.25">
      <c r="A565" s="1" t="s">
        <v>131</v>
      </c>
      <c r="B565" s="1" t="s">
        <v>797</v>
      </c>
      <c r="C565" s="1" t="s">
        <v>339</v>
      </c>
      <c r="D565" s="1">
        <v>12.10256832</v>
      </c>
      <c r="E565" s="1">
        <v>13.143737359999999</v>
      </c>
    </row>
    <row r="566" spans="1:5" x14ac:dyDescent="0.25">
      <c r="A566" s="1" t="s">
        <v>131</v>
      </c>
      <c r="B566" s="1" t="s">
        <v>798</v>
      </c>
      <c r="C566" s="1" t="s">
        <v>340</v>
      </c>
      <c r="D566" s="1">
        <v>11.099260409999999</v>
      </c>
      <c r="E566" s="1">
        <v>13.1717896</v>
      </c>
    </row>
    <row r="567" spans="1:5" x14ac:dyDescent="0.25">
      <c r="A567" s="1" t="s">
        <v>131</v>
      </c>
      <c r="B567" s="1" t="s">
        <v>799</v>
      </c>
      <c r="C567" s="1" t="s">
        <v>341</v>
      </c>
      <c r="D567" s="1">
        <v>8.2720982470000006</v>
      </c>
      <c r="E567" s="1">
        <v>8.8391431419999993</v>
      </c>
    </row>
    <row r="568" spans="1:5" x14ac:dyDescent="0.25">
      <c r="A568" s="1" t="s">
        <v>131</v>
      </c>
      <c r="B568" s="1" t="s">
        <v>800</v>
      </c>
      <c r="C568" s="1" t="s">
        <v>342</v>
      </c>
      <c r="D568" s="1">
        <v>8.3517996619999995</v>
      </c>
      <c r="E568" s="1">
        <v>9.3727308090000001</v>
      </c>
    </row>
    <row r="569" spans="1:5" x14ac:dyDescent="0.25">
      <c r="A569" s="1" t="s">
        <v>131</v>
      </c>
      <c r="B569" s="1" t="s">
        <v>801</v>
      </c>
      <c r="C569" s="1" t="s">
        <v>343</v>
      </c>
      <c r="D569" s="1">
        <v>7.6810516890000002</v>
      </c>
      <c r="E569" s="1">
        <v>9.2690979670000004</v>
      </c>
    </row>
    <row r="570" spans="1:5" x14ac:dyDescent="0.25">
      <c r="A570" s="1" t="s">
        <v>131</v>
      </c>
      <c r="B570" s="1" t="s">
        <v>802</v>
      </c>
      <c r="C570" s="1" t="s">
        <v>344</v>
      </c>
      <c r="D570" s="1">
        <v>10.23066466</v>
      </c>
      <c r="E570" s="1">
        <v>12.20212188</v>
      </c>
    </row>
    <row r="571" spans="1:5" x14ac:dyDescent="0.25">
      <c r="A571" s="1" t="s">
        <v>131</v>
      </c>
      <c r="B571" s="1" t="s">
        <v>803</v>
      </c>
      <c r="C571" s="1" t="s">
        <v>345</v>
      </c>
      <c r="D571" s="1">
        <v>7.4860518379999998</v>
      </c>
      <c r="E571" s="1">
        <v>8.5690211680000008</v>
      </c>
    </row>
    <row r="572" spans="1:5" x14ac:dyDescent="0.25">
      <c r="A572" s="1" t="s">
        <v>131</v>
      </c>
      <c r="B572" s="1" t="s">
        <v>804</v>
      </c>
      <c r="C572" s="1" t="s">
        <v>346</v>
      </c>
      <c r="D572" s="1">
        <v>8.1416566410000009</v>
      </c>
      <c r="E572" s="1">
        <v>9.8054587590000004</v>
      </c>
    </row>
    <row r="573" spans="1:5" x14ac:dyDescent="0.25">
      <c r="A573" s="1" t="s">
        <v>131</v>
      </c>
      <c r="B573" s="1" t="s">
        <v>805</v>
      </c>
      <c r="C573" s="1" t="s">
        <v>347</v>
      </c>
      <c r="D573" s="1">
        <v>6.2889466949999999</v>
      </c>
      <c r="E573" s="1">
        <v>8.0127529769999999</v>
      </c>
    </row>
    <row r="574" spans="1:5" x14ac:dyDescent="0.25">
      <c r="A574" s="1" t="s">
        <v>131</v>
      </c>
      <c r="B574" s="1" t="s">
        <v>806</v>
      </c>
      <c r="C574" s="1" t="s">
        <v>348</v>
      </c>
      <c r="D574" s="1">
        <v>10.61184327</v>
      </c>
      <c r="E574" s="1">
        <v>11.6377436</v>
      </c>
    </row>
    <row r="575" spans="1:5" x14ac:dyDescent="0.25">
      <c r="A575" s="1" t="s">
        <v>131</v>
      </c>
      <c r="B575" s="1" t="s">
        <v>807</v>
      </c>
      <c r="C575" s="1" t="s">
        <v>349</v>
      </c>
      <c r="D575" s="1">
        <v>4.1893359840000004</v>
      </c>
      <c r="E575" s="1">
        <v>5.1960837980000001</v>
      </c>
    </row>
    <row r="576" spans="1:5" x14ac:dyDescent="0.25">
      <c r="A576" s="1" t="s">
        <v>131</v>
      </c>
      <c r="B576" s="1" t="s">
        <v>808</v>
      </c>
      <c r="C576" s="1" t="s">
        <v>350</v>
      </c>
      <c r="D576" s="1">
        <v>5.2602991269999997</v>
      </c>
      <c r="E576" s="1">
        <v>6.799358217</v>
      </c>
    </row>
    <row r="577" spans="1:5" x14ac:dyDescent="0.25">
      <c r="A577" s="1" t="s">
        <v>131</v>
      </c>
      <c r="B577" s="1" t="s">
        <v>809</v>
      </c>
      <c r="C577" s="1" t="s">
        <v>351</v>
      </c>
      <c r="D577" s="1">
        <v>7.5157699259999999</v>
      </c>
      <c r="E577" s="1">
        <v>8.9773969910000009</v>
      </c>
    </row>
    <row r="578" spans="1:5" x14ac:dyDescent="0.25">
      <c r="A578" s="1" t="s">
        <v>131</v>
      </c>
      <c r="B578" s="1" t="s">
        <v>810</v>
      </c>
      <c r="C578" s="1" t="s">
        <v>352</v>
      </c>
      <c r="D578" s="1">
        <v>6.898888575</v>
      </c>
      <c r="E578" s="1">
        <v>8.1506718159999991</v>
      </c>
    </row>
    <row r="579" spans="1:5" x14ac:dyDescent="0.25">
      <c r="A579" s="1" t="s">
        <v>131</v>
      </c>
      <c r="B579" s="1" t="s">
        <v>811</v>
      </c>
      <c r="C579" s="1" t="s">
        <v>353</v>
      </c>
      <c r="D579" s="1">
        <v>3.800143689</v>
      </c>
      <c r="E579" s="1">
        <v>4.6518926159999996</v>
      </c>
    </row>
    <row r="580" spans="1:5" x14ac:dyDescent="0.25">
      <c r="A580" s="1" t="s">
        <v>131</v>
      </c>
      <c r="B580" s="1" t="s">
        <v>812</v>
      </c>
      <c r="C580" s="1" t="s">
        <v>354</v>
      </c>
      <c r="D580" s="1">
        <v>11.124210570000001</v>
      </c>
      <c r="E580" s="1">
        <v>12.90890705</v>
      </c>
    </row>
    <row r="581" spans="1:5" x14ac:dyDescent="0.25">
      <c r="A581" s="1" t="s">
        <v>131</v>
      </c>
      <c r="B581" s="1" t="s">
        <v>813</v>
      </c>
      <c r="C581" s="1" t="s">
        <v>355</v>
      </c>
      <c r="D581" s="1">
        <v>2.7064090090000001</v>
      </c>
      <c r="E581" s="1">
        <v>3.241833797</v>
      </c>
    </row>
    <row r="582" spans="1:5" x14ac:dyDescent="0.25">
      <c r="A582" s="1" t="s">
        <v>131</v>
      </c>
      <c r="B582" s="1" t="s">
        <v>814</v>
      </c>
      <c r="C582" s="1" t="s">
        <v>356</v>
      </c>
      <c r="D582" s="1">
        <v>9.8071496640000007</v>
      </c>
      <c r="E582" s="1">
        <v>11.41058655</v>
      </c>
    </row>
    <row r="583" spans="1:5" x14ac:dyDescent="0.25">
      <c r="A583" s="1" t="s">
        <v>131</v>
      </c>
      <c r="B583" s="1" t="s">
        <v>815</v>
      </c>
      <c r="C583" s="1" t="s">
        <v>357</v>
      </c>
      <c r="D583" s="1" t="e">
        <v>#VALUE!</v>
      </c>
      <c r="E583" s="1" t="e">
        <v>#VALUE!</v>
      </c>
    </row>
    <row r="584" spans="1:5" x14ac:dyDescent="0.25">
      <c r="A584" s="1" t="s">
        <v>131</v>
      </c>
      <c r="B584" s="1" t="s">
        <v>816</v>
      </c>
      <c r="C584" s="1" t="s">
        <v>358</v>
      </c>
      <c r="D584" s="1">
        <v>9.5805949540000004</v>
      </c>
      <c r="E584" s="1">
        <v>11.43026042</v>
      </c>
    </row>
    <row r="585" spans="1:5" x14ac:dyDescent="0.25">
      <c r="A585" s="1" t="s">
        <v>131</v>
      </c>
      <c r="B585" s="1" t="s">
        <v>817</v>
      </c>
      <c r="C585" s="1" t="s">
        <v>359</v>
      </c>
      <c r="D585" s="1">
        <v>12.103679359999999</v>
      </c>
      <c r="E585" s="1">
        <v>13.52312695</v>
      </c>
    </row>
    <row r="586" spans="1:5" x14ac:dyDescent="0.25">
      <c r="A586" s="1" t="s">
        <v>131</v>
      </c>
      <c r="B586" s="1" t="s">
        <v>818</v>
      </c>
      <c r="C586" s="1" t="s">
        <v>360</v>
      </c>
      <c r="D586" s="1">
        <v>8.8168983250000004</v>
      </c>
      <c r="E586" s="1">
        <v>10.104954319999999</v>
      </c>
    </row>
    <row r="587" spans="1:5" x14ac:dyDescent="0.25">
      <c r="A587" s="1" t="s">
        <v>131</v>
      </c>
      <c r="B587" s="1" t="s">
        <v>819</v>
      </c>
      <c r="C587" s="1" t="s">
        <v>361</v>
      </c>
      <c r="D587" s="1" t="e">
        <v>#VALUE!</v>
      </c>
      <c r="E587" s="1" t="e">
        <v>#VALUE!</v>
      </c>
    </row>
    <row r="588" spans="1:5" x14ac:dyDescent="0.25">
      <c r="A588" s="1" t="s">
        <v>131</v>
      </c>
      <c r="B588" s="1" t="s">
        <v>820</v>
      </c>
      <c r="C588" s="1" t="s">
        <v>362</v>
      </c>
      <c r="D588" s="1">
        <v>10.27426582</v>
      </c>
      <c r="E588" s="1">
        <v>12.132578990000001</v>
      </c>
    </row>
    <row r="589" spans="1:5" x14ac:dyDescent="0.25">
      <c r="A589" s="1" t="s">
        <v>131</v>
      </c>
      <c r="B589" s="1" t="s">
        <v>821</v>
      </c>
      <c r="C589" s="1" t="s">
        <v>363</v>
      </c>
      <c r="D589" s="1">
        <v>10.394683349999999</v>
      </c>
      <c r="E589" s="1">
        <v>12.34234477</v>
      </c>
    </row>
    <row r="590" spans="1:5" x14ac:dyDescent="0.25">
      <c r="A590" s="1" t="s">
        <v>131</v>
      </c>
      <c r="B590" s="1" t="s">
        <v>822</v>
      </c>
      <c r="C590" s="1" t="s">
        <v>364</v>
      </c>
      <c r="D590" s="1">
        <v>7.3455163260000003</v>
      </c>
      <c r="E590" s="1">
        <v>8.8132512080000005</v>
      </c>
    </row>
    <row r="591" spans="1:5" x14ac:dyDescent="0.25">
      <c r="A591" s="1" t="s">
        <v>131</v>
      </c>
      <c r="B591" s="1" t="s">
        <v>823</v>
      </c>
      <c r="C591" s="1" t="s">
        <v>365</v>
      </c>
      <c r="D591" s="1">
        <v>7.9540354759999996</v>
      </c>
      <c r="E591" s="1">
        <v>9.5900881449999993</v>
      </c>
    </row>
    <row r="592" spans="1:5" x14ac:dyDescent="0.25">
      <c r="A592" s="1" t="s">
        <v>131</v>
      </c>
      <c r="B592" s="1" t="s">
        <v>824</v>
      </c>
      <c r="C592" s="1" t="s">
        <v>366</v>
      </c>
      <c r="D592" s="1">
        <v>7.0623965499999999</v>
      </c>
      <c r="E592" s="1">
        <v>8.920220746</v>
      </c>
    </row>
    <row r="593" spans="1:5" x14ac:dyDescent="0.25">
      <c r="A593" s="1" t="s">
        <v>131</v>
      </c>
      <c r="B593" s="1" t="s">
        <v>825</v>
      </c>
      <c r="C593" s="1" t="s">
        <v>367</v>
      </c>
      <c r="D593" s="1">
        <v>6.0802563489999999</v>
      </c>
      <c r="E593" s="1">
        <v>7.7430463940000003</v>
      </c>
    </row>
    <row r="594" spans="1:5" x14ac:dyDescent="0.25">
      <c r="A594" s="1" t="s">
        <v>131</v>
      </c>
      <c r="B594" s="1" t="s">
        <v>826</v>
      </c>
      <c r="C594" s="1" t="s">
        <v>368</v>
      </c>
      <c r="D594" s="1">
        <v>8.0873384359999996</v>
      </c>
      <c r="E594" s="1">
        <v>9.4371592260000003</v>
      </c>
    </row>
    <row r="595" spans="1:5" x14ac:dyDescent="0.25">
      <c r="A595" s="1" t="s">
        <v>131</v>
      </c>
      <c r="B595" s="1" t="s">
        <v>827</v>
      </c>
      <c r="C595" s="1" t="s">
        <v>369</v>
      </c>
      <c r="D595" s="1">
        <v>8.79315639</v>
      </c>
      <c r="E595" s="1">
        <v>10.186241000000001</v>
      </c>
    </row>
    <row r="596" spans="1:5" x14ac:dyDescent="0.25">
      <c r="A596" s="1" t="s">
        <v>131</v>
      </c>
      <c r="B596" s="1" t="s">
        <v>828</v>
      </c>
      <c r="C596" s="1" t="s">
        <v>370</v>
      </c>
      <c r="D596" s="1">
        <v>8.7667112009999997</v>
      </c>
      <c r="E596" s="1">
        <v>10.491342319999999</v>
      </c>
    </row>
    <row r="597" spans="1:5" x14ac:dyDescent="0.25">
      <c r="A597" s="1" t="s">
        <v>131</v>
      </c>
      <c r="B597" s="1" t="s">
        <v>829</v>
      </c>
      <c r="C597" s="1" t="s">
        <v>371</v>
      </c>
      <c r="D597" s="1">
        <v>10.8374311</v>
      </c>
      <c r="E597" s="1">
        <v>11.565721760000001</v>
      </c>
    </row>
    <row r="598" spans="1:5" x14ac:dyDescent="0.25">
      <c r="A598" s="1" t="s">
        <v>131</v>
      </c>
      <c r="B598" s="1" t="s">
        <v>830</v>
      </c>
      <c r="C598" s="1" t="s">
        <v>372</v>
      </c>
      <c r="D598" s="1">
        <v>10.09567114</v>
      </c>
      <c r="E598" s="1">
        <v>10.50605303</v>
      </c>
    </row>
    <row r="599" spans="1:5" x14ac:dyDescent="0.25">
      <c r="A599" s="1" t="s">
        <v>131</v>
      </c>
      <c r="B599" s="1" t="s">
        <v>831</v>
      </c>
      <c r="C599" s="1" t="s">
        <v>373</v>
      </c>
      <c r="D599" s="1">
        <v>11.850168419999999</v>
      </c>
      <c r="E599" s="1">
        <v>13.083196190000001</v>
      </c>
    </row>
    <row r="600" spans="1:5" x14ac:dyDescent="0.25">
      <c r="A600" s="1" t="s">
        <v>131</v>
      </c>
      <c r="B600" s="1" t="s">
        <v>832</v>
      </c>
      <c r="C600" s="1" t="s">
        <v>374</v>
      </c>
      <c r="D600" s="1">
        <v>9.0079019240000004</v>
      </c>
      <c r="E600" s="1">
        <v>10.518163619999999</v>
      </c>
    </row>
    <row r="601" spans="1:5" x14ac:dyDescent="0.25">
      <c r="A601" s="1" t="s">
        <v>131</v>
      </c>
      <c r="B601" s="1" t="s">
        <v>833</v>
      </c>
      <c r="C601" s="1" t="s">
        <v>375</v>
      </c>
      <c r="D601" s="1">
        <v>10.092157739999999</v>
      </c>
      <c r="E601" s="1">
        <v>12.218430850000001</v>
      </c>
    </row>
    <row r="602" spans="1:5" x14ac:dyDescent="0.25">
      <c r="A602" s="1" t="s">
        <v>131</v>
      </c>
      <c r="B602" s="1" t="s">
        <v>834</v>
      </c>
      <c r="C602" s="1" t="s">
        <v>376</v>
      </c>
      <c r="D602" s="1">
        <v>10.609917830000001</v>
      </c>
      <c r="E602" s="1">
        <v>13.066894599999999</v>
      </c>
    </row>
    <row r="603" spans="1:5" x14ac:dyDescent="0.25">
      <c r="A603" s="1" t="s">
        <v>131</v>
      </c>
      <c r="B603" s="1" t="s">
        <v>835</v>
      </c>
      <c r="C603" s="1" t="s">
        <v>377</v>
      </c>
      <c r="D603" s="1">
        <v>8.1124237229999991</v>
      </c>
      <c r="E603" s="1">
        <v>9.8813627020000006</v>
      </c>
    </row>
    <row r="604" spans="1:5" x14ac:dyDescent="0.25">
      <c r="A604" s="1" t="s">
        <v>131</v>
      </c>
      <c r="B604" s="1" t="s">
        <v>836</v>
      </c>
      <c r="C604" s="1" t="s">
        <v>378</v>
      </c>
      <c r="D604" s="1">
        <v>12.02054272</v>
      </c>
      <c r="E604" s="1">
        <v>13.607130420000001</v>
      </c>
    </row>
    <row r="605" spans="1:5" x14ac:dyDescent="0.25">
      <c r="A605" s="1" t="s">
        <v>131</v>
      </c>
      <c r="B605" s="1" t="s">
        <v>837</v>
      </c>
      <c r="C605" s="1" t="s">
        <v>379</v>
      </c>
      <c r="D605" s="1">
        <v>8.9369684340000006</v>
      </c>
      <c r="E605" s="1">
        <v>10.897364</v>
      </c>
    </row>
    <row r="606" spans="1:5" x14ac:dyDescent="0.25">
      <c r="A606" s="1" t="s">
        <v>131</v>
      </c>
      <c r="B606" s="1" t="s">
        <v>838</v>
      </c>
      <c r="C606" s="1" t="s">
        <v>380</v>
      </c>
      <c r="D606" s="1">
        <v>9.3792134829999991</v>
      </c>
      <c r="E606" s="1">
        <v>10.04146297</v>
      </c>
    </row>
    <row r="607" spans="1:5" x14ac:dyDescent="0.25">
      <c r="A607" s="1" t="s">
        <v>131</v>
      </c>
      <c r="B607" s="1" t="s">
        <v>839</v>
      </c>
      <c r="C607" s="1" t="s">
        <v>381</v>
      </c>
      <c r="D607" s="1">
        <v>7.6523517019999998</v>
      </c>
      <c r="E607" s="1">
        <v>8.3656439819999999</v>
      </c>
    </row>
    <row r="608" spans="1:5" x14ac:dyDescent="0.25">
      <c r="A608" s="1" t="s">
        <v>131</v>
      </c>
      <c r="B608" s="1" t="s">
        <v>840</v>
      </c>
      <c r="C608" s="1" t="s">
        <v>382</v>
      </c>
      <c r="D608" s="1">
        <v>8.5102724760000008</v>
      </c>
      <c r="E608" s="1">
        <v>10.2359691</v>
      </c>
    </row>
    <row r="609" spans="1:5" x14ac:dyDescent="0.25">
      <c r="A609" s="1" t="s">
        <v>131</v>
      </c>
      <c r="B609" s="1" t="s">
        <v>841</v>
      </c>
      <c r="C609" s="1" t="s">
        <v>383</v>
      </c>
      <c r="D609" s="1">
        <v>11.064009739999999</v>
      </c>
      <c r="E609" s="1">
        <v>12.54038695</v>
      </c>
    </row>
    <row r="610" spans="1:5" x14ac:dyDescent="0.25">
      <c r="A610" s="1" t="s">
        <v>131</v>
      </c>
      <c r="B610" s="1" t="s">
        <v>842</v>
      </c>
      <c r="C610" s="1" t="s">
        <v>384</v>
      </c>
      <c r="D610" s="1">
        <v>8.887464198</v>
      </c>
      <c r="E610" s="1">
        <v>9.3022877439999991</v>
      </c>
    </row>
    <row r="611" spans="1:5" x14ac:dyDescent="0.25">
      <c r="A611" s="1" t="s">
        <v>131</v>
      </c>
      <c r="B611" s="1" t="s">
        <v>843</v>
      </c>
      <c r="C611" s="1" t="s">
        <v>385</v>
      </c>
      <c r="D611" s="1">
        <v>5.738188976</v>
      </c>
      <c r="E611" s="1">
        <v>6.6573890670000004</v>
      </c>
    </row>
    <row r="612" spans="1:5" x14ac:dyDescent="0.25">
      <c r="A612" s="1" t="s">
        <v>131</v>
      </c>
      <c r="B612" s="1" t="s">
        <v>844</v>
      </c>
      <c r="C612" s="1" t="s">
        <v>386</v>
      </c>
      <c r="D612" s="1">
        <v>6.7652297849999998</v>
      </c>
      <c r="E612" s="1">
        <v>8.1849809489999998</v>
      </c>
    </row>
    <row r="613" spans="1:5" x14ac:dyDescent="0.25">
      <c r="A613" s="1" t="s">
        <v>131</v>
      </c>
      <c r="B613" s="1" t="s">
        <v>845</v>
      </c>
      <c r="C613" s="1" t="s">
        <v>387</v>
      </c>
      <c r="D613" s="1">
        <v>17.38754647</v>
      </c>
      <c r="E613" s="1">
        <v>19.846661739999998</v>
      </c>
    </row>
    <row r="614" spans="1:5" x14ac:dyDescent="0.25">
      <c r="A614" s="1" t="s">
        <v>131</v>
      </c>
      <c r="B614" s="1" t="s">
        <v>846</v>
      </c>
      <c r="C614" s="1" t="s">
        <v>388</v>
      </c>
      <c r="D614" s="1">
        <v>8.1741927729999997</v>
      </c>
      <c r="E614" s="1">
        <v>8.0899953900000003</v>
      </c>
    </row>
    <row r="615" spans="1:5" x14ac:dyDescent="0.25">
      <c r="A615" s="1" t="s">
        <v>131</v>
      </c>
      <c r="B615" s="1" t="s">
        <v>847</v>
      </c>
      <c r="C615" s="1" t="s">
        <v>389</v>
      </c>
      <c r="D615" s="1">
        <v>7.8163773179999998</v>
      </c>
      <c r="E615" s="1">
        <v>9.0305434630000008</v>
      </c>
    </row>
    <row r="616" spans="1:5" x14ac:dyDescent="0.25">
      <c r="A616" s="1" t="s">
        <v>131</v>
      </c>
      <c r="B616" s="1" t="s">
        <v>848</v>
      </c>
      <c r="C616" s="1" t="s">
        <v>390</v>
      </c>
      <c r="D616" s="1">
        <v>6.3545610659999996</v>
      </c>
      <c r="E616" s="1">
        <v>7.5129408140000002</v>
      </c>
    </row>
    <row r="617" spans="1:5" x14ac:dyDescent="0.25">
      <c r="A617" s="1" t="s">
        <v>131</v>
      </c>
      <c r="B617" s="1" t="s">
        <v>849</v>
      </c>
      <c r="C617" s="1" t="s">
        <v>391</v>
      </c>
      <c r="D617" s="1">
        <v>10.55348137</v>
      </c>
      <c r="E617" s="1">
        <v>12.98875458</v>
      </c>
    </row>
    <row r="618" spans="1:5" x14ac:dyDescent="0.25">
      <c r="A618" s="1" t="s">
        <v>131</v>
      </c>
      <c r="B618" s="1" t="s">
        <v>850</v>
      </c>
      <c r="C618" s="1" t="s">
        <v>392</v>
      </c>
      <c r="D618" s="1">
        <v>5.2805931020000001</v>
      </c>
      <c r="E618" s="1">
        <v>6.1807132539999996</v>
      </c>
    </row>
    <row r="619" spans="1:5" x14ac:dyDescent="0.25">
      <c r="A619" s="1" t="s">
        <v>131</v>
      </c>
      <c r="B619" s="1" t="s">
        <v>851</v>
      </c>
      <c r="C619" s="1" t="s">
        <v>393</v>
      </c>
      <c r="D619" s="1">
        <v>13.19019819</v>
      </c>
      <c r="E619" s="1">
        <v>14.69583693</v>
      </c>
    </row>
    <row r="620" spans="1:5" x14ac:dyDescent="0.25">
      <c r="A620" s="1" t="s">
        <v>131</v>
      </c>
      <c r="B620" s="1" t="s">
        <v>852</v>
      </c>
      <c r="C620" s="1" t="s">
        <v>394</v>
      </c>
      <c r="D620" s="1">
        <v>6.2546583849999999</v>
      </c>
      <c r="E620" s="1">
        <v>7.7127760509999996</v>
      </c>
    </row>
    <row r="621" spans="1:5" x14ac:dyDescent="0.25">
      <c r="A621" s="1" t="s">
        <v>131</v>
      </c>
      <c r="B621" s="1" t="s">
        <v>853</v>
      </c>
      <c r="C621" s="1" t="s">
        <v>395</v>
      </c>
      <c r="D621" s="1">
        <v>3.5642724129999999</v>
      </c>
      <c r="E621" s="1">
        <v>4.6407526060000004</v>
      </c>
    </row>
    <row r="622" spans="1:5" x14ac:dyDescent="0.25">
      <c r="A622" s="1" t="s">
        <v>131</v>
      </c>
      <c r="B622" s="1" t="s">
        <v>854</v>
      </c>
      <c r="C622" s="1" t="s">
        <v>396</v>
      </c>
      <c r="D622" s="1">
        <v>6.9052209930000004</v>
      </c>
      <c r="E622" s="1">
        <v>8.1674668459999999</v>
      </c>
    </row>
    <row r="623" spans="1:5" x14ac:dyDescent="0.25">
      <c r="A623" s="1" t="s">
        <v>131</v>
      </c>
      <c r="B623" s="1" t="s">
        <v>855</v>
      </c>
      <c r="C623" s="1" t="s">
        <v>397</v>
      </c>
      <c r="D623" s="1">
        <v>3.8722367929999999</v>
      </c>
      <c r="E623" s="1">
        <v>4.7394794259999999</v>
      </c>
    </row>
    <row r="624" spans="1:5" x14ac:dyDescent="0.25">
      <c r="A624" s="1" t="s">
        <v>131</v>
      </c>
      <c r="B624" s="1" t="s">
        <v>856</v>
      </c>
      <c r="C624" s="1" t="s">
        <v>398</v>
      </c>
      <c r="D624" s="1">
        <v>10.285749879999999</v>
      </c>
      <c r="E624" s="1">
        <v>12.4906764</v>
      </c>
    </row>
    <row r="625" spans="1:5" x14ac:dyDescent="0.25">
      <c r="A625" s="1" t="s">
        <v>131</v>
      </c>
      <c r="B625" s="1" t="s">
        <v>857</v>
      </c>
      <c r="C625" s="1" t="s">
        <v>399</v>
      </c>
      <c r="D625" s="1">
        <v>6.0353122219999999</v>
      </c>
      <c r="E625" s="1">
        <v>8.0463189859999993</v>
      </c>
    </row>
    <row r="626" spans="1:5" x14ac:dyDescent="0.25">
      <c r="A626" s="1" t="s">
        <v>131</v>
      </c>
      <c r="B626" s="1" t="s">
        <v>858</v>
      </c>
      <c r="C626" s="1" t="s">
        <v>400</v>
      </c>
      <c r="D626" s="1">
        <v>4.3969091479999998</v>
      </c>
      <c r="E626" s="1">
        <v>5.7966883080000002</v>
      </c>
    </row>
    <row r="627" spans="1:5" x14ac:dyDescent="0.25">
      <c r="A627" s="1" t="s">
        <v>131</v>
      </c>
      <c r="B627" s="1" t="s">
        <v>859</v>
      </c>
      <c r="C627" s="1" t="s">
        <v>401</v>
      </c>
      <c r="D627" s="1">
        <v>5.420371845</v>
      </c>
      <c r="E627" s="1">
        <v>7.1769727769999996</v>
      </c>
    </row>
    <row r="628" spans="1:5" x14ac:dyDescent="0.25">
      <c r="A628" s="1" t="s">
        <v>131</v>
      </c>
      <c r="B628" s="1" t="s">
        <v>860</v>
      </c>
      <c r="C628" s="1" t="s">
        <v>402</v>
      </c>
      <c r="D628" s="1">
        <v>9.679833339</v>
      </c>
      <c r="E628" s="1">
        <v>12.88688406</v>
      </c>
    </row>
    <row r="629" spans="1:5" x14ac:dyDescent="0.25">
      <c r="A629" s="1" t="s">
        <v>131</v>
      </c>
      <c r="B629" s="1" t="s">
        <v>861</v>
      </c>
      <c r="C629" s="1" t="s">
        <v>403</v>
      </c>
      <c r="D629" s="1">
        <v>9.6732733460000002</v>
      </c>
      <c r="E629" s="1">
        <v>12.3124232</v>
      </c>
    </row>
    <row r="630" spans="1:5" x14ac:dyDescent="0.25">
      <c r="A630" s="1" t="s">
        <v>131</v>
      </c>
      <c r="B630" s="1" t="s">
        <v>862</v>
      </c>
      <c r="C630" s="1" t="s">
        <v>404</v>
      </c>
      <c r="D630" s="1">
        <v>10.519865859999999</v>
      </c>
      <c r="E630" s="1">
        <v>12.57493685</v>
      </c>
    </row>
    <row r="631" spans="1:5" x14ac:dyDescent="0.25">
      <c r="A631" s="1" t="s">
        <v>131</v>
      </c>
      <c r="B631" s="1" t="s">
        <v>863</v>
      </c>
      <c r="C631" s="1" t="s">
        <v>405</v>
      </c>
      <c r="D631" s="1">
        <v>10.10278125</v>
      </c>
      <c r="E631" s="1">
        <v>12.07582663</v>
      </c>
    </row>
    <row r="632" spans="1:5" x14ac:dyDescent="0.25">
      <c r="A632" s="1" t="s">
        <v>131</v>
      </c>
      <c r="B632" s="1" t="s">
        <v>864</v>
      </c>
      <c r="C632" s="1" t="s">
        <v>406</v>
      </c>
      <c r="D632" s="1">
        <v>12.73912221</v>
      </c>
      <c r="E632" s="1">
        <v>15.254812790000001</v>
      </c>
    </row>
    <row r="633" spans="1:5" x14ac:dyDescent="0.25">
      <c r="A633" s="1" t="s">
        <v>131</v>
      </c>
      <c r="B633" s="1" t="s">
        <v>865</v>
      </c>
      <c r="C633" s="1" t="s">
        <v>407</v>
      </c>
      <c r="D633" s="1">
        <v>7.9564513249999997</v>
      </c>
      <c r="E633" s="1">
        <v>9.4311772890000007</v>
      </c>
    </row>
    <row r="634" spans="1:5" x14ac:dyDescent="0.25">
      <c r="A634" s="1" t="s">
        <v>131</v>
      </c>
      <c r="B634" s="1" t="s">
        <v>866</v>
      </c>
      <c r="C634" s="1" t="s">
        <v>408</v>
      </c>
      <c r="D634" s="1">
        <v>8.1921822350000006</v>
      </c>
      <c r="E634" s="1">
        <v>9.53776592</v>
      </c>
    </row>
    <row r="635" spans="1:5" x14ac:dyDescent="0.25">
      <c r="A635" s="1" t="s">
        <v>131</v>
      </c>
      <c r="B635" s="1" t="s">
        <v>867</v>
      </c>
      <c r="C635" s="1" t="s">
        <v>409</v>
      </c>
      <c r="D635" s="1">
        <v>3.4138407900000001</v>
      </c>
      <c r="E635" s="1">
        <v>4.238562655</v>
      </c>
    </row>
    <row r="636" spans="1:5" x14ac:dyDescent="0.25">
      <c r="A636" s="1" t="s">
        <v>131</v>
      </c>
      <c r="B636" s="1" t="s">
        <v>868</v>
      </c>
      <c r="C636" s="1" t="s">
        <v>410</v>
      </c>
      <c r="D636" s="1">
        <v>13.4184716</v>
      </c>
      <c r="E636" s="1">
        <v>14.861083430000001</v>
      </c>
    </row>
    <row r="637" spans="1:5" x14ac:dyDescent="0.25">
      <c r="A637" s="1" t="s">
        <v>131</v>
      </c>
      <c r="B637" s="1" t="s">
        <v>869</v>
      </c>
      <c r="C637" s="1" t="s">
        <v>411</v>
      </c>
      <c r="D637" s="1">
        <v>10.540063529999999</v>
      </c>
      <c r="E637" s="1">
        <v>11.8012309</v>
      </c>
    </row>
    <row r="638" spans="1:5" x14ac:dyDescent="0.25">
      <c r="A638" s="1" t="s">
        <v>131</v>
      </c>
      <c r="B638" s="1" t="s">
        <v>870</v>
      </c>
      <c r="C638" s="1" t="s">
        <v>412</v>
      </c>
      <c r="D638" s="1">
        <v>9.7164327700000008</v>
      </c>
      <c r="E638" s="1">
        <v>10.32438314</v>
      </c>
    </row>
    <row r="639" spans="1:5" x14ac:dyDescent="0.25">
      <c r="A639" s="1" t="s">
        <v>131</v>
      </c>
      <c r="B639" s="1" t="s">
        <v>871</v>
      </c>
      <c r="C639" s="1" t="s">
        <v>413</v>
      </c>
      <c r="D639" s="1">
        <v>11.868476510000001</v>
      </c>
      <c r="E639" s="1">
        <v>14.894463440000001</v>
      </c>
    </row>
    <row r="640" spans="1:5" x14ac:dyDescent="0.25">
      <c r="A640" s="1" t="s">
        <v>131</v>
      </c>
      <c r="B640" s="1" t="s">
        <v>872</v>
      </c>
      <c r="C640" s="1" t="s">
        <v>414</v>
      </c>
      <c r="D640" s="1">
        <v>3.8303150669999999</v>
      </c>
      <c r="E640" s="1">
        <v>5.8536951699999999</v>
      </c>
    </row>
    <row r="641" spans="1:5" x14ac:dyDescent="0.25">
      <c r="A641" s="1" t="s">
        <v>131</v>
      </c>
      <c r="B641" s="1" t="s">
        <v>873</v>
      </c>
      <c r="C641" s="1" t="s">
        <v>415</v>
      </c>
      <c r="D641" s="1">
        <v>13.5274775</v>
      </c>
      <c r="E641" s="1">
        <v>14.42127794</v>
      </c>
    </row>
    <row r="642" spans="1:5" x14ac:dyDescent="0.25">
      <c r="A642" s="1" t="s">
        <v>131</v>
      </c>
      <c r="B642" s="1" t="s">
        <v>874</v>
      </c>
      <c r="C642" s="1" t="s">
        <v>416</v>
      </c>
      <c r="D642" s="1">
        <v>8.6408663350000001</v>
      </c>
      <c r="E642" s="1">
        <v>9.6620757390000005</v>
      </c>
    </row>
    <row r="643" spans="1:5" x14ac:dyDescent="0.25">
      <c r="A643" s="1" t="s">
        <v>131</v>
      </c>
      <c r="B643" s="1" t="s">
        <v>875</v>
      </c>
      <c r="C643" s="1" t="s">
        <v>417</v>
      </c>
      <c r="D643" s="1">
        <v>12.67758742</v>
      </c>
      <c r="E643" s="1">
        <v>16.651828900000002</v>
      </c>
    </row>
    <row r="644" spans="1:5" x14ac:dyDescent="0.25">
      <c r="A644" s="1" t="s">
        <v>131</v>
      </c>
      <c r="B644" s="1" t="s">
        <v>876</v>
      </c>
      <c r="C644" s="1" t="s">
        <v>418</v>
      </c>
      <c r="D644" s="1">
        <v>12.76304152</v>
      </c>
      <c r="E644" s="1">
        <v>15.798090930000001</v>
      </c>
    </row>
    <row r="645" spans="1:5" x14ac:dyDescent="0.25">
      <c r="A645" s="1" t="s">
        <v>131</v>
      </c>
      <c r="B645" s="1" t="s">
        <v>877</v>
      </c>
      <c r="C645" s="1" t="s">
        <v>419</v>
      </c>
      <c r="D645" s="1">
        <v>8.2557861020000001</v>
      </c>
      <c r="E645" s="1">
        <v>8.6073185050000003</v>
      </c>
    </row>
    <row r="646" spans="1:5" x14ac:dyDescent="0.25">
      <c r="A646" s="1" t="s">
        <v>131</v>
      </c>
      <c r="B646" s="1" t="s">
        <v>878</v>
      </c>
      <c r="C646" s="1" t="s">
        <v>420</v>
      </c>
      <c r="D646" s="1">
        <v>5.2600901960000002</v>
      </c>
      <c r="E646" s="1">
        <v>6.405975948</v>
      </c>
    </row>
    <row r="647" spans="1:5" x14ac:dyDescent="0.25">
      <c r="A647" s="1" t="s">
        <v>131</v>
      </c>
      <c r="B647" s="1" t="s">
        <v>879</v>
      </c>
      <c r="C647" s="1" t="s">
        <v>421</v>
      </c>
      <c r="D647" s="1">
        <v>5.5460478560000004</v>
      </c>
      <c r="E647" s="1">
        <v>6.9637183230000002</v>
      </c>
    </row>
    <row r="648" spans="1:5" x14ac:dyDescent="0.25">
      <c r="A648" s="1" t="s">
        <v>131</v>
      </c>
      <c r="B648" s="1" t="s">
        <v>880</v>
      </c>
      <c r="C648" s="1" t="s">
        <v>422</v>
      </c>
      <c r="D648" s="1">
        <v>7.1737373739999999</v>
      </c>
      <c r="E648" s="1">
        <v>8.2205208200000008</v>
      </c>
    </row>
    <row r="649" spans="1:5" x14ac:dyDescent="0.25">
      <c r="A649" s="1" t="s">
        <v>131</v>
      </c>
      <c r="B649" s="1" t="s">
        <v>881</v>
      </c>
      <c r="C649" s="1" t="s">
        <v>423</v>
      </c>
      <c r="D649" s="1">
        <v>9.1333574419999994</v>
      </c>
      <c r="E649" s="1">
        <v>10.19683485</v>
      </c>
    </row>
    <row r="650" spans="1:5" x14ac:dyDescent="0.25">
      <c r="A650" s="1" t="s">
        <v>131</v>
      </c>
      <c r="B650" s="1" t="s">
        <v>882</v>
      </c>
      <c r="C650" s="1" t="s">
        <v>424</v>
      </c>
      <c r="D650" s="1">
        <v>7.1485088499999998</v>
      </c>
      <c r="E650" s="1">
        <v>8.8125469750000001</v>
      </c>
    </row>
    <row r="651" spans="1:5" x14ac:dyDescent="0.25">
      <c r="A651" s="1" t="s">
        <v>131</v>
      </c>
      <c r="B651" s="1" t="s">
        <v>883</v>
      </c>
      <c r="C651" s="1" t="s">
        <v>425</v>
      </c>
      <c r="D651" s="1">
        <v>4.3509040150000002</v>
      </c>
      <c r="E651" s="1">
        <v>5.2980328290000003</v>
      </c>
    </row>
    <row r="652" spans="1:5" x14ac:dyDescent="0.25">
      <c r="A652" s="1" t="s">
        <v>131</v>
      </c>
      <c r="B652" s="1" t="s">
        <v>884</v>
      </c>
      <c r="C652" s="1" t="s">
        <v>426</v>
      </c>
      <c r="D652" s="1">
        <v>5.3114348629999997</v>
      </c>
      <c r="E652" s="1">
        <v>6.9007967040000002</v>
      </c>
    </row>
    <row r="653" spans="1:5" x14ac:dyDescent="0.25">
      <c r="A653" s="1" t="s">
        <v>131</v>
      </c>
      <c r="B653" s="1" t="s">
        <v>885</v>
      </c>
      <c r="C653" s="1" t="s">
        <v>427</v>
      </c>
      <c r="D653" s="1">
        <v>7.9381501910000001</v>
      </c>
      <c r="E653" s="1">
        <v>9.252612074</v>
      </c>
    </row>
    <row r="654" spans="1:5" x14ac:dyDescent="0.25">
      <c r="A654" s="1" t="s">
        <v>131</v>
      </c>
      <c r="B654" s="1" t="s">
        <v>886</v>
      </c>
      <c r="C654" s="1" t="s">
        <v>428</v>
      </c>
      <c r="D654" s="1">
        <v>8.0140900249999998</v>
      </c>
      <c r="E654" s="1">
        <v>9.2889620530000006</v>
      </c>
    </row>
    <row r="655" spans="1:5" x14ac:dyDescent="0.25">
      <c r="A655" s="1" t="s">
        <v>131</v>
      </c>
      <c r="B655" s="1" t="s">
        <v>887</v>
      </c>
      <c r="C655" s="1" t="s">
        <v>429</v>
      </c>
      <c r="D655" s="1">
        <v>5.834915949</v>
      </c>
      <c r="E655" s="1">
        <v>6.7905565149999996</v>
      </c>
    </row>
    <row r="656" spans="1:5" x14ac:dyDescent="0.25">
      <c r="A656" s="1" t="s">
        <v>131</v>
      </c>
      <c r="B656" s="1" t="s">
        <v>888</v>
      </c>
      <c r="C656" s="1" t="s">
        <v>430</v>
      </c>
      <c r="D656" s="1" t="e">
        <v>#VALUE!</v>
      </c>
      <c r="E656" s="1" t="e">
        <v>#VALUE!</v>
      </c>
    </row>
    <row r="657" spans="1:5" x14ac:dyDescent="0.25">
      <c r="A657" s="1" t="s">
        <v>131</v>
      </c>
      <c r="B657" s="1" t="s">
        <v>889</v>
      </c>
      <c r="C657" s="1" t="s">
        <v>431</v>
      </c>
      <c r="D657" s="1">
        <v>11.459325850000001</v>
      </c>
      <c r="E657" s="1">
        <v>13.42647436</v>
      </c>
    </row>
    <row r="658" spans="1:5" x14ac:dyDescent="0.25">
      <c r="A658" s="1" t="s">
        <v>131</v>
      </c>
      <c r="B658" s="1" t="s">
        <v>890</v>
      </c>
      <c r="C658" s="1" t="s">
        <v>432</v>
      </c>
      <c r="D658" s="1">
        <v>8.8459723459999999</v>
      </c>
      <c r="E658" s="1">
        <v>11.43882767</v>
      </c>
    </row>
    <row r="659" spans="1:5" x14ac:dyDescent="0.25">
      <c r="A659" s="1" t="s">
        <v>131</v>
      </c>
      <c r="B659" s="1" t="s">
        <v>891</v>
      </c>
      <c r="C659" s="1" t="s">
        <v>433</v>
      </c>
      <c r="D659" s="1">
        <v>8.3296435730000002</v>
      </c>
      <c r="E659" s="1">
        <v>10.269098270000001</v>
      </c>
    </row>
    <row r="660" spans="1:5" x14ac:dyDescent="0.25">
      <c r="A660" s="1" t="s">
        <v>131</v>
      </c>
      <c r="B660" s="1" t="s">
        <v>892</v>
      </c>
      <c r="C660" s="1" t="s">
        <v>434</v>
      </c>
      <c r="D660" s="1">
        <v>8.5164053489999993</v>
      </c>
      <c r="E660" s="1">
        <v>10.899851529999999</v>
      </c>
    </row>
    <row r="661" spans="1:5" x14ac:dyDescent="0.25">
      <c r="A661" s="1" t="s">
        <v>131</v>
      </c>
      <c r="B661" s="1" t="s">
        <v>893</v>
      </c>
      <c r="C661" s="1" t="s">
        <v>435</v>
      </c>
      <c r="D661" s="1">
        <v>7.3898658859999999</v>
      </c>
      <c r="E661" s="1">
        <v>9.7986902160000007</v>
      </c>
    </row>
    <row r="662" spans="1:5" x14ac:dyDescent="0.25">
      <c r="A662" s="1" t="s">
        <v>131</v>
      </c>
      <c r="B662" s="1" t="s">
        <v>894</v>
      </c>
      <c r="C662" s="1" t="s">
        <v>436</v>
      </c>
      <c r="D662" s="1">
        <v>8.8227957159999999</v>
      </c>
      <c r="E662" s="1">
        <v>10.743248639999999</v>
      </c>
    </row>
    <row r="663" spans="1:5" x14ac:dyDescent="0.25">
      <c r="A663" s="1" t="s">
        <v>131</v>
      </c>
      <c r="B663" s="1" t="s">
        <v>895</v>
      </c>
      <c r="C663" s="1" t="s">
        <v>437</v>
      </c>
      <c r="D663" s="1">
        <v>9.5738713880000006</v>
      </c>
      <c r="E663" s="1">
        <v>10.91284289</v>
      </c>
    </row>
    <row r="664" spans="1:5" x14ac:dyDescent="0.25">
      <c r="A664" s="1" t="s">
        <v>131</v>
      </c>
      <c r="B664" s="1" t="s">
        <v>896</v>
      </c>
      <c r="C664" s="1" t="s">
        <v>438</v>
      </c>
      <c r="D664" s="1">
        <v>8.6104868910000008</v>
      </c>
      <c r="E664" s="1">
        <v>9.8225711229999995</v>
      </c>
    </row>
    <row r="665" spans="1:5" x14ac:dyDescent="0.25">
      <c r="A665" s="1" t="s">
        <v>131</v>
      </c>
      <c r="B665" s="1" t="s">
        <v>897</v>
      </c>
      <c r="C665" s="1" t="s">
        <v>439</v>
      </c>
      <c r="D665" s="1">
        <v>11.25324075</v>
      </c>
      <c r="E665" s="1">
        <v>14.09723733</v>
      </c>
    </row>
    <row r="666" spans="1:5" x14ac:dyDescent="0.25">
      <c r="A666" s="1" t="s">
        <v>131</v>
      </c>
      <c r="B666" s="1" t="s">
        <v>898</v>
      </c>
      <c r="C666" s="1" t="s">
        <v>440</v>
      </c>
      <c r="D666" s="1">
        <v>18.922910030000001</v>
      </c>
      <c r="E666" s="1">
        <v>22.73131266</v>
      </c>
    </row>
    <row r="667" spans="1:5" x14ac:dyDescent="0.25">
      <c r="A667" s="1" t="s">
        <v>131</v>
      </c>
      <c r="B667" s="1" t="s">
        <v>899</v>
      </c>
      <c r="C667" s="1" t="s">
        <v>441</v>
      </c>
      <c r="D667" s="1">
        <v>4.0954908850000002</v>
      </c>
      <c r="E667" s="1">
        <v>4.6209966749999998</v>
      </c>
    </row>
    <row r="668" spans="1:5" x14ac:dyDescent="0.25">
      <c r="A668" s="1" t="s">
        <v>131</v>
      </c>
      <c r="B668" s="1" t="s">
        <v>900</v>
      </c>
      <c r="C668" s="1" t="s">
        <v>442</v>
      </c>
      <c r="D668" s="1">
        <v>5.341708745</v>
      </c>
      <c r="E668" s="1">
        <v>6.5424572029999997</v>
      </c>
    </row>
    <row r="669" spans="1:5" x14ac:dyDescent="0.25">
      <c r="A669" s="1" t="s">
        <v>131</v>
      </c>
      <c r="B669" s="1" t="s">
        <v>901</v>
      </c>
      <c r="C669" s="1" t="s">
        <v>443</v>
      </c>
      <c r="D669" s="1">
        <v>5.5541487070000004</v>
      </c>
      <c r="E669" s="1">
        <v>5.9987126929999999</v>
      </c>
    </row>
    <row r="670" spans="1:5" x14ac:dyDescent="0.25">
      <c r="A670" s="1" t="s">
        <v>131</v>
      </c>
      <c r="B670" s="1" t="s">
        <v>902</v>
      </c>
      <c r="C670" s="1" t="s">
        <v>444</v>
      </c>
      <c r="D670" s="1">
        <v>12.70025585</v>
      </c>
      <c r="E670" s="1">
        <v>14.354613069999999</v>
      </c>
    </row>
    <row r="671" spans="1:5" x14ac:dyDescent="0.25">
      <c r="A671" s="1" t="s">
        <v>131</v>
      </c>
      <c r="B671" s="1" t="s">
        <v>903</v>
      </c>
      <c r="C671" s="1" t="s">
        <v>445</v>
      </c>
      <c r="D671" s="1">
        <v>7.9974969099999997</v>
      </c>
      <c r="E671" s="1">
        <v>8.6905717090000003</v>
      </c>
    </row>
    <row r="672" spans="1:5" x14ac:dyDescent="0.25">
      <c r="A672" s="1" t="s">
        <v>131</v>
      </c>
      <c r="B672" s="1" t="s">
        <v>904</v>
      </c>
      <c r="C672" s="1" t="s">
        <v>446</v>
      </c>
      <c r="D672" s="1">
        <v>8.0557418720000005</v>
      </c>
      <c r="E672" s="1">
        <v>8.6190445699999998</v>
      </c>
    </row>
    <row r="673" spans="1:5" x14ac:dyDescent="0.25">
      <c r="A673" s="1" t="s">
        <v>131</v>
      </c>
      <c r="B673" s="1" t="s">
        <v>905</v>
      </c>
      <c r="C673" s="1" t="s">
        <v>447</v>
      </c>
      <c r="D673" s="1">
        <v>7.1503550330000003</v>
      </c>
      <c r="E673" s="1">
        <v>8.4519932190000002</v>
      </c>
    </row>
    <row r="674" spans="1:5" x14ac:dyDescent="0.25">
      <c r="A674" s="1" t="s">
        <v>131</v>
      </c>
      <c r="B674" s="1" t="s">
        <v>906</v>
      </c>
      <c r="C674" s="1" t="s">
        <v>448</v>
      </c>
      <c r="D674" s="1">
        <v>7.8785822259999998</v>
      </c>
      <c r="E674" s="1">
        <v>9.4300466939999996</v>
      </c>
    </row>
    <row r="675" spans="1:5" x14ac:dyDescent="0.25">
      <c r="A675" s="1" t="s">
        <v>131</v>
      </c>
      <c r="B675" s="1" t="s">
        <v>907</v>
      </c>
      <c r="C675" s="1" t="s">
        <v>449</v>
      </c>
      <c r="D675" s="1">
        <v>4.5373787209999996</v>
      </c>
      <c r="E675" s="1">
        <v>5.5460295689999999</v>
      </c>
    </row>
    <row r="676" spans="1:5" x14ac:dyDescent="0.25">
      <c r="A676" s="1" t="s">
        <v>131</v>
      </c>
      <c r="B676" s="1" t="s">
        <v>908</v>
      </c>
      <c r="C676" s="1" t="s">
        <v>450</v>
      </c>
      <c r="D676" s="1">
        <v>7.1433428479999996</v>
      </c>
      <c r="E676" s="1">
        <v>8.6867076230000002</v>
      </c>
    </row>
    <row r="677" spans="1:5" x14ac:dyDescent="0.25">
      <c r="A677" s="1" t="s">
        <v>131</v>
      </c>
      <c r="B677" s="1" t="s">
        <v>909</v>
      </c>
      <c r="C677" s="1" t="s">
        <v>451</v>
      </c>
      <c r="D677" s="1">
        <v>6.4876003879999997</v>
      </c>
      <c r="E677" s="1">
        <v>7.8600640549999996</v>
      </c>
    </row>
    <row r="678" spans="1:5" x14ac:dyDescent="0.25">
      <c r="A678" s="1" t="s">
        <v>131</v>
      </c>
      <c r="B678" s="1" t="s">
        <v>910</v>
      </c>
      <c r="C678" s="1" t="s">
        <v>452</v>
      </c>
      <c r="D678" s="1">
        <v>10.70095413</v>
      </c>
      <c r="E678" s="1">
        <v>11.59574209</v>
      </c>
    </row>
    <row r="679" spans="1:5" x14ac:dyDescent="0.25">
      <c r="A679" s="1" t="s">
        <v>131</v>
      </c>
      <c r="B679" s="1" t="s">
        <v>911</v>
      </c>
      <c r="C679" s="1" t="s">
        <v>453</v>
      </c>
      <c r="D679" s="1">
        <v>7.1731080089999999</v>
      </c>
      <c r="E679" s="1">
        <v>9.0886825370000004</v>
      </c>
    </row>
    <row r="680" spans="1:5" x14ac:dyDescent="0.25">
      <c r="A680" s="1" t="s">
        <v>131</v>
      </c>
      <c r="B680" s="1" t="s">
        <v>912</v>
      </c>
      <c r="C680" s="1" t="s">
        <v>454</v>
      </c>
      <c r="D680" s="1">
        <v>6.9868306120000003</v>
      </c>
      <c r="E680" s="1">
        <v>7.9011887449999998</v>
      </c>
    </row>
    <row r="681" spans="1:5" x14ac:dyDescent="0.25">
      <c r="A681" s="1" t="s">
        <v>131</v>
      </c>
      <c r="B681" s="1" t="s">
        <v>913</v>
      </c>
      <c r="C681" s="1" t="s">
        <v>455</v>
      </c>
      <c r="D681" s="1">
        <v>8.6887409649999992</v>
      </c>
      <c r="E681" s="1">
        <v>10.403608650000001</v>
      </c>
    </row>
    <row r="682" spans="1:5" x14ac:dyDescent="0.25">
      <c r="A682" s="1" t="s">
        <v>131</v>
      </c>
      <c r="B682" s="1" t="s">
        <v>914</v>
      </c>
      <c r="C682" s="1" t="s">
        <v>456</v>
      </c>
      <c r="D682" s="1">
        <v>9.6360456679999995</v>
      </c>
      <c r="E682" s="1">
        <v>10.23952222</v>
      </c>
    </row>
    <row r="683" spans="1:5" x14ac:dyDescent="0.25">
      <c r="A683" s="1" t="s">
        <v>131</v>
      </c>
      <c r="B683" s="1" t="s">
        <v>915</v>
      </c>
      <c r="C683" s="1" t="s">
        <v>457</v>
      </c>
      <c r="D683" s="1">
        <v>11.19283626</v>
      </c>
      <c r="E683" s="1">
        <v>13.36522849</v>
      </c>
    </row>
    <row r="684" spans="1:5" x14ac:dyDescent="0.25">
      <c r="A684" s="1" t="s">
        <v>131</v>
      </c>
      <c r="B684" s="1" t="s">
        <v>916</v>
      </c>
      <c r="C684" s="1" t="s">
        <v>458</v>
      </c>
      <c r="D684" s="1">
        <v>13.471004000000001</v>
      </c>
      <c r="E684" s="1">
        <v>15.190653510000001</v>
      </c>
    </row>
    <row r="685" spans="1:5" x14ac:dyDescent="0.25">
      <c r="A685" s="1" t="s">
        <v>131</v>
      </c>
      <c r="B685" s="1" t="s">
        <v>917</v>
      </c>
      <c r="C685" s="1" t="s">
        <v>459</v>
      </c>
      <c r="D685" s="1">
        <v>10.881892499999999</v>
      </c>
      <c r="E685" s="1">
        <v>12.362088890000001</v>
      </c>
    </row>
    <row r="686" spans="1:5" x14ac:dyDescent="0.25">
      <c r="A686" s="1" t="s">
        <v>131</v>
      </c>
      <c r="B686" s="1" t="s">
        <v>918</v>
      </c>
      <c r="C686" s="1" t="s">
        <v>460</v>
      </c>
      <c r="D686" s="1">
        <v>17.422826959999998</v>
      </c>
      <c r="E686" s="1">
        <v>18.836450379999999</v>
      </c>
    </row>
    <row r="687" spans="1:5" x14ac:dyDescent="0.25">
      <c r="A687" s="1" t="s">
        <v>131</v>
      </c>
      <c r="B687" s="1" t="s">
        <v>919</v>
      </c>
      <c r="C687" s="1" t="s">
        <v>461</v>
      </c>
      <c r="D687" s="1">
        <v>6.4544239579999996</v>
      </c>
      <c r="E687" s="1">
        <v>8.4587573129999996</v>
      </c>
    </row>
    <row r="688" spans="1:5" x14ac:dyDescent="0.25">
      <c r="A688" s="1" t="s">
        <v>131</v>
      </c>
      <c r="B688" s="1" t="s">
        <v>920</v>
      </c>
      <c r="C688" s="1" t="s">
        <v>462</v>
      </c>
      <c r="D688" s="1">
        <v>5.4347700449999996</v>
      </c>
      <c r="E688" s="1">
        <v>6.6800826080000002</v>
      </c>
    </row>
    <row r="689" spans="1:5" x14ac:dyDescent="0.25">
      <c r="A689" s="1" t="s">
        <v>131</v>
      </c>
      <c r="B689" s="1" t="s">
        <v>921</v>
      </c>
      <c r="C689" s="1" t="s">
        <v>463</v>
      </c>
      <c r="D689" s="1">
        <v>7.7075121040000001</v>
      </c>
      <c r="E689" s="1">
        <v>9.9045293819999998</v>
      </c>
    </row>
    <row r="690" spans="1:5" x14ac:dyDescent="0.25">
      <c r="A690" s="1" t="s">
        <v>131</v>
      </c>
      <c r="B690" s="1" t="s">
        <v>922</v>
      </c>
      <c r="C690" s="1" t="s">
        <v>464</v>
      </c>
      <c r="D690" s="1">
        <v>4.1177878620000001</v>
      </c>
      <c r="E690" s="1">
        <v>5.976208969</v>
      </c>
    </row>
    <row r="691" spans="1:5" x14ac:dyDescent="0.25">
      <c r="A691" s="1" t="s">
        <v>131</v>
      </c>
      <c r="B691" s="1" t="s">
        <v>923</v>
      </c>
      <c r="C691" s="1" t="s">
        <v>465</v>
      </c>
      <c r="D691" s="1">
        <v>6.9143327000000001</v>
      </c>
      <c r="E691" s="1">
        <v>8.5282329949999998</v>
      </c>
    </row>
    <row r="692" spans="1:5" x14ac:dyDescent="0.25">
      <c r="A692" s="1" t="s">
        <v>131</v>
      </c>
      <c r="B692" s="1" t="s">
        <v>924</v>
      </c>
      <c r="C692" s="1" t="s">
        <v>466</v>
      </c>
      <c r="D692" s="1">
        <v>6.7888846450000004</v>
      </c>
      <c r="E692" s="1">
        <v>8.3255293029999997</v>
      </c>
    </row>
    <row r="693" spans="1:5" x14ac:dyDescent="0.25">
      <c r="A693" s="1" t="s">
        <v>131</v>
      </c>
      <c r="B693" s="1" t="s">
        <v>925</v>
      </c>
      <c r="C693" s="1" t="s">
        <v>467</v>
      </c>
      <c r="D693" s="1">
        <v>7.4279941110000003</v>
      </c>
      <c r="E693" s="1">
        <v>9.1919557340000004</v>
      </c>
    </row>
    <row r="694" spans="1:5" x14ac:dyDescent="0.25">
      <c r="A694" s="1" t="s">
        <v>131</v>
      </c>
      <c r="B694" s="1" t="s">
        <v>926</v>
      </c>
      <c r="C694" s="1" t="s">
        <v>468</v>
      </c>
      <c r="D694" s="1">
        <v>5.7318907399999999</v>
      </c>
      <c r="E694" s="1">
        <v>7.2329513419999998</v>
      </c>
    </row>
    <row r="695" spans="1:5" x14ac:dyDescent="0.25">
      <c r="A695" s="1" t="s">
        <v>131</v>
      </c>
      <c r="B695" s="1" t="s">
        <v>927</v>
      </c>
      <c r="C695" s="1" t="s">
        <v>469</v>
      </c>
      <c r="D695" s="1">
        <v>5.3931403529999997</v>
      </c>
      <c r="E695" s="1">
        <v>6.9966374509999998</v>
      </c>
    </row>
    <row r="696" spans="1:5" x14ac:dyDescent="0.25">
      <c r="A696" s="1" t="s">
        <v>131</v>
      </c>
      <c r="B696" s="1" t="s">
        <v>928</v>
      </c>
      <c r="C696" s="1" t="s">
        <v>470</v>
      </c>
      <c r="D696" s="1">
        <v>4.8658888530000004</v>
      </c>
      <c r="E696" s="1">
        <v>5.466112109</v>
      </c>
    </row>
    <row r="697" spans="1:5" x14ac:dyDescent="0.25">
      <c r="A697" s="1" t="s">
        <v>131</v>
      </c>
      <c r="B697" s="1" t="s">
        <v>929</v>
      </c>
      <c r="C697" s="1" t="s">
        <v>471</v>
      </c>
      <c r="D697" s="1">
        <v>2.865069353</v>
      </c>
      <c r="E697" s="1">
        <v>3.9734505489999998</v>
      </c>
    </row>
    <row r="698" spans="1:5" x14ac:dyDescent="0.25">
      <c r="A698" s="1" t="s">
        <v>131</v>
      </c>
      <c r="B698" s="1" t="s">
        <v>930</v>
      </c>
      <c r="C698" s="1" t="s">
        <v>472</v>
      </c>
      <c r="D698" s="1">
        <v>10.64835165</v>
      </c>
      <c r="E698" s="1">
        <v>14.78537766</v>
      </c>
    </row>
    <row r="699" spans="1:5" x14ac:dyDescent="0.25">
      <c r="A699" s="1" t="s">
        <v>131</v>
      </c>
      <c r="B699" s="1" t="s">
        <v>931</v>
      </c>
      <c r="C699" s="1" t="s">
        <v>473</v>
      </c>
      <c r="D699" s="1">
        <v>7.8012139610000002</v>
      </c>
      <c r="E699" s="1">
        <v>8.7898550719999999</v>
      </c>
    </row>
    <row r="700" spans="1:5" x14ac:dyDescent="0.25">
      <c r="A700" s="1" t="s">
        <v>131</v>
      </c>
      <c r="B700" s="1" t="s">
        <v>932</v>
      </c>
      <c r="C700" s="1" t="s">
        <v>474</v>
      </c>
      <c r="D700" s="1">
        <v>4.5497583779999999</v>
      </c>
      <c r="E700" s="1">
        <v>6.1653099810000001</v>
      </c>
    </row>
    <row r="701" spans="1:5" x14ac:dyDescent="0.25">
      <c r="A701" s="1" t="s">
        <v>131</v>
      </c>
      <c r="B701" s="1" t="s">
        <v>933</v>
      </c>
      <c r="C701" s="1" t="s">
        <v>475</v>
      </c>
      <c r="D701" s="1">
        <v>9.5961804520000005</v>
      </c>
      <c r="E701" s="1">
        <v>10.95125277</v>
      </c>
    </row>
    <row r="702" spans="1:5" x14ac:dyDescent="0.25">
      <c r="A702" s="1" t="s">
        <v>131</v>
      </c>
      <c r="B702" s="1" t="s">
        <v>934</v>
      </c>
      <c r="C702" s="1" t="s">
        <v>476</v>
      </c>
      <c r="D702" s="1">
        <v>7.6699144370000001</v>
      </c>
      <c r="E702" s="1">
        <v>9.3926100950000002</v>
      </c>
    </row>
    <row r="703" spans="1:5" x14ac:dyDescent="0.25">
      <c r="A703" s="1" t="s">
        <v>131</v>
      </c>
      <c r="B703" s="1" t="s">
        <v>935</v>
      </c>
      <c r="C703" s="1" t="s">
        <v>477</v>
      </c>
      <c r="D703" s="1">
        <v>3.8382737169999999</v>
      </c>
      <c r="E703" s="1">
        <v>6.2776666069999996</v>
      </c>
    </row>
    <row r="704" spans="1:5" x14ac:dyDescent="0.25">
      <c r="A704" s="1" t="s">
        <v>131</v>
      </c>
      <c r="B704" s="1" t="s">
        <v>936</v>
      </c>
      <c r="C704" s="1" t="s">
        <v>478</v>
      </c>
      <c r="D704" s="1">
        <v>7.9522933790000003</v>
      </c>
      <c r="E704" s="1">
        <v>10.98476584</v>
      </c>
    </row>
    <row r="705" spans="1:5" x14ac:dyDescent="0.25">
      <c r="A705" s="1" t="s">
        <v>131</v>
      </c>
      <c r="B705" s="1" t="s">
        <v>937</v>
      </c>
      <c r="C705" s="1" t="s">
        <v>479</v>
      </c>
      <c r="D705" s="1">
        <v>3.8358157930000001</v>
      </c>
      <c r="E705" s="1">
        <v>5.2686328680000001</v>
      </c>
    </row>
    <row r="706" spans="1:5" x14ac:dyDescent="0.25">
      <c r="A706" s="1" t="s">
        <v>131</v>
      </c>
      <c r="B706" s="1" t="s">
        <v>938</v>
      </c>
      <c r="C706" s="1" t="s">
        <v>480</v>
      </c>
      <c r="D706" s="1">
        <v>9.8300733939999994</v>
      </c>
      <c r="E706" s="1">
        <v>11.41770665</v>
      </c>
    </row>
    <row r="707" spans="1:5" x14ac:dyDescent="0.25">
      <c r="A707" s="1" t="s">
        <v>131</v>
      </c>
      <c r="B707" s="1" t="s">
        <v>939</v>
      </c>
      <c r="C707" s="1" t="s">
        <v>481</v>
      </c>
      <c r="D707" s="1">
        <v>5.9287353100000004</v>
      </c>
      <c r="E707" s="1">
        <v>8.3661179150000002</v>
      </c>
    </row>
    <row r="708" spans="1:5" x14ac:dyDescent="0.25">
      <c r="A708" s="1" t="s">
        <v>131</v>
      </c>
      <c r="B708" s="1" t="s">
        <v>940</v>
      </c>
      <c r="C708" s="1" t="s">
        <v>482</v>
      </c>
      <c r="D708" s="1">
        <v>6.9321903840000001</v>
      </c>
      <c r="E708" s="1">
        <v>9.4100059399999996</v>
      </c>
    </row>
    <row r="709" spans="1:5" x14ac:dyDescent="0.25">
      <c r="A709" s="1" t="s">
        <v>131</v>
      </c>
      <c r="B709" s="1" t="s">
        <v>941</v>
      </c>
      <c r="C709" s="1" t="s">
        <v>483</v>
      </c>
      <c r="D709" s="1">
        <v>7.6690099590000003</v>
      </c>
      <c r="E709" s="1">
        <v>9.1503346220000008</v>
      </c>
    </row>
    <row r="710" spans="1:5" x14ac:dyDescent="0.25">
      <c r="A710" s="1" t="s">
        <v>131</v>
      </c>
      <c r="B710" s="1" t="s">
        <v>942</v>
      </c>
      <c r="C710" s="1" t="s">
        <v>484</v>
      </c>
      <c r="D710" s="1">
        <v>6.7784963840000003</v>
      </c>
      <c r="E710" s="1">
        <v>8.120467799</v>
      </c>
    </row>
    <row r="711" spans="1:5" x14ac:dyDescent="0.25">
      <c r="A711" s="1" t="s">
        <v>131</v>
      </c>
      <c r="B711" s="1" t="s">
        <v>943</v>
      </c>
      <c r="C711" s="1" t="s">
        <v>485</v>
      </c>
      <c r="D711" s="1">
        <v>7.0715437159999999</v>
      </c>
      <c r="E711" s="1">
        <v>8.2020561880000002</v>
      </c>
    </row>
    <row r="712" spans="1:5" x14ac:dyDescent="0.25">
      <c r="A712" s="1" t="s">
        <v>131</v>
      </c>
      <c r="B712" s="1" t="s">
        <v>944</v>
      </c>
      <c r="C712" s="1" t="s">
        <v>486</v>
      </c>
      <c r="D712" s="1">
        <v>6.5244061740000001</v>
      </c>
      <c r="E712" s="1">
        <v>8.2688571189999998</v>
      </c>
    </row>
    <row r="713" spans="1:5" x14ac:dyDescent="0.25">
      <c r="A713" s="1" t="s">
        <v>131</v>
      </c>
      <c r="B713" s="1" t="s">
        <v>952</v>
      </c>
      <c r="C713" s="1" t="s">
        <v>494</v>
      </c>
      <c r="D713" s="1">
        <v>6.6740955189999998</v>
      </c>
      <c r="E713" s="1">
        <v>8.3523802630000006</v>
      </c>
    </row>
    <row r="714" spans="1:5" x14ac:dyDescent="0.25">
      <c r="A714" s="1" t="s">
        <v>131</v>
      </c>
      <c r="B714" s="1" t="s">
        <v>953</v>
      </c>
      <c r="C714" s="1" t="s">
        <v>495</v>
      </c>
      <c r="D714" s="1">
        <v>6.7428673090000002</v>
      </c>
      <c r="E714" s="1">
        <v>7.8726113959999999</v>
      </c>
    </row>
    <row r="715" spans="1:5" x14ac:dyDescent="0.25">
      <c r="A715" s="1" t="s">
        <v>131</v>
      </c>
      <c r="B715" s="1" t="s">
        <v>954</v>
      </c>
      <c r="C715" s="1" t="s">
        <v>496</v>
      </c>
      <c r="D715" s="1">
        <v>6.9097818389999999</v>
      </c>
      <c r="E715" s="1">
        <v>7.7772481039999999</v>
      </c>
    </row>
    <row r="716" spans="1:5" x14ac:dyDescent="0.25">
      <c r="A716" s="1" t="s">
        <v>131</v>
      </c>
      <c r="B716" s="1" t="s">
        <v>955</v>
      </c>
      <c r="C716" s="1" t="s">
        <v>497</v>
      </c>
      <c r="D716" s="1">
        <v>6.1677010220000001</v>
      </c>
      <c r="E716" s="1">
        <v>7.4115615090000002</v>
      </c>
    </row>
    <row r="717" spans="1:5" x14ac:dyDescent="0.25">
      <c r="A717" s="1" t="s">
        <v>131</v>
      </c>
      <c r="B717" s="1" t="s">
        <v>956</v>
      </c>
      <c r="C717" s="1" t="s">
        <v>498</v>
      </c>
      <c r="D717" s="1">
        <v>6.9423659730000002</v>
      </c>
      <c r="E717" s="1">
        <v>8.1792462140000008</v>
      </c>
    </row>
    <row r="718" spans="1:5" x14ac:dyDescent="0.25">
      <c r="A718" s="1" t="s">
        <v>131</v>
      </c>
      <c r="B718" s="1" t="s">
        <v>957</v>
      </c>
      <c r="C718" s="1" t="s">
        <v>499</v>
      </c>
      <c r="D718" s="1">
        <v>4.3062043059999997</v>
      </c>
      <c r="E718" s="1">
        <v>5.5878057070000002</v>
      </c>
    </row>
    <row r="719" spans="1:5" x14ac:dyDescent="0.25">
      <c r="A719" s="1" t="s">
        <v>131</v>
      </c>
      <c r="B719" s="1" t="s">
        <v>958</v>
      </c>
      <c r="C719" s="1" t="s">
        <v>500</v>
      </c>
      <c r="D719" s="1">
        <v>5.3067939040000001</v>
      </c>
      <c r="E719" s="1">
        <v>5.8139426199999997</v>
      </c>
    </row>
    <row r="720" spans="1:5" x14ac:dyDescent="0.25">
      <c r="A720" s="1" t="s">
        <v>131</v>
      </c>
      <c r="B720" s="1" t="s">
        <v>959</v>
      </c>
      <c r="C720" s="1" t="s">
        <v>501</v>
      </c>
      <c r="D720" s="1">
        <v>6.939540847</v>
      </c>
      <c r="E720" s="1">
        <v>8.6450870460000004</v>
      </c>
    </row>
    <row r="721" spans="1:5" x14ac:dyDescent="0.25">
      <c r="A721" s="1" t="s">
        <v>131</v>
      </c>
      <c r="B721" s="1" t="s">
        <v>960</v>
      </c>
      <c r="C721" s="1" t="s">
        <v>502</v>
      </c>
      <c r="D721" s="1">
        <v>6.6610266190000003</v>
      </c>
      <c r="E721" s="1">
        <v>7.7085350500000001</v>
      </c>
    </row>
    <row r="722" spans="1:5" x14ac:dyDescent="0.25">
      <c r="A722" s="1" t="s">
        <v>131</v>
      </c>
      <c r="B722" s="1" t="s">
        <v>961</v>
      </c>
      <c r="C722" s="1" t="s">
        <v>503</v>
      </c>
      <c r="D722" s="1">
        <v>5.4062671199999999</v>
      </c>
      <c r="E722" s="1">
        <v>6.2686616559999999</v>
      </c>
    </row>
    <row r="723" spans="1:5" x14ac:dyDescent="0.25">
      <c r="A723" s="1" t="s">
        <v>131</v>
      </c>
      <c r="B723" s="1" t="s">
        <v>962</v>
      </c>
      <c r="C723" s="1" t="s">
        <v>504</v>
      </c>
      <c r="D723" s="1">
        <v>9.4375437120000001</v>
      </c>
      <c r="E723" s="1">
        <v>11.91563858</v>
      </c>
    </row>
    <row r="724" spans="1:5" x14ac:dyDescent="0.25">
      <c r="A724" s="1" t="s">
        <v>131</v>
      </c>
      <c r="B724" s="1" t="s">
        <v>963</v>
      </c>
      <c r="C724" s="1" t="s">
        <v>505</v>
      </c>
      <c r="D724" s="1">
        <v>7.0445386689999996</v>
      </c>
      <c r="E724" s="1">
        <v>8.6503474820000008</v>
      </c>
    </row>
    <row r="725" spans="1:5" x14ac:dyDescent="0.25">
      <c r="A725" s="1" t="s">
        <v>131</v>
      </c>
      <c r="B725" s="1" t="s">
        <v>964</v>
      </c>
      <c r="C725" s="1" t="s">
        <v>506</v>
      </c>
      <c r="D725" s="1">
        <v>6.0804602089999999</v>
      </c>
      <c r="E725" s="1">
        <v>7.9126224770000002</v>
      </c>
    </row>
    <row r="726" spans="1:5" x14ac:dyDescent="0.25">
      <c r="A726" s="1" t="s">
        <v>131</v>
      </c>
      <c r="B726" s="1" t="s">
        <v>965</v>
      </c>
      <c r="C726" s="1" t="s">
        <v>507</v>
      </c>
      <c r="D726" s="1">
        <v>4.0971850400000003</v>
      </c>
      <c r="E726" s="1">
        <v>5.545669878</v>
      </c>
    </row>
    <row r="727" spans="1:5" x14ac:dyDescent="0.25">
      <c r="A727" s="1" t="s">
        <v>131</v>
      </c>
      <c r="B727" s="1" t="s">
        <v>966</v>
      </c>
      <c r="C727" s="1" t="s">
        <v>508</v>
      </c>
      <c r="D727" s="1">
        <v>6.7910272899999997</v>
      </c>
      <c r="E727" s="1">
        <v>8.5974918979999995</v>
      </c>
    </row>
    <row r="728" spans="1:5" x14ac:dyDescent="0.25">
      <c r="A728" s="1" t="s">
        <v>131</v>
      </c>
      <c r="B728" s="1" t="s">
        <v>967</v>
      </c>
      <c r="C728" s="1" t="s">
        <v>509</v>
      </c>
      <c r="D728" s="1">
        <v>7.4923672940000001</v>
      </c>
      <c r="E728" s="1">
        <v>10.96403815</v>
      </c>
    </row>
    <row r="729" spans="1:5" x14ac:dyDescent="0.25">
      <c r="A729" s="1" t="s">
        <v>131</v>
      </c>
      <c r="B729" s="1" t="s">
        <v>968</v>
      </c>
      <c r="C729" s="1" t="s">
        <v>510</v>
      </c>
      <c r="D729" s="1">
        <v>9.6557494169999991</v>
      </c>
      <c r="E729" s="1">
        <v>11.65245028</v>
      </c>
    </row>
    <row r="730" spans="1:5" x14ac:dyDescent="0.25">
      <c r="A730" s="1" t="s">
        <v>131</v>
      </c>
      <c r="B730" s="1" t="s">
        <v>969</v>
      </c>
      <c r="C730" s="1" t="s">
        <v>511</v>
      </c>
      <c r="D730" s="1">
        <v>9.2726943160000008</v>
      </c>
      <c r="E730" s="1">
        <v>11.61683534</v>
      </c>
    </row>
    <row r="731" spans="1:5" x14ac:dyDescent="0.25">
      <c r="A731" s="1" t="s">
        <v>131</v>
      </c>
      <c r="B731" s="1" t="s">
        <v>970</v>
      </c>
      <c r="C731" s="1" t="s">
        <v>512</v>
      </c>
      <c r="D731" s="1">
        <v>5.6664807870000002</v>
      </c>
      <c r="E731" s="1">
        <v>7.3859295469999999</v>
      </c>
    </row>
    <row r="732" spans="1:5" x14ac:dyDescent="0.25">
      <c r="A732" s="1" t="s">
        <v>131</v>
      </c>
      <c r="B732" s="1" t="s">
        <v>971</v>
      </c>
      <c r="C732" s="1" t="s">
        <v>513</v>
      </c>
      <c r="D732" s="1">
        <v>6.0654745529999996</v>
      </c>
      <c r="E732" s="1">
        <v>6.8414747619999998</v>
      </c>
    </row>
    <row r="733" spans="1:5" x14ac:dyDescent="0.25">
      <c r="A733" s="1" t="s">
        <v>131</v>
      </c>
      <c r="B733" s="1" t="s">
        <v>661</v>
      </c>
      <c r="C733" s="1" t="s">
        <v>202</v>
      </c>
      <c r="D733" s="1">
        <v>6.4784945389999997</v>
      </c>
      <c r="E733" s="1">
        <v>8.4394911540000006</v>
      </c>
    </row>
    <row r="734" spans="1:5" x14ac:dyDescent="0.25">
      <c r="A734" s="1" t="s">
        <v>131</v>
      </c>
      <c r="B734" s="1" t="s">
        <v>662</v>
      </c>
      <c r="C734" s="1" t="s">
        <v>203</v>
      </c>
      <c r="D734" s="1">
        <v>5.1428974719999996</v>
      </c>
      <c r="E734" s="1">
        <v>6.626760193</v>
      </c>
    </row>
    <row r="735" spans="1:5" x14ac:dyDescent="0.25">
      <c r="A735" s="1" t="s">
        <v>131</v>
      </c>
      <c r="B735" s="1" t="s">
        <v>663</v>
      </c>
      <c r="C735" s="1" t="s">
        <v>204</v>
      </c>
      <c r="D735" s="1">
        <v>3.5966500400000001</v>
      </c>
      <c r="E735" s="1">
        <v>6.6301429460000003</v>
      </c>
    </row>
    <row r="736" spans="1:5" x14ac:dyDescent="0.25">
      <c r="A736" s="1" t="s">
        <v>131</v>
      </c>
      <c r="B736" s="1" t="s">
        <v>610</v>
      </c>
      <c r="C736" s="1" t="s">
        <v>149</v>
      </c>
      <c r="D736" s="1">
        <v>4.5585193249999998</v>
      </c>
      <c r="E736" s="1">
        <v>6.1609388220000003</v>
      </c>
    </row>
    <row r="737" spans="1:5" x14ac:dyDescent="0.25">
      <c r="A737" s="1" t="s">
        <v>131</v>
      </c>
      <c r="B737" s="1" t="s">
        <v>723</v>
      </c>
      <c r="C737" s="1" t="s">
        <v>264</v>
      </c>
      <c r="D737" s="1">
        <v>6.4499098310000003</v>
      </c>
      <c r="E737" s="1">
        <v>8.3370409799999994</v>
      </c>
    </row>
    <row r="738" spans="1:5" x14ac:dyDescent="0.25">
      <c r="A738" s="1" t="s">
        <v>131</v>
      </c>
      <c r="B738" s="1" t="s">
        <v>724</v>
      </c>
      <c r="C738" s="1" t="s">
        <v>265</v>
      </c>
      <c r="D738" s="1">
        <v>7.3717571020000001</v>
      </c>
      <c r="E738" s="1">
        <v>10.100403419999999</v>
      </c>
    </row>
    <row r="739" spans="1:5" x14ac:dyDescent="0.25">
      <c r="A739" s="1" t="s">
        <v>131</v>
      </c>
      <c r="B739" s="1" t="s">
        <v>725</v>
      </c>
      <c r="C739" s="1" t="s">
        <v>266</v>
      </c>
      <c r="D739" s="1">
        <v>4.727239559</v>
      </c>
      <c r="E739" s="1">
        <v>6.1797520659999998</v>
      </c>
    </row>
    <row r="740" spans="1:5" x14ac:dyDescent="0.25">
      <c r="A740" s="1" t="s">
        <v>131</v>
      </c>
      <c r="B740" s="1" t="s">
        <v>726</v>
      </c>
      <c r="C740" s="1" t="s">
        <v>267</v>
      </c>
      <c r="D740" s="1">
        <v>5.237651412</v>
      </c>
      <c r="E740" s="1">
        <v>6.7464062829999998</v>
      </c>
    </row>
    <row r="741" spans="1:5" x14ac:dyDescent="0.25">
      <c r="A741" s="1" t="s">
        <v>131</v>
      </c>
      <c r="B741" s="1" t="s">
        <v>727</v>
      </c>
      <c r="C741" s="1" t="s">
        <v>268</v>
      </c>
      <c r="D741" s="1">
        <v>6.4268049459999999</v>
      </c>
      <c r="E741" s="1">
        <v>7.7643353169999996</v>
      </c>
    </row>
    <row r="742" spans="1:5" x14ac:dyDescent="0.25">
      <c r="A742" s="1" t="s">
        <v>131</v>
      </c>
      <c r="B742" s="1" t="s">
        <v>728</v>
      </c>
      <c r="C742" s="1" t="s">
        <v>269</v>
      </c>
      <c r="D742" s="1">
        <v>8.2004313119999992</v>
      </c>
      <c r="E742" s="1">
        <v>9.8871788269999996</v>
      </c>
    </row>
    <row r="743" spans="1:5" x14ac:dyDescent="0.25">
      <c r="A743" s="1" t="s">
        <v>131</v>
      </c>
      <c r="B743" s="1" t="s">
        <v>729</v>
      </c>
      <c r="C743" s="1" t="s">
        <v>270</v>
      </c>
      <c r="D743" s="1">
        <v>7.8743701909999997</v>
      </c>
      <c r="E743" s="1">
        <v>9.2506123470000006</v>
      </c>
    </row>
    <row r="744" spans="1:5" x14ac:dyDescent="0.25">
      <c r="A744" s="1" t="s">
        <v>131</v>
      </c>
      <c r="B744" s="1" t="s">
        <v>730</v>
      </c>
      <c r="C744" s="1" t="s">
        <v>271</v>
      </c>
      <c r="D744" s="1">
        <v>8.0319587630000004</v>
      </c>
      <c r="E744" s="1">
        <v>9.0438076939999998</v>
      </c>
    </row>
    <row r="745" spans="1:5" x14ac:dyDescent="0.25">
      <c r="A745" s="1" t="s">
        <v>131</v>
      </c>
      <c r="B745" s="1" t="s">
        <v>731</v>
      </c>
      <c r="C745" s="1" t="s">
        <v>272</v>
      </c>
      <c r="D745" s="1">
        <v>8.5283871799999993</v>
      </c>
      <c r="E745" s="1">
        <v>9.1401148760000002</v>
      </c>
    </row>
    <row r="746" spans="1:5" x14ac:dyDescent="0.25">
      <c r="A746" s="1" t="s">
        <v>131</v>
      </c>
      <c r="B746" s="1" t="s">
        <v>732</v>
      </c>
      <c r="C746" s="1" t="s">
        <v>273</v>
      </c>
      <c r="D746" s="1">
        <v>5.4988028729999998</v>
      </c>
      <c r="E746" s="1">
        <v>7.2398885420000001</v>
      </c>
    </row>
    <row r="747" spans="1:5" x14ac:dyDescent="0.25">
      <c r="A747" s="1" t="s">
        <v>131</v>
      </c>
      <c r="B747" s="1" t="s">
        <v>733</v>
      </c>
      <c r="C747" s="1" t="s">
        <v>274</v>
      </c>
      <c r="D747" s="1">
        <v>7.2968927280000004</v>
      </c>
      <c r="E747" s="1">
        <v>8.1961868429999996</v>
      </c>
    </row>
    <row r="748" spans="1:5" x14ac:dyDescent="0.25">
      <c r="A748" s="1" t="s">
        <v>131</v>
      </c>
      <c r="B748" s="1" t="s">
        <v>734</v>
      </c>
      <c r="C748" s="1" t="s">
        <v>275</v>
      </c>
      <c r="D748" s="1">
        <v>5.2538367739999998</v>
      </c>
      <c r="E748" s="1">
        <v>6.228189596</v>
      </c>
    </row>
    <row r="749" spans="1:5" x14ac:dyDescent="0.25">
      <c r="A749" s="1" t="s">
        <v>131</v>
      </c>
      <c r="B749" s="1" t="s">
        <v>735</v>
      </c>
      <c r="C749" s="1" t="s">
        <v>276</v>
      </c>
      <c r="D749" s="1">
        <v>8.4886939679999998</v>
      </c>
      <c r="E749" s="1">
        <v>11.71718868</v>
      </c>
    </row>
    <row r="750" spans="1:5" x14ac:dyDescent="0.25">
      <c r="A750" s="1" t="s">
        <v>131</v>
      </c>
      <c r="B750" s="1" t="s">
        <v>736</v>
      </c>
      <c r="C750" s="1" t="s">
        <v>277</v>
      </c>
      <c r="D750" s="1">
        <v>11.388980180000001</v>
      </c>
      <c r="E750" s="1">
        <v>12.234329750000001</v>
      </c>
    </row>
    <row r="751" spans="1:5" x14ac:dyDescent="0.25">
      <c r="A751" s="1" t="s">
        <v>131</v>
      </c>
      <c r="B751" s="1" t="s">
        <v>737</v>
      </c>
      <c r="C751" s="1" t="s">
        <v>278</v>
      </c>
      <c r="D751" s="1">
        <v>4.6039782999999996</v>
      </c>
      <c r="E751" s="1">
        <v>5.3832582450000004</v>
      </c>
    </row>
    <row r="752" spans="1:5" x14ac:dyDescent="0.25">
      <c r="A752" s="1" t="s">
        <v>131</v>
      </c>
      <c r="B752" s="1" t="s">
        <v>738</v>
      </c>
      <c r="C752" s="1" t="s">
        <v>279</v>
      </c>
      <c r="D752" s="1">
        <v>10.371390849999999</v>
      </c>
      <c r="E752" s="1">
        <v>12.63289722</v>
      </c>
    </row>
    <row r="753" spans="1:5" x14ac:dyDescent="0.25">
      <c r="A753" s="1" t="s">
        <v>131</v>
      </c>
      <c r="B753" s="1" t="s">
        <v>739</v>
      </c>
      <c r="C753" s="1" t="s">
        <v>280</v>
      </c>
      <c r="D753" s="1">
        <v>7.3957493830000001</v>
      </c>
      <c r="E753" s="1">
        <v>7.3399570000000001</v>
      </c>
    </row>
    <row r="754" spans="1:5" x14ac:dyDescent="0.25">
      <c r="A754" s="1" t="s">
        <v>131</v>
      </c>
      <c r="B754" s="1" t="s">
        <v>740</v>
      </c>
      <c r="C754" s="1" t="s">
        <v>281</v>
      </c>
      <c r="D754" s="1">
        <v>10.073011859999999</v>
      </c>
      <c r="E754" s="1">
        <v>12.54108862</v>
      </c>
    </row>
    <row r="755" spans="1:5" x14ac:dyDescent="0.25">
      <c r="A755" s="1" t="s">
        <v>131</v>
      </c>
      <c r="B755" s="1" t="s">
        <v>741</v>
      </c>
      <c r="C755" s="1" t="s">
        <v>282</v>
      </c>
      <c r="D755" s="1">
        <v>7.6384323639999998</v>
      </c>
      <c r="E755" s="1">
        <v>9.8402453449999996</v>
      </c>
    </row>
    <row r="756" spans="1:5" x14ac:dyDescent="0.25">
      <c r="A756" s="1" t="s">
        <v>131</v>
      </c>
      <c r="B756" s="1" t="s">
        <v>742</v>
      </c>
      <c r="C756" s="1" t="s">
        <v>283</v>
      </c>
      <c r="D756" s="1">
        <v>9.2247743680000003</v>
      </c>
      <c r="E756" s="1">
        <v>11.8396372</v>
      </c>
    </row>
    <row r="757" spans="1:5" x14ac:dyDescent="0.25">
      <c r="A757" s="1" t="s">
        <v>131</v>
      </c>
      <c r="B757" s="1" t="s">
        <v>743</v>
      </c>
      <c r="C757" s="1" t="s">
        <v>284</v>
      </c>
      <c r="D757" s="1">
        <v>6.60084216</v>
      </c>
      <c r="E757" s="1">
        <v>8.170145561</v>
      </c>
    </row>
    <row r="758" spans="1:5" x14ac:dyDescent="0.25">
      <c r="A758" s="1" t="s">
        <v>131</v>
      </c>
      <c r="B758" s="1" t="s">
        <v>744</v>
      </c>
      <c r="C758" s="1" t="s">
        <v>285</v>
      </c>
      <c r="D758" s="1">
        <v>11.13790552</v>
      </c>
      <c r="E758" s="1">
        <v>12.919588109999999</v>
      </c>
    </row>
    <row r="759" spans="1:5" x14ac:dyDescent="0.25">
      <c r="A759" s="1" t="s">
        <v>131</v>
      </c>
      <c r="B759" s="1" t="s">
        <v>745</v>
      </c>
      <c r="C759" s="1" t="s">
        <v>286</v>
      </c>
      <c r="D759" s="1">
        <v>12.99302773</v>
      </c>
      <c r="E759" s="1">
        <v>14.5135463</v>
      </c>
    </row>
    <row r="760" spans="1:5" x14ac:dyDescent="0.25">
      <c r="A760" s="1" t="s">
        <v>131</v>
      </c>
      <c r="B760" s="1" t="s">
        <v>746</v>
      </c>
      <c r="C760" s="1" t="s">
        <v>287</v>
      </c>
      <c r="D760" s="1">
        <v>6.9446078900000003</v>
      </c>
      <c r="E760" s="1">
        <v>8.9539610510000003</v>
      </c>
    </row>
    <row r="761" spans="1:5" x14ac:dyDescent="0.25">
      <c r="A761" s="1" t="s">
        <v>131</v>
      </c>
      <c r="B761" s="1" t="s">
        <v>747</v>
      </c>
      <c r="C761" s="1" t="s">
        <v>288</v>
      </c>
      <c r="D761" s="1">
        <v>10.544317980000001</v>
      </c>
      <c r="E761" s="1">
        <v>11.626413769999999</v>
      </c>
    </row>
    <row r="762" spans="1:5" x14ac:dyDescent="0.25">
      <c r="A762" s="1" t="s">
        <v>131</v>
      </c>
      <c r="B762" s="1" t="s">
        <v>748</v>
      </c>
      <c r="C762" s="1" t="s">
        <v>289</v>
      </c>
      <c r="D762" s="1">
        <v>8.2301285059999998</v>
      </c>
      <c r="E762" s="1">
        <v>9.9674266540000005</v>
      </c>
    </row>
    <row r="763" spans="1:5" x14ac:dyDescent="0.25">
      <c r="A763" s="1" t="s">
        <v>131</v>
      </c>
      <c r="B763" s="1" t="s">
        <v>749</v>
      </c>
      <c r="C763" s="1" t="s">
        <v>290</v>
      </c>
      <c r="D763" s="1">
        <v>12.575916919999999</v>
      </c>
      <c r="E763" s="1">
        <v>12.918395390000001</v>
      </c>
    </row>
    <row r="764" spans="1:5" x14ac:dyDescent="0.25">
      <c r="A764" s="1" t="s">
        <v>131</v>
      </c>
      <c r="B764" s="1" t="s">
        <v>750</v>
      </c>
      <c r="C764" s="1" t="s">
        <v>291</v>
      </c>
      <c r="D764" s="1">
        <v>3.797618629</v>
      </c>
      <c r="E764" s="1">
        <v>5.382432423</v>
      </c>
    </row>
    <row r="765" spans="1:5" x14ac:dyDescent="0.25">
      <c r="A765" s="1" t="s">
        <v>131</v>
      </c>
      <c r="B765" s="1" t="s">
        <v>751</v>
      </c>
      <c r="C765" s="1" t="s">
        <v>292</v>
      </c>
      <c r="D765" s="1">
        <v>3.5606057299999998</v>
      </c>
      <c r="E765" s="1">
        <v>5.063048437</v>
      </c>
    </row>
    <row r="766" spans="1:5" x14ac:dyDescent="0.25">
      <c r="A766" s="1" t="s">
        <v>131</v>
      </c>
      <c r="B766" s="1" t="s">
        <v>752</v>
      </c>
      <c r="C766" s="1" t="s">
        <v>293</v>
      </c>
      <c r="D766" s="1">
        <v>2.3921373479999999</v>
      </c>
      <c r="E766" s="1">
        <v>3.582160113</v>
      </c>
    </row>
    <row r="767" spans="1:5" x14ac:dyDescent="0.25">
      <c r="A767" s="1" t="s">
        <v>131</v>
      </c>
      <c r="B767" s="1" t="s">
        <v>972</v>
      </c>
      <c r="C767" s="1" t="s">
        <v>514</v>
      </c>
      <c r="D767" s="1">
        <v>2.3791019000000002</v>
      </c>
      <c r="E767" s="1">
        <v>3.696457691</v>
      </c>
    </row>
    <row r="768" spans="1:5" x14ac:dyDescent="0.25">
      <c r="A768" s="1" t="s">
        <v>131</v>
      </c>
      <c r="B768" s="1" t="s">
        <v>974</v>
      </c>
      <c r="C768" s="1" t="s">
        <v>516</v>
      </c>
      <c r="D768" s="1">
        <v>4.2159145599999999</v>
      </c>
      <c r="E768" s="1">
        <v>5.7249874969999999</v>
      </c>
    </row>
    <row r="769" spans="1:5" x14ac:dyDescent="0.25">
      <c r="A769" s="1" t="s">
        <v>131</v>
      </c>
      <c r="B769" s="1" t="s">
        <v>975</v>
      </c>
      <c r="C769" s="1" t="s">
        <v>517</v>
      </c>
      <c r="D769" s="1">
        <v>5.9078477999999999</v>
      </c>
      <c r="E769" s="1">
        <v>8.7156324989999998</v>
      </c>
    </row>
    <row r="770" spans="1:5" x14ac:dyDescent="0.25">
      <c r="A770" s="1" t="s">
        <v>131</v>
      </c>
      <c r="B770" s="1" t="s">
        <v>976</v>
      </c>
      <c r="C770" s="1" t="s">
        <v>519</v>
      </c>
      <c r="D770" s="1">
        <v>3.8474878860000001</v>
      </c>
      <c r="E770" s="1">
        <v>5.198334236</v>
      </c>
    </row>
    <row r="771" spans="1:5" x14ac:dyDescent="0.25">
      <c r="A771" s="1" t="s">
        <v>131</v>
      </c>
      <c r="B771" s="1" t="s">
        <v>977</v>
      </c>
      <c r="C771" s="1" t="s">
        <v>520</v>
      </c>
      <c r="D771" s="1">
        <v>4.3552692520000003</v>
      </c>
      <c r="E771" s="1">
        <v>6.3082608950000001</v>
      </c>
    </row>
    <row r="772" spans="1:5" x14ac:dyDescent="0.25">
      <c r="A772" s="1" t="s">
        <v>131</v>
      </c>
      <c r="B772" s="1" t="s">
        <v>978</v>
      </c>
      <c r="C772" s="1" t="s">
        <v>521</v>
      </c>
      <c r="D772" s="1">
        <v>4.8639894210000003</v>
      </c>
      <c r="E772" s="1">
        <v>6.4945251150000001</v>
      </c>
    </row>
    <row r="773" spans="1:5" x14ac:dyDescent="0.25">
      <c r="A773" s="1" t="s">
        <v>131</v>
      </c>
      <c r="B773" s="1" t="s">
        <v>978</v>
      </c>
      <c r="C773" s="1" t="s">
        <v>522</v>
      </c>
      <c r="D773" s="1">
        <v>3.5099602139999999</v>
      </c>
      <c r="E773" s="1">
        <v>5.3369134640000002</v>
      </c>
    </row>
    <row r="774" spans="1:5" x14ac:dyDescent="0.25">
      <c r="A774" s="1" t="s">
        <v>131</v>
      </c>
      <c r="B774" s="1" t="s">
        <v>979</v>
      </c>
      <c r="C774" s="1" t="s">
        <v>518</v>
      </c>
      <c r="D774" s="1">
        <v>2.4914834890000002</v>
      </c>
      <c r="E774" s="1">
        <v>3.8320942699999998</v>
      </c>
    </row>
    <row r="775" spans="1:5" x14ac:dyDescent="0.25">
      <c r="A775" s="1" t="s">
        <v>131</v>
      </c>
      <c r="B775" s="1" t="s">
        <v>973</v>
      </c>
      <c r="C775" s="1" t="s">
        <v>515</v>
      </c>
      <c r="D775" s="1">
        <v>3.9487856890000002</v>
      </c>
      <c r="E775" s="1">
        <v>5.0931412360000001</v>
      </c>
    </row>
    <row r="776" spans="1:5" x14ac:dyDescent="0.25">
      <c r="A776" s="1" t="s">
        <v>131</v>
      </c>
      <c r="B776" s="1" t="s">
        <v>980</v>
      </c>
      <c r="C776" s="1" t="s">
        <v>523</v>
      </c>
      <c r="D776" s="1">
        <v>3.6703937170000001</v>
      </c>
      <c r="E776" s="1">
        <v>5.262158232</v>
      </c>
    </row>
    <row r="777" spans="1:5" x14ac:dyDescent="0.25">
      <c r="A777" s="1" t="s">
        <v>131</v>
      </c>
      <c r="B777" s="1" t="s">
        <v>611</v>
      </c>
      <c r="C777" s="1" t="s">
        <v>150</v>
      </c>
      <c r="D777" s="1">
        <v>5.4947871739999998</v>
      </c>
      <c r="E777" s="1">
        <v>7.0404525519999996</v>
      </c>
    </row>
    <row r="778" spans="1:5" x14ac:dyDescent="0.25">
      <c r="A778" s="1" t="s">
        <v>131</v>
      </c>
      <c r="B778" s="1" t="s">
        <v>612</v>
      </c>
      <c r="C778" s="1" t="s">
        <v>151</v>
      </c>
      <c r="D778" s="1">
        <v>3.68835845</v>
      </c>
      <c r="E778" s="1">
        <v>5.1151833690000004</v>
      </c>
    </row>
    <row r="779" spans="1:5" x14ac:dyDescent="0.25">
      <c r="A779" s="1" t="s">
        <v>131</v>
      </c>
      <c r="B779" s="1" t="s">
        <v>613</v>
      </c>
      <c r="C779" s="1" t="s">
        <v>152</v>
      </c>
      <c r="D779" s="1">
        <v>3.8734483110000002</v>
      </c>
      <c r="E779" s="1">
        <v>5.3420646789999999</v>
      </c>
    </row>
    <row r="780" spans="1:5" x14ac:dyDescent="0.25">
      <c r="A780" s="1" t="s">
        <v>131</v>
      </c>
      <c r="B780" s="1" t="s">
        <v>614</v>
      </c>
      <c r="C780" s="1" t="s">
        <v>153</v>
      </c>
      <c r="D780" s="1">
        <v>2.656559406</v>
      </c>
      <c r="E780" s="1">
        <v>4.1034042690000003</v>
      </c>
    </row>
    <row r="781" spans="1:5" x14ac:dyDescent="0.25">
      <c r="A781" s="1" t="s">
        <v>131</v>
      </c>
      <c r="B781" s="1" t="s">
        <v>615</v>
      </c>
      <c r="C781" s="1" t="s">
        <v>154</v>
      </c>
      <c r="D781" s="1">
        <v>3.2148420249999998</v>
      </c>
      <c r="E781" s="1">
        <v>4.2315884459999999</v>
      </c>
    </row>
    <row r="782" spans="1:5" x14ac:dyDescent="0.25">
      <c r="A782" s="1" t="s">
        <v>131</v>
      </c>
      <c r="B782" s="1" t="s">
        <v>616</v>
      </c>
      <c r="C782" s="1" t="s">
        <v>155</v>
      </c>
      <c r="D782" s="1">
        <v>4.8877324309999999</v>
      </c>
      <c r="E782" s="1">
        <v>6.5259049730000003</v>
      </c>
    </row>
    <row r="783" spans="1:5" x14ac:dyDescent="0.25">
      <c r="A783" s="1" t="s">
        <v>131</v>
      </c>
      <c r="B783" s="1" t="s">
        <v>617</v>
      </c>
      <c r="C783" s="1" t="s">
        <v>156</v>
      </c>
      <c r="D783" s="1">
        <v>3.9220928640000001</v>
      </c>
      <c r="E783" s="1">
        <v>5.3944064970000003</v>
      </c>
    </row>
    <row r="784" spans="1:5" x14ac:dyDescent="0.25">
      <c r="A784" s="1" t="s">
        <v>131</v>
      </c>
      <c r="B784" s="1" t="s">
        <v>618</v>
      </c>
      <c r="C784" s="1" t="s">
        <v>157</v>
      </c>
      <c r="D784" s="1">
        <v>2.0955851910000001</v>
      </c>
      <c r="E784" s="1">
        <v>2.9003477769999999</v>
      </c>
    </row>
    <row r="785" spans="1:5" x14ac:dyDescent="0.25">
      <c r="A785" s="1" t="s">
        <v>131</v>
      </c>
      <c r="B785" s="1" t="s">
        <v>618</v>
      </c>
      <c r="C785" s="1" t="s">
        <v>158</v>
      </c>
      <c r="D785" s="1">
        <v>2.012791274</v>
      </c>
      <c r="E785" s="1">
        <v>3.3434643230000001</v>
      </c>
    </row>
    <row r="786" spans="1:5" x14ac:dyDescent="0.25">
      <c r="A786" s="1" t="s">
        <v>131</v>
      </c>
      <c r="B786" s="1" t="s">
        <v>619</v>
      </c>
      <c r="C786" s="1" t="s">
        <v>159</v>
      </c>
      <c r="D786" s="1">
        <v>5.597205829</v>
      </c>
      <c r="E786" s="1">
        <v>7.4785776049999999</v>
      </c>
    </row>
    <row r="787" spans="1:5" x14ac:dyDescent="0.25">
      <c r="A787" s="1" t="s">
        <v>131</v>
      </c>
      <c r="B787" s="1" t="s">
        <v>620</v>
      </c>
      <c r="C787" s="1" t="s">
        <v>160</v>
      </c>
      <c r="D787" s="1">
        <v>5.485873819</v>
      </c>
      <c r="E787" s="1">
        <v>6.5162668159999999</v>
      </c>
    </row>
    <row r="788" spans="1:5" x14ac:dyDescent="0.25">
      <c r="A788" s="1" t="s">
        <v>131</v>
      </c>
      <c r="B788" s="1" t="s">
        <v>620</v>
      </c>
      <c r="C788" s="1" t="s">
        <v>161</v>
      </c>
      <c r="D788" s="1">
        <v>5.2392807509999999</v>
      </c>
      <c r="E788" s="1">
        <v>8.0535886150000007</v>
      </c>
    </row>
    <row r="789" spans="1:5" x14ac:dyDescent="0.25">
      <c r="A789" s="1" t="s">
        <v>131</v>
      </c>
      <c r="B789" s="1" t="s">
        <v>621</v>
      </c>
      <c r="C789" s="1" t="s">
        <v>162</v>
      </c>
      <c r="D789" s="1">
        <v>4.773697394</v>
      </c>
      <c r="E789" s="1">
        <v>7.2018892389999998</v>
      </c>
    </row>
    <row r="790" spans="1:5" x14ac:dyDescent="0.25">
      <c r="A790" s="1" t="s">
        <v>131</v>
      </c>
      <c r="B790" s="1" t="s">
        <v>622</v>
      </c>
      <c r="C790" s="1" t="s">
        <v>156</v>
      </c>
      <c r="D790" s="1">
        <v>4.3864637000000002</v>
      </c>
      <c r="E790" s="1">
        <v>6.8152770370000004</v>
      </c>
    </row>
    <row r="791" spans="1:5" x14ac:dyDescent="0.25">
      <c r="A791" s="1" t="s">
        <v>131</v>
      </c>
      <c r="B791" s="1" t="s">
        <v>623</v>
      </c>
      <c r="C791" s="1" t="s">
        <v>163</v>
      </c>
      <c r="D791" s="1">
        <v>3.6153862120000002</v>
      </c>
      <c r="E791" s="1">
        <v>5.273374703</v>
      </c>
    </row>
    <row r="792" spans="1:5" x14ac:dyDescent="0.25">
      <c r="A792" s="1" t="s">
        <v>131</v>
      </c>
      <c r="B792" s="1" t="s">
        <v>625</v>
      </c>
      <c r="C792" s="1" t="s">
        <v>166</v>
      </c>
      <c r="D792" s="1">
        <v>4.2279791949999996</v>
      </c>
      <c r="E792" s="1">
        <v>6.0416451779999996</v>
      </c>
    </row>
    <row r="793" spans="1:5" x14ac:dyDescent="0.25">
      <c r="A793" s="1" t="s">
        <v>131</v>
      </c>
      <c r="B793" s="1" t="s">
        <v>626</v>
      </c>
      <c r="C793" s="1" t="s">
        <v>167</v>
      </c>
      <c r="D793" s="1">
        <v>3.2903655409999999</v>
      </c>
      <c r="E793" s="1">
        <v>4.0409730619999999</v>
      </c>
    </row>
    <row r="794" spans="1:5" x14ac:dyDescent="0.25">
      <c r="A794" s="1" t="s">
        <v>131</v>
      </c>
      <c r="B794" s="1" t="s">
        <v>627</v>
      </c>
      <c r="C794" s="1" t="s">
        <v>168</v>
      </c>
      <c r="D794" s="1">
        <v>4.6343010429999998</v>
      </c>
      <c r="E794" s="1">
        <v>5.7883741400000002</v>
      </c>
    </row>
    <row r="795" spans="1:5" x14ac:dyDescent="0.25">
      <c r="A795" s="1" t="s">
        <v>131</v>
      </c>
      <c r="B795" s="1" t="s">
        <v>628</v>
      </c>
      <c r="C795" s="1" t="s">
        <v>169</v>
      </c>
      <c r="D795" s="1">
        <v>4.685464359</v>
      </c>
      <c r="E795" s="1">
        <v>5.7205822660000001</v>
      </c>
    </row>
    <row r="796" spans="1:5" x14ac:dyDescent="0.25">
      <c r="A796" s="1" t="s">
        <v>131</v>
      </c>
      <c r="B796" s="1" t="s">
        <v>629</v>
      </c>
      <c r="C796" s="1" t="s">
        <v>170</v>
      </c>
      <c r="D796" s="1">
        <v>3.695063363</v>
      </c>
      <c r="E796" s="1">
        <v>5.1807723729999999</v>
      </c>
    </row>
    <row r="797" spans="1:5" x14ac:dyDescent="0.25">
      <c r="A797" s="1" t="s">
        <v>131</v>
      </c>
      <c r="B797" s="1" t="s">
        <v>630</v>
      </c>
      <c r="C797" s="1" t="s">
        <v>171</v>
      </c>
      <c r="D797" s="1">
        <v>4.0121597849999997</v>
      </c>
      <c r="E797" s="1">
        <v>6.5070400470000003</v>
      </c>
    </row>
    <row r="798" spans="1:5" x14ac:dyDescent="0.25">
      <c r="A798" s="1" t="s">
        <v>131</v>
      </c>
      <c r="B798" s="1" t="s">
        <v>624</v>
      </c>
      <c r="C798" s="1" t="s">
        <v>164</v>
      </c>
      <c r="D798" s="1">
        <v>4.5758418189999999</v>
      </c>
      <c r="E798" s="1">
        <v>7.4861312699999996</v>
      </c>
    </row>
    <row r="799" spans="1:5" x14ac:dyDescent="0.25">
      <c r="A799" s="1" t="s">
        <v>131</v>
      </c>
      <c r="B799" s="1" t="s">
        <v>624</v>
      </c>
      <c r="C799" s="1" t="s">
        <v>165</v>
      </c>
      <c r="D799" s="1">
        <v>3.7032994619999999</v>
      </c>
      <c r="E799" s="1">
        <v>6.3166959159999996</v>
      </c>
    </row>
    <row r="800" spans="1:5" x14ac:dyDescent="0.25">
      <c r="A800" s="1" t="s">
        <v>131</v>
      </c>
      <c r="B800" s="1" t="s">
        <v>631</v>
      </c>
      <c r="C800" s="1" t="s">
        <v>172</v>
      </c>
      <c r="D800" s="1">
        <v>4.576920114</v>
      </c>
      <c r="E800" s="1">
        <v>6.5568598959999997</v>
      </c>
    </row>
    <row r="801" spans="1:5" x14ac:dyDescent="0.25">
      <c r="A801" s="1" t="s">
        <v>131</v>
      </c>
      <c r="B801" s="1" t="s">
        <v>632</v>
      </c>
      <c r="C801" s="1" t="s">
        <v>173</v>
      </c>
      <c r="D801" s="1">
        <v>5.0562564009999997</v>
      </c>
      <c r="E801" s="1">
        <v>7.785793323</v>
      </c>
    </row>
    <row r="802" spans="1:5" x14ac:dyDescent="0.25">
      <c r="A802" s="1" t="s">
        <v>131</v>
      </c>
      <c r="B802" s="1" t="s">
        <v>633</v>
      </c>
      <c r="C802" s="1" t="s">
        <v>174</v>
      </c>
      <c r="D802" s="1">
        <v>5.5853772739999998</v>
      </c>
      <c r="E802" s="1">
        <v>7.721059361</v>
      </c>
    </row>
    <row r="803" spans="1:5" x14ac:dyDescent="0.25">
      <c r="A803" s="1" t="s">
        <v>131</v>
      </c>
      <c r="B803" s="1" t="s">
        <v>634</v>
      </c>
      <c r="C803" s="1" t="s">
        <v>175</v>
      </c>
      <c r="D803" s="1">
        <v>3.7544020269999998</v>
      </c>
      <c r="E803" s="1">
        <v>5.449089388</v>
      </c>
    </row>
    <row r="804" spans="1:5" x14ac:dyDescent="0.25">
      <c r="A804" s="1" t="s">
        <v>131</v>
      </c>
      <c r="B804" s="1" t="s">
        <v>635</v>
      </c>
      <c r="C804" s="1" t="s">
        <v>176</v>
      </c>
      <c r="D804" s="1">
        <v>4.176657756</v>
      </c>
      <c r="E804" s="1">
        <v>6.367400774</v>
      </c>
    </row>
    <row r="805" spans="1:5" x14ac:dyDescent="0.25">
      <c r="A805" s="1" t="s">
        <v>131</v>
      </c>
      <c r="B805" s="1" t="s">
        <v>636</v>
      </c>
      <c r="C805" s="1" t="s">
        <v>177</v>
      </c>
      <c r="D805" s="1">
        <v>3.4318934479999998</v>
      </c>
      <c r="E805" s="1">
        <v>4.836663873</v>
      </c>
    </row>
    <row r="806" spans="1:5" x14ac:dyDescent="0.25">
      <c r="A806" s="1" t="s">
        <v>131</v>
      </c>
      <c r="B806" s="1" t="s">
        <v>637</v>
      </c>
      <c r="C806" s="1" t="s">
        <v>178</v>
      </c>
      <c r="D806" s="1">
        <v>5.0978253120000003</v>
      </c>
      <c r="E806" s="1">
        <v>6.9302186450000001</v>
      </c>
    </row>
    <row r="807" spans="1:5" x14ac:dyDescent="0.25">
      <c r="A807" s="1" t="s">
        <v>131</v>
      </c>
      <c r="B807" s="1" t="s">
        <v>638</v>
      </c>
      <c r="C807" s="1" t="s">
        <v>179</v>
      </c>
      <c r="D807" s="1">
        <v>2.8154608520000002</v>
      </c>
      <c r="E807" s="1">
        <v>3.8136211260000001</v>
      </c>
    </row>
    <row r="808" spans="1:5" x14ac:dyDescent="0.25">
      <c r="A808" s="1" t="s">
        <v>131</v>
      </c>
      <c r="B808" s="1" t="s">
        <v>639</v>
      </c>
      <c r="C808" s="1" t="s">
        <v>180</v>
      </c>
      <c r="D808" s="1">
        <v>5.7315641560000001</v>
      </c>
      <c r="E808" s="1">
        <v>8.1357566769999998</v>
      </c>
    </row>
    <row r="809" spans="1:5" x14ac:dyDescent="0.25">
      <c r="A809" s="1" t="s">
        <v>131</v>
      </c>
      <c r="B809" s="1" t="s">
        <v>640</v>
      </c>
      <c r="C809" s="1" t="s">
        <v>181</v>
      </c>
      <c r="D809" s="1">
        <v>3.4694129170000001</v>
      </c>
      <c r="E809" s="1">
        <v>4.8568211589999999</v>
      </c>
    </row>
    <row r="810" spans="1:5" x14ac:dyDescent="0.25">
      <c r="A810" s="1" t="s">
        <v>131</v>
      </c>
      <c r="B810" s="1" t="s">
        <v>641</v>
      </c>
      <c r="C810" s="1" t="s">
        <v>182</v>
      </c>
      <c r="D810" s="1">
        <v>2.6102377140000002</v>
      </c>
      <c r="E810" s="1">
        <v>4.0770582409999996</v>
      </c>
    </row>
    <row r="811" spans="1:5" x14ac:dyDescent="0.25">
      <c r="A811" s="1" t="s">
        <v>131</v>
      </c>
      <c r="B811" s="1" t="s">
        <v>642</v>
      </c>
      <c r="C811" s="1" t="s">
        <v>183</v>
      </c>
      <c r="D811" s="1">
        <v>3.5013328480000001</v>
      </c>
      <c r="E811" s="1">
        <v>5.2305042180000001</v>
      </c>
    </row>
    <row r="812" spans="1:5" x14ac:dyDescent="0.25">
      <c r="A812" s="1" t="s">
        <v>131</v>
      </c>
      <c r="B812" s="1" t="s">
        <v>643</v>
      </c>
      <c r="C812" s="1" t="s">
        <v>184</v>
      </c>
      <c r="D812" s="1">
        <v>4.318057188</v>
      </c>
      <c r="E812" s="1">
        <v>6.5579856000000003</v>
      </c>
    </row>
    <row r="813" spans="1:5" x14ac:dyDescent="0.25">
      <c r="A813" s="1" t="s">
        <v>131</v>
      </c>
      <c r="B813" s="1" t="s">
        <v>644</v>
      </c>
      <c r="C813" s="1" t="s">
        <v>185</v>
      </c>
      <c r="D813" s="1">
        <v>3.6707113109999998</v>
      </c>
      <c r="E813" s="1">
        <v>5.0150592989999998</v>
      </c>
    </row>
    <row r="814" spans="1:5" x14ac:dyDescent="0.25">
      <c r="A814" s="1" t="s">
        <v>131</v>
      </c>
      <c r="B814" s="1" t="s">
        <v>645</v>
      </c>
      <c r="C814" s="1" t="s">
        <v>186</v>
      </c>
      <c r="D814" s="1">
        <v>2.7104531010000001</v>
      </c>
      <c r="E814" s="1">
        <v>4.101867253</v>
      </c>
    </row>
    <row r="815" spans="1:5" x14ac:dyDescent="0.25">
      <c r="A815" s="1" t="s">
        <v>131</v>
      </c>
      <c r="B815" s="1" t="s">
        <v>646</v>
      </c>
      <c r="C815" s="1" t="s">
        <v>187</v>
      </c>
      <c r="D815" s="1">
        <v>2.5284801589999999</v>
      </c>
      <c r="E815" s="1">
        <v>3.5122436869999998</v>
      </c>
    </row>
    <row r="816" spans="1:5" x14ac:dyDescent="0.25">
      <c r="A816" s="1" t="s">
        <v>131</v>
      </c>
      <c r="B816" s="1" t="s">
        <v>647</v>
      </c>
      <c r="C816" s="1" t="s">
        <v>188</v>
      </c>
      <c r="D816" s="1">
        <v>1.9934815079999999</v>
      </c>
      <c r="E816" s="1">
        <v>3.3710604129999999</v>
      </c>
    </row>
    <row r="817" spans="1:5" x14ac:dyDescent="0.25">
      <c r="A817" s="1" t="s">
        <v>131</v>
      </c>
      <c r="B817" s="1" t="s">
        <v>648</v>
      </c>
      <c r="C817" s="1" t="s">
        <v>189</v>
      </c>
      <c r="D817" s="1">
        <v>4.3000337120000003</v>
      </c>
      <c r="E817" s="1">
        <v>5.8866647470000002</v>
      </c>
    </row>
    <row r="818" spans="1:5" x14ac:dyDescent="0.25">
      <c r="A818" s="1" t="s">
        <v>131</v>
      </c>
      <c r="B818" s="1" t="s">
        <v>649</v>
      </c>
      <c r="C818" s="1" t="s">
        <v>190</v>
      </c>
      <c r="D818" s="1">
        <v>3.767949062</v>
      </c>
      <c r="E818" s="1">
        <v>5.263882562</v>
      </c>
    </row>
    <row r="819" spans="1:5" x14ac:dyDescent="0.25">
      <c r="A819" s="1" t="s">
        <v>131</v>
      </c>
      <c r="B819" s="1" t="s">
        <v>650</v>
      </c>
      <c r="C819" s="1" t="s">
        <v>191</v>
      </c>
      <c r="D819" s="1">
        <v>4.2912708320000004</v>
      </c>
      <c r="E819" s="1">
        <v>5.7110398509999998</v>
      </c>
    </row>
    <row r="820" spans="1:5" x14ac:dyDescent="0.25">
      <c r="A820" s="1" t="s">
        <v>131</v>
      </c>
      <c r="B820" s="1" t="s">
        <v>651</v>
      </c>
      <c r="C820" s="1" t="s">
        <v>192</v>
      </c>
      <c r="D820" s="1">
        <v>3.8357901330000002</v>
      </c>
      <c r="E820" s="1">
        <v>5.0842072229999999</v>
      </c>
    </row>
    <row r="821" spans="1:5" x14ac:dyDescent="0.25">
      <c r="A821" s="1" t="s">
        <v>131</v>
      </c>
      <c r="B821" s="1" t="s">
        <v>652</v>
      </c>
      <c r="C821" s="1" t="s">
        <v>193</v>
      </c>
      <c r="D821" s="1">
        <v>4.4927585969999999</v>
      </c>
      <c r="E821" s="1">
        <v>6.4533685839999997</v>
      </c>
    </row>
    <row r="822" spans="1:5" x14ac:dyDescent="0.25">
      <c r="A822" s="1" t="s">
        <v>131</v>
      </c>
      <c r="B822" s="1" t="s">
        <v>653</v>
      </c>
      <c r="C822" s="1" t="s">
        <v>194</v>
      </c>
      <c r="D822" s="1">
        <v>3.217020561</v>
      </c>
      <c r="E822" s="1">
        <v>4.4300468359999998</v>
      </c>
    </row>
    <row r="823" spans="1:5" x14ac:dyDescent="0.25">
      <c r="A823" s="1" t="s">
        <v>131</v>
      </c>
      <c r="B823" s="1" t="s">
        <v>654</v>
      </c>
      <c r="C823" s="1" t="s">
        <v>195</v>
      </c>
      <c r="D823" s="1">
        <v>3.7608810149999998</v>
      </c>
      <c r="E823" s="1">
        <v>5.4274840419999997</v>
      </c>
    </row>
    <row r="824" spans="1:5" x14ac:dyDescent="0.25">
      <c r="A824" s="1" t="s">
        <v>131</v>
      </c>
      <c r="B824" s="1" t="s">
        <v>655</v>
      </c>
      <c r="C824" s="1" t="s">
        <v>196</v>
      </c>
      <c r="D824" s="1">
        <v>3.2855877269999998</v>
      </c>
      <c r="E824" s="1">
        <v>4.8279827920000002</v>
      </c>
    </row>
    <row r="825" spans="1:5" x14ac:dyDescent="0.25">
      <c r="A825" s="1" t="s">
        <v>131</v>
      </c>
      <c r="B825" s="1" t="s">
        <v>656</v>
      </c>
      <c r="C825" s="1" t="s">
        <v>197</v>
      </c>
      <c r="D825" s="1">
        <v>2.8051463640000001</v>
      </c>
      <c r="E825" s="1">
        <v>4.2969007430000001</v>
      </c>
    </row>
    <row r="826" spans="1:5" x14ac:dyDescent="0.25">
      <c r="A826" s="1" t="s">
        <v>131</v>
      </c>
      <c r="B826" s="1" t="s">
        <v>657</v>
      </c>
      <c r="C826" s="1" t="s">
        <v>198</v>
      </c>
      <c r="D826" s="1">
        <v>5.455495784</v>
      </c>
      <c r="E826" s="1">
        <v>7.9586082669999998</v>
      </c>
    </row>
    <row r="827" spans="1:5" x14ac:dyDescent="0.25">
      <c r="A827" s="1" t="s">
        <v>131</v>
      </c>
      <c r="B827" s="1" t="s">
        <v>658</v>
      </c>
      <c r="C827" s="1" t="s">
        <v>199</v>
      </c>
      <c r="D827" s="1">
        <v>3.9696866719999999</v>
      </c>
      <c r="E827" s="1">
        <v>5.7602311029999997</v>
      </c>
    </row>
    <row r="828" spans="1:5" x14ac:dyDescent="0.25">
      <c r="A828" s="1" t="s">
        <v>131</v>
      </c>
      <c r="B828" s="1" t="s">
        <v>659</v>
      </c>
      <c r="C828" s="1" t="s">
        <v>200</v>
      </c>
      <c r="D828" s="1">
        <v>4.7710761829999999</v>
      </c>
      <c r="E828" s="1">
        <v>6.26807494</v>
      </c>
    </row>
    <row r="829" spans="1:5" x14ac:dyDescent="0.25">
      <c r="A829" s="1" t="s">
        <v>131</v>
      </c>
      <c r="B829" s="1" t="s">
        <v>660</v>
      </c>
      <c r="C829" s="1" t="s">
        <v>201</v>
      </c>
      <c r="D829" s="1">
        <v>2.5033327870000002</v>
      </c>
      <c r="E829" s="1">
        <v>4.070168228</v>
      </c>
    </row>
    <row r="830" spans="1:5" x14ac:dyDescent="0.25">
      <c r="A830" s="1" t="s">
        <v>131</v>
      </c>
      <c r="B830" s="1" t="s">
        <v>664</v>
      </c>
      <c r="C830" s="1" t="s">
        <v>205</v>
      </c>
      <c r="D830" s="1">
        <v>5.553616849</v>
      </c>
      <c r="E830" s="1">
        <v>6.877486416</v>
      </c>
    </row>
    <row r="831" spans="1:5" x14ac:dyDescent="0.25">
      <c r="A831" s="1" t="s">
        <v>131</v>
      </c>
      <c r="B831" s="1" t="s">
        <v>665</v>
      </c>
      <c r="C831" s="1" t="s">
        <v>206</v>
      </c>
      <c r="D831" s="1">
        <v>1.1250742410000001</v>
      </c>
      <c r="E831" s="1">
        <v>2.0855393919999998</v>
      </c>
    </row>
    <row r="832" spans="1:5" x14ac:dyDescent="0.25">
      <c r="A832" s="1" t="s">
        <v>131</v>
      </c>
      <c r="B832" s="1" t="s">
        <v>666</v>
      </c>
      <c r="C832" s="1" t="s">
        <v>207</v>
      </c>
      <c r="D832" s="1">
        <v>4.6387247330000001</v>
      </c>
      <c r="E832" s="1">
        <v>5.8042048749999999</v>
      </c>
    </row>
    <row r="833" spans="1:5" x14ac:dyDescent="0.25">
      <c r="A833" s="1" t="s">
        <v>131</v>
      </c>
      <c r="B833" s="1" t="s">
        <v>667</v>
      </c>
      <c r="C833" s="1" t="s">
        <v>208</v>
      </c>
      <c r="D833" s="1">
        <v>3.454703474</v>
      </c>
      <c r="E833" s="1">
        <v>4.9520235210000001</v>
      </c>
    </row>
    <row r="834" spans="1:5" x14ac:dyDescent="0.25">
      <c r="A834" s="1" t="s">
        <v>131</v>
      </c>
      <c r="B834" s="1" t="s">
        <v>668</v>
      </c>
      <c r="C834" s="1" t="s">
        <v>209</v>
      </c>
      <c r="D834" s="1">
        <v>3.779423897</v>
      </c>
      <c r="E834" s="1">
        <v>5.8069359199999999</v>
      </c>
    </row>
    <row r="835" spans="1:5" x14ac:dyDescent="0.25">
      <c r="A835" s="1" t="s">
        <v>131</v>
      </c>
      <c r="B835" s="1" t="s">
        <v>669</v>
      </c>
      <c r="C835" s="1" t="s">
        <v>210</v>
      </c>
      <c r="D835" s="1">
        <v>2.4205345390000002</v>
      </c>
      <c r="E835" s="1">
        <v>3.7487576759999999</v>
      </c>
    </row>
    <row r="836" spans="1:5" x14ac:dyDescent="0.25">
      <c r="A836" s="1" t="s">
        <v>131</v>
      </c>
      <c r="B836" s="1" t="s">
        <v>670</v>
      </c>
      <c r="C836" s="1" t="s">
        <v>211</v>
      </c>
      <c r="D836" s="1">
        <v>3.8791907430000001</v>
      </c>
      <c r="E836" s="1">
        <v>5.0749253769999996</v>
      </c>
    </row>
    <row r="837" spans="1:5" x14ac:dyDescent="0.25">
      <c r="A837" s="1" t="s">
        <v>131</v>
      </c>
      <c r="B837" s="1" t="s">
        <v>671</v>
      </c>
      <c r="C837" s="1" t="s">
        <v>212</v>
      </c>
      <c r="D837" s="1">
        <v>3.3088059580000002</v>
      </c>
      <c r="E837" s="1">
        <v>4.5602068210000004</v>
      </c>
    </row>
    <row r="838" spans="1:5" x14ac:dyDescent="0.25">
      <c r="A838" s="1" t="s">
        <v>131</v>
      </c>
      <c r="B838" s="1" t="s">
        <v>672</v>
      </c>
      <c r="C838" s="1" t="s">
        <v>213</v>
      </c>
      <c r="D838" s="1">
        <v>4.8085648269999997</v>
      </c>
      <c r="E838" s="1">
        <v>6.1410052390000001</v>
      </c>
    </row>
    <row r="839" spans="1:5" x14ac:dyDescent="0.25">
      <c r="A839" s="1" t="s">
        <v>131</v>
      </c>
      <c r="B839" s="1" t="s">
        <v>673</v>
      </c>
      <c r="C839" s="1" t="s">
        <v>214</v>
      </c>
      <c r="D839" s="1">
        <v>5.8134774849999999</v>
      </c>
      <c r="E839" s="1">
        <v>6.350989877</v>
      </c>
    </row>
    <row r="840" spans="1:5" x14ac:dyDescent="0.25">
      <c r="A840" s="1" t="s">
        <v>131</v>
      </c>
      <c r="B840" s="1" t="s">
        <v>674</v>
      </c>
      <c r="C840" s="1" t="s">
        <v>215</v>
      </c>
      <c r="D840" s="1">
        <v>3.634293252</v>
      </c>
      <c r="E840" s="1">
        <v>4.9721928369999997</v>
      </c>
    </row>
    <row r="841" spans="1:5" x14ac:dyDescent="0.25">
      <c r="A841" s="1" t="s">
        <v>131</v>
      </c>
      <c r="B841" s="1" t="s">
        <v>675</v>
      </c>
      <c r="C841" s="1" t="s">
        <v>216</v>
      </c>
      <c r="D841" s="1">
        <v>5.1135291980000002</v>
      </c>
      <c r="E841" s="1">
        <v>6.8920089960000004</v>
      </c>
    </row>
    <row r="842" spans="1:5" x14ac:dyDescent="0.25">
      <c r="A842" s="1" t="s">
        <v>131</v>
      </c>
      <c r="B842" s="1" t="s">
        <v>676</v>
      </c>
      <c r="C842" s="1" t="s">
        <v>217</v>
      </c>
      <c r="D842" s="1">
        <v>3.639878204</v>
      </c>
      <c r="E842" s="1">
        <v>4.8805984880000004</v>
      </c>
    </row>
    <row r="843" spans="1:5" x14ac:dyDescent="0.25">
      <c r="A843" s="1" t="s">
        <v>131</v>
      </c>
      <c r="B843" s="1" t="s">
        <v>677</v>
      </c>
      <c r="C843" s="1" t="s">
        <v>218</v>
      </c>
      <c r="D843" s="1">
        <v>4.0470900470000002</v>
      </c>
      <c r="E843" s="1">
        <v>5.0357331319999998</v>
      </c>
    </row>
    <row r="844" spans="1:5" x14ac:dyDescent="0.25">
      <c r="A844" s="1" t="s">
        <v>131</v>
      </c>
      <c r="B844" s="1" t="s">
        <v>678</v>
      </c>
      <c r="C844" s="1" t="s">
        <v>219</v>
      </c>
      <c r="D844" s="1">
        <v>4.9302631909999999</v>
      </c>
      <c r="E844" s="1">
        <v>6.4028198129999998</v>
      </c>
    </row>
    <row r="845" spans="1:5" x14ac:dyDescent="0.25">
      <c r="A845" s="1" t="s">
        <v>131</v>
      </c>
      <c r="B845" s="1" t="s">
        <v>679</v>
      </c>
      <c r="C845" s="1" t="s">
        <v>220</v>
      </c>
      <c r="D845" s="1">
        <v>5.2854237680000002</v>
      </c>
      <c r="E845" s="1">
        <v>6.4765367459999998</v>
      </c>
    </row>
    <row r="846" spans="1:5" x14ac:dyDescent="0.25">
      <c r="A846" s="1" t="s">
        <v>131</v>
      </c>
      <c r="B846" s="1" t="s">
        <v>680</v>
      </c>
      <c r="C846" s="1" t="s">
        <v>221</v>
      </c>
      <c r="D846" s="1">
        <v>4.5799303269999996</v>
      </c>
      <c r="E846" s="1">
        <v>6.5529145719999997</v>
      </c>
    </row>
    <row r="847" spans="1:5" x14ac:dyDescent="0.25">
      <c r="A847" s="1" t="s">
        <v>131</v>
      </c>
      <c r="B847" s="1" t="s">
        <v>681</v>
      </c>
      <c r="C847" s="1" t="s">
        <v>222</v>
      </c>
      <c r="D847" s="1">
        <v>4.6156046460000004</v>
      </c>
      <c r="E847" s="1">
        <v>6.1568546729999998</v>
      </c>
    </row>
    <row r="848" spans="1:5" x14ac:dyDescent="0.25">
      <c r="A848" s="1" t="s">
        <v>131</v>
      </c>
      <c r="B848" s="1" t="s">
        <v>682</v>
      </c>
      <c r="C848" s="1" t="s">
        <v>223</v>
      </c>
      <c r="D848" s="1">
        <v>5.9087612380000003</v>
      </c>
      <c r="E848" s="1">
        <v>7.6815089050000003</v>
      </c>
    </row>
    <row r="849" spans="1:5" x14ac:dyDescent="0.25">
      <c r="A849" s="1" t="s">
        <v>131</v>
      </c>
      <c r="B849" s="1" t="s">
        <v>683</v>
      </c>
      <c r="C849" s="1" t="s">
        <v>224</v>
      </c>
      <c r="D849" s="1">
        <v>6.8398334790000002</v>
      </c>
      <c r="E849" s="1">
        <v>7.9957713620000002</v>
      </c>
    </row>
    <row r="850" spans="1:5" x14ac:dyDescent="0.25">
      <c r="A850" s="1" t="s">
        <v>131</v>
      </c>
      <c r="B850" s="1" t="s">
        <v>684</v>
      </c>
      <c r="C850" s="1" t="s">
        <v>225</v>
      </c>
      <c r="D850" s="1">
        <v>4.218801257</v>
      </c>
      <c r="E850" s="1">
        <v>5.0282826680000001</v>
      </c>
    </row>
    <row r="851" spans="1:5" x14ac:dyDescent="0.25">
      <c r="A851" s="1" t="s">
        <v>131</v>
      </c>
      <c r="B851" s="1" t="s">
        <v>686</v>
      </c>
      <c r="C851" s="1" t="s">
        <v>227</v>
      </c>
      <c r="D851" s="1">
        <v>3.9085565230000001</v>
      </c>
      <c r="E851" s="1">
        <v>5.0995478409999997</v>
      </c>
    </row>
    <row r="852" spans="1:5" x14ac:dyDescent="0.25">
      <c r="A852" s="1" t="s">
        <v>131</v>
      </c>
      <c r="B852" s="1" t="s">
        <v>687</v>
      </c>
      <c r="C852" s="1" t="s">
        <v>228</v>
      </c>
      <c r="D852" s="1">
        <v>3.8633560419999999</v>
      </c>
      <c r="E852" s="1">
        <v>5.5986885009999998</v>
      </c>
    </row>
    <row r="853" spans="1:5" x14ac:dyDescent="0.25">
      <c r="A853" s="1" t="s">
        <v>131</v>
      </c>
      <c r="B853" s="1" t="s">
        <v>688</v>
      </c>
      <c r="C853" s="1" t="s">
        <v>229</v>
      </c>
      <c r="D853" s="1">
        <v>2.357487538</v>
      </c>
      <c r="E853" s="1">
        <v>3.265785749</v>
      </c>
    </row>
    <row r="854" spans="1:5" x14ac:dyDescent="0.25">
      <c r="A854" s="1" t="s">
        <v>131</v>
      </c>
      <c r="B854" s="1" t="s">
        <v>689</v>
      </c>
      <c r="C854" s="1" t="s">
        <v>230</v>
      </c>
      <c r="D854" s="1">
        <v>5.1646505380000001</v>
      </c>
      <c r="E854" s="1">
        <v>5.6953007109999998</v>
      </c>
    </row>
    <row r="855" spans="1:5" x14ac:dyDescent="0.25">
      <c r="A855" s="1" t="s">
        <v>131</v>
      </c>
      <c r="B855" s="1" t="s">
        <v>690</v>
      </c>
      <c r="C855" s="1" t="s">
        <v>231</v>
      </c>
      <c r="D855" s="1">
        <v>5.9419147990000001</v>
      </c>
      <c r="E855" s="1">
        <v>7.5522501120000003</v>
      </c>
    </row>
    <row r="856" spans="1:5" x14ac:dyDescent="0.25">
      <c r="A856" s="1" t="s">
        <v>131</v>
      </c>
      <c r="B856" s="1" t="s">
        <v>691</v>
      </c>
      <c r="C856" s="1" t="s">
        <v>232</v>
      </c>
      <c r="D856" s="1">
        <v>3.4387736160000002</v>
      </c>
      <c r="E856" s="1">
        <v>4.839805825</v>
      </c>
    </row>
    <row r="857" spans="1:5" x14ac:dyDescent="0.25">
      <c r="A857" s="1" t="s">
        <v>131</v>
      </c>
      <c r="B857" s="1" t="s">
        <v>692</v>
      </c>
      <c r="C857" s="1" t="s">
        <v>233</v>
      </c>
      <c r="D857" s="1">
        <v>2.842417754</v>
      </c>
      <c r="E857" s="1">
        <v>4.0195408949999996</v>
      </c>
    </row>
    <row r="858" spans="1:5" x14ac:dyDescent="0.25">
      <c r="A858" s="1" t="s">
        <v>131</v>
      </c>
      <c r="B858" s="1" t="s">
        <v>685</v>
      </c>
      <c r="C858" s="1" t="s">
        <v>226</v>
      </c>
      <c r="D858" s="1">
        <v>5.0933216769999996</v>
      </c>
      <c r="E858" s="1">
        <v>6.494707172</v>
      </c>
    </row>
    <row r="859" spans="1:5" x14ac:dyDescent="0.25">
      <c r="A859" s="1" t="s">
        <v>131</v>
      </c>
      <c r="B859" s="1" t="s">
        <v>693</v>
      </c>
      <c r="C859" s="1" t="s">
        <v>234</v>
      </c>
      <c r="D859" s="1">
        <v>4.8230709909999998</v>
      </c>
      <c r="E859" s="1">
        <v>6.8696464439999998</v>
      </c>
    </row>
    <row r="860" spans="1:5" x14ac:dyDescent="0.25">
      <c r="A860" s="1" t="s">
        <v>131</v>
      </c>
      <c r="B860" s="1" t="s">
        <v>694</v>
      </c>
      <c r="C860" s="1" t="s">
        <v>235</v>
      </c>
      <c r="D860" s="1">
        <v>5.4235387599999996</v>
      </c>
      <c r="E860" s="1">
        <v>6.3494096600000001</v>
      </c>
    </row>
    <row r="861" spans="1:5" x14ac:dyDescent="0.25">
      <c r="A861" s="1" t="s">
        <v>131</v>
      </c>
      <c r="B861" s="1" t="s">
        <v>695</v>
      </c>
      <c r="C861" s="1" t="s">
        <v>236</v>
      </c>
      <c r="D861" s="1">
        <v>4.4066696849999998</v>
      </c>
      <c r="E861" s="1">
        <v>4.9694936849999998</v>
      </c>
    </row>
    <row r="862" spans="1:5" x14ac:dyDescent="0.25">
      <c r="A862" s="1" t="s">
        <v>131</v>
      </c>
      <c r="B862" s="1" t="s">
        <v>696</v>
      </c>
      <c r="C862" s="1" t="s">
        <v>237</v>
      </c>
      <c r="D862" s="1">
        <v>4.6868946820000001</v>
      </c>
      <c r="E862" s="1">
        <v>5.7713093449999997</v>
      </c>
    </row>
    <row r="863" spans="1:5" x14ac:dyDescent="0.25">
      <c r="A863" s="1" t="s">
        <v>131</v>
      </c>
      <c r="B863" s="1" t="s">
        <v>697</v>
      </c>
      <c r="C863" s="1" t="s">
        <v>238</v>
      </c>
      <c r="D863" s="1">
        <v>2.77267888</v>
      </c>
      <c r="E863" s="1">
        <v>3.2981631409999999</v>
      </c>
    </row>
    <row r="864" spans="1:5" x14ac:dyDescent="0.25">
      <c r="A864" s="1" t="s">
        <v>131</v>
      </c>
      <c r="B864" s="1" t="s">
        <v>698</v>
      </c>
      <c r="C864" s="1" t="s">
        <v>239</v>
      </c>
      <c r="D864" s="1">
        <v>3.7953315010000002</v>
      </c>
      <c r="E864" s="1">
        <v>4.7465189270000003</v>
      </c>
    </row>
    <row r="865" spans="1:5" x14ac:dyDescent="0.25">
      <c r="A865" s="1" t="s">
        <v>131</v>
      </c>
      <c r="B865" s="1" t="s">
        <v>699</v>
      </c>
      <c r="C865" s="1" t="s">
        <v>240</v>
      </c>
      <c r="D865" s="1">
        <v>4.0341699069999999</v>
      </c>
      <c r="E865" s="1">
        <v>5.2794175169999997</v>
      </c>
    </row>
    <row r="866" spans="1:5" x14ac:dyDescent="0.25">
      <c r="A866" s="1" t="s">
        <v>131</v>
      </c>
      <c r="B866" s="1" t="s">
        <v>700</v>
      </c>
      <c r="C866" s="1" t="s">
        <v>241</v>
      </c>
      <c r="D866" s="1">
        <v>6.4720886049999997</v>
      </c>
      <c r="E866" s="1">
        <v>6.8831221569999999</v>
      </c>
    </row>
    <row r="867" spans="1:5" x14ac:dyDescent="0.25">
      <c r="A867" s="1" t="s">
        <v>131</v>
      </c>
      <c r="B867" s="1" t="s">
        <v>701</v>
      </c>
      <c r="C867" s="1" t="s">
        <v>242</v>
      </c>
      <c r="D867" s="1">
        <v>5.6453220379999998</v>
      </c>
      <c r="E867" s="1">
        <v>6.9225185419999997</v>
      </c>
    </row>
    <row r="868" spans="1:5" x14ac:dyDescent="0.25">
      <c r="A868" s="1" t="s">
        <v>131</v>
      </c>
      <c r="B868" s="1" t="s">
        <v>702</v>
      </c>
      <c r="C868" s="1" t="s">
        <v>243</v>
      </c>
      <c r="D868" s="1">
        <v>5.9799579359999999</v>
      </c>
      <c r="E868" s="1">
        <v>7.1884394479999996</v>
      </c>
    </row>
    <row r="869" spans="1:5" x14ac:dyDescent="0.25">
      <c r="A869" s="1" t="s">
        <v>131</v>
      </c>
      <c r="B869" s="1" t="s">
        <v>703</v>
      </c>
      <c r="C869" s="1" t="s">
        <v>244</v>
      </c>
      <c r="D869" s="1">
        <v>5.8285841500000002</v>
      </c>
      <c r="E869" s="1">
        <v>7.5566899699999999</v>
      </c>
    </row>
    <row r="870" spans="1:5" x14ac:dyDescent="0.25">
      <c r="A870" s="1" t="s">
        <v>131</v>
      </c>
      <c r="B870" s="1" t="s">
        <v>704</v>
      </c>
      <c r="C870" s="1" t="s">
        <v>245</v>
      </c>
      <c r="D870" s="1">
        <v>4.777216438</v>
      </c>
      <c r="E870" s="1">
        <v>6.3857374890000003</v>
      </c>
    </row>
    <row r="871" spans="1:5" x14ac:dyDescent="0.25">
      <c r="A871" s="1" t="s">
        <v>131</v>
      </c>
      <c r="B871" s="1" t="s">
        <v>705</v>
      </c>
      <c r="C871" s="1" t="s">
        <v>246</v>
      </c>
      <c r="D871" s="1">
        <v>3.8942280060000001</v>
      </c>
      <c r="E871" s="1">
        <v>5.5851243789999998</v>
      </c>
    </row>
    <row r="872" spans="1:5" x14ac:dyDescent="0.25">
      <c r="A872" s="1" t="s">
        <v>131</v>
      </c>
      <c r="B872" s="1" t="s">
        <v>706</v>
      </c>
      <c r="C872" s="1" t="s">
        <v>247</v>
      </c>
      <c r="D872" s="1">
        <v>4.9188076919999997</v>
      </c>
      <c r="E872" s="1">
        <v>6.4487477819999999</v>
      </c>
    </row>
    <row r="873" spans="1:5" x14ac:dyDescent="0.25">
      <c r="A873" s="1" t="s">
        <v>131</v>
      </c>
      <c r="B873" s="1" t="s">
        <v>707</v>
      </c>
      <c r="C873" s="1" t="s">
        <v>248</v>
      </c>
      <c r="D873" s="1">
        <v>4.5434489129999998</v>
      </c>
      <c r="E873" s="1">
        <v>4.3781149590000004</v>
      </c>
    </row>
    <row r="874" spans="1:5" x14ac:dyDescent="0.25">
      <c r="A874" s="1" t="s">
        <v>131</v>
      </c>
      <c r="B874" s="1" t="s">
        <v>708</v>
      </c>
      <c r="C874" s="1" t="s">
        <v>249</v>
      </c>
      <c r="D874" s="1">
        <v>4.7404638280000002</v>
      </c>
      <c r="E874" s="1">
        <v>5.8565519640000003</v>
      </c>
    </row>
    <row r="875" spans="1:5" x14ac:dyDescent="0.25">
      <c r="A875" s="1" t="s">
        <v>131</v>
      </c>
      <c r="B875" s="1" t="s">
        <v>709</v>
      </c>
      <c r="C875" s="1" t="s">
        <v>250</v>
      </c>
      <c r="D875" s="1">
        <v>6.225866066</v>
      </c>
      <c r="E875" s="1">
        <v>7.728682171</v>
      </c>
    </row>
    <row r="876" spans="1:5" x14ac:dyDescent="0.25">
      <c r="A876" s="1" t="s">
        <v>131</v>
      </c>
      <c r="B876" s="1" t="s">
        <v>710</v>
      </c>
      <c r="C876" s="1" t="s">
        <v>251</v>
      </c>
      <c r="D876" s="1">
        <v>4.4130621919999999</v>
      </c>
      <c r="E876" s="1">
        <v>5.6355735640000004</v>
      </c>
    </row>
    <row r="877" spans="1:5" x14ac:dyDescent="0.25">
      <c r="A877" s="1" t="s">
        <v>131</v>
      </c>
      <c r="B877" s="1" t="s">
        <v>711</v>
      </c>
      <c r="C877" s="1" t="s">
        <v>252</v>
      </c>
      <c r="D877" s="1">
        <v>3.8383976409999998</v>
      </c>
      <c r="E877" s="1">
        <v>4.5683651029999996</v>
      </c>
    </row>
    <row r="878" spans="1:5" x14ac:dyDescent="0.25">
      <c r="A878" s="1" t="s">
        <v>131</v>
      </c>
      <c r="B878" s="1" t="s">
        <v>712</v>
      </c>
      <c r="C878" s="1" t="s">
        <v>253</v>
      </c>
      <c r="D878" s="1">
        <v>2.4195940290000002</v>
      </c>
      <c r="E878" s="1">
        <v>2.4145439469999999</v>
      </c>
    </row>
    <row r="879" spans="1:5" x14ac:dyDescent="0.25">
      <c r="A879" s="1" t="s">
        <v>131</v>
      </c>
      <c r="B879" s="1" t="s">
        <v>713</v>
      </c>
      <c r="C879" s="1" t="s">
        <v>254</v>
      </c>
      <c r="D879" s="1">
        <v>8.3004716009999999</v>
      </c>
      <c r="E879" s="1">
        <v>9.5257970430000007</v>
      </c>
    </row>
    <row r="880" spans="1:5" x14ac:dyDescent="0.25">
      <c r="A880" s="1" t="s">
        <v>131</v>
      </c>
      <c r="B880" s="1" t="s">
        <v>714</v>
      </c>
      <c r="C880" s="1" t="s">
        <v>255</v>
      </c>
      <c r="D880" s="1">
        <v>4.6597849020000002</v>
      </c>
      <c r="E880" s="1">
        <v>6.0704963540000003</v>
      </c>
    </row>
    <row r="881" spans="1:5" x14ac:dyDescent="0.25">
      <c r="A881" s="1" t="s">
        <v>131</v>
      </c>
      <c r="B881" s="1" t="s">
        <v>715</v>
      </c>
      <c r="C881" s="1" t="s">
        <v>256</v>
      </c>
      <c r="D881" s="1">
        <v>5.2314776549999999</v>
      </c>
      <c r="E881" s="1">
        <v>6.5711089610000002</v>
      </c>
    </row>
    <row r="882" spans="1:5" x14ac:dyDescent="0.25">
      <c r="A882" s="1" t="s">
        <v>131</v>
      </c>
      <c r="B882" s="1" t="s">
        <v>716</v>
      </c>
      <c r="C882" s="1" t="s">
        <v>257</v>
      </c>
      <c r="D882" s="1">
        <v>4.1547933859999997</v>
      </c>
      <c r="E882" s="1">
        <v>5.4134297189999998</v>
      </c>
    </row>
    <row r="883" spans="1:5" x14ac:dyDescent="0.25">
      <c r="A883" s="1" t="s">
        <v>131</v>
      </c>
      <c r="B883" s="1" t="s">
        <v>717</v>
      </c>
      <c r="C883" s="1" t="s">
        <v>258</v>
      </c>
      <c r="D883" s="1">
        <v>2.797379732</v>
      </c>
      <c r="E883" s="1">
        <v>3.5908619490000002</v>
      </c>
    </row>
    <row r="884" spans="1:5" x14ac:dyDescent="0.25">
      <c r="A884" s="1" t="s">
        <v>131</v>
      </c>
      <c r="B884" s="1" t="s">
        <v>718</v>
      </c>
      <c r="C884" s="1" t="s">
        <v>259</v>
      </c>
      <c r="D884" s="1">
        <v>6.0750009729999999</v>
      </c>
      <c r="E884" s="1">
        <v>7.9529209349999999</v>
      </c>
    </row>
    <row r="885" spans="1:5" x14ac:dyDescent="0.25">
      <c r="A885" s="1" t="s">
        <v>131</v>
      </c>
      <c r="B885" s="1" t="s">
        <v>719</v>
      </c>
      <c r="C885" s="1" t="s">
        <v>260</v>
      </c>
      <c r="D885" s="1">
        <v>4.1501218460000002</v>
      </c>
      <c r="E885" s="1">
        <v>5.5764437170000001</v>
      </c>
    </row>
    <row r="886" spans="1:5" x14ac:dyDescent="0.25">
      <c r="A886" s="1" t="s">
        <v>131</v>
      </c>
      <c r="B886" s="1" t="s">
        <v>720</v>
      </c>
      <c r="C886" s="1" t="s">
        <v>261</v>
      </c>
      <c r="D886" s="1">
        <v>3.972854409</v>
      </c>
      <c r="E886" s="1">
        <v>6.3559673830000003</v>
      </c>
    </row>
    <row r="887" spans="1:5" x14ac:dyDescent="0.25">
      <c r="A887" s="1" t="s">
        <v>131</v>
      </c>
      <c r="B887" s="1" t="s">
        <v>721</v>
      </c>
      <c r="C887" s="1" t="s">
        <v>262</v>
      </c>
      <c r="D887" s="1">
        <v>4.1527836430000002</v>
      </c>
      <c r="E887" s="1">
        <v>5.5644200819999998</v>
      </c>
    </row>
    <row r="888" spans="1:5" x14ac:dyDescent="0.25">
      <c r="A888" s="1" t="s">
        <v>131</v>
      </c>
      <c r="B888" s="1" t="s">
        <v>722</v>
      </c>
      <c r="C888" s="1" t="s">
        <v>263</v>
      </c>
      <c r="D888" s="1">
        <v>4.9243540210000001</v>
      </c>
      <c r="E888" s="1">
        <v>6.4010383070000003</v>
      </c>
    </row>
    <row r="889" spans="1:5" x14ac:dyDescent="0.25">
      <c r="A889" s="1" t="s">
        <v>131</v>
      </c>
      <c r="B889" s="1" t="s">
        <v>754</v>
      </c>
      <c r="C889" s="1" t="s">
        <v>295</v>
      </c>
      <c r="D889" s="1">
        <v>4.1451140129999997</v>
      </c>
      <c r="E889" s="1">
        <v>5.4238156230000003</v>
      </c>
    </row>
    <row r="890" spans="1:5" x14ac:dyDescent="0.25">
      <c r="A890" s="1" t="s">
        <v>131</v>
      </c>
      <c r="B890" s="1" t="s">
        <v>755</v>
      </c>
      <c r="C890" s="1" t="s">
        <v>296</v>
      </c>
      <c r="D890" s="1">
        <v>4.9248336129999997</v>
      </c>
      <c r="E890" s="1">
        <v>5.9202752529999998</v>
      </c>
    </row>
    <row r="891" spans="1:5" x14ac:dyDescent="0.25">
      <c r="A891" s="1" t="s">
        <v>131</v>
      </c>
      <c r="B891" s="1" t="s">
        <v>756</v>
      </c>
      <c r="C891" s="1" t="s">
        <v>297</v>
      </c>
      <c r="D891" s="1">
        <v>2.9892947919999999</v>
      </c>
      <c r="E891" s="1">
        <v>3.600366792</v>
      </c>
    </row>
    <row r="892" spans="1:5" x14ac:dyDescent="0.25">
      <c r="A892" s="1" t="s">
        <v>131</v>
      </c>
      <c r="B892" s="1" t="s">
        <v>757</v>
      </c>
      <c r="C892" s="1" t="s">
        <v>298</v>
      </c>
      <c r="D892" s="1">
        <v>2.4254003380000002</v>
      </c>
      <c r="E892" s="1">
        <v>3.4159855970000002</v>
      </c>
    </row>
    <row r="893" spans="1:5" x14ac:dyDescent="0.25">
      <c r="A893" s="1" t="s">
        <v>131</v>
      </c>
      <c r="B893" s="1" t="s">
        <v>758</v>
      </c>
      <c r="C893" s="1" t="s">
        <v>299</v>
      </c>
      <c r="D893" s="1">
        <v>5.0720504799999997</v>
      </c>
      <c r="E893" s="1">
        <v>7.0635394140000001</v>
      </c>
    </row>
    <row r="894" spans="1:5" x14ac:dyDescent="0.25">
      <c r="A894" s="1" t="s">
        <v>131</v>
      </c>
      <c r="B894" s="1" t="s">
        <v>759</v>
      </c>
      <c r="C894" s="1" t="s">
        <v>300</v>
      </c>
      <c r="D894" s="1">
        <v>5.1227374929999998</v>
      </c>
      <c r="E894" s="1">
        <v>5.8851775120000003</v>
      </c>
    </row>
    <row r="895" spans="1:5" x14ac:dyDescent="0.25">
      <c r="A895" s="1" t="s">
        <v>131</v>
      </c>
      <c r="B895" s="1" t="s">
        <v>761</v>
      </c>
      <c r="C895" s="1" t="s">
        <v>302</v>
      </c>
      <c r="D895" s="1">
        <v>3.9408731000000001</v>
      </c>
      <c r="E895" s="1">
        <v>5.3867491699999999</v>
      </c>
    </row>
    <row r="896" spans="1:5" x14ac:dyDescent="0.25">
      <c r="A896" s="1" t="s">
        <v>131</v>
      </c>
      <c r="B896" s="1" t="s">
        <v>762</v>
      </c>
      <c r="C896" s="1" t="s">
        <v>303</v>
      </c>
      <c r="D896" s="1">
        <v>5.7532772520000002</v>
      </c>
      <c r="E896" s="1">
        <v>7.0154167110000003</v>
      </c>
    </row>
    <row r="897" spans="1:5" x14ac:dyDescent="0.25">
      <c r="A897" s="1" t="s">
        <v>131</v>
      </c>
      <c r="B897" s="1" t="s">
        <v>764</v>
      </c>
      <c r="C897" s="1" t="s">
        <v>305</v>
      </c>
      <c r="D897" s="1">
        <v>4.0719057669999996</v>
      </c>
      <c r="E897" s="1">
        <v>5.425810437</v>
      </c>
    </row>
    <row r="898" spans="1:5" x14ac:dyDescent="0.25">
      <c r="A898" s="1" t="s">
        <v>131</v>
      </c>
      <c r="B898" s="1" t="s">
        <v>765</v>
      </c>
      <c r="C898" s="1" t="s">
        <v>306</v>
      </c>
      <c r="D898" s="1">
        <v>5.1318465739999999</v>
      </c>
      <c r="E898" s="1">
        <v>7.3030261410000001</v>
      </c>
    </row>
    <row r="899" spans="1:5" x14ac:dyDescent="0.25">
      <c r="A899" s="1" t="s">
        <v>131</v>
      </c>
      <c r="B899" s="1" t="s">
        <v>760</v>
      </c>
      <c r="C899" s="1" t="s">
        <v>301</v>
      </c>
      <c r="D899" s="1">
        <v>3.068831442</v>
      </c>
      <c r="E899" s="1">
        <v>4.7081601810000002</v>
      </c>
    </row>
    <row r="900" spans="1:5" x14ac:dyDescent="0.25">
      <c r="A900" s="1" t="s">
        <v>131</v>
      </c>
      <c r="B900" s="1" t="s">
        <v>763</v>
      </c>
      <c r="C900" s="1" t="s">
        <v>304</v>
      </c>
      <c r="D900" s="1">
        <v>6.0818700369999998</v>
      </c>
      <c r="E900" s="1">
        <v>7.2042452299999997</v>
      </c>
    </row>
    <row r="901" spans="1:5" x14ac:dyDescent="0.25">
      <c r="A901" s="1" t="s">
        <v>131</v>
      </c>
      <c r="B901" s="1" t="s">
        <v>766</v>
      </c>
      <c r="C901" s="1" t="s">
        <v>307</v>
      </c>
      <c r="D901" s="1">
        <v>4.6104157849999998</v>
      </c>
      <c r="E901" s="1">
        <v>5.7421546189999999</v>
      </c>
    </row>
    <row r="902" spans="1:5" x14ac:dyDescent="0.25">
      <c r="A902" s="1" t="s">
        <v>131</v>
      </c>
      <c r="B902" s="1" t="s">
        <v>767</v>
      </c>
      <c r="C902" s="1" t="s">
        <v>308</v>
      </c>
      <c r="D902" s="1">
        <v>3.862976003</v>
      </c>
      <c r="E902" s="1">
        <v>5.509540425</v>
      </c>
    </row>
    <row r="903" spans="1:5" x14ac:dyDescent="0.25">
      <c r="A903" s="1" t="s">
        <v>131</v>
      </c>
      <c r="B903" s="1" t="s">
        <v>768</v>
      </c>
      <c r="C903" s="1" t="s">
        <v>309</v>
      </c>
      <c r="D903" s="1">
        <v>5.2299629120000004</v>
      </c>
      <c r="E903" s="1">
        <v>7.518781594</v>
      </c>
    </row>
    <row r="904" spans="1:5" x14ac:dyDescent="0.25">
      <c r="A904" s="1" t="s">
        <v>131</v>
      </c>
      <c r="B904" s="1" t="s">
        <v>769</v>
      </c>
      <c r="C904" s="1" t="s">
        <v>310</v>
      </c>
      <c r="D904" s="1">
        <v>5.9501673290000001</v>
      </c>
      <c r="E904" s="1">
        <v>6.9082165570000003</v>
      </c>
    </row>
    <row r="905" spans="1:5" x14ac:dyDescent="0.25">
      <c r="A905" s="1" t="s">
        <v>131</v>
      </c>
      <c r="B905" s="1" t="s">
        <v>770</v>
      </c>
      <c r="C905" s="1" t="s">
        <v>311</v>
      </c>
      <c r="D905" s="1">
        <v>3.6558113269999999</v>
      </c>
      <c r="E905" s="1">
        <v>4.9683493160000003</v>
      </c>
    </row>
    <row r="906" spans="1:5" x14ac:dyDescent="0.25">
      <c r="A906" s="1" t="s">
        <v>131</v>
      </c>
      <c r="B906" s="1" t="s">
        <v>771</v>
      </c>
      <c r="C906" s="1" t="s">
        <v>312</v>
      </c>
      <c r="D906" s="1">
        <v>2.8428988479999999</v>
      </c>
      <c r="E906" s="1">
        <v>4.5958123679999998</v>
      </c>
    </row>
    <row r="907" spans="1:5" x14ac:dyDescent="0.25">
      <c r="A907" s="1" t="s">
        <v>131</v>
      </c>
      <c r="B907" s="1" t="s">
        <v>753</v>
      </c>
      <c r="C907" s="1" t="s">
        <v>294</v>
      </c>
      <c r="D907" s="1">
        <v>4.6703338189999997</v>
      </c>
      <c r="E907" s="1">
        <v>5.9620908750000003</v>
      </c>
    </row>
    <row r="908" spans="1:5" x14ac:dyDescent="0.25">
      <c r="A908" s="1" t="s">
        <v>131</v>
      </c>
      <c r="B908" s="1" t="s">
        <v>753</v>
      </c>
      <c r="C908" s="1" t="s">
        <v>313</v>
      </c>
      <c r="D908" s="1">
        <v>4.4018026380000004</v>
      </c>
      <c r="E908" s="1">
        <v>5.9522388060000004</v>
      </c>
    </row>
    <row r="909" spans="1:5" x14ac:dyDescent="0.25">
      <c r="A909" s="1" t="s">
        <v>131</v>
      </c>
      <c r="B909" s="1" t="s">
        <v>772</v>
      </c>
      <c r="C909" s="1" t="s">
        <v>314</v>
      </c>
      <c r="D909" s="1">
        <v>3.392837434</v>
      </c>
      <c r="E909" s="1">
        <v>4.7583959020000002</v>
      </c>
    </row>
    <row r="910" spans="1:5" x14ac:dyDescent="0.25">
      <c r="A910" s="1" t="s">
        <v>131</v>
      </c>
      <c r="B910" s="1" t="s">
        <v>773</v>
      </c>
      <c r="C910" s="1" t="s">
        <v>315</v>
      </c>
      <c r="D910" s="1">
        <v>2.7112617210000001</v>
      </c>
      <c r="E910" s="1">
        <v>4.6023915459999998</v>
      </c>
    </row>
    <row r="911" spans="1:5" x14ac:dyDescent="0.25">
      <c r="A911" s="1" t="s">
        <v>131</v>
      </c>
      <c r="B911" s="1" t="s">
        <v>774</v>
      </c>
      <c r="C911" s="1" t="s">
        <v>316</v>
      </c>
      <c r="D911" s="1">
        <v>3.3815145360000001</v>
      </c>
      <c r="E911" s="1">
        <v>5.6112317620000001</v>
      </c>
    </row>
    <row r="912" spans="1:5" x14ac:dyDescent="0.25">
      <c r="A912" s="1" t="s">
        <v>131</v>
      </c>
      <c r="B912" s="1" t="s">
        <v>775</v>
      </c>
      <c r="C912" s="1" t="s">
        <v>317</v>
      </c>
      <c r="D912" s="1">
        <v>3.416868638</v>
      </c>
      <c r="E912" s="1">
        <v>4.7862916960000002</v>
      </c>
    </row>
    <row r="913" spans="1:5" x14ac:dyDescent="0.25">
      <c r="A913" s="1" t="s">
        <v>131</v>
      </c>
      <c r="B913" s="1" t="s">
        <v>776</v>
      </c>
      <c r="C913" s="1" t="s">
        <v>318</v>
      </c>
      <c r="D913" s="1">
        <v>4.1100371600000001</v>
      </c>
      <c r="E913" s="1">
        <v>4.9918613230000002</v>
      </c>
    </row>
    <row r="914" spans="1:5" x14ac:dyDescent="0.25">
      <c r="A914" s="1" t="s">
        <v>131</v>
      </c>
      <c r="B914" s="1" t="s">
        <v>777</v>
      </c>
      <c r="C914" s="1" t="s">
        <v>319</v>
      </c>
      <c r="D914" s="1">
        <v>3.3801613490000002</v>
      </c>
      <c r="E914" s="1">
        <v>5.0500645009999996</v>
      </c>
    </row>
    <row r="915" spans="1:5" x14ac:dyDescent="0.25">
      <c r="A915" s="1" t="s">
        <v>131</v>
      </c>
      <c r="B915" s="1" t="s">
        <v>778</v>
      </c>
      <c r="C915" s="1" t="s">
        <v>320</v>
      </c>
      <c r="D915" s="1">
        <v>2.0552986569999998</v>
      </c>
      <c r="E915" s="1">
        <v>3.3840895459999998</v>
      </c>
    </row>
    <row r="916" spans="1:5" x14ac:dyDescent="0.25">
      <c r="A916" s="1" t="s">
        <v>131</v>
      </c>
      <c r="B916" s="1" t="s">
        <v>779</v>
      </c>
      <c r="C916" s="1" t="s">
        <v>321</v>
      </c>
      <c r="D916" s="1">
        <v>3.5036766020000001</v>
      </c>
      <c r="E916" s="1">
        <v>4.6855074300000004</v>
      </c>
    </row>
    <row r="917" spans="1:5" x14ac:dyDescent="0.25">
      <c r="A917" s="1" t="s">
        <v>131</v>
      </c>
      <c r="B917" s="1" t="s">
        <v>780</v>
      </c>
      <c r="C917" s="1" t="s">
        <v>322</v>
      </c>
      <c r="D917" s="1">
        <v>7.1298547660000002</v>
      </c>
      <c r="E917" s="1">
        <v>8.5675042139999995</v>
      </c>
    </row>
    <row r="918" spans="1:5" x14ac:dyDescent="0.25">
      <c r="A918" s="1" t="s">
        <v>131</v>
      </c>
      <c r="B918" s="1" t="s">
        <v>781</v>
      </c>
      <c r="C918" s="1" t="s">
        <v>323</v>
      </c>
      <c r="D918" s="1">
        <v>8.8166659050000007</v>
      </c>
      <c r="E918" s="1">
        <v>10.51310003</v>
      </c>
    </row>
    <row r="919" spans="1:5" x14ac:dyDescent="0.25">
      <c r="A919" s="1" t="s">
        <v>131</v>
      </c>
      <c r="B919" s="1" t="s">
        <v>782</v>
      </c>
      <c r="C919" s="1" t="s">
        <v>324</v>
      </c>
      <c r="D919" s="1">
        <v>7.0585979170000002</v>
      </c>
      <c r="E919" s="1">
        <v>8.1590622790000005</v>
      </c>
    </row>
    <row r="920" spans="1:5" x14ac:dyDescent="0.25">
      <c r="A920" s="1" t="s">
        <v>131</v>
      </c>
      <c r="B920" s="1" t="s">
        <v>783</v>
      </c>
      <c r="C920" s="1" t="s">
        <v>325</v>
      </c>
      <c r="D920" s="1">
        <v>7.8565021010000002</v>
      </c>
      <c r="E920" s="1">
        <v>9.4659913630000005</v>
      </c>
    </row>
    <row r="921" spans="1:5" x14ac:dyDescent="0.25">
      <c r="A921" s="1" t="s">
        <v>131</v>
      </c>
      <c r="B921" s="1" t="s">
        <v>784</v>
      </c>
      <c r="C921" s="1" t="s">
        <v>326</v>
      </c>
      <c r="D921" s="1">
        <v>13.69483615</v>
      </c>
      <c r="E921" s="1">
        <v>15.52444161</v>
      </c>
    </row>
    <row r="922" spans="1:5" x14ac:dyDescent="0.25">
      <c r="A922" s="1" t="s">
        <v>131</v>
      </c>
      <c r="B922" s="1" t="s">
        <v>785</v>
      </c>
      <c r="C922" s="1" t="s">
        <v>327</v>
      </c>
      <c r="D922" s="1">
        <v>3.835297019</v>
      </c>
      <c r="E922" s="1">
        <v>4.7597612959999998</v>
      </c>
    </row>
    <row r="923" spans="1:5" x14ac:dyDescent="0.25">
      <c r="A923" s="1" t="s">
        <v>131</v>
      </c>
      <c r="B923" s="1" t="s">
        <v>786</v>
      </c>
      <c r="C923" s="1" t="s">
        <v>328</v>
      </c>
      <c r="D923" s="1">
        <v>4.1269248149999997</v>
      </c>
      <c r="E923" s="1">
        <v>5.4348143860000002</v>
      </c>
    </row>
    <row r="924" spans="1:5" x14ac:dyDescent="0.25">
      <c r="A924" s="1" t="s">
        <v>131</v>
      </c>
      <c r="B924" s="1" t="s">
        <v>787</v>
      </c>
      <c r="C924" s="1" t="s">
        <v>329</v>
      </c>
      <c r="D924" s="1">
        <v>3.3898280280000002</v>
      </c>
      <c r="E924" s="1">
        <v>4.1361767169999997</v>
      </c>
    </row>
    <row r="925" spans="1:5" x14ac:dyDescent="0.25">
      <c r="A925" s="1" t="s">
        <v>131</v>
      </c>
      <c r="B925" s="1" t="s">
        <v>788</v>
      </c>
      <c r="C925" s="1" t="s">
        <v>330</v>
      </c>
      <c r="D925" s="1">
        <v>8.2172769110000008</v>
      </c>
      <c r="E925" s="1">
        <v>10.73050085</v>
      </c>
    </row>
    <row r="926" spans="1:5" x14ac:dyDescent="0.25">
      <c r="A926" s="1" t="s">
        <v>131</v>
      </c>
      <c r="B926" s="1" t="s">
        <v>789</v>
      </c>
      <c r="C926" s="1" t="s">
        <v>331</v>
      </c>
      <c r="D926" s="1" t="e">
        <v>#VALUE!</v>
      </c>
      <c r="E926" s="1" t="e">
        <v>#VALUE!</v>
      </c>
    </row>
    <row r="927" spans="1:5" x14ac:dyDescent="0.25">
      <c r="A927" s="1" t="s">
        <v>131</v>
      </c>
      <c r="B927" s="1" t="s">
        <v>790</v>
      </c>
      <c r="C927" s="1" t="s">
        <v>332</v>
      </c>
      <c r="D927" s="1" t="e">
        <v>#VALUE!</v>
      </c>
      <c r="E927" s="1" t="e">
        <v>#VALUE!</v>
      </c>
    </row>
    <row r="928" spans="1:5" x14ac:dyDescent="0.25">
      <c r="A928" s="1" t="s">
        <v>131</v>
      </c>
      <c r="B928" s="1" t="s">
        <v>791</v>
      </c>
      <c r="C928" s="1" t="s">
        <v>333</v>
      </c>
      <c r="D928" s="1" t="e">
        <v>#VALUE!</v>
      </c>
      <c r="E928" s="1" t="e">
        <v>#VALUE!</v>
      </c>
    </row>
    <row r="929" spans="1:5" x14ac:dyDescent="0.25">
      <c r="A929" s="1" t="s">
        <v>131</v>
      </c>
      <c r="B929" s="1" t="s">
        <v>945</v>
      </c>
      <c r="C929" s="1" t="s">
        <v>487</v>
      </c>
      <c r="D929" s="1" t="e">
        <v>#VALUE!</v>
      </c>
      <c r="E929" s="1" t="e">
        <v>#VALUE!</v>
      </c>
    </row>
    <row r="930" spans="1:5" x14ac:dyDescent="0.25">
      <c r="A930" s="1" t="s">
        <v>131</v>
      </c>
      <c r="B930" s="1" t="s">
        <v>946</v>
      </c>
      <c r="C930" s="1" t="s">
        <v>488</v>
      </c>
      <c r="D930" s="1" t="e">
        <v>#VALUE!</v>
      </c>
      <c r="E930" s="1" t="e">
        <v>#VALUE!</v>
      </c>
    </row>
    <row r="931" spans="1:5" x14ac:dyDescent="0.25">
      <c r="A931" s="1" t="s">
        <v>131</v>
      </c>
      <c r="B931" s="1" t="s">
        <v>947</v>
      </c>
      <c r="C931" s="1" t="s">
        <v>489</v>
      </c>
      <c r="D931" s="1" t="e">
        <v>#VALUE!</v>
      </c>
      <c r="E931" s="1" t="e">
        <v>#VALUE!</v>
      </c>
    </row>
    <row r="932" spans="1:5" x14ac:dyDescent="0.25">
      <c r="A932" s="1" t="s">
        <v>131</v>
      </c>
      <c r="B932" s="1" t="s">
        <v>948</v>
      </c>
      <c r="C932" s="1" t="s">
        <v>490</v>
      </c>
      <c r="D932" s="1" t="e">
        <v>#VALUE!</v>
      </c>
      <c r="E932" s="1" t="e">
        <v>#VALUE!</v>
      </c>
    </row>
    <row r="933" spans="1:5" x14ac:dyDescent="0.25">
      <c r="A933" s="1" t="s">
        <v>131</v>
      </c>
      <c r="B933" s="1" t="s">
        <v>949</v>
      </c>
      <c r="C933" s="1" t="s">
        <v>491</v>
      </c>
      <c r="D933" s="1" t="e">
        <v>#VALUE!</v>
      </c>
      <c r="E933" s="1" t="e">
        <v>#VALUE!</v>
      </c>
    </row>
    <row r="934" spans="1:5" x14ac:dyDescent="0.25">
      <c r="A934" s="1" t="s">
        <v>131</v>
      </c>
      <c r="B934" s="1" t="s">
        <v>950</v>
      </c>
      <c r="C934" s="1" t="s">
        <v>492</v>
      </c>
      <c r="D934" s="1" t="e">
        <v>#VALUE!</v>
      </c>
      <c r="E934" s="1" t="e">
        <v>#VALUE!</v>
      </c>
    </row>
    <row r="935" spans="1:5" x14ac:dyDescent="0.25">
      <c r="A935" s="1" t="s">
        <v>131</v>
      </c>
      <c r="B935" s="1" t="s">
        <v>951</v>
      </c>
      <c r="C935" s="1" t="s">
        <v>493</v>
      </c>
      <c r="D935" s="1" t="e">
        <v>#VALUE!</v>
      </c>
      <c r="E935" s="1" t="e">
        <v>#VALUE!</v>
      </c>
    </row>
    <row r="936" spans="1:5" x14ac:dyDescent="0.25">
      <c r="A936" s="1" t="s">
        <v>131</v>
      </c>
      <c r="B936" s="1" t="s">
        <v>981</v>
      </c>
      <c r="C936" s="1" t="s">
        <v>524</v>
      </c>
      <c r="D936" s="1" t="e">
        <v>#VALUE!</v>
      </c>
      <c r="E936" s="1" t="e">
        <v>#VALUE!</v>
      </c>
    </row>
    <row r="937" spans="1:5" x14ac:dyDescent="0.25">
      <c r="A937" s="1" t="s">
        <v>131</v>
      </c>
      <c r="B937" s="1" t="s">
        <v>986</v>
      </c>
      <c r="C937" s="1" t="s">
        <v>529</v>
      </c>
      <c r="D937" s="1" t="e">
        <v>#VALUE!</v>
      </c>
      <c r="E937" s="1" t="e">
        <v>#VALUE!</v>
      </c>
    </row>
    <row r="938" spans="1:5" x14ac:dyDescent="0.25">
      <c r="A938" s="1" t="s">
        <v>131</v>
      </c>
      <c r="B938" s="1" t="s">
        <v>986</v>
      </c>
      <c r="C938" s="1" t="s">
        <v>543</v>
      </c>
      <c r="D938" s="1">
        <v>6.657420589</v>
      </c>
      <c r="E938" s="1">
        <v>8.0300018509999997</v>
      </c>
    </row>
    <row r="939" spans="1:5" x14ac:dyDescent="0.25">
      <c r="A939" s="1" t="s">
        <v>131</v>
      </c>
      <c r="B939" s="1" t="s">
        <v>987</v>
      </c>
      <c r="C939" s="1" t="s">
        <v>530</v>
      </c>
      <c r="D939" s="1">
        <v>9.3306715189999991</v>
      </c>
      <c r="E939" s="1">
        <v>9.2846710439999995</v>
      </c>
    </row>
    <row r="940" spans="1:5" x14ac:dyDescent="0.25">
      <c r="A940" s="1" t="s">
        <v>131</v>
      </c>
      <c r="B940" s="1" t="s">
        <v>987</v>
      </c>
      <c r="C940" s="1" t="s">
        <v>544</v>
      </c>
      <c r="D940" s="1">
        <v>4.5155972440000003</v>
      </c>
      <c r="E940" s="1">
        <v>6.0179798370000004</v>
      </c>
    </row>
    <row r="941" spans="1:5" x14ac:dyDescent="0.25">
      <c r="A941" s="1" t="s">
        <v>131</v>
      </c>
      <c r="B941" s="1" t="s">
        <v>989</v>
      </c>
      <c r="C941" s="1" t="s">
        <v>532</v>
      </c>
      <c r="D941" s="1">
        <v>6.595686862</v>
      </c>
      <c r="E941" s="1">
        <v>7.8456842399999998</v>
      </c>
    </row>
    <row r="942" spans="1:5" x14ac:dyDescent="0.25">
      <c r="A942" s="1" t="s">
        <v>131</v>
      </c>
      <c r="B942" s="1" t="s">
        <v>989</v>
      </c>
      <c r="C942" s="1" t="s">
        <v>532</v>
      </c>
      <c r="D942" s="1">
        <v>4.3941138239999997</v>
      </c>
      <c r="E942" s="1">
        <v>4.9787338590000001</v>
      </c>
    </row>
    <row r="943" spans="1:5" x14ac:dyDescent="0.25">
      <c r="A943" s="1" t="s">
        <v>131</v>
      </c>
      <c r="B943" s="1" t="s">
        <v>988</v>
      </c>
      <c r="C943" s="1" t="s">
        <v>531</v>
      </c>
      <c r="D943" s="1">
        <v>9.0826824720000001</v>
      </c>
      <c r="E943" s="1">
        <v>11.18031328</v>
      </c>
    </row>
    <row r="944" spans="1:5" x14ac:dyDescent="0.25">
      <c r="A944" s="1" t="s">
        <v>131</v>
      </c>
      <c r="B944" s="1" t="s">
        <v>988</v>
      </c>
      <c r="C944" s="1" t="s">
        <v>545</v>
      </c>
      <c r="D944" s="1">
        <v>1.7625063649999999</v>
      </c>
      <c r="E944" s="1">
        <v>3.249053623</v>
      </c>
    </row>
    <row r="945" spans="1:5" x14ac:dyDescent="0.25">
      <c r="A945" s="1" t="s">
        <v>131</v>
      </c>
      <c r="B945" s="1" t="s">
        <v>990</v>
      </c>
      <c r="C945" s="1" t="s">
        <v>533</v>
      </c>
      <c r="D945" s="1">
        <v>4.6431929099999998</v>
      </c>
      <c r="E945" s="1">
        <v>6.198019199</v>
      </c>
    </row>
    <row r="946" spans="1:5" x14ac:dyDescent="0.25">
      <c r="A946" s="1" t="s">
        <v>131</v>
      </c>
      <c r="B946" s="1" t="s">
        <v>990</v>
      </c>
      <c r="C946" s="1" t="s">
        <v>533</v>
      </c>
      <c r="D946" s="1">
        <v>9.7621677980000001</v>
      </c>
      <c r="E946" s="1">
        <v>11.89721488</v>
      </c>
    </row>
    <row r="947" spans="1:5" x14ac:dyDescent="0.25">
      <c r="A947" s="1" t="s">
        <v>131</v>
      </c>
      <c r="B947" s="1" t="s">
        <v>991</v>
      </c>
      <c r="C947" s="1" t="s">
        <v>534</v>
      </c>
      <c r="D947" s="1">
        <v>8.480991929</v>
      </c>
      <c r="E947" s="1">
        <v>10.55857168</v>
      </c>
    </row>
    <row r="948" spans="1:5" x14ac:dyDescent="0.25">
      <c r="A948" s="1" t="s">
        <v>131</v>
      </c>
      <c r="B948" s="1" t="s">
        <v>991</v>
      </c>
      <c r="C948" s="1" t="s">
        <v>546</v>
      </c>
      <c r="D948" s="1">
        <v>7.7782068969999996</v>
      </c>
      <c r="E948" s="1">
        <v>10.26838725</v>
      </c>
    </row>
    <row r="949" spans="1:5" x14ac:dyDescent="0.25">
      <c r="A949" s="1" t="s">
        <v>131</v>
      </c>
      <c r="B949" s="1" t="s">
        <v>982</v>
      </c>
      <c r="C949" s="1" t="s">
        <v>525</v>
      </c>
      <c r="D949" s="1">
        <v>4.7818093270000004</v>
      </c>
      <c r="E949" s="1">
        <v>5.8828882890000003</v>
      </c>
    </row>
    <row r="950" spans="1:5" x14ac:dyDescent="0.25">
      <c r="A950" s="1" t="s">
        <v>131</v>
      </c>
      <c r="B950" s="1" t="s">
        <v>982</v>
      </c>
      <c r="C950" s="1" t="s">
        <v>538</v>
      </c>
      <c r="D950" s="1">
        <v>9.0882852290000002</v>
      </c>
      <c r="E950" s="1">
        <v>10.117751289999999</v>
      </c>
    </row>
    <row r="951" spans="1:5" x14ac:dyDescent="0.25">
      <c r="A951" s="1" t="s">
        <v>131</v>
      </c>
      <c r="B951" s="1" t="s">
        <v>983</v>
      </c>
      <c r="C951" s="1" t="s">
        <v>526</v>
      </c>
      <c r="D951" s="1">
        <v>7.542118994</v>
      </c>
      <c r="E951" s="1">
        <v>9.327002126</v>
      </c>
    </row>
    <row r="952" spans="1:5" x14ac:dyDescent="0.25">
      <c r="A952" s="1" t="s">
        <v>131</v>
      </c>
      <c r="B952" s="1" t="s">
        <v>983</v>
      </c>
      <c r="C952" s="1" t="s">
        <v>539</v>
      </c>
      <c r="D952" s="1">
        <v>5.6617032309999997</v>
      </c>
      <c r="E952" s="1">
        <v>6.5838089030000004</v>
      </c>
    </row>
    <row r="953" spans="1:5" x14ac:dyDescent="0.25">
      <c r="A953" s="1" t="s">
        <v>131</v>
      </c>
      <c r="B953" s="1" t="s">
        <v>995</v>
      </c>
      <c r="C953" s="1" t="s">
        <v>540</v>
      </c>
      <c r="D953" s="1">
        <v>8.4852264779999995</v>
      </c>
      <c r="E953" s="1">
        <v>9.8810342309999992</v>
      </c>
    </row>
    <row r="954" spans="1:5" x14ac:dyDescent="0.25">
      <c r="A954" s="1" t="s">
        <v>131</v>
      </c>
      <c r="B954" s="1" t="s">
        <v>996</v>
      </c>
      <c r="C954" s="1" t="s">
        <v>541</v>
      </c>
      <c r="D954" s="1">
        <v>4.8330288240000003</v>
      </c>
      <c r="E954" s="1">
        <v>5.3466614799999999</v>
      </c>
    </row>
    <row r="955" spans="1:5" x14ac:dyDescent="0.25">
      <c r="A955" s="1" t="s">
        <v>131</v>
      </c>
      <c r="B955" s="1" t="s">
        <v>984</v>
      </c>
      <c r="C955" s="1" t="s">
        <v>527</v>
      </c>
      <c r="D955" s="1">
        <v>5.3305019539999998</v>
      </c>
      <c r="E955" s="1">
        <v>7.0205761960000004</v>
      </c>
    </row>
    <row r="956" spans="1:5" x14ac:dyDescent="0.25">
      <c r="A956" s="1" t="s">
        <v>131</v>
      </c>
      <c r="B956" s="1" t="s">
        <v>984</v>
      </c>
      <c r="C956" s="1" t="s">
        <v>527</v>
      </c>
      <c r="D956" s="1">
        <v>12.95838227</v>
      </c>
      <c r="E956" s="1">
        <v>13.490927729999999</v>
      </c>
    </row>
    <row r="957" spans="1:5" x14ac:dyDescent="0.25">
      <c r="A957" s="1" t="s">
        <v>131</v>
      </c>
      <c r="B957" s="1" t="s">
        <v>985</v>
      </c>
      <c r="C957" s="1" t="s">
        <v>528</v>
      </c>
      <c r="D957" s="1">
        <v>8.9957933689999994</v>
      </c>
      <c r="E957" s="1">
        <v>10.655309989999999</v>
      </c>
    </row>
    <row r="958" spans="1:5" x14ac:dyDescent="0.25">
      <c r="A958" s="1" t="s">
        <v>131</v>
      </c>
      <c r="B958" s="1" t="s">
        <v>985</v>
      </c>
      <c r="C958" s="1" t="s">
        <v>542</v>
      </c>
      <c r="D958" s="1" t="e">
        <v>#VALUE!</v>
      </c>
      <c r="E958" s="1" t="e">
        <v>#VALUE!</v>
      </c>
    </row>
    <row r="959" spans="1:5" x14ac:dyDescent="0.25">
      <c r="A959" s="1" t="s">
        <v>131</v>
      </c>
      <c r="B959" s="1" t="s">
        <v>992</v>
      </c>
      <c r="C959" s="1" t="s">
        <v>535</v>
      </c>
      <c r="D959" s="1" t="e">
        <v>#VALUE!</v>
      </c>
      <c r="E959" s="1" t="e">
        <v>#VALUE!</v>
      </c>
    </row>
    <row r="960" spans="1:5" x14ac:dyDescent="0.25">
      <c r="A960" s="1" t="s">
        <v>131</v>
      </c>
      <c r="B960" s="1" t="s">
        <v>992</v>
      </c>
      <c r="C960" s="1" t="s">
        <v>547</v>
      </c>
      <c r="D960" s="1">
        <v>7.4778844280000003</v>
      </c>
      <c r="E960" s="1">
        <v>9.1305065840000008</v>
      </c>
    </row>
    <row r="961" spans="1:5" x14ac:dyDescent="0.25">
      <c r="A961" s="1" t="s">
        <v>131</v>
      </c>
      <c r="B961" s="1" t="s">
        <v>992</v>
      </c>
      <c r="C961" s="1" t="s">
        <v>548</v>
      </c>
      <c r="D961" s="1">
        <v>9.7661210999999994</v>
      </c>
      <c r="E961" s="1">
        <v>10.945424689999999</v>
      </c>
    </row>
    <row r="962" spans="1:5" x14ac:dyDescent="0.25">
      <c r="A962" s="1" t="s">
        <v>131</v>
      </c>
      <c r="B962" s="1" t="s">
        <v>993</v>
      </c>
      <c r="C962" s="1" t="s">
        <v>536</v>
      </c>
      <c r="D962" s="1" t="e">
        <v>#VALUE!</v>
      </c>
      <c r="E962" s="1" t="e">
        <v>#VALUE!</v>
      </c>
    </row>
    <row r="963" spans="1:5" x14ac:dyDescent="0.25">
      <c r="A963" s="1" t="s">
        <v>131</v>
      </c>
      <c r="B963" s="1" t="s">
        <v>994</v>
      </c>
      <c r="C963" s="1" t="s">
        <v>537</v>
      </c>
      <c r="D963" s="1" t="e">
        <v>#VALUE!</v>
      </c>
      <c r="E963" s="1" t="e">
        <v>#VALUE!</v>
      </c>
    </row>
    <row r="964" spans="1:5" x14ac:dyDescent="0.25">
      <c r="A964" s="1" t="s">
        <v>131</v>
      </c>
      <c r="B964" s="1" t="s">
        <v>994</v>
      </c>
      <c r="C964" s="1" t="s">
        <v>549</v>
      </c>
      <c r="D964" s="1" t="e">
        <v>#VALUE!</v>
      </c>
      <c r="E964" s="1" t="e">
        <v>#VALUE!</v>
      </c>
    </row>
    <row r="965" spans="1:5" x14ac:dyDescent="0.25">
      <c r="A965" s="1" t="s">
        <v>131</v>
      </c>
      <c r="B965" s="1" t="s">
        <v>997</v>
      </c>
      <c r="C965" s="1" t="s">
        <v>550</v>
      </c>
      <c r="D965" s="1" t="e">
        <v>#VALUE!</v>
      </c>
      <c r="E965" s="1" t="e">
        <v>#VALUE!</v>
      </c>
    </row>
    <row r="966" spans="1:5" x14ac:dyDescent="0.25">
      <c r="A966" s="1" t="s">
        <v>131</v>
      </c>
      <c r="B966" s="1" t="s">
        <v>998</v>
      </c>
      <c r="C966" s="1" t="s">
        <v>551</v>
      </c>
      <c r="D966" s="1" t="e">
        <v>#VALUE!</v>
      </c>
      <c r="E966" s="1" t="e">
        <v>#VALUE!</v>
      </c>
    </row>
    <row r="967" spans="1:5" x14ac:dyDescent="0.25">
      <c r="A967" s="1" t="s">
        <v>131</v>
      </c>
      <c r="B967" s="1" t="s">
        <v>999</v>
      </c>
      <c r="C967" s="1" t="s">
        <v>552</v>
      </c>
      <c r="D967" s="1" t="e">
        <v>#VALUE!</v>
      </c>
      <c r="E967" s="1" t="e">
        <v>#VALUE!</v>
      </c>
    </row>
    <row r="968" spans="1:5" x14ac:dyDescent="0.25">
      <c r="A968" s="1" t="s">
        <v>131</v>
      </c>
      <c r="B968" s="1" t="s">
        <v>1000</v>
      </c>
      <c r="C968" s="1" t="s">
        <v>553</v>
      </c>
      <c r="D968" s="1" t="e">
        <v>#VALUE!</v>
      </c>
      <c r="E968" s="1" t="e">
        <v>#VALUE!</v>
      </c>
    </row>
    <row r="969" spans="1:5" x14ac:dyDescent="0.25">
      <c r="A969" s="1" t="s">
        <v>131</v>
      </c>
      <c r="B969" s="1" t="s">
        <v>1001</v>
      </c>
      <c r="C969" s="1" t="s">
        <v>554</v>
      </c>
      <c r="D969" s="1" t="e">
        <v>#VALUE!</v>
      </c>
      <c r="E969" s="1" t="e">
        <v>#VALUE!</v>
      </c>
    </row>
    <row r="970" spans="1:5" x14ac:dyDescent="0.25">
      <c r="A970" s="1" t="s">
        <v>131</v>
      </c>
      <c r="B970" s="1" t="s">
        <v>1002</v>
      </c>
      <c r="C970" s="1" t="s">
        <v>555</v>
      </c>
      <c r="D970" s="1" t="e">
        <v>#VALUE!</v>
      </c>
      <c r="E970" s="1" t="e">
        <v>#VALUE!</v>
      </c>
    </row>
    <row r="971" spans="1:5" x14ac:dyDescent="0.25">
      <c r="A971" s="1" t="s">
        <v>131</v>
      </c>
      <c r="B971" s="1" t="s">
        <v>1003</v>
      </c>
      <c r="C971" s="1" t="s">
        <v>556</v>
      </c>
      <c r="D971" s="1" t="e">
        <v>#VALUE!</v>
      </c>
      <c r="E971" s="1" t="e">
        <v>#VALUE!</v>
      </c>
    </row>
    <row r="972" spans="1:5" x14ac:dyDescent="0.25">
      <c r="A972" s="1" t="s">
        <v>131</v>
      </c>
      <c r="B972" s="1" t="s">
        <v>1007</v>
      </c>
      <c r="C972" s="1" t="s">
        <v>560</v>
      </c>
      <c r="D972" s="1" t="e">
        <v>#VALUE!</v>
      </c>
      <c r="E972" s="1" t="e">
        <v>#VALUE!</v>
      </c>
    </row>
    <row r="973" spans="1:5" x14ac:dyDescent="0.25">
      <c r="A973" s="1" t="s">
        <v>131</v>
      </c>
      <c r="B973" s="1" t="s">
        <v>1004</v>
      </c>
      <c r="C973" s="1" t="s">
        <v>557</v>
      </c>
      <c r="D973" s="1" t="e">
        <v>#VALUE!</v>
      </c>
      <c r="E973" s="1" t="e">
        <v>#VALUE!</v>
      </c>
    </row>
    <row r="974" spans="1:5" x14ac:dyDescent="0.25">
      <c r="A974" s="1" t="s">
        <v>131</v>
      </c>
      <c r="B974" s="1" t="s">
        <v>1005</v>
      </c>
      <c r="C974" s="1" t="s">
        <v>558</v>
      </c>
      <c r="D974" s="1" t="e">
        <v>#VALUE!</v>
      </c>
      <c r="E974" s="1" t="e">
        <v>#VALUE!</v>
      </c>
    </row>
    <row r="975" spans="1:5" x14ac:dyDescent="0.25">
      <c r="A975" s="1" t="s">
        <v>131</v>
      </c>
      <c r="B975" s="1" t="s">
        <v>1006</v>
      </c>
      <c r="C975" s="1" t="s">
        <v>559</v>
      </c>
      <c r="D975" s="1" t="e">
        <v>#VALUE!</v>
      </c>
      <c r="E975" s="1" t="e">
        <v>#VALUE!</v>
      </c>
    </row>
    <row r="976" spans="1:5" x14ac:dyDescent="0.25">
      <c r="A976" s="1" t="s">
        <v>131</v>
      </c>
      <c r="B976" s="1" t="s">
        <v>1008</v>
      </c>
      <c r="C976" s="1" t="s">
        <v>561</v>
      </c>
      <c r="D976" s="1">
        <v>10.45905992</v>
      </c>
      <c r="E976" s="1">
        <v>11.93734817</v>
      </c>
    </row>
    <row r="977" spans="1:5" x14ac:dyDescent="0.25">
      <c r="A977" s="1" t="s">
        <v>131</v>
      </c>
      <c r="B977" s="1" t="s">
        <v>1009</v>
      </c>
      <c r="C977" s="1" t="s">
        <v>562</v>
      </c>
      <c r="D977" s="1">
        <v>6.6614248619999996</v>
      </c>
      <c r="E977" s="1">
        <v>7.795152463</v>
      </c>
    </row>
    <row r="978" spans="1:5" x14ac:dyDescent="0.25">
      <c r="A978" s="1" t="s">
        <v>131</v>
      </c>
      <c r="B978" s="1" t="s">
        <v>1010</v>
      </c>
      <c r="C978" s="1" t="s">
        <v>563</v>
      </c>
      <c r="D978" s="1">
        <v>9.5782624270000003</v>
      </c>
      <c r="E978" s="1">
        <v>12.136872459999999</v>
      </c>
    </row>
    <row r="979" spans="1:5" x14ac:dyDescent="0.25">
      <c r="A979" s="1" t="s">
        <v>131</v>
      </c>
      <c r="B979" s="1" t="s">
        <v>1011</v>
      </c>
      <c r="C979" s="1" t="s">
        <v>564</v>
      </c>
      <c r="D979" s="1">
        <v>8.9248220180000004</v>
      </c>
      <c r="E979" s="1">
        <v>10.30651389</v>
      </c>
    </row>
    <row r="980" spans="1:5" x14ac:dyDescent="0.25">
      <c r="A980" s="1" t="s">
        <v>131</v>
      </c>
      <c r="B980" s="1" t="s">
        <v>1012</v>
      </c>
      <c r="C980" s="1" t="s">
        <v>565</v>
      </c>
      <c r="D980" s="1">
        <v>10.64176748</v>
      </c>
      <c r="E980" s="1">
        <v>12.22648624</v>
      </c>
    </row>
    <row r="981" spans="1:5" x14ac:dyDescent="0.25">
      <c r="A981" s="1" t="s">
        <v>131</v>
      </c>
      <c r="B981" s="1" t="s">
        <v>1013</v>
      </c>
      <c r="C981" s="1" t="s">
        <v>566</v>
      </c>
      <c r="D981" s="1">
        <v>8.1958182120000007</v>
      </c>
      <c r="E981" s="1">
        <v>10.38973932</v>
      </c>
    </row>
    <row r="982" spans="1:5" x14ac:dyDescent="0.25">
      <c r="A982" s="1" t="s">
        <v>131</v>
      </c>
      <c r="B982" s="1" t="s">
        <v>1014</v>
      </c>
      <c r="C982" s="1" t="s">
        <v>567</v>
      </c>
      <c r="D982" s="1">
        <v>5.9405180189999998</v>
      </c>
      <c r="E982" s="1">
        <v>7.150334688</v>
      </c>
    </row>
    <row r="983" spans="1:5" x14ac:dyDescent="0.25">
      <c r="A983" s="1" t="s">
        <v>131</v>
      </c>
      <c r="B983" s="1" t="s">
        <v>1015</v>
      </c>
      <c r="C983" s="1" t="s">
        <v>568</v>
      </c>
      <c r="D983" s="1" t="e">
        <v>#VALUE!</v>
      </c>
      <c r="E983" s="1" t="e">
        <v>#VALUE!</v>
      </c>
    </row>
    <row r="984" spans="1:5" x14ac:dyDescent="0.25">
      <c r="A984" s="1" t="s">
        <v>131</v>
      </c>
      <c r="B984" s="1" t="s">
        <v>594</v>
      </c>
      <c r="C984" s="1" t="s">
        <v>133</v>
      </c>
      <c r="D984" s="1" t="e">
        <v>#VALUE!</v>
      </c>
      <c r="E984" s="1" t="e">
        <v>#VALUE!</v>
      </c>
    </row>
    <row r="985" spans="1:5" x14ac:dyDescent="0.25">
      <c r="A985" s="1" t="s">
        <v>131</v>
      </c>
      <c r="B985" s="1" t="s">
        <v>595</v>
      </c>
      <c r="C985" s="1" t="s">
        <v>134</v>
      </c>
      <c r="D985" s="1" t="e">
        <v>#VALUE!</v>
      </c>
      <c r="E985" s="1" t="e">
        <v>#VALUE!</v>
      </c>
    </row>
    <row r="986" spans="1:5" x14ac:dyDescent="0.25">
      <c r="A986" s="1" t="s">
        <v>131</v>
      </c>
      <c r="B986" s="1" t="s">
        <v>596</v>
      </c>
      <c r="C986" s="1" t="s">
        <v>135</v>
      </c>
      <c r="D986" s="1" t="e">
        <v>#VALUE!</v>
      </c>
      <c r="E986" s="1" t="e">
        <v>#VALUE!</v>
      </c>
    </row>
    <row r="987" spans="1:5" x14ac:dyDescent="0.25">
      <c r="A987" s="1" t="s">
        <v>131</v>
      </c>
      <c r="B987" s="1" t="s">
        <v>597</v>
      </c>
      <c r="C987" s="1" t="s">
        <v>136</v>
      </c>
      <c r="D987" s="1" t="e">
        <v>#VALUE!</v>
      </c>
      <c r="E987" s="1" t="e">
        <v>#VALUE!</v>
      </c>
    </row>
    <row r="988" spans="1:5" x14ac:dyDescent="0.25">
      <c r="A988" s="1" t="s">
        <v>131</v>
      </c>
      <c r="B988" s="1" t="s">
        <v>598</v>
      </c>
      <c r="C988" s="1" t="s">
        <v>137</v>
      </c>
      <c r="D988" s="1" t="e">
        <v>#VALUE!</v>
      </c>
      <c r="E988" s="1" t="e">
        <v>#VALUE!</v>
      </c>
    </row>
    <row r="989" spans="1:5" x14ac:dyDescent="0.25">
      <c r="A989" s="1" t="s">
        <v>131</v>
      </c>
      <c r="B989" s="1" t="s">
        <v>599</v>
      </c>
      <c r="C989" s="1" t="s">
        <v>138</v>
      </c>
      <c r="D989" s="1" t="e">
        <v>#VALUE!</v>
      </c>
      <c r="E989" s="1" t="e">
        <v>#VALUE!</v>
      </c>
    </row>
    <row r="990" spans="1:5" x14ac:dyDescent="0.25">
      <c r="A990" s="1" t="s">
        <v>131</v>
      </c>
      <c r="B990" s="1" t="s">
        <v>600</v>
      </c>
      <c r="C990" s="1" t="s">
        <v>139</v>
      </c>
      <c r="D990" s="1" t="e">
        <v>#VALUE!</v>
      </c>
      <c r="E990" s="1" t="e">
        <v>#VALUE!</v>
      </c>
    </row>
    <row r="991" spans="1:5" x14ac:dyDescent="0.25">
      <c r="A991" s="1" t="s">
        <v>131</v>
      </c>
      <c r="B991" s="1" t="s">
        <v>601</v>
      </c>
      <c r="C991" s="1" t="s">
        <v>140</v>
      </c>
      <c r="D991" s="1" t="e">
        <v>#VALUE!</v>
      </c>
      <c r="E991" s="1" t="e">
        <v>#VALUE!</v>
      </c>
    </row>
    <row r="992" spans="1:5" x14ac:dyDescent="0.25">
      <c r="A992" s="1" t="s">
        <v>131</v>
      </c>
      <c r="B992" s="1" t="s">
        <v>602</v>
      </c>
      <c r="C992" s="1" t="s">
        <v>141</v>
      </c>
      <c r="D992" s="1" t="e">
        <v>#VALUE!</v>
      </c>
      <c r="E992" s="1" t="e">
        <v>#VALUE!</v>
      </c>
    </row>
    <row r="993" spans="1:5" x14ac:dyDescent="0.25">
      <c r="A993" s="1" t="s">
        <v>131</v>
      </c>
      <c r="B993" s="1" t="s">
        <v>603</v>
      </c>
      <c r="C993" s="1" t="s">
        <v>142</v>
      </c>
      <c r="D993" s="1" t="e">
        <v>#VALUE!</v>
      </c>
      <c r="E993" s="1" t="e">
        <v>#VALUE!</v>
      </c>
    </row>
    <row r="994" spans="1:5" x14ac:dyDescent="0.25">
      <c r="A994" s="1" t="s">
        <v>131</v>
      </c>
      <c r="B994" s="1" t="s">
        <v>604</v>
      </c>
      <c r="C994" s="1" t="s">
        <v>143</v>
      </c>
      <c r="D994" s="1" t="e">
        <v>#VALUE!</v>
      </c>
      <c r="E994" s="1" t="e">
        <v>#VALUE!</v>
      </c>
    </row>
    <row r="995" spans="1:5" x14ac:dyDescent="0.25">
      <c r="A995" s="1" t="s">
        <v>131</v>
      </c>
      <c r="B995" s="1" t="s">
        <v>605</v>
      </c>
      <c r="C995" s="1" t="s">
        <v>144</v>
      </c>
      <c r="D995" s="1" t="e">
        <v>#VALUE!</v>
      </c>
      <c r="E995" s="1" t="e">
        <v>#VALUE!</v>
      </c>
    </row>
    <row r="996" spans="1:5" x14ac:dyDescent="0.25">
      <c r="A996" s="1" t="s">
        <v>131</v>
      </c>
      <c r="B996" s="1" t="s">
        <v>606</v>
      </c>
      <c r="C996" s="1" t="s">
        <v>145</v>
      </c>
      <c r="D996" s="1" t="e">
        <v>#VALUE!</v>
      </c>
      <c r="E996" s="1" t="e">
        <v>#VALUE!</v>
      </c>
    </row>
    <row r="997" spans="1:5" x14ac:dyDescent="0.25">
      <c r="A997" s="1" t="s">
        <v>131</v>
      </c>
      <c r="B997" s="1" t="s">
        <v>607</v>
      </c>
      <c r="C997" s="1" t="s">
        <v>146</v>
      </c>
      <c r="D997" s="1" t="e">
        <v>#VALUE!</v>
      </c>
      <c r="E997" s="1" t="e">
        <v>#VALUE!</v>
      </c>
    </row>
    <row r="998" spans="1:5" x14ac:dyDescent="0.25">
      <c r="A998" s="1" t="s">
        <v>131</v>
      </c>
      <c r="B998" s="1" t="s">
        <v>608</v>
      </c>
      <c r="C998" s="1" t="s">
        <v>147</v>
      </c>
      <c r="D998" s="1" t="e">
        <v>#VALUE!</v>
      </c>
      <c r="E998" s="1" t="e">
        <v>#VALUE!</v>
      </c>
    </row>
    <row r="999" spans="1:5" x14ac:dyDescent="0.25">
      <c r="A999" s="1" t="s">
        <v>131</v>
      </c>
      <c r="B999" s="1" t="s">
        <v>609</v>
      </c>
      <c r="C999" s="1" t="s">
        <v>148</v>
      </c>
      <c r="D999" s="1" t="e">
        <v>#VALUE!</v>
      </c>
      <c r="E999" s="1" t="e">
        <v>#VALUE!</v>
      </c>
    </row>
    <row r="1000" spans="1:5" x14ac:dyDescent="0.25">
      <c r="A1000" s="1" t="s">
        <v>131</v>
      </c>
      <c r="B1000" s="1" t="s">
        <v>1016</v>
      </c>
      <c r="C1000" s="1" t="s">
        <v>569</v>
      </c>
      <c r="D1000" s="1" t="e">
        <v>#VALUE!</v>
      </c>
      <c r="E1000" s="1" t="e">
        <v>#VALUE!</v>
      </c>
    </row>
    <row r="1001" spans="1:5" x14ac:dyDescent="0.25">
      <c r="A1001" s="1" t="s">
        <v>131</v>
      </c>
      <c r="B1001" s="1" t="s">
        <v>1017</v>
      </c>
      <c r="C1001" s="1" t="s">
        <v>570</v>
      </c>
      <c r="D1001" s="1" t="e">
        <v>#VALUE!</v>
      </c>
      <c r="E1001" s="1" t="e">
        <v>#VALUE!</v>
      </c>
    </row>
    <row r="1002" spans="1:5" x14ac:dyDescent="0.25">
      <c r="A1002" s="1" t="s">
        <v>131</v>
      </c>
      <c r="B1002" s="1" t="s">
        <v>1018</v>
      </c>
      <c r="C1002" s="1" t="s">
        <v>571</v>
      </c>
      <c r="D1002" s="1" t="e">
        <v>#VALUE!</v>
      </c>
      <c r="E1002" s="1" t="e">
        <v>#VALUE!</v>
      </c>
    </row>
    <row r="1003" spans="1:5" x14ac:dyDescent="0.25">
      <c r="A1003" s="1" t="s">
        <v>131</v>
      </c>
      <c r="B1003" s="1" t="s">
        <v>1019</v>
      </c>
      <c r="C1003" s="1" t="s">
        <v>572</v>
      </c>
      <c r="D1003" s="1" t="e">
        <v>#VALUE!</v>
      </c>
      <c r="E1003" s="1" t="e">
        <v>#VALUE!</v>
      </c>
    </row>
    <row r="1004" spans="1:5" x14ac:dyDescent="0.25">
      <c r="A1004" s="1" t="s">
        <v>131</v>
      </c>
      <c r="B1004" s="1" t="s">
        <v>1020</v>
      </c>
      <c r="C1004" s="1" t="s">
        <v>573</v>
      </c>
      <c r="D1004" s="1" t="e">
        <v>#VALUE!</v>
      </c>
      <c r="E1004" s="1" t="e">
        <v>#VALUE!</v>
      </c>
    </row>
    <row r="1005" spans="1:5" x14ac:dyDescent="0.25">
      <c r="A1005" s="1" t="s">
        <v>131</v>
      </c>
      <c r="B1005" s="1" t="s">
        <v>1021</v>
      </c>
      <c r="C1005" s="1" t="s">
        <v>574</v>
      </c>
      <c r="D1005" s="1" t="e">
        <v>#VALUE!</v>
      </c>
      <c r="E1005" s="1" t="e">
        <v>#VALUE!</v>
      </c>
    </row>
    <row r="1006" spans="1:5" x14ac:dyDescent="0.25">
      <c r="A1006" s="1" t="s">
        <v>131</v>
      </c>
      <c r="B1006" s="1" t="s">
        <v>1023</v>
      </c>
      <c r="C1006" s="1" t="s">
        <v>576</v>
      </c>
      <c r="D1006" s="1" t="e">
        <v>#VALUE!</v>
      </c>
      <c r="E1006" s="1" t="e">
        <v>#VALUE!</v>
      </c>
    </row>
    <row r="1007" spans="1:5" x14ac:dyDescent="0.25">
      <c r="A1007" s="1" t="s">
        <v>131</v>
      </c>
      <c r="B1007" s="1" t="s">
        <v>1024</v>
      </c>
      <c r="C1007" s="1" t="s">
        <v>577</v>
      </c>
      <c r="D1007" s="1" t="e">
        <v>#VALUE!</v>
      </c>
      <c r="E1007" s="1" t="e">
        <v>#VALUE!</v>
      </c>
    </row>
    <row r="1008" spans="1:5" x14ac:dyDescent="0.25">
      <c r="A1008" s="1" t="s">
        <v>131</v>
      </c>
      <c r="B1008" s="1" t="s">
        <v>1026</v>
      </c>
      <c r="C1008" s="1" t="s">
        <v>579</v>
      </c>
      <c r="D1008" s="1" t="e">
        <v>#VALUE!</v>
      </c>
      <c r="E1008" s="1" t="e">
        <v>#VALUE!</v>
      </c>
    </row>
    <row r="1009" spans="1:5" x14ac:dyDescent="0.25">
      <c r="A1009" s="1" t="s">
        <v>131</v>
      </c>
      <c r="B1009" s="1" t="s">
        <v>1027</v>
      </c>
      <c r="C1009" s="1" t="s">
        <v>580</v>
      </c>
      <c r="D1009" s="1" t="e">
        <v>#VALUE!</v>
      </c>
      <c r="E1009" s="1" t="e">
        <v>#VALUE!</v>
      </c>
    </row>
    <row r="1010" spans="1:5" x14ac:dyDescent="0.25">
      <c r="A1010" s="1" t="s">
        <v>131</v>
      </c>
      <c r="B1010" s="1" t="s">
        <v>1028</v>
      </c>
      <c r="C1010" s="1" t="s">
        <v>581</v>
      </c>
      <c r="D1010" s="1" t="e">
        <v>#VALUE!</v>
      </c>
      <c r="E1010" s="1" t="e">
        <v>#VALUE!</v>
      </c>
    </row>
    <row r="1011" spans="1:5" x14ac:dyDescent="0.25">
      <c r="A1011" s="1" t="s">
        <v>131</v>
      </c>
      <c r="B1011" s="1" t="s">
        <v>1029</v>
      </c>
      <c r="C1011" s="1" t="s">
        <v>582</v>
      </c>
      <c r="D1011" s="1" t="e">
        <v>#VALUE!</v>
      </c>
      <c r="E1011" s="1" t="e">
        <v>#VALUE!</v>
      </c>
    </row>
    <row r="1012" spans="1:5" x14ac:dyDescent="0.25">
      <c r="A1012" s="1" t="s">
        <v>131</v>
      </c>
      <c r="B1012" s="1" t="s">
        <v>1030</v>
      </c>
      <c r="C1012" s="1" t="s">
        <v>583</v>
      </c>
      <c r="D1012" s="1" t="e">
        <v>#VALUE!</v>
      </c>
      <c r="E1012" s="1" t="e">
        <v>#VALUE!</v>
      </c>
    </row>
    <row r="1013" spans="1:5" x14ac:dyDescent="0.25">
      <c r="A1013" s="1" t="s">
        <v>131</v>
      </c>
      <c r="B1013" s="1" t="s">
        <v>1031</v>
      </c>
      <c r="C1013" s="1" t="s">
        <v>584</v>
      </c>
      <c r="D1013" s="1" t="e">
        <v>#VALUE!</v>
      </c>
      <c r="E1013" s="1" t="e">
        <v>#VALUE!</v>
      </c>
    </row>
    <row r="1014" spans="1:5" x14ac:dyDescent="0.25">
      <c r="A1014" s="1" t="s">
        <v>131</v>
      </c>
      <c r="B1014" s="1" t="s">
        <v>1032</v>
      </c>
      <c r="C1014" s="1" t="s">
        <v>585</v>
      </c>
      <c r="D1014" s="1" t="e">
        <v>#VALUE!</v>
      </c>
      <c r="E1014" s="1" t="e">
        <v>#VALUE!</v>
      </c>
    </row>
    <row r="1015" spans="1:5" x14ac:dyDescent="0.25">
      <c r="A1015" s="1" t="s">
        <v>131</v>
      </c>
      <c r="B1015" s="1" t="s">
        <v>1033</v>
      </c>
      <c r="C1015" s="1" t="s">
        <v>586</v>
      </c>
      <c r="D1015" s="1">
        <v>5.8077931940000003</v>
      </c>
      <c r="E1015" s="1">
        <v>7.032812872</v>
      </c>
    </row>
    <row r="1016" spans="1:5" x14ac:dyDescent="0.25">
      <c r="A1016" s="1" t="s">
        <v>131</v>
      </c>
      <c r="B1016" s="1" t="s">
        <v>1034</v>
      </c>
      <c r="C1016" s="1" t="s">
        <v>587</v>
      </c>
      <c r="D1016" s="1">
        <v>7.1167900030000002</v>
      </c>
      <c r="E1016" s="1">
        <v>8.8239203800000006</v>
      </c>
    </row>
    <row r="1017" spans="1:5" x14ac:dyDescent="0.25">
      <c r="A1017" s="1" t="s">
        <v>131</v>
      </c>
      <c r="B1017" s="1" t="s">
        <v>1035</v>
      </c>
      <c r="C1017" s="1" t="s">
        <v>588</v>
      </c>
      <c r="D1017" s="1">
        <v>5.1066408650000001</v>
      </c>
      <c r="E1017" s="1">
        <v>6.4409885339999997</v>
      </c>
    </row>
    <row r="1018" spans="1:5" x14ac:dyDescent="0.25">
      <c r="A1018" s="1" t="s">
        <v>131</v>
      </c>
      <c r="B1018" s="1" t="s">
        <v>1036</v>
      </c>
      <c r="C1018" s="1" t="s">
        <v>589</v>
      </c>
      <c r="D1018" s="1">
        <v>5.5423796660000004</v>
      </c>
      <c r="E1018" s="1">
        <v>6.8028879399999997</v>
      </c>
    </row>
    <row r="1019" spans="1:5" x14ac:dyDescent="0.25">
      <c r="A1019" s="1" t="s">
        <v>131</v>
      </c>
      <c r="B1019" s="1" t="s">
        <v>1037</v>
      </c>
      <c r="C1019" s="1" t="s">
        <v>590</v>
      </c>
      <c r="D1019" s="1">
        <v>6.0021408850000002</v>
      </c>
      <c r="E1019" s="1">
        <v>7.416761406</v>
      </c>
    </row>
    <row r="1020" spans="1:5" x14ac:dyDescent="0.25">
      <c r="A1020" s="1" t="s">
        <v>131</v>
      </c>
      <c r="B1020" s="1" t="s">
        <v>1038</v>
      </c>
      <c r="C1020" s="1" t="s">
        <v>591</v>
      </c>
      <c r="D1020" s="1">
        <v>5.3455388880000001</v>
      </c>
      <c r="E1020" s="1">
        <v>5.8427268239999997</v>
      </c>
    </row>
    <row r="1021" spans="1:5" x14ac:dyDescent="0.25">
      <c r="A1021" s="1" t="s">
        <v>131</v>
      </c>
      <c r="B1021" s="1" t="s">
        <v>1039</v>
      </c>
      <c r="C1021" s="1" t="s">
        <v>592</v>
      </c>
      <c r="D1021" s="1">
        <v>5.5651601040000003</v>
      </c>
      <c r="E1021" s="1">
        <v>6.45131692</v>
      </c>
    </row>
    <row r="1022" spans="1:5" x14ac:dyDescent="0.25">
      <c r="A1022" s="1" t="s">
        <v>131</v>
      </c>
      <c r="B1022" s="1" t="s">
        <v>1022</v>
      </c>
      <c r="C1022" s="1" t="s">
        <v>575</v>
      </c>
      <c r="D1022" s="1">
        <v>5.662510857</v>
      </c>
      <c r="E1022" s="1">
        <v>6.6734635859999996</v>
      </c>
    </row>
    <row r="1023" spans="1:5" x14ac:dyDescent="0.25">
      <c r="A1023" s="1" t="s">
        <v>131</v>
      </c>
      <c r="B1023" s="1" t="s">
        <v>1025</v>
      </c>
      <c r="C1023" s="1" t="s">
        <v>578</v>
      </c>
      <c r="D1023" s="1">
        <v>4.9083054720000003</v>
      </c>
      <c r="E1023" s="1">
        <v>5.3008496279999999</v>
      </c>
    </row>
    <row r="1024" spans="1:5" x14ac:dyDescent="0.25">
      <c r="A1024" s="1" t="s">
        <v>1211</v>
      </c>
      <c r="B1024" s="1" t="s">
        <v>1193</v>
      </c>
      <c r="C1024" s="1" t="s">
        <v>1175</v>
      </c>
      <c r="D1024" s="1">
        <v>8.4676584730000002</v>
      </c>
      <c r="E1024" s="1">
        <v>8.9845515660000004</v>
      </c>
    </row>
    <row r="1025" spans="1:5" x14ac:dyDescent="0.25">
      <c r="A1025" s="1" t="s">
        <v>1211</v>
      </c>
      <c r="B1025" s="1" t="s">
        <v>1194</v>
      </c>
      <c r="C1025" s="1" t="s">
        <v>1176</v>
      </c>
      <c r="D1025" s="1">
        <v>12.389708860000001</v>
      </c>
      <c r="E1025" s="1">
        <v>15.457176240000001</v>
      </c>
    </row>
    <row r="1026" spans="1:5" x14ac:dyDescent="0.25">
      <c r="A1026" s="1" t="s">
        <v>1211</v>
      </c>
      <c r="B1026" s="1" t="s">
        <v>1195</v>
      </c>
      <c r="C1026" s="1" t="s">
        <v>1177</v>
      </c>
      <c r="D1026" s="1">
        <v>7.7617195350000001</v>
      </c>
      <c r="E1026" s="1">
        <v>9.2892685329999996</v>
      </c>
    </row>
    <row r="1027" spans="1:5" x14ac:dyDescent="0.25">
      <c r="A1027" s="1" t="s">
        <v>1211</v>
      </c>
      <c r="B1027" s="1" t="s">
        <v>1196</v>
      </c>
      <c r="C1027" s="1" t="s">
        <v>1178</v>
      </c>
      <c r="D1027" s="1">
        <v>8.2005609649999993</v>
      </c>
      <c r="E1027" s="1">
        <v>8.9448005930000001</v>
      </c>
    </row>
    <row r="1028" spans="1:5" x14ac:dyDescent="0.25">
      <c r="A1028" s="1" t="s">
        <v>1211</v>
      </c>
      <c r="B1028" s="1" t="s">
        <v>1197</v>
      </c>
      <c r="C1028" s="1" t="s">
        <v>1179</v>
      </c>
      <c r="D1028" s="1">
        <v>10.10840063</v>
      </c>
      <c r="E1028" s="1">
        <v>11.42258657</v>
      </c>
    </row>
    <row r="1029" spans="1:5" x14ac:dyDescent="0.25">
      <c r="A1029" s="1" t="s">
        <v>1211</v>
      </c>
      <c r="B1029" s="1" t="s">
        <v>1198</v>
      </c>
      <c r="C1029" s="1" t="s">
        <v>1180</v>
      </c>
      <c r="D1029" s="1">
        <v>7.3876186070000003</v>
      </c>
      <c r="E1029" s="1">
        <v>8.6164508009999992</v>
      </c>
    </row>
    <row r="1030" spans="1:5" x14ac:dyDescent="0.25">
      <c r="A1030" s="1" t="s">
        <v>1211</v>
      </c>
      <c r="B1030" s="1" t="s">
        <v>1199</v>
      </c>
      <c r="C1030" s="1" t="s">
        <v>1181</v>
      </c>
      <c r="D1030" s="1" t="e">
        <v>#VALUE!</v>
      </c>
      <c r="E1030" s="1" t="e">
        <v>#VALUE!</v>
      </c>
    </row>
    <row r="1031" spans="1:5" x14ac:dyDescent="0.25">
      <c r="A1031" s="1" t="s">
        <v>1211</v>
      </c>
      <c r="B1031" s="1" t="s">
        <v>1200</v>
      </c>
      <c r="C1031" s="1" t="s">
        <v>1182</v>
      </c>
      <c r="D1031" s="1" t="e">
        <v>#VALUE!</v>
      </c>
      <c r="E1031" s="1" t="e">
        <v>#VALUE!</v>
      </c>
    </row>
    <row r="1032" spans="1:5" x14ac:dyDescent="0.25">
      <c r="A1032" s="1" t="s">
        <v>1211</v>
      </c>
      <c r="B1032" s="1" t="s">
        <v>1201</v>
      </c>
      <c r="C1032" s="1" t="s">
        <v>1183</v>
      </c>
      <c r="D1032" s="1" t="e">
        <v>#VALUE!</v>
      </c>
      <c r="E1032" s="1" t="e">
        <v>#VALUE!</v>
      </c>
    </row>
    <row r="1033" spans="1:5" x14ac:dyDescent="0.25">
      <c r="A1033" s="1" t="s">
        <v>1211</v>
      </c>
      <c r="B1033" s="1" t="s">
        <v>1202</v>
      </c>
      <c r="C1033" s="1" t="s">
        <v>1184</v>
      </c>
      <c r="D1033" s="1" t="e">
        <v>#VALUE!</v>
      </c>
      <c r="E1033" s="1" t="e">
        <v>#VALUE!</v>
      </c>
    </row>
    <row r="1034" spans="1:5" x14ac:dyDescent="0.25">
      <c r="A1034" s="1" t="s">
        <v>1211</v>
      </c>
      <c r="B1034" s="1" t="s">
        <v>1203</v>
      </c>
      <c r="C1034" s="1" t="s">
        <v>1185</v>
      </c>
      <c r="D1034" s="1" t="e">
        <v>#VALUE!</v>
      </c>
      <c r="E1034" s="1" t="e">
        <v>#VALUE!</v>
      </c>
    </row>
    <row r="1035" spans="1:5" x14ac:dyDescent="0.25">
      <c r="A1035" s="1" t="s">
        <v>1211</v>
      </c>
      <c r="B1035" s="1" t="s">
        <v>1204</v>
      </c>
      <c r="C1035" s="1" t="s">
        <v>1186</v>
      </c>
      <c r="D1035" s="1" t="e">
        <v>#VALUE!</v>
      </c>
      <c r="E1035" s="1" t="e">
        <v>#VALUE!</v>
      </c>
    </row>
    <row r="1036" spans="1:5" x14ac:dyDescent="0.25">
      <c r="A1036" s="1" t="s">
        <v>1211</v>
      </c>
      <c r="B1036" s="1" t="s">
        <v>1205</v>
      </c>
      <c r="C1036" s="1" t="s">
        <v>1187</v>
      </c>
      <c r="D1036" s="1" t="e">
        <v>#VALUE!</v>
      </c>
      <c r="E1036" s="1" t="e">
        <v>#VALUE!</v>
      </c>
    </row>
    <row r="1037" spans="1:5" x14ac:dyDescent="0.25">
      <c r="A1037" s="1" t="s">
        <v>1211</v>
      </c>
      <c r="B1037" s="1" t="s">
        <v>1206</v>
      </c>
      <c r="C1037" s="1" t="s">
        <v>1188</v>
      </c>
      <c r="D1037" s="1" t="e">
        <v>#VALUE!</v>
      </c>
      <c r="E1037" s="1" t="e">
        <v>#VALUE!</v>
      </c>
    </row>
    <row r="1038" spans="1:5" x14ac:dyDescent="0.25">
      <c r="A1038" s="1" t="s">
        <v>1211</v>
      </c>
      <c r="B1038" s="1" t="s">
        <v>1207</v>
      </c>
      <c r="C1038" s="1" t="s">
        <v>1189</v>
      </c>
      <c r="D1038" s="1" t="e">
        <v>#VALUE!</v>
      </c>
      <c r="E1038" s="1" t="e">
        <v>#VALUE!</v>
      </c>
    </row>
    <row r="1039" spans="1:5" x14ac:dyDescent="0.25">
      <c r="A1039" s="1" t="s">
        <v>1211</v>
      </c>
      <c r="B1039" s="1" t="s">
        <v>1208</v>
      </c>
      <c r="C1039" s="1" t="s">
        <v>1190</v>
      </c>
      <c r="D1039" s="1" t="e">
        <v>#VALUE!</v>
      </c>
      <c r="E1039" s="1" t="e">
        <v>#VALUE!</v>
      </c>
    </row>
    <row r="1040" spans="1:5" x14ac:dyDescent="0.25">
      <c r="A1040" s="1" t="s">
        <v>1211</v>
      </c>
      <c r="B1040" s="1" t="s">
        <v>1209</v>
      </c>
      <c r="C1040" s="1" t="s">
        <v>1191</v>
      </c>
      <c r="D1040" s="1" t="e">
        <v>#VALUE!</v>
      </c>
      <c r="E1040" s="1" t="e">
        <v>#VALUE!</v>
      </c>
    </row>
    <row r="1041" spans="1:5" x14ac:dyDescent="0.25">
      <c r="A1041" s="1" t="s">
        <v>1211</v>
      </c>
      <c r="B1041" s="1" t="s">
        <v>1210</v>
      </c>
      <c r="C1041" s="1" t="s">
        <v>1192</v>
      </c>
      <c r="D1041" s="1" t="e">
        <v>#VALUE!</v>
      </c>
      <c r="E1041" s="1" t="e">
        <v>#VALUE!</v>
      </c>
    </row>
    <row r="1042" spans="1:5" x14ac:dyDescent="0.25">
      <c r="A1042" s="1" t="s">
        <v>1757</v>
      </c>
      <c r="B1042" s="1" t="s">
        <v>1744</v>
      </c>
      <c r="C1042" s="1" t="s">
        <v>1731</v>
      </c>
      <c r="D1042" s="1">
        <v>11.4</v>
      </c>
      <c r="E1042" s="1">
        <v>12.8</v>
      </c>
    </row>
    <row r="1043" spans="1:5" x14ac:dyDescent="0.25">
      <c r="A1043" s="1" t="s">
        <v>1757</v>
      </c>
      <c r="B1043" s="1" t="s">
        <v>1745</v>
      </c>
      <c r="C1043" s="1" t="s">
        <v>1732</v>
      </c>
      <c r="D1043" s="1">
        <v>8.5</v>
      </c>
      <c r="E1043" s="1">
        <v>12.2</v>
      </c>
    </row>
    <row r="1044" spans="1:5" x14ac:dyDescent="0.25">
      <c r="A1044" s="1" t="s">
        <v>1757</v>
      </c>
      <c r="B1044" s="1" t="s">
        <v>1748</v>
      </c>
      <c r="C1044" s="1" t="s">
        <v>1735</v>
      </c>
      <c r="D1044" s="1" t="e">
        <f>#REF!* 0.35</f>
        <v>#REF!</v>
      </c>
      <c r="E1044" s="1" t="e">
        <f>D1044*1.45</f>
        <v>#REF!</v>
      </c>
    </row>
    <row r="1045" spans="1:5" x14ac:dyDescent="0.25">
      <c r="A1045" s="1" t="s">
        <v>1757</v>
      </c>
      <c r="B1045" s="1" t="s">
        <v>1746</v>
      </c>
      <c r="C1045" s="1" t="s">
        <v>1733</v>
      </c>
      <c r="D1045" s="1">
        <v>10.7</v>
      </c>
      <c r="E1045" s="1">
        <v>10.3</v>
      </c>
    </row>
    <row r="1046" spans="1:5" x14ac:dyDescent="0.25">
      <c r="A1046" s="1" t="s">
        <v>1757</v>
      </c>
      <c r="B1046" s="1" t="s">
        <v>1747</v>
      </c>
      <c r="C1046" s="1" t="s">
        <v>1734</v>
      </c>
      <c r="D1046" s="1">
        <v>6.3</v>
      </c>
      <c r="E1046" s="1">
        <v>14.1</v>
      </c>
    </row>
    <row r="1047" spans="1:5" x14ac:dyDescent="0.25">
      <c r="A1047" s="1" t="s">
        <v>1757</v>
      </c>
      <c r="B1047" s="1" t="s">
        <v>1749</v>
      </c>
      <c r="C1047" s="1" t="s">
        <v>1736</v>
      </c>
      <c r="D1047" s="1">
        <v>9.1</v>
      </c>
      <c r="E1047" s="1">
        <v>9.6999999999999993</v>
      </c>
    </row>
    <row r="1048" spans="1:5" x14ac:dyDescent="0.25">
      <c r="A1048" s="1" t="s">
        <v>1757</v>
      </c>
      <c r="B1048" s="1" t="s">
        <v>1750</v>
      </c>
      <c r="C1048" s="1" t="s">
        <v>1737</v>
      </c>
      <c r="D1048" s="1">
        <f>K1121*1.08</f>
        <v>0</v>
      </c>
      <c r="E1048" s="1">
        <f>D1048*1.06</f>
        <v>0</v>
      </c>
    </row>
    <row r="1049" spans="1:5" x14ac:dyDescent="0.25">
      <c r="A1049" s="1" t="s">
        <v>1757</v>
      </c>
      <c r="B1049" s="1" t="s">
        <v>1751</v>
      </c>
      <c r="C1049" s="1" t="s">
        <v>1738</v>
      </c>
      <c r="D1049" s="1">
        <f>J1122* 0.94</f>
        <v>0</v>
      </c>
      <c r="E1049" s="1">
        <f>D1049*1.06</f>
        <v>0</v>
      </c>
    </row>
    <row r="1050" spans="1:5" x14ac:dyDescent="0.25">
      <c r="A1050" s="1" t="s">
        <v>1757</v>
      </c>
      <c r="B1050" s="1" t="s">
        <v>1752</v>
      </c>
      <c r="C1050" s="1" t="s">
        <v>1739</v>
      </c>
      <c r="D1050" s="1">
        <v>17.7</v>
      </c>
      <c r="E1050" s="1">
        <v>14.8</v>
      </c>
    </row>
    <row r="1051" spans="1:5" x14ac:dyDescent="0.25">
      <c r="A1051" s="1" t="s">
        <v>1757</v>
      </c>
      <c r="B1051" s="1" t="s">
        <v>1753</v>
      </c>
      <c r="C1051" s="1" t="s">
        <v>1740</v>
      </c>
      <c r="D1051" s="1">
        <v>15</v>
      </c>
      <c r="E1051" s="1">
        <v>15.3</v>
      </c>
    </row>
    <row r="1052" spans="1:5" x14ac:dyDescent="0.25">
      <c r="A1052" s="1" t="s">
        <v>1757</v>
      </c>
      <c r="B1052" s="1" t="s">
        <v>1754</v>
      </c>
      <c r="C1052" s="1" t="s">
        <v>1741</v>
      </c>
      <c r="D1052" s="1">
        <v>12.3</v>
      </c>
      <c r="E1052" s="1">
        <v>13.1</v>
      </c>
    </row>
    <row r="1053" spans="1:5" x14ac:dyDescent="0.25">
      <c r="A1053" s="1" t="s">
        <v>1757</v>
      </c>
      <c r="B1053" s="1" t="s">
        <v>1755</v>
      </c>
      <c r="C1053" s="1" t="s">
        <v>1742</v>
      </c>
      <c r="D1053" s="1">
        <v>16.8</v>
      </c>
      <c r="E1053" s="1">
        <v>19.399999999999999</v>
      </c>
    </row>
    <row r="1054" spans="1:5" x14ac:dyDescent="0.25">
      <c r="A1054" s="1" t="s">
        <v>1757</v>
      </c>
      <c r="B1054" s="1" t="s">
        <v>1756</v>
      </c>
      <c r="C1054" s="1" t="s">
        <v>1743</v>
      </c>
      <c r="D1054" s="1">
        <v>15.4</v>
      </c>
      <c r="E1054" s="1">
        <v>11.9</v>
      </c>
    </row>
    <row r="1055" spans="1:5" x14ac:dyDescent="0.25">
      <c r="A1055" s="1" t="s">
        <v>2141</v>
      </c>
      <c r="B1055" s="1" t="s">
        <v>2142</v>
      </c>
      <c r="C1055" s="1" t="s">
        <v>2143</v>
      </c>
      <c r="D1055" s="1">
        <v>9.6999999999999993</v>
      </c>
      <c r="E1055" s="1">
        <v>12.6</v>
      </c>
    </row>
    <row r="1056" spans="1:5" x14ac:dyDescent="0.25">
      <c r="A1056" s="1" t="s">
        <v>2141</v>
      </c>
      <c r="B1056" s="1" t="s">
        <v>2144</v>
      </c>
      <c r="C1056" s="1" t="s">
        <v>2145</v>
      </c>
      <c r="D1056" s="1">
        <v>8.5</v>
      </c>
      <c r="E1056" s="1">
        <v>10.3</v>
      </c>
    </row>
    <row r="1057" spans="1:5" x14ac:dyDescent="0.25">
      <c r="A1057" s="1" t="s">
        <v>1763</v>
      </c>
      <c r="B1057" s="1" t="s">
        <v>1764</v>
      </c>
      <c r="C1057" s="1" t="s">
        <v>1758</v>
      </c>
      <c r="D1057" s="1">
        <v>12.5</v>
      </c>
      <c r="E1057" s="1">
        <v>15.3</v>
      </c>
    </row>
    <row r="1058" spans="1:5" x14ac:dyDescent="0.25">
      <c r="A1058" s="1" t="s">
        <v>1763</v>
      </c>
      <c r="B1058" s="1" t="s">
        <v>1765</v>
      </c>
      <c r="C1058" s="1" t="s">
        <v>1759</v>
      </c>
      <c r="D1058" s="1">
        <v>12.5</v>
      </c>
      <c r="E1058" s="1">
        <v>15.3</v>
      </c>
    </row>
    <row r="1059" spans="1:5" x14ac:dyDescent="0.25">
      <c r="A1059" s="1" t="s">
        <v>1763</v>
      </c>
      <c r="B1059" s="1" t="s">
        <v>1766</v>
      </c>
      <c r="C1059" s="1" t="s">
        <v>1760</v>
      </c>
      <c r="D1059" s="1">
        <v>12.2</v>
      </c>
      <c r="E1059" s="1">
        <v>16</v>
      </c>
    </row>
    <row r="1060" spans="1:5" x14ac:dyDescent="0.25">
      <c r="A1060" s="1" t="s">
        <v>1763</v>
      </c>
      <c r="B1060" s="1" t="s">
        <v>1767</v>
      </c>
      <c r="C1060" s="1" t="s">
        <v>1761</v>
      </c>
      <c r="D1060" s="1">
        <v>13.7</v>
      </c>
      <c r="E1060" s="1">
        <v>14.3</v>
      </c>
    </row>
    <row r="1061" spans="1:5" x14ac:dyDescent="0.25">
      <c r="A1061" s="1" t="s">
        <v>1763</v>
      </c>
      <c r="B1061" s="1" t="s">
        <v>1768</v>
      </c>
      <c r="C1061" s="1" t="s">
        <v>1762</v>
      </c>
      <c r="D1061" s="1">
        <v>11.7</v>
      </c>
      <c r="E1061" s="1">
        <v>15.6</v>
      </c>
    </row>
    <row r="1062" spans="1:5" x14ac:dyDescent="0.25">
      <c r="A1062" s="1" t="s">
        <v>2147</v>
      </c>
      <c r="B1062" s="1" t="s">
        <v>2597</v>
      </c>
      <c r="C1062" s="1" t="s">
        <v>2147</v>
      </c>
      <c r="D1062" s="1">
        <v>29.15587</v>
      </c>
      <c r="E1062" s="1">
        <v>29.380891999999999</v>
      </c>
    </row>
    <row r="1063" spans="1:5" x14ac:dyDescent="0.25">
      <c r="A1063" s="1" t="s">
        <v>2147</v>
      </c>
      <c r="B1063" s="1" t="s">
        <v>2148</v>
      </c>
      <c r="C1063" s="1" t="s">
        <v>2150</v>
      </c>
      <c r="D1063" s="1">
        <v>20.922825</v>
      </c>
      <c r="E1063" s="1">
        <v>21.591684000000001</v>
      </c>
    </row>
    <row r="1064" spans="1:5" x14ac:dyDescent="0.25">
      <c r="A1064" s="1" t="s">
        <v>2147</v>
      </c>
      <c r="B1064" s="1" t="s">
        <v>2151</v>
      </c>
      <c r="C1064" s="1" t="s">
        <v>2152</v>
      </c>
      <c r="D1064" s="1">
        <v>26.837958</v>
      </c>
      <c r="E1064" s="1">
        <v>24.60492</v>
      </c>
    </row>
    <row r="1065" spans="1:5" x14ac:dyDescent="0.25">
      <c r="A1065" s="1" t="s">
        <v>2147</v>
      </c>
      <c r="B1065" s="1" t="s">
        <v>2153</v>
      </c>
      <c r="C1065" s="1" t="s">
        <v>2154</v>
      </c>
      <c r="D1065" s="1">
        <v>21.981877000000001</v>
      </c>
      <c r="E1065" s="1">
        <v>24.325236</v>
      </c>
    </row>
    <row r="1066" spans="1:5" x14ac:dyDescent="0.25">
      <c r="A1066" s="1" t="s">
        <v>2147</v>
      </c>
      <c r="B1066" s="1" t="s">
        <v>2155</v>
      </c>
      <c r="C1066" s="1" t="s">
        <v>2156</v>
      </c>
      <c r="D1066" s="1">
        <v>23.582758999999999</v>
      </c>
      <c r="E1066" s="1">
        <v>30.948487</v>
      </c>
    </row>
    <row r="1067" spans="1:5" x14ac:dyDescent="0.25">
      <c r="A1067" s="1" t="s">
        <v>2147</v>
      </c>
      <c r="B1067" s="1" t="s">
        <v>2157</v>
      </c>
      <c r="C1067" s="1" t="s">
        <v>2158</v>
      </c>
      <c r="D1067" s="1">
        <v>18.272569000000001</v>
      </c>
      <c r="E1067" s="1">
        <v>19.226987999999999</v>
      </c>
    </row>
    <row r="1068" spans="1:5" x14ac:dyDescent="0.25">
      <c r="A1068" s="1" t="s">
        <v>2147</v>
      </c>
      <c r="B1068" s="1" t="s">
        <v>2182</v>
      </c>
      <c r="C1068" s="1" t="s">
        <v>2183</v>
      </c>
      <c r="D1068" s="1">
        <v>45.472895000000001</v>
      </c>
      <c r="E1068" s="1">
        <v>43.324865000000003</v>
      </c>
    </row>
    <row r="1069" spans="1:5" x14ac:dyDescent="0.25">
      <c r="A1069" s="1" t="s">
        <v>2147</v>
      </c>
      <c r="B1069" s="1" t="s">
        <v>2184</v>
      </c>
      <c r="C1069" s="1" t="s">
        <v>2185</v>
      </c>
      <c r="D1069" s="1">
        <v>34.872788</v>
      </c>
      <c r="E1069" s="1">
        <v>29.254346999999999</v>
      </c>
    </row>
    <row r="1070" spans="1:5" x14ac:dyDescent="0.25">
      <c r="A1070" s="1" t="s">
        <v>2147</v>
      </c>
      <c r="B1070" s="1" t="s">
        <v>2186</v>
      </c>
      <c r="C1070" s="1" t="s">
        <v>2187</v>
      </c>
      <c r="D1070" s="1">
        <v>45.072778999999997</v>
      </c>
      <c r="E1070" s="1">
        <v>39.110179000000002</v>
      </c>
    </row>
    <row r="1071" spans="1:5" x14ac:dyDescent="0.25">
      <c r="A1071" s="1" t="s">
        <v>2147</v>
      </c>
      <c r="B1071" s="1" t="s">
        <v>2188</v>
      </c>
      <c r="C1071" s="1" t="s">
        <v>2189</v>
      </c>
      <c r="D1071" s="1">
        <v>46.578076000000003</v>
      </c>
      <c r="E1071" s="1">
        <v>47.921754999999997</v>
      </c>
    </row>
    <row r="1072" spans="1:5" x14ac:dyDescent="0.25">
      <c r="A1072" s="1" t="s">
        <v>2147</v>
      </c>
      <c r="B1072" s="1" t="s">
        <v>2190</v>
      </c>
      <c r="C1072" s="1" t="s">
        <v>2191</v>
      </c>
      <c r="D1072" s="1">
        <v>40.361164000000002</v>
      </c>
      <c r="E1072" s="1">
        <v>34.505381</v>
      </c>
    </row>
    <row r="1073" spans="1:5" x14ac:dyDescent="0.25">
      <c r="A1073" s="1" t="s">
        <v>2147</v>
      </c>
      <c r="B1073" s="1" t="s">
        <v>2192</v>
      </c>
      <c r="C1073" s="1" t="s">
        <v>2193</v>
      </c>
      <c r="D1073" s="1">
        <v>31.063793</v>
      </c>
      <c r="E1073" s="1">
        <v>30.009838999999999</v>
      </c>
    </row>
    <row r="1074" spans="1:5" x14ac:dyDescent="0.25">
      <c r="A1074" s="1" t="s">
        <v>2147</v>
      </c>
      <c r="B1074" s="1" t="s">
        <v>2194</v>
      </c>
      <c r="C1074" s="1" t="s">
        <v>2195</v>
      </c>
      <c r="D1074" s="1">
        <v>48.577665000000003</v>
      </c>
      <c r="E1074" s="1">
        <v>49.220525000000002</v>
      </c>
    </row>
    <row r="1075" spans="1:5" x14ac:dyDescent="0.25">
      <c r="A1075" s="1" t="s">
        <v>2147</v>
      </c>
      <c r="B1075" s="1" t="s">
        <v>2196</v>
      </c>
      <c r="C1075" s="1" t="s">
        <v>2197</v>
      </c>
      <c r="D1075" s="1">
        <v>51.081510999999999</v>
      </c>
      <c r="E1075" s="1">
        <v>48.322768000000003</v>
      </c>
    </row>
    <row r="1076" spans="1:5" x14ac:dyDescent="0.25">
      <c r="A1076" s="1" t="s">
        <v>2147</v>
      </c>
      <c r="B1076" s="1" t="s">
        <v>2198</v>
      </c>
      <c r="C1076" s="1" t="s">
        <v>2199</v>
      </c>
      <c r="D1076" s="1">
        <v>44.993192999999998</v>
      </c>
      <c r="E1076" s="1">
        <v>40.921846000000002</v>
      </c>
    </row>
    <row r="1077" spans="1:5" x14ac:dyDescent="0.25">
      <c r="A1077" s="1" t="s">
        <v>2147</v>
      </c>
      <c r="B1077" s="1" t="s">
        <v>2159</v>
      </c>
      <c r="C1077" s="1" t="s">
        <v>2160</v>
      </c>
      <c r="D1077" s="1">
        <v>17.46059</v>
      </c>
      <c r="E1077" s="1">
        <v>19.801310999999998</v>
      </c>
    </row>
    <row r="1078" spans="1:5" x14ac:dyDescent="0.25">
      <c r="A1078" s="1" t="s">
        <v>2147</v>
      </c>
      <c r="B1078" s="1" t="s">
        <v>2161</v>
      </c>
      <c r="C1078" s="1" t="s">
        <v>2162</v>
      </c>
      <c r="D1078" s="1">
        <v>9.8084469999999992</v>
      </c>
      <c r="E1078" s="1">
        <v>11.280427</v>
      </c>
    </row>
    <row r="1079" spans="1:5" x14ac:dyDescent="0.25">
      <c r="A1079" s="1" t="s">
        <v>2147</v>
      </c>
      <c r="B1079" s="1" t="s">
        <v>2161</v>
      </c>
      <c r="C1079" s="1" t="s">
        <v>2163</v>
      </c>
      <c r="D1079" s="1">
        <v>8.4059849999999994</v>
      </c>
      <c r="E1079" s="1">
        <v>9.2668669999999995</v>
      </c>
    </row>
    <row r="1080" spans="1:5" x14ac:dyDescent="0.25">
      <c r="A1080" s="1" t="s">
        <v>2147</v>
      </c>
      <c r="B1080" s="1" t="s">
        <v>2164</v>
      </c>
      <c r="C1080" s="1" t="s">
        <v>2165</v>
      </c>
      <c r="D1080" s="1">
        <v>11.794517000000001</v>
      </c>
      <c r="E1080" s="1">
        <v>14.108131</v>
      </c>
    </row>
    <row r="1081" spans="1:5" x14ac:dyDescent="0.25">
      <c r="A1081" s="1" t="s">
        <v>2147</v>
      </c>
      <c r="B1081" s="1" t="s">
        <v>2166</v>
      </c>
      <c r="C1081" s="1" t="s">
        <v>2167</v>
      </c>
      <c r="D1081" s="1">
        <v>18.248602000000002</v>
      </c>
      <c r="E1081" s="1">
        <v>21.928747000000001</v>
      </c>
    </row>
    <row r="1082" spans="1:5" x14ac:dyDescent="0.25">
      <c r="A1082" s="1" t="s">
        <v>2147</v>
      </c>
      <c r="B1082" s="1" t="s">
        <v>2168</v>
      </c>
      <c r="C1082" s="1" t="s">
        <v>2169</v>
      </c>
      <c r="D1082" s="1">
        <v>20.233194000000001</v>
      </c>
      <c r="E1082" s="1">
        <v>15.99391</v>
      </c>
    </row>
    <row r="1083" spans="1:5" x14ac:dyDescent="0.25">
      <c r="A1083" s="1" t="s">
        <v>2147</v>
      </c>
      <c r="B1083" s="1" t="s">
        <v>2170</v>
      </c>
      <c r="C1083" s="1" t="s">
        <v>2171</v>
      </c>
      <c r="D1083" s="1">
        <v>18.508085000000001</v>
      </c>
      <c r="E1083" s="1">
        <v>21.255130999999999</v>
      </c>
    </row>
    <row r="1084" spans="1:5" x14ac:dyDescent="0.25">
      <c r="A1084" s="1" t="s">
        <v>2147</v>
      </c>
      <c r="B1084" s="1" t="s">
        <v>2172</v>
      </c>
      <c r="C1084" s="1" t="s">
        <v>2173</v>
      </c>
      <c r="D1084" s="1">
        <v>26.563939999999999</v>
      </c>
      <c r="E1084" s="1">
        <v>29.496959</v>
      </c>
    </row>
    <row r="1085" spans="1:5" x14ac:dyDescent="0.25">
      <c r="A1085" s="1" t="s">
        <v>2147</v>
      </c>
      <c r="B1085" s="1" t="s">
        <v>2174</v>
      </c>
      <c r="C1085" s="1" t="s">
        <v>2175</v>
      </c>
      <c r="D1085" s="1">
        <v>23.647158000000001</v>
      </c>
      <c r="E1085" s="1">
        <v>26.225432999999999</v>
      </c>
    </row>
    <row r="1086" spans="1:5" x14ac:dyDescent="0.25">
      <c r="A1086" s="1" t="s">
        <v>2147</v>
      </c>
      <c r="B1086" s="1" t="s">
        <v>2176</v>
      </c>
      <c r="C1086" s="1" t="s">
        <v>2177</v>
      </c>
      <c r="D1086" s="1">
        <v>26.560383000000002</v>
      </c>
      <c r="E1086" s="1">
        <v>27.237756000000001</v>
      </c>
    </row>
    <row r="1087" spans="1:5" x14ac:dyDescent="0.25">
      <c r="A1087" s="1" t="s">
        <v>2147</v>
      </c>
      <c r="B1087" s="1" t="s">
        <v>2178</v>
      </c>
      <c r="C1087" s="1" t="s">
        <v>2179</v>
      </c>
      <c r="D1087" s="1">
        <v>23.442308000000001</v>
      </c>
      <c r="E1087" s="1">
        <v>29.160287</v>
      </c>
    </row>
    <row r="1088" spans="1:5" x14ac:dyDescent="0.25">
      <c r="A1088" s="1" t="s">
        <v>2147</v>
      </c>
      <c r="B1088" s="1" t="s">
        <v>2180</v>
      </c>
      <c r="C1088" s="1" t="s">
        <v>2181</v>
      </c>
      <c r="D1088" s="1">
        <v>29.56354</v>
      </c>
      <c r="E1088" s="1">
        <v>32.157871999999998</v>
      </c>
    </row>
    <row r="1089" spans="1:5" x14ac:dyDescent="0.25">
      <c r="A1089" s="1" t="s">
        <v>2147</v>
      </c>
      <c r="C1089" s="1" t="s">
        <v>2149</v>
      </c>
      <c r="D1089" s="1">
        <v>19.392616</v>
      </c>
      <c r="E1089" s="1">
        <v>20.796371000000001</v>
      </c>
    </row>
    <row r="1090" spans="1:5" x14ac:dyDescent="0.25">
      <c r="A1090" s="1" t="s">
        <v>1772</v>
      </c>
      <c r="B1090" s="1" t="s">
        <v>1773</v>
      </c>
      <c r="C1090" s="1" t="s">
        <v>1769</v>
      </c>
      <c r="D1090" s="1">
        <v>12.4</v>
      </c>
      <c r="E1090" s="1">
        <v>14.9</v>
      </c>
    </row>
    <row r="1091" spans="1:5" x14ac:dyDescent="0.25">
      <c r="A1091" s="1" t="s">
        <v>1772</v>
      </c>
      <c r="B1091" s="1" t="s">
        <v>1774</v>
      </c>
      <c r="C1091" s="1" t="s">
        <v>1770</v>
      </c>
      <c r="D1091" s="1">
        <v>12.4</v>
      </c>
      <c r="E1091" s="1">
        <v>14.9</v>
      </c>
    </row>
    <row r="1092" spans="1:5" x14ac:dyDescent="0.25">
      <c r="A1092" s="1" t="s">
        <v>1772</v>
      </c>
      <c r="B1092" s="1" t="s">
        <v>1775</v>
      </c>
      <c r="C1092" s="1" t="s">
        <v>1771</v>
      </c>
      <c r="D1092" s="1">
        <v>12.4</v>
      </c>
      <c r="E1092" s="1">
        <v>14.9</v>
      </c>
    </row>
    <row r="1093" spans="1:5" x14ac:dyDescent="0.25">
      <c r="A1093" s="1" t="s">
        <v>2131</v>
      </c>
      <c r="B1093" s="1" t="s">
        <v>2132</v>
      </c>
      <c r="C1093" s="1" t="s">
        <v>2128</v>
      </c>
      <c r="D1093" s="1">
        <v>17</v>
      </c>
      <c r="E1093" s="1">
        <v>23.2</v>
      </c>
    </row>
    <row r="1094" spans="1:5" x14ac:dyDescent="0.25">
      <c r="A1094" s="1" t="s">
        <v>2131</v>
      </c>
      <c r="B1094" s="1" t="s">
        <v>2133</v>
      </c>
      <c r="C1094" s="1" t="s">
        <v>2129</v>
      </c>
      <c r="D1094" s="1">
        <v>17</v>
      </c>
      <c r="E1094" s="1">
        <v>23.2</v>
      </c>
    </row>
    <row r="1095" spans="1:5" x14ac:dyDescent="0.25">
      <c r="A1095" s="1" t="s">
        <v>2131</v>
      </c>
      <c r="B1095" s="1" t="s">
        <v>2133</v>
      </c>
      <c r="C1095" s="1" t="s">
        <v>2130</v>
      </c>
      <c r="D1095" s="1">
        <v>17</v>
      </c>
      <c r="E1095" s="1">
        <v>23.2</v>
      </c>
    </row>
    <row r="1096" spans="1:5" x14ac:dyDescent="0.25">
      <c r="A1096" s="1" t="s">
        <v>2137</v>
      </c>
      <c r="B1096" s="1" t="s">
        <v>2138</v>
      </c>
      <c r="C1096" s="1" t="s">
        <v>2134</v>
      </c>
      <c r="D1096" s="1">
        <v>9.3000000000000007</v>
      </c>
      <c r="E1096" s="1">
        <v>10.9</v>
      </c>
    </row>
    <row r="1097" spans="1:5" x14ac:dyDescent="0.25">
      <c r="A1097" s="1" t="s">
        <v>2137</v>
      </c>
      <c r="B1097" s="1" t="s">
        <v>2139</v>
      </c>
      <c r="C1097" s="1" t="s">
        <v>2135</v>
      </c>
      <c r="D1097" s="1">
        <v>9.3000000000000007</v>
      </c>
      <c r="E1097" s="1">
        <v>10.9</v>
      </c>
    </row>
    <row r="1098" spans="1:5" x14ac:dyDescent="0.25">
      <c r="A1098" s="1" t="s">
        <v>2137</v>
      </c>
      <c r="B1098" s="1" t="s">
        <v>2140</v>
      </c>
      <c r="C1098" s="1" t="s">
        <v>2136</v>
      </c>
      <c r="D1098" s="1">
        <v>9.3000000000000007</v>
      </c>
      <c r="E1098" s="1">
        <v>10.9</v>
      </c>
    </row>
    <row r="1099" spans="1:5" x14ac:dyDescent="0.25">
      <c r="A1099" s="1" t="s">
        <v>1793</v>
      </c>
      <c r="B1099" s="1" t="s">
        <v>1794</v>
      </c>
      <c r="C1099" s="1" t="s">
        <v>1776</v>
      </c>
      <c r="D1099" s="1">
        <v>6.7</v>
      </c>
      <c r="E1099" s="1">
        <v>9.1</v>
      </c>
    </row>
    <row r="1100" spans="1:5" x14ac:dyDescent="0.25">
      <c r="A1100" s="1" t="s">
        <v>1793</v>
      </c>
      <c r="B1100" s="1" t="s">
        <v>1795</v>
      </c>
      <c r="C1100" s="1" t="s">
        <v>1777</v>
      </c>
      <c r="D1100" s="1">
        <v>9</v>
      </c>
      <c r="E1100" s="1">
        <v>10.7</v>
      </c>
    </row>
    <row r="1101" spans="1:5" x14ac:dyDescent="0.25">
      <c r="A1101" s="1" t="s">
        <v>1793</v>
      </c>
      <c r="B1101" s="1" t="s">
        <v>1796</v>
      </c>
      <c r="C1101" s="1" t="s">
        <v>1778</v>
      </c>
      <c r="D1101" s="1">
        <v>10.7</v>
      </c>
      <c r="E1101" s="1">
        <v>12.3</v>
      </c>
    </row>
    <row r="1102" spans="1:5" x14ac:dyDescent="0.25">
      <c r="A1102" s="1" t="s">
        <v>1793</v>
      </c>
      <c r="B1102" s="1" t="s">
        <v>1797</v>
      </c>
      <c r="C1102" s="1" t="s">
        <v>1779</v>
      </c>
      <c r="D1102" s="1">
        <v>8.1</v>
      </c>
      <c r="E1102" s="1">
        <v>9.3000000000000007</v>
      </c>
    </row>
    <row r="1103" spans="1:5" x14ac:dyDescent="0.25">
      <c r="A1103" s="1" t="s">
        <v>1793</v>
      </c>
      <c r="B1103" s="1" t="s">
        <v>1798</v>
      </c>
      <c r="C1103" s="1" t="s">
        <v>1780</v>
      </c>
      <c r="D1103" s="1">
        <v>7.9</v>
      </c>
      <c r="E1103" s="1">
        <v>10.3</v>
      </c>
    </row>
    <row r="1104" spans="1:5" x14ac:dyDescent="0.25">
      <c r="A1104" s="1" t="s">
        <v>1793</v>
      </c>
      <c r="B1104" s="1" t="s">
        <v>1799</v>
      </c>
      <c r="C1104" s="1" t="s">
        <v>1781</v>
      </c>
      <c r="D1104" s="1">
        <v>6.1</v>
      </c>
      <c r="E1104" s="1">
        <v>8.1999999999999993</v>
      </c>
    </row>
    <row r="1105" spans="1:5" x14ac:dyDescent="0.25">
      <c r="A1105" s="1" t="s">
        <v>1793</v>
      </c>
      <c r="B1105" s="1" t="s">
        <v>1800</v>
      </c>
      <c r="C1105" s="1" t="s">
        <v>1782</v>
      </c>
      <c r="D1105" s="1">
        <v>5.4</v>
      </c>
      <c r="E1105" s="1">
        <v>8.1999999999999993</v>
      </c>
    </row>
    <row r="1106" spans="1:5" x14ac:dyDescent="0.25">
      <c r="A1106" s="1" t="s">
        <v>1793</v>
      </c>
      <c r="B1106" s="1" t="s">
        <v>1801</v>
      </c>
      <c r="C1106" s="1" t="s">
        <v>1783</v>
      </c>
      <c r="D1106" s="1">
        <v>6.1</v>
      </c>
      <c r="E1106" s="1">
        <v>7.9</v>
      </c>
    </row>
    <row r="1107" spans="1:5" x14ac:dyDescent="0.25">
      <c r="A1107" s="1" t="s">
        <v>1793</v>
      </c>
      <c r="B1107" s="1" t="s">
        <v>1802</v>
      </c>
      <c r="C1107" s="1" t="s">
        <v>1784</v>
      </c>
      <c r="D1107" s="1">
        <v>8.1</v>
      </c>
      <c r="E1107" s="1">
        <v>10.199999999999999</v>
      </c>
    </row>
    <row r="1108" spans="1:5" x14ac:dyDescent="0.25">
      <c r="A1108" s="1" t="s">
        <v>1793</v>
      </c>
      <c r="B1108" s="1" t="s">
        <v>1803</v>
      </c>
      <c r="C1108" s="1" t="s">
        <v>1785</v>
      </c>
      <c r="D1108" s="1">
        <v>6.8</v>
      </c>
      <c r="E1108" s="1">
        <v>9.9</v>
      </c>
    </row>
    <row r="1109" spans="1:5" x14ac:dyDescent="0.25">
      <c r="A1109" s="1" t="s">
        <v>1793</v>
      </c>
      <c r="B1109" s="1" t="s">
        <v>1804</v>
      </c>
      <c r="C1109" s="1" t="s">
        <v>1786</v>
      </c>
      <c r="D1109" s="1">
        <v>5.6</v>
      </c>
      <c r="E1109" s="1">
        <v>9.4</v>
      </c>
    </row>
    <row r="1110" spans="1:5" x14ac:dyDescent="0.25">
      <c r="A1110" s="1" t="s">
        <v>1793</v>
      </c>
      <c r="B1110" s="1" t="s">
        <v>1805</v>
      </c>
      <c r="C1110" s="1" t="s">
        <v>1787</v>
      </c>
      <c r="D1110" s="1">
        <v>6.5</v>
      </c>
      <c r="E1110" s="1">
        <v>9.8000000000000007</v>
      </c>
    </row>
    <row r="1111" spans="1:5" x14ac:dyDescent="0.25">
      <c r="A1111" s="1" t="s">
        <v>1793</v>
      </c>
      <c r="B1111" s="1" t="s">
        <v>1806</v>
      </c>
      <c r="C1111" s="1" t="s">
        <v>1788</v>
      </c>
      <c r="D1111" s="1">
        <v>7.8</v>
      </c>
      <c r="E1111" s="1">
        <v>10.6</v>
      </c>
    </row>
    <row r="1112" spans="1:5" x14ac:dyDescent="0.25">
      <c r="A1112" s="1" t="s">
        <v>1793</v>
      </c>
      <c r="B1112" s="1" t="s">
        <v>1807</v>
      </c>
      <c r="C1112" s="1" t="s">
        <v>1789</v>
      </c>
      <c r="D1112" s="1">
        <v>5</v>
      </c>
      <c r="E1112" s="1">
        <v>5.4</v>
      </c>
    </row>
    <row r="1113" spans="1:5" x14ac:dyDescent="0.25">
      <c r="A1113" s="1" t="s">
        <v>1793</v>
      </c>
      <c r="B1113" s="1" t="s">
        <v>1808</v>
      </c>
      <c r="C1113" s="1" t="s">
        <v>1790</v>
      </c>
      <c r="D1113" s="1">
        <v>6.1</v>
      </c>
      <c r="E1113" s="1">
        <v>7.7</v>
      </c>
    </row>
    <row r="1114" spans="1:5" x14ac:dyDescent="0.25">
      <c r="A1114" s="1" t="s">
        <v>1793</v>
      </c>
      <c r="B1114" s="1" t="s">
        <v>1809</v>
      </c>
      <c r="C1114" s="1" t="s">
        <v>1791</v>
      </c>
      <c r="D1114" s="1">
        <v>6</v>
      </c>
      <c r="E1114" s="1">
        <v>7.7</v>
      </c>
    </row>
    <row r="1115" spans="1:5" x14ac:dyDescent="0.25">
      <c r="A1115" s="1" t="s">
        <v>1793</v>
      </c>
      <c r="B1115" s="1" t="s">
        <v>1810</v>
      </c>
      <c r="C1115" s="1" t="s">
        <v>1792</v>
      </c>
      <c r="D1115" s="1">
        <v>6.3</v>
      </c>
      <c r="E1115" s="1">
        <v>7.7</v>
      </c>
    </row>
    <row r="1116" spans="1:5" x14ac:dyDescent="0.25">
      <c r="A1116" s="1" t="s">
        <v>1829</v>
      </c>
      <c r="B1116" s="1" t="s">
        <v>1820</v>
      </c>
      <c r="C1116" s="1" t="s">
        <v>1811</v>
      </c>
      <c r="D1116" s="1">
        <v>10</v>
      </c>
      <c r="E1116" s="1">
        <v>11.3</v>
      </c>
    </row>
    <row r="1117" spans="1:5" x14ac:dyDescent="0.25">
      <c r="A1117" s="1" t="s">
        <v>1829</v>
      </c>
      <c r="B1117" s="1" t="s">
        <v>1821</v>
      </c>
      <c r="C1117" s="1" t="s">
        <v>1812</v>
      </c>
      <c r="D1117" s="1">
        <v>10</v>
      </c>
      <c r="E1117" s="1">
        <v>11.3</v>
      </c>
    </row>
    <row r="1118" spans="1:5" x14ac:dyDescent="0.25">
      <c r="A1118" s="1" t="s">
        <v>1829</v>
      </c>
      <c r="B1118" s="1" t="s">
        <v>1822</v>
      </c>
      <c r="C1118" s="1" t="s">
        <v>1813</v>
      </c>
      <c r="D1118" s="1">
        <v>10.199999999999999</v>
      </c>
      <c r="E1118" s="1">
        <v>12.6</v>
      </c>
    </row>
    <row r="1119" spans="1:5" x14ac:dyDescent="0.25">
      <c r="A1119" s="1" t="s">
        <v>1829</v>
      </c>
      <c r="B1119" s="1" t="s">
        <v>1823</v>
      </c>
      <c r="C1119" s="1" t="s">
        <v>1814</v>
      </c>
      <c r="D1119" s="1">
        <v>12.25</v>
      </c>
      <c r="E1119" s="1">
        <f>D1119* 1.23</f>
        <v>15.067499999999999</v>
      </c>
    </row>
    <row r="1120" spans="1:5" x14ac:dyDescent="0.25">
      <c r="A1120" s="1" t="s">
        <v>1829</v>
      </c>
      <c r="B1120" s="1" t="s">
        <v>1824</v>
      </c>
      <c r="C1120" s="1" t="s">
        <v>1815</v>
      </c>
      <c r="D1120" s="1">
        <v>9.9</v>
      </c>
      <c r="E1120" s="1">
        <v>12.6</v>
      </c>
    </row>
    <row r="1121" spans="1:5" x14ac:dyDescent="0.25">
      <c r="A1121" s="1" t="s">
        <v>1829</v>
      </c>
      <c r="B1121" s="1" t="s">
        <v>1825</v>
      </c>
      <c r="C1121" s="1" t="s">
        <v>1816</v>
      </c>
      <c r="D1121" s="1">
        <v>10.199999999999999</v>
      </c>
      <c r="E1121" s="1">
        <v>13.8</v>
      </c>
    </row>
    <row r="1122" spans="1:5" x14ac:dyDescent="0.25">
      <c r="A1122" s="1" t="s">
        <v>1829</v>
      </c>
      <c r="B1122" s="1" t="s">
        <v>1826</v>
      </c>
      <c r="C1122" s="1" t="s">
        <v>1817</v>
      </c>
      <c r="D1122" s="1">
        <v>9.4</v>
      </c>
      <c r="E1122" s="1">
        <v>9.9</v>
      </c>
    </row>
    <row r="1123" spans="1:5" x14ac:dyDescent="0.25">
      <c r="A1123" s="1" t="s">
        <v>1829</v>
      </c>
      <c r="B1123" s="1" t="s">
        <v>1827</v>
      </c>
      <c r="C1123" s="1" t="s">
        <v>1818</v>
      </c>
      <c r="D1123" s="1">
        <v>7.57</v>
      </c>
      <c r="E1123" s="1">
        <f>D1123*1.13</f>
        <v>8.5541</v>
      </c>
    </row>
    <row r="1124" spans="1:5" x14ac:dyDescent="0.25">
      <c r="A1124" s="1" t="s">
        <v>1829</v>
      </c>
      <c r="B1124" s="1" t="s">
        <v>1828</v>
      </c>
      <c r="C1124" s="1" t="s">
        <v>1819</v>
      </c>
      <c r="D1124" s="1">
        <v>7.92</v>
      </c>
      <c r="E1124" s="1">
        <f>D1124*1.13</f>
        <v>8.9495999999999984</v>
      </c>
    </row>
    <row r="1125" spans="1:5" x14ac:dyDescent="0.25">
      <c r="A1125" s="1" t="s">
        <v>1830</v>
      </c>
      <c r="B1125" s="1" t="s">
        <v>2285</v>
      </c>
      <c r="C1125" s="1" t="s">
        <v>2285</v>
      </c>
      <c r="D1125" s="1">
        <v>9.5</v>
      </c>
      <c r="E1125" s="1">
        <v>10.3</v>
      </c>
    </row>
    <row r="1126" spans="1:5" x14ac:dyDescent="0.25">
      <c r="A1126" s="1" t="s">
        <v>1830</v>
      </c>
      <c r="B1126" s="1" t="s">
        <v>2445</v>
      </c>
      <c r="C1126" s="1" t="s">
        <v>2445</v>
      </c>
      <c r="D1126" s="1">
        <v>7.1</v>
      </c>
      <c r="E1126" s="1">
        <v>7.8</v>
      </c>
    </row>
    <row r="1127" spans="1:5" x14ac:dyDescent="0.25">
      <c r="A1127" s="1" t="s">
        <v>1830</v>
      </c>
      <c r="B1127" s="1" t="s">
        <v>2485</v>
      </c>
      <c r="C1127" s="1" t="s">
        <v>2485</v>
      </c>
      <c r="D1127" s="1">
        <v>7.4</v>
      </c>
      <c r="E1127" s="1">
        <v>10.4</v>
      </c>
    </row>
    <row r="1128" spans="1:5" x14ac:dyDescent="0.25">
      <c r="A1128" s="1" t="s">
        <v>1830</v>
      </c>
      <c r="B1128" s="1" t="s">
        <v>2261</v>
      </c>
      <c r="C1128" s="1" t="s">
        <v>2261</v>
      </c>
      <c r="D1128" s="1">
        <v>6.9</v>
      </c>
      <c r="E1128" s="1">
        <v>7.4</v>
      </c>
    </row>
    <row r="1129" spans="1:5" x14ac:dyDescent="0.25">
      <c r="A1129" s="1" t="s">
        <v>1830</v>
      </c>
      <c r="B1129" s="1" t="s">
        <v>2486</v>
      </c>
      <c r="C1129" s="1" t="s">
        <v>2486</v>
      </c>
      <c r="D1129" s="1">
        <v>9.4</v>
      </c>
      <c r="E1129" s="1">
        <v>9.6999999999999993</v>
      </c>
    </row>
    <row r="1130" spans="1:5" x14ac:dyDescent="0.25">
      <c r="A1130" s="1" t="s">
        <v>1830</v>
      </c>
      <c r="B1130" s="1" t="s">
        <v>2393</v>
      </c>
      <c r="C1130" s="1" t="s">
        <v>2393</v>
      </c>
      <c r="D1130" s="1">
        <v>4.2</v>
      </c>
      <c r="E1130" s="1">
        <v>4.9000000000000004</v>
      </c>
    </row>
    <row r="1131" spans="1:5" x14ac:dyDescent="0.25">
      <c r="A1131" s="1" t="s">
        <v>1830</v>
      </c>
      <c r="B1131" s="1" t="s">
        <v>2286</v>
      </c>
      <c r="C1131" s="1" t="s">
        <v>2286</v>
      </c>
      <c r="D1131" s="1">
        <v>8.6999999999999993</v>
      </c>
      <c r="E1131" s="1">
        <v>9.1999999999999993</v>
      </c>
    </row>
    <row r="1132" spans="1:5" x14ac:dyDescent="0.25">
      <c r="A1132" s="1" t="s">
        <v>1830</v>
      </c>
      <c r="B1132" s="1" t="s">
        <v>2487</v>
      </c>
      <c r="C1132" s="1" t="s">
        <v>2487</v>
      </c>
      <c r="D1132" s="1">
        <v>7.4</v>
      </c>
      <c r="E1132" s="1">
        <v>7.6</v>
      </c>
    </row>
    <row r="1133" spans="1:5" x14ac:dyDescent="0.25">
      <c r="A1133" s="1" t="s">
        <v>1830</v>
      </c>
      <c r="B1133" s="1" t="s">
        <v>2488</v>
      </c>
      <c r="C1133" s="1" t="s">
        <v>2488</v>
      </c>
      <c r="D1133" s="1">
        <v>7.5</v>
      </c>
      <c r="E1133" s="1">
        <v>7</v>
      </c>
    </row>
    <row r="1134" spans="1:5" x14ac:dyDescent="0.25">
      <c r="A1134" s="1" t="s">
        <v>1830</v>
      </c>
      <c r="B1134" s="1" t="s">
        <v>2489</v>
      </c>
      <c r="C1134" s="1" t="s">
        <v>2489</v>
      </c>
      <c r="D1134" s="1">
        <v>7</v>
      </c>
      <c r="E1134" s="1">
        <v>6.8</v>
      </c>
    </row>
    <row r="1135" spans="1:5" x14ac:dyDescent="0.25">
      <c r="A1135" s="1" t="s">
        <v>1830</v>
      </c>
      <c r="B1135" s="1" t="s">
        <v>2539</v>
      </c>
      <c r="C1135" s="1" t="s">
        <v>2539</v>
      </c>
      <c r="D1135" s="1">
        <v>10.7</v>
      </c>
      <c r="E1135" s="1">
        <v>10.199999999999999</v>
      </c>
    </row>
    <row r="1136" spans="1:5" x14ac:dyDescent="0.25">
      <c r="A1136" s="1" t="s">
        <v>1830</v>
      </c>
      <c r="B1136" s="1" t="s">
        <v>2464</v>
      </c>
      <c r="C1136" s="1" t="s">
        <v>2464</v>
      </c>
      <c r="D1136" s="1">
        <v>6.4</v>
      </c>
      <c r="E1136" s="1">
        <v>7.8</v>
      </c>
    </row>
    <row r="1137" spans="1:5" x14ac:dyDescent="0.25">
      <c r="A1137" s="1" t="s">
        <v>1830</v>
      </c>
      <c r="B1137" s="1" t="s">
        <v>2465</v>
      </c>
      <c r="C1137" s="1" t="s">
        <v>2465</v>
      </c>
      <c r="D1137" s="1">
        <v>6.7</v>
      </c>
      <c r="E1137" s="1">
        <v>8.6999999999999993</v>
      </c>
    </row>
    <row r="1138" spans="1:5" x14ac:dyDescent="0.25">
      <c r="A1138" s="1" t="s">
        <v>1830</v>
      </c>
      <c r="B1138" s="1" t="s">
        <v>2490</v>
      </c>
      <c r="C1138" s="1" t="s">
        <v>2490</v>
      </c>
      <c r="D1138" s="1">
        <v>7.9</v>
      </c>
      <c r="E1138" s="1">
        <v>8.1</v>
      </c>
    </row>
    <row r="1139" spans="1:5" x14ac:dyDescent="0.25">
      <c r="A1139" s="1" t="s">
        <v>1830</v>
      </c>
      <c r="B1139" s="1" t="s">
        <v>2302</v>
      </c>
      <c r="C1139" s="1" t="s">
        <v>2302</v>
      </c>
      <c r="D1139" s="1">
        <v>8.8000000000000007</v>
      </c>
      <c r="E1139" s="1">
        <v>9.5</v>
      </c>
    </row>
    <row r="1140" spans="1:5" x14ac:dyDescent="0.25">
      <c r="A1140" s="1" t="s">
        <v>1830</v>
      </c>
      <c r="B1140" s="1" t="s">
        <v>2262</v>
      </c>
      <c r="C1140" s="1" t="s">
        <v>2262</v>
      </c>
      <c r="D1140" s="1">
        <v>11</v>
      </c>
      <c r="E1140" s="1">
        <v>11.9</v>
      </c>
    </row>
    <row r="1141" spans="1:5" x14ac:dyDescent="0.25">
      <c r="A1141" s="1" t="s">
        <v>1830</v>
      </c>
      <c r="B1141" s="1" t="s">
        <v>2491</v>
      </c>
      <c r="C1141" s="1" t="s">
        <v>2491</v>
      </c>
      <c r="D1141" s="1">
        <v>14.9</v>
      </c>
      <c r="E1141" s="1">
        <v>15</v>
      </c>
    </row>
    <row r="1142" spans="1:5" x14ac:dyDescent="0.25">
      <c r="A1142" s="1" t="s">
        <v>1830</v>
      </c>
      <c r="B1142" s="1" t="s">
        <v>2492</v>
      </c>
      <c r="C1142" s="1" t="s">
        <v>2492</v>
      </c>
      <c r="D1142" s="1">
        <v>11.3</v>
      </c>
      <c r="E1142" s="1">
        <v>9.9</v>
      </c>
    </row>
    <row r="1143" spans="1:5" x14ac:dyDescent="0.25">
      <c r="A1143" s="1" t="s">
        <v>1830</v>
      </c>
      <c r="B1143" s="1" t="s">
        <v>2237</v>
      </c>
      <c r="C1143" s="1" t="s">
        <v>2237</v>
      </c>
      <c r="D1143" s="1">
        <v>7</v>
      </c>
      <c r="E1143" s="1">
        <v>8.8000000000000007</v>
      </c>
    </row>
    <row r="1144" spans="1:5" x14ac:dyDescent="0.25">
      <c r="A1144" s="1" t="s">
        <v>1830</v>
      </c>
      <c r="B1144" s="1" t="s">
        <v>2570</v>
      </c>
      <c r="C1144" s="1" t="s">
        <v>2570</v>
      </c>
      <c r="D1144" s="1">
        <v>7.8</v>
      </c>
      <c r="E1144" s="1">
        <v>8.6</v>
      </c>
    </row>
    <row r="1145" spans="1:5" x14ac:dyDescent="0.25">
      <c r="A1145" s="1" t="s">
        <v>1830</v>
      </c>
      <c r="B1145" s="1" t="s">
        <v>2493</v>
      </c>
      <c r="C1145" s="1" t="s">
        <v>2493</v>
      </c>
      <c r="D1145" s="1">
        <v>7.8</v>
      </c>
      <c r="E1145" s="1">
        <v>9</v>
      </c>
    </row>
    <row r="1146" spans="1:5" x14ac:dyDescent="0.25">
      <c r="A1146" s="1" t="s">
        <v>1830</v>
      </c>
      <c r="B1146" s="1" t="s">
        <v>2518</v>
      </c>
      <c r="C1146" s="1" t="s">
        <v>2518</v>
      </c>
      <c r="D1146" s="1">
        <v>6.5</v>
      </c>
      <c r="E1146" s="1">
        <v>6.5</v>
      </c>
    </row>
    <row r="1147" spans="1:5" x14ac:dyDescent="0.25">
      <c r="A1147" s="1" t="s">
        <v>1830</v>
      </c>
      <c r="B1147" s="1" t="s">
        <v>2571</v>
      </c>
      <c r="C1147" s="1" t="s">
        <v>2571</v>
      </c>
      <c r="D1147" s="1">
        <v>8.5</v>
      </c>
      <c r="E1147" s="1">
        <v>10.199999999999999</v>
      </c>
    </row>
    <row r="1148" spans="1:5" x14ac:dyDescent="0.25">
      <c r="A1148" s="1" t="s">
        <v>1830</v>
      </c>
      <c r="B1148" s="1" t="s">
        <v>2593</v>
      </c>
      <c r="C1148" s="1" t="s">
        <v>2593</v>
      </c>
      <c r="D1148" s="1">
        <v>5</v>
      </c>
      <c r="E1148" s="1">
        <v>6.8</v>
      </c>
    </row>
    <row r="1149" spans="1:5" x14ac:dyDescent="0.25">
      <c r="A1149" s="1" t="s">
        <v>1830</v>
      </c>
      <c r="B1149" s="1" t="s">
        <v>2348</v>
      </c>
      <c r="C1149" s="1" t="s">
        <v>2348</v>
      </c>
      <c r="D1149" s="1">
        <v>5.8</v>
      </c>
      <c r="E1149" s="1">
        <v>8.4</v>
      </c>
    </row>
    <row r="1150" spans="1:5" x14ac:dyDescent="0.25">
      <c r="A1150" s="1" t="s">
        <v>1830</v>
      </c>
      <c r="B1150" s="1" t="s">
        <v>2426</v>
      </c>
      <c r="C1150" s="1" t="s">
        <v>2426</v>
      </c>
      <c r="D1150" s="1">
        <v>7.5</v>
      </c>
      <c r="E1150" s="1">
        <v>8.4</v>
      </c>
    </row>
    <row r="1151" spans="1:5" x14ac:dyDescent="0.25">
      <c r="A1151" s="1" t="s">
        <v>1830</v>
      </c>
      <c r="B1151" s="1" t="s">
        <v>2238</v>
      </c>
      <c r="C1151" s="1" t="s">
        <v>2238</v>
      </c>
      <c r="D1151" s="1">
        <v>5.4</v>
      </c>
      <c r="E1151" s="1">
        <v>7.7</v>
      </c>
    </row>
    <row r="1152" spans="1:5" x14ac:dyDescent="0.25">
      <c r="A1152" s="1" t="s">
        <v>1830</v>
      </c>
      <c r="B1152" s="1" t="s">
        <v>2572</v>
      </c>
      <c r="C1152" s="1" t="s">
        <v>2572</v>
      </c>
      <c r="D1152" s="1">
        <v>11.7</v>
      </c>
      <c r="E1152" s="1">
        <v>11.3</v>
      </c>
    </row>
    <row r="1153" spans="1:5" x14ac:dyDescent="0.25">
      <c r="A1153" s="1" t="s">
        <v>1830</v>
      </c>
      <c r="B1153" s="1" t="s">
        <v>2325</v>
      </c>
      <c r="C1153" s="1" t="s">
        <v>2325</v>
      </c>
      <c r="D1153" s="1">
        <v>5.2</v>
      </c>
      <c r="E1153" s="1">
        <v>6.6</v>
      </c>
    </row>
    <row r="1154" spans="1:5" x14ac:dyDescent="0.25">
      <c r="A1154" s="1" t="s">
        <v>1830</v>
      </c>
      <c r="B1154" s="1" t="s">
        <v>2446</v>
      </c>
      <c r="C1154" s="1" t="s">
        <v>2446</v>
      </c>
      <c r="D1154" s="1">
        <v>9.5</v>
      </c>
      <c r="E1154" s="1">
        <v>10.4</v>
      </c>
    </row>
    <row r="1155" spans="1:5" x14ac:dyDescent="0.25">
      <c r="A1155" s="1" t="s">
        <v>1830</v>
      </c>
      <c r="B1155" s="1" t="s">
        <v>2287</v>
      </c>
      <c r="C1155" s="1" t="s">
        <v>2287</v>
      </c>
      <c r="D1155" s="1">
        <v>8</v>
      </c>
      <c r="E1155" s="1">
        <v>9</v>
      </c>
    </row>
    <row r="1156" spans="1:5" x14ac:dyDescent="0.25">
      <c r="A1156" s="1" t="s">
        <v>1830</v>
      </c>
      <c r="B1156" s="1" t="s">
        <v>2494</v>
      </c>
      <c r="C1156" s="1" t="s">
        <v>2494</v>
      </c>
      <c r="D1156" s="1">
        <v>8.9</v>
      </c>
      <c r="E1156" s="1">
        <v>9.9</v>
      </c>
    </row>
    <row r="1157" spans="1:5" x14ac:dyDescent="0.25">
      <c r="A1157" s="1" t="s">
        <v>1830</v>
      </c>
      <c r="B1157" s="1" t="s">
        <v>2349</v>
      </c>
      <c r="C1157" s="1" t="s">
        <v>2349</v>
      </c>
      <c r="D1157" s="1">
        <v>11.6</v>
      </c>
      <c r="E1157" s="1">
        <v>11.4</v>
      </c>
    </row>
    <row r="1158" spans="1:5" x14ac:dyDescent="0.25">
      <c r="A1158" s="1" t="s">
        <v>1830</v>
      </c>
      <c r="B1158" s="1" t="s">
        <v>2540</v>
      </c>
      <c r="C1158" s="1" t="s">
        <v>2540</v>
      </c>
      <c r="D1158" s="1">
        <v>8.6</v>
      </c>
      <c r="E1158" s="1">
        <v>8.1999999999999993</v>
      </c>
    </row>
    <row r="1159" spans="1:5" x14ac:dyDescent="0.25">
      <c r="A1159" s="1" t="s">
        <v>1830</v>
      </c>
      <c r="B1159" s="1" t="s">
        <v>2404</v>
      </c>
      <c r="C1159" s="1" t="s">
        <v>2404</v>
      </c>
      <c r="D1159" s="1">
        <v>7.8</v>
      </c>
      <c r="E1159" s="1">
        <v>8.3000000000000007</v>
      </c>
    </row>
    <row r="1160" spans="1:5" x14ac:dyDescent="0.25">
      <c r="A1160" s="1" t="s">
        <v>1830</v>
      </c>
      <c r="B1160" s="1" t="s">
        <v>2389</v>
      </c>
      <c r="C1160" s="1" t="s">
        <v>2389</v>
      </c>
      <c r="D1160" s="1">
        <v>8.6</v>
      </c>
      <c r="E1160" s="1">
        <v>9.1999999999999993</v>
      </c>
    </row>
    <row r="1161" spans="1:5" x14ac:dyDescent="0.25">
      <c r="A1161" s="1" t="s">
        <v>1830</v>
      </c>
      <c r="B1161" s="1" t="s">
        <v>2495</v>
      </c>
      <c r="C1161" s="1" t="s">
        <v>2495</v>
      </c>
      <c r="D1161" s="1">
        <v>9.6</v>
      </c>
      <c r="E1161" s="1">
        <v>10.9</v>
      </c>
    </row>
    <row r="1162" spans="1:5" x14ac:dyDescent="0.25">
      <c r="A1162" s="1" t="s">
        <v>1830</v>
      </c>
      <c r="B1162" s="1" t="s">
        <v>2326</v>
      </c>
      <c r="C1162" s="1" t="s">
        <v>2326</v>
      </c>
      <c r="D1162" s="1">
        <v>9.8000000000000007</v>
      </c>
      <c r="E1162" s="1">
        <v>8.9</v>
      </c>
    </row>
    <row r="1163" spans="1:5" x14ac:dyDescent="0.25">
      <c r="A1163" s="1" t="s">
        <v>1830</v>
      </c>
      <c r="B1163" s="1" t="s">
        <v>2390</v>
      </c>
      <c r="C1163" s="1" t="s">
        <v>2390</v>
      </c>
      <c r="D1163" s="1">
        <v>7.5</v>
      </c>
      <c r="E1163" s="1">
        <v>8.1</v>
      </c>
    </row>
    <row r="1164" spans="1:5" x14ac:dyDescent="0.25">
      <c r="A1164" s="1" t="s">
        <v>1830</v>
      </c>
      <c r="B1164" s="1" t="s">
        <v>2573</v>
      </c>
      <c r="C1164" s="1" t="s">
        <v>2573</v>
      </c>
      <c r="D1164" s="1">
        <v>6</v>
      </c>
      <c r="E1164" s="1">
        <v>7.3</v>
      </c>
    </row>
    <row r="1165" spans="1:5" x14ac:dyDescent="0.25">
      <c r="A1165" s="1" t="s">
        <v>1830</v>
      </c>
      <c r="B1165" s="1" t="s">
        <v>2427</v>
      </c>
      <c r="C1165" s="1" t="s">
        <v>2427</v>
      </c>
      <c r="D1165" s="1">
        <v>8</v>
      </c>
      <c r="E1165" s="1">
        <v>7.8</v>
      </c>
    </row>
    <row r="1166" spans="1:5" x14ac:dyDescent="0.25">
      <c r="A1166" s="1" t="s">
        <v>1830</v>
      </c>
      <c r="B1166" s="1" t="s">
        <v>2391</v>
      </c>
      <c r="C1166" s="1" t="s">
        <v>2391</v>
      </c>
      <c r="D1166" s="1">
        <v>8.1999999999999993</v>
      </c>
      <c r="E1166" s="1">
        <v>8.4</v>
      </c>
    </row>
    <row r="1167" spans="1:5" x14ac:dyDescent="0.25">
      <c r="A1167" s="1" t="s">
        <v>1830</v>
      </c>
      <c r="B1167" s="1" t="s">
        <v>2496</v>
      </c>
      <c r="C1167" s="1" t="s">
        <v>2496</v>
      </c>
      <c r="D1167" s="1">
        <v>13.5</v>
      </c>
      <c r="E1167" s="1">
        <v>11.5</v>
      </c>
    </row>
    <row r="1168" spans="1:5" x14ac:dyDescent="0.25">
      <c r="A1168" s="1" t="s">
        <v>1830</v>
      </c>
      <c r="B1168" s="1" t="s">
        <v>2497</v>
      </c>
      <c r="C1168" s="1" t="s">
        <v>2497</v>
      </c>
      <c r="D1168" s="1">
        <v>12.9</v>
      </c>
      <c r="E1168" s="1">
        <v>12.8</v>
      </c>
    </row>
    <row r="1169" spans="1:5" x14ac:dyDescent="0.25">
      <c r="A1169" s="1" t="s">
        <v>1830</v>
      </c>
      <c r="B1169" s="1" t="s">
        <v>2428</v>
      </c>
      <c r="C1169" s="1" t="s">
        <v>2428</v>
      </c>
      <c r="D1169" s="1">
        <v>8.4</v>
      </c>
      <c r="E1169" s="1">
        <v>8.8000000000000007</v>
      </c>
    </row>
    <row r="1170" spans="1:5" x14ac:dyDescent="0.25">
      <c r="A1170" s="1" t="s">
        <v>1830</v>
      </c>
      <c r="B1170" s="1" t="s">
        <v>2392</v>
      </c>
      <c r="C1170" s="1" t="s">
        <v>2392</v>
      </c>
      <c r="D1170" s="1">
        <v>7.1</v>
      </c>
      <c r="E1170" s="1">
        <v>7.6</v>
      </c>
    </row>
    <row r="1171" spans="1:5" x14ac:dyDescent="0.25">
      <c r="A1171" s="1" t="s">
        <v>1830</v>
      </c>
      <c r="B1171" s="1" t="s">
        <v>2498</v>
      </c>
      <c r="C1171" s="1" t="s">
        <v>2498</v>
      </c>
      <c r="D1171" s="1">
        <v>9</v>
      </c>
      <c r="E1171" s="1">
        <v>10.8</v>
      </c>
    </row>
    <row r="1172" spans="1:5" x14ac:dyDescent="0.25">
      <c r="A1172" s="1" t="s">
        <v>1830</v>
      </c>
      <c r="B1172" s="1" t="s">
        <v>2327</v>
      </c>
      <c r="C1172" s="1" t="s">
        <v>2327</v>
      </c>
      <c r="D1172" s="1">
        <v>6.8</v>
      </c>
      <c r="E1172" s="1">
        <v>6.9</v>
      </c>
    </row>
    <row r="1173" spans="1:5" x14ac:dyDescent="0.25">
      <c r="A1173" s="1" t="s">
        <v>1830</v>
      </c>
      <c r="B1173" s="1" t="s">
        <v>2466</v>
      </c>
      <c r="C1173" s="1" t="s">
        <v>2466</v>
      </c>
      <c r="D1173" s="1">
        <v>8.6999999999999993</v>
      </c>
      <c r="E1173" s="1">
        <v>9.9</v>
      </c>
    </row>
    <row r="1174" spans="1:5" x14ac:dyDescent="0.25">
      <c r="A1174" s="1" t="s">
        <v>1830</v>
      </c>
      <c r="B1174" s="1" t="s">
        <v>2467</v>
      </c>
      <c r="C1174" s="1" t="s">
        <v>2467</v>
      </c>
      <c r="D1174" s="1">
        <v>4.0999999999999996</v>
      </c>
      <c r="E1174" s="1">
        <v>4.2</v>
      </c>
    </row>
    <row r="1175" spans="1:5" x14ac:dyDescent="0.25">
      <c r="A1175" s="1" t="s">
        <v>1830</v>
      </c>
      <c r="B1175" s="1" t="s">
        <v>2499</v>
      </c>
      <c r="C1175" s="1" t="s">
        <v>2499</v>
      </c>
      <c r="D1175" s="1">
        <v>6.7</v>
      </c>
      <c r="E1175" s="1">
        <v>6.9</v>
      </c>
    </row>
    <row r="1176" spans="1:5" x14ac:dyDescent="0.25">
      <c r="A1176" s="1" t="s">
        <v>1830</v>
      </c>
      <c r="B1176" s="1" t="s">
        <v>2447</v>
      </c>
      <c r="C1176" s="1" t="s">
        <v>2447</v>
      </c>
      <c r="D1176" s="1">
        <v>9.6</v>
      </c>
      <c r="E1176" s="1">
        <v>10.1</v>
      </c>
    </row>
    <row r="1177" spans="1:5" x14ac:dyDescent="0.25">
      <c r="A1177" s="1" t="s">
        <v>1830</v>
      </c>
      <c r="B1177" s="1" t="s">
        <v>2500</v>
      </c>
      <c r="C1177" s="1" t="s">
        <v>2500</v>
      </c>
      <c r="D1177" s="1">
        <v>11.9</v>
      </c>
      <c r="E1177" s="1">
        <v>10.3</v>
      </c>
    </row>
    <row r="1178" spans="1:5" x14ac:dyDescent="0.25">
      <c r="A1178" s="1" t="s">
        <v>1830</v>
      </c>
      <c r="B1178" s="1" t="s">
        <v>2595</v>
      </c>
      <c r="C1178" s="1" t="s">
        <v>2595</v>
      </c>
      <c r="D1178" s="1">
        <v>5.9</v>
      </c>
      <c r="E1178" s="1">
        <v>6.2</v>
      </c>
    </row>
    <row r="1179" spans="1:5" x14ac:dyDescent="0.25">
      <c r="A1179" s="1" t="s">
        <v>1830</v>
      </c>
      <c r="B1179" s="1" t="s">
        <v>2594</v>
      </c>
      <c r="C1179" s="1" t="s">
        <v>2594</v>
      </c>
      <c r="D1179" s="1">
        <v>5.7</v>
      </c>
      <c r="E1179" s="1">
        <v>6.7</v>
      </c>
    </row>
    <row r="1180" spans="1:5" x14ac:dyDescent="0.25">
      <c r="A1180" s="1" t="s">
        <v>1830</v>
      </c>
      <c r="B1180" s="1" t="s">
        <v>2429</v>
      </c>
      <c r="C1180" s="1" t="s">
        <v>2429</v>
      </c>
      <c r="D1180" s="1">
        <v>8</v>
      </c>
      <c r="E1180" s="1">
        <v>7.4</v>
      </c>
    </row>
    <row r="1181" spans="1:5" x14ac:dyDescent="0.25">
      <c r="A1181" s="1" t="s">
        <v>1830</v>
      </c>
      <c r="B1181" s="1" t="s">
        <v>2350</v>
      </c>
      <c r="C1181" s="1" t="s">
        <v>2350</v>
      </c>
      <c r="D1181" s="1">
        <v>7.6</v>
      </c>
      <c r="E1181" s="1">
        <v>8.4</v>
      </c>
    </row>
    <row r="1182" spans="1:5" x14ac:dyDescent="0.25">
      <c r="A1182" s="1" t="s">
        <v>1830</v>
      </c>
      <c r="B1182" s="1" t="s">
        <v>2263</v>
      </c>
      <c r="C1182" s="1" t="s">
        <v>2263</v>
      </c>
      <c r="D1182" s="1">
        <v>7.8</v>
      </c>
      <c r="E1182" s="1">
        <v>8.9</v>
      </c>
    </row>
    <row r="1183" spans="1:5" x14ac:dyDescent="0.25">
      <c r="A1183" s="1" t="s">
        <v>1830</v>
      </c>
      <c r="B1183" s="1" t="s">
        <v>2501</v>
      </c>
      <c r="C1183" s="1" t="s">
        <v>2501</v>
      </c>
      <c r="D1183" s="1">
        <v>7.1</v>
      </c>
      <c r="E1183" s="1">
        <v>9.3000000000000007</v>
      </c>
    </row>
    <row r="1184" spans="1:5" x14ac:dyDescent="0.25">
      <c r="A1184" s="1" t="s">
        <v>1830</v>
      </c>
      <c r="B1184" s="1" t="s">
        <v>2240</v>
      </c>
      <c r="C1184" s="1" t="s">
        <v>2240</v>
      </c>
      <c r="D1184" s="1">
        <v>8.5</v>
      </c>
      <c r="E1184" s="1">
        <v>7.4</v>
      </c>
    </row>
    <row r="1185" spans="1:5" x14ac:dyDescent="0.25">
      <c r="A1185" s="1" t="s">
        <v>1830</v>
      </c>
      <c r="B1185" s="1" t="s">
        <v>2264</v>
      </c>
      <c r="C1185" s="1" t="s">
        <v>2264</v>
      </c>
      <c r="D1185" s="1">
        <v>6.9</v>
      </c>
      <c r="E1185" s="1">
        <v>7.3</v>
      </c>
    </row>
    <row r="1186" spans="1:5" x14ac:dyDescent="0.25">
      <c r="A1186" s="1" t="s">
        <v>1830</v>
      </c>
      <c r="B1186" s="1" t="s">
        <v>2239</v>
      </c>
      <c r="C1186" s="1" t="s">
        <v>2239</v>
      </c>
      <c r="D1186" s="1">
        <v>4.7</v>
      </c>
      <c r="E1186" s="1">
        <v>5.6</v>
      </c>
    </row>
    <row r="1187" spans="1:5" x14ac:dyDescent="0.25">
      <c r="A1187" s="1" t="s">
        <v>1830</v>
      </c>
      <c r="B1187" s="1" t="s">
        <v>2502</v>
      </c>
      <c r="C1187" s="1" t="s">
        <v>2502</v>
      </c>
      <c r="D1187" s="1">
        <v>9.9</v>
      </c>
      <c r="E1187" s="1">
        <v>9.4</v>
      </c>
    </row>
    <row r="1188" spans="1:5" x14ac:dyDescent="0.25">
      <c r="A1188" s="1" t="s">
        <v>1830</v>
      </c>
      <c r="B1188" s="1" t="s">
        <v>2288</v>
      </c>
      <c r="C1188" s="1" t="s">
        <v>2288</v>
      </c>
      <c r="D1188" s="1">
        <v>8.1</v>
      </c>
      <c r="E1188" s="1">
        <v>8.6999999999999993</v>
      </c>
    </row>
    <row r="1189" spans="1:5" x14ac:dyDescent="0.25">
      <c r="A1189" s="1" t="s">
        <v>1830</v>
      </c>
      <c r="B1189" s="1" t="s">
        <v>2303</v>
      </c>
      <c r="C1189" s="1" t="s">
        <v>2303</v>
      </c>
      <c r="D1189" s="1">
        <v>7</v>
      </c>
      <c r="E1189" s="1">
        <v>9.1999999999999993</v>
      </c>
    </row>
    <row r="1190" spans="1:5" x14ac:dyDescent="0.25">
      <c r="A1190" s="1" t="s">
        <v>1830</v>
      </c>
      <c r="B1190" s="1" t="s">
        <v>2503</v>
      </c>
      <c r="C1190" s="1" t="s">
        <v>2503</v>
      </c>
      <c r="D1190" s="1">
        <v>14.4</v>
      </c>
      <c r="E1190" s="1">
        <v>13.1</v>
      </c>
    </row>
    <row r="1191" spans="1:5" x14ac:dyDescent="0.25">
      <c r="A1191" s="1" t="s">
        <v>1830</v>
      </c>
      <c r="B1191" s="1" t="s">
        <v>2210</v>
      </c>
      <c r="C1191" s="1" t="s">
        <v>2210</v>
      </c>
      <c r="D1191" s="1">
        <v>9.2656255729999994</v>
      </c>
      <c r="E1191" s="1">
        <v>11.18669319</v>
      </c>
    </row>
    <row r="1192" spans="1:5" x14ac:dyDescent="0.25">
      <c r="A1192" s="1" t="s">
        <v>1830</v>
      </c>
      <c r="B1192" s="1" t="s">
        <v>2241</v>
      </c>
      <c r="C1192" s="1" t="s">
        <v>2241</v>
      </c>
      <c r="D1192" s="1">
        <v>12.5</v>
      </c>
      <c r="E1192" s="1">
        <v>12.6</v>
      </c>
    </row>
    <row r="1193" spans="1:5" x14ac:dyDescent="0.25">
      <c r="A1193" s="1" t="s">
        <v>1830</v>
      </c>
      <c r="B1193" s="1" t="s">
        <v>2304</v>
      </c>
      <c r="C1193" s="1" t="s">
        <v>2304</v>
      </c>
      <c r="D1193" s="1">
        <v>10</v>
      </c>
      <c r="E1193" s="1">
        <v>10.4</v>
      </c>
    </row>
    <row r="1194" spans="1:5" x14ac:dyDescent="0.25">
      <c r="A1194" s="1" t="s">
        <v>1830</v>
      </c>
      <c r="B1194" s="1" t="s">
        <v>2265</v>
      </c>
      <c r="C1194" s="1" t="s">
        <v>2265</v>
      </c>
      <c r="D1194" s="1">
        <v>14.6</v>
      </c>
      <c r="E1194" s="1">
        <v>14.7</v>
      </c>
    </row>
    <row r="1195" spans="1:5" x14ac:dyDescent="0.25">
      <c r="A1195" s="1" t="s">
        <v>1830</v>
      </c>
      <c r="B1195" s="1" t="s">
        <v>2289</v>
      </c>
      <c r="C1195" s="1" t="s">
        <v>2289</v>
      </c>
      <c r="D1195" s="1">
        <v>11.9</v>
      </c>
      <c r="E1195" s="1">
        <v>11.7</v>
      </c>
    </row>
    <row r="1196" spans="1:5" x14ac:dyDescent="0.25">
      <c r="A1196" s="1" t="s">
        <v>1830</v>
      </c>
      <c r="B1196" s="1" t="s">
        <v>2328</v>
      </c>
      <c r="C1196" s="1" t="s">
        <v>2328</v>
      </c>
      <c r="D1196" s="1">
        <v>13.3</v>
      </c>
      <c r="E1196" s="1">
        <v>14.8</v>
      </c>
    </row>
    <row r="1197" spans="1:5" x14ac:dyDescent="0.25">
      <c r="A1197" s="1" t="s">
        <v>1830</v>
      </c>
      <c r="B1197" s="1" t="s">
        <v>2351</v>
      </c>
      <c r="C1197" s="1" t="s">
        <v>2351</v>
      </c>
      <c r="D1197" s="1">
        <v>11.3</v>
      </c>
      <c r="E1197" s="1">
        <v>11.5</v>
      </c>
    </row>
    <row r="1198" spans="1:5" x14ac:dyDescent="0.25">
      <c r="A1198" s="1" t="s">
        <v>1830</v>
      </c>
      <c r="B1198" s="1" t="s">
        <v>2394</v>
      </c>
      <c r="C1198" s="1" t="s">
        <v>2394</v>
      </c>
      <c r="D1198" s="1">
        <v>12.1</v>
      </c>
      <c r="E1198" s="1">
        <v>11.4</v>
      </c>
    </row>
    <row r="1199" spans="1:5" x14ac:dyDescent="0.25">
      <c r="A1199" s="1" t="s">
        <v>1830</v>
      </c>
      <c r="B1199" s="1" t="s">
        <v>2405</v>
      </c>
      <c r="C1199" s="1" t="s">
        <v>2405</v>
      </c>
      <c r="D1199" s="1">
        <v>13.6</v>
      </c>
      <c r="E1199" s="1">
        <v>13.8</v>
      </c>
    </row>
    <row r="1200" spans="1:5" x14ac:dyDescent="0.25">
      <c r="A1200" s="1" t="s">
        <v>1830</v>
      </c>
      <c r="B1200" s="1" t="s">
        <v>2430</v>
      </c>
      <c r="C1200" s="1" t="s">
        <v>2430</v>
      </c>
      <c r="D1200" s="1">
        <v>12.4</v>
      </c>
      <c r="E1200" s="1">
        <v>12.7</v>
      </c>
    </row>
    <row r="1201" spans="1:5" x14ac:dyDescent="0.25">
      <c r="A1201" s="1" t="s">
        <v>1830</v>
      </c>
      <c r="B1201" s="1" t="s">
        <v>2209</v>
      </c>
      <c r="C1201" s="1" t="s">
        <v>2209</v>
      </c>
      <c r="D1201" s="1">
        <v>12.3</v>
      </c>
      <c r="E1201" s="1">
        <v>12.5</v>
      </c>
    </row>
    <row r="1202" spans="1:5" x14ac:dyDescent="0.25">
      <c r="A1202" s="1" t="s">
        <v>1830</v>
      </c>
      <c r="B1202" s="1" t="s">
        <v>2448</v>
      </c>
      <c r="C1202" s="1" t="s">
        <v>2448</v>
      </c>
      <c r="D1202" s="1">
        <v>13.7</v>
      </c>
      <c r="E1202" s="1">
        <v>14</v>
      </c>
    </row>
    <row r="1203" spans="1:5" x14ac:dyDescent="0.25">
      <c r="A1203" s="1" t="s">
        <v>1830</v>
      </c>
      <c r="B1203" s="1" t="s">
        <v>2242</v>
      </c>
      <c r="C1203" s="1" t="s">
        <v>2242</v>
      </c>
      <c r="D1203" s="1">
        <v>12.9</v>
      </c>
      <c r="E1203" s="1">
        <v>12.5</v>
      </c>
    </row>
    <row r="1204" spans="1:5" x14ac:dyDescent="0.25">
      <c r="A1204" s="1" t="s">
        <v>1830</v>
      </c>
      <c r="B1204" s="1" t="s">
        <v>2431</v>
      </c>
      <c r="C1204" s="1" t="s">
        <v>2431</v>
      </c>
      <c r="D1204" s="1">
        <v>13.9</v>
      </c>
      <c r="E1204" s="1">
        <v>14.6</v>
      </c>
    </row>
    <row r="1205" spans="1:5" x14ac:dyDescent="0.25">
      <c r="A1205" s="1" t="s">
        <v>1830</v>
      </c>
      <c r="B1205" s="1" t="s">
        <v>2520</v>
      </c>
      <c r="C1205" s="1" t="s">
        <v>2520</v>
      </c>
      <c r="D1205" s="1">
        <v>13.2</v>
      </c>
      <c r="E1205" s="1">
        <v>12.3</v>
      </c>
    </row>
    <row r="1206" spans="1:5" x14ac:dyDescent="0.25">
      <c r="A1206" s="1" t="s">
        <v>1830</v>
      </c>
      <c r="B1206" s="1" t="s">
        <v>2469</v>
      </c>
      <c r="C1206" s="1" t="s">
        <v>2469</v>
      </c>
      <c r="D1206" s="1">
        <v>7.7</v>
      </c>
      <c r="E1206" s="1">
        <v>8.8000000000000007</v>
      </c>
    </row>
    <row r="1207" spans="1:5" x14ac:dyDescent="0.25">
      <c r="A1207" s="1" t="s">
        <v>1830</v>
      </c>
      <c r="B1207" s="1" t="s">
        <v>2305</v>
      </c>
      <c r="C1207" s="1" t="s">
        <v>2305</v>
      </c>
      <c r="D1207" s="1">
        <v>10</v>
      </c>
      <c r="E1207" s="1">
        <v>10.1</v>
      </c>
    </row>
    <row r="1208" spans="1:5" x14ac:dyDescent="0.25">
      <c r="A1208" s="1" t="s">
        <v>1830</v>
      </c>
      <c r="B1208" s="1" t="s">
        <v>2352</v>
      </c>
      <c r="C1208" s="1" t="s">
        <v>2352</v>
      </c>
      <c r="D1208" s="1">
        <v>17.5</v>
      </c>
      <c r="E1208" s="1">
        <v>17.5</v>
      </c>
    </row>
    <row r="1209" spans="1:5" x14ac:dyDescent="0.25">
      <c r="A1209" s="1" t="s">
        <v>1830</v>
      </c>
      <c r="B1209" s="1" t="s">
        <v>2575</v>
      </c>
      <c r="C1209" s="1" t="s">
        <v>2575</v>
      </c>
      <c r="D1209" s="1">
        <v>10.9</v>
      </c>
      <c r="E1209" s="1">
        <v>12.6</v>
      </c>
    </row>
    <row r="1210" spans="1:5" x14ac:dyDescent="0.25">
      <c r="A1210" s="1" t="s">
        <v>1830</v>
      </c>
      <c r="B1210" s="1" t="s">
        <v>2432</v>
      </c>
      <c r="C1210" s="1" t="s">
        <v>2432</v>
      </c>
      <c r="D1210" s="1">
        <v>10.9</v>
      </c>
      <c r="E1210" s="1">
        <v>11.6</v>
      </c>
    </row>
    <row r="1211" spans="1:5" x14ac:dyDescent="0.25">
      <c r="A1211" s="1" t="s">
        <v>1830</v>
      </c>
      <c r="B1211" s="1" t="s">
        <v>2266</v>
      </c>
      <c r="C1211" s="1" t="s">
        <v>2266</v>
      </c>
      <c r="D1211" s="1">
        <v>15.9</v>
      </c>
      <c r="E1211" s="1">
        <v>15.6</v>
      </c>
    </row>
    <row r="1212" spans="1:5" x14ac:dyDescent="0.25">
      <c r="A1212" s="1" t="s">
        <v>1830</v>
      </c>
      <c r="B1212" s="1" t="s">
        <v>2433</v>
      </c>
      <c r="C1212" s="1" t="s">
        <v>2433</v>
      </c>
      <c r="D1212" s="1">
        <v>12.1</v>
      </c>
      <c r="E1212" s="1">
        <v>12.7</v>
      </c>
    </row>
    <row r="1213" spans="1:5" x14ac:dyDescent="0.25">
      <c r="A1213" s="1" t="s">
        <v>1830</v>
      </c>
      <c r="B1213" s="1" t="s">
        <v>2433</v>
      </c>
      <c r="C1213" s="1" t="s">
        <v>2433</v>
      </c>
      <c r="D1213" s="1">
        <v>9.5</v>
      </c>
      <c r="E1213" s="1">
        <v>12.1</v>
      </c>
    </row>
    <row r="1214" spans="1:5" x14ac:dyDescent="0.25">
      <c r="A1214" s="1" t="s">
        <v>1830</v>
      </c>
      <c r="B1214" s="1" t="s">
        <v>2481</v>
      </c>
      <c r="C1214" s="1" t="s">
        <v>2481</v>
      </c>
      <c r="D1214" s="1">
        <v>11.8</v>
      </c>
      <c r="E1214" s="1">
        <v>12.5</v>
      </c>
    </row>
    <row r="1215" spans="1:5" x14ac:dyDescent="0.25">
      <c r="A1215" s="1" t="s">
        <v>1830</v>
      </c>
      <c r="B1215" s="1" t="s">
        <v>2406</v>
      </c>
      <c r="C1215" s="1" t="s">
        <v>2406</v>
      </c>
      <c r="D1215" s="1">
        <v>14.8</v>
      </c>
      <c r="E1215" s="1">
        <v>13.7</v>
      </c>
    </row>
    <row r="1216" spans="1:5" x14ac:dyDescent="0.25">
      <c r="A1216" s="1" t="s">
        <v>1830</v>
      </c>
      <c r="B1216" s="1" t="s">
        <v>2267</v>
      </c>
      <c r="C1216" s="1" t="s">
        <v>2267</v>
      </c>
      <c r="D1216" s="1">
        <v>19.7</v>
      </c>
      <c r="E1216" s="1">
        <v>20.100000000000001</v>
      </c>
    </row>
    <row r="1217" spans="1:5" x14ac:dyDescent="0.25">
      <c r="A1217" s="1" t="s">
        <v>1830</v>
      </c>
      <c r="B1217" s="1" t="s">
        <v>2329</v>
      </c>
      <c r="C1217" s="1" t="s">
        <v>2329</v>
      </c>
      <c r="D1217" s="1">
        <v>13.3</v>
      </c>
      <c r="E1217" s="1">
        <v>18.5</v>
      </c>
    </row>
    <row r="1218" spans="1:5" x14ac:dyDescent="0.25">
      <c r="A1218" s="1" t="s">
        <v>1830</v>
      </c>
      <c r="B1218" s="1" t="s">
        <v>2211</v>
      </c>
      <c r="C1218" s="1" t="s">
        <v>2211</v>
      </c>
      <c r="D1218" s="1">
        <v>13.8</v>
      </c>
      <c r="E1218" s="1">
        <v>12.9</v>
      </c>
    </row>
    <row r="1219" spans="1:5" x14ac:dyDescent="0.25">
      <c r="A1219" s="1" t="s">
        <v>1830</v>
      </c>
      <c r="B1219" s="1" t="s">
        <v>2521</v>
      </c>
      <c r="C1219" s="1" t="s">
        <v>2521</v>
      </c>
      <c r="D1219" s="1">
        <v>14</v>
      </c>
      <c r="E1219" s="1">
        <v>14.3</v>
      </c>
    </row>
    <row r="1220" spans="1:5" x14ac:dyDescent="0.25">
      <c r="A1220" s="1" t="s">
        <v>1830</v>
      </c>
      <c r="B1220" s="1" t="s">
        <v>2243</v>
      </c>
      <c r="C1220" s="1" t="s">
        <v>2243</v>
      </c>
      <c r="D1220" s="1">
        <v>17</v>
      </c>
      <c r="E1220" s="1">
        <v>16.600000000000001</v>
      </c>
    </row>
    <row r="1221" spans="1:5" x14ac:dyDescent="0.25">
      <c r="A1221" s="1" t="s">
        <v>1830</v>
      </c>
      <c r="B1221" s="1" t="s">
        <v>2330</v>
      </c>
      <c r="C1221" s="1" t="s">
        <v>2330</v>
      </c>
      <c r="D1221" s="1">
        <v>16.600000000000001</v>
      </c>
      <c r="E1221" s="1">
        <v>17.5</v>
      </c>
    </row>
    <row r="1222" spans="1:5" x14ac:dyDescent="0.25">
      <c r="A1222" s="1" t="s">
        <v>1830</v>
      </c>
      <c r="B1222" s="1" t="s">
        <v>2330</v>
      </c>
      <c r="C1222" s="1" t="s">
        <v>2330</v>
      </c>
      <c r="D1222" s="1">
        <v>12.8</v>
      </c>
      <c r="E1222" s="1">
        <v>10.6</v>
      </c>
    </row>
    <row r="1223" spans="1:5" x14ac:dyDescent="0.25">
      <c r="A1223" s="1" t="s">
        <v>1830</v>
      </c>
      <c r="B1223" s="1" t="s">
        <v>2324</v>
      </c>
      <c r="C1223" s="1" t="s">
        <v>2324</v>
      </c>
      <c r="D1223" s="1">
        <v>11.8</v>
      </c>
      <c r="E1223" s="1">
        <v>11.1</v>
      </c>
    </row>
    <row r="1224" spans="1:5" x14ac:dyDescent="0.25">
      <c r="A1224" s="1" t="s">
        <v>1830</v>
      </c>
      <c r="B1224" s="1" t="s">
        <v>2407</v>
      </c>
      <c r="C1224" s="1" t="s">
        <v>2407</v>
      </c>
      <c r="D1224" s="1">
        <v>13.3</v>
      </c>
      <c r="E1224" s="1">
        <v>13.7</v>
      </c>
    </row>
    <row r="1225" spans="1:5" x14ac:dyDescent="0.25">
      <c r="A1225" s="1" t="s">
        <v>1830</v>
      </c>
      <c r="B1225" s="1" t="s">
        <v>2505</v>
      </c>
      <c r="C1225" s="1" t="s">
        <v>2505</v>
      </c>
      <c r="D1225" s="1">
        <v>19.3</v>
      </c>
      <c r="E1225" s="1">
        <v>20.9</v>
      </c>
    </row>
    <row r="1226" spans="1:5" x14ac:dyDescent="0.25">
      <c r="A1226" s="1" t="s">
        <v>1830</v>
      </c>
      <c r="B1226" s="1" t="s">
        <v>2244</v>
      </c>
      <c r="C1226" s="1" t="s">
        <v>2244</v>
      </c>
      <c r="D1226" s="1">
        <v>11.5</v>
      </c>
      <c r="E1226" s="1">
        <v>10.9</v>
      </c>
    </row>
    <row r="1227" spans="1:5" x14ac:dyDescent="0.25">
      <c r="A1227" s="1" t="s">
        <v>1830</v>
      </c>
      <c r="B1227" s="1" t="s">
        <v>2449</v>
      </c>
      <c r="C1227" s="1" t="s">
        <v>2449</v>
      </c>
      <c r="D1227" s="1">
        <v>18.7</v>
      </c>
      <c r="E1227" s="1">
        <v>16.7</v>
      </c>
    </row>
    <row r="1228" spans="1:5" x14ac:dyDescent="0.25">
      <c r="A1228" s="1" t="s">
        <v>1830</v>
      </c>
      <c r="B1228" s="1" t="s">
        <v>2245</v>
      </c>
      <c r="C1228" s="1" t="s">
        <v>2245</v>
      </c>
      <c r="D1228" s="1">
        <v>13.9</v>
      </c>
      <c r="E1228" s="1">
        <v>12.2</v>
      </c>
    </row>
    <row r="1229" spans="1:5" x14ac:dyDescent="0.25">
      <c r="A1229" s="1" t="s">
        <v>1830</v>
      </c>
      <c r="B1229" s="1" t="s">
        <v>2268</v>
      </c>
      <c r="C1229" s="1" t="s">
        <v>2268</v>
      </c>
      <c r="D1229" s="1">
        <v>15</v>
      </c>
      <c r="E1229" s="1">
        <v>15.3</v>
      </c>
    </row>
    <row r="1230" spans="1:5" x14ac:dyDescent="0.25">
      <c r="A1230" s="1" t="s">
        <v>1830</v>
      </c>
      <c r="B1230" s="1" t="s">
        <v>2542</v>
      </c>
      <c r="C1230" s="1" t="s">
        <v>2542</v>
      </c>
      <c r="D1230" s="1">
        <v>12.7</v>
      </c>
      <c r="E1230" s="1">
        <v>14.2</v>
      </c>
    </row>
    <row r="1231" spans="1:5" x14ac:dyDescent="0.25">
      <c r="A1231" s="1" t="s">
        <v>1830</v>
      </c>
      <c r="B1231" s="1" t="s">
        <v>2450</v>
      </c>
      <c r="C1231" s="1" t="s">
        <v>2450</v>
      </c>
      <c r="D1231" s="1">
        <v>17</v>
      </c>
      <c r="E1231" s="1">
        <v>16.600000000000001</v>
      </c>
    </row>
    <row r="1232" spans="1:5" x14ac:dyDescent="0.25">
      <c r="A1232" s="1" t="s">
        <v>1830</v>
      </c>
      <c r="B1232" s="1" t="s">
        <v>2576</v>
      </c>
      <c r="C1232" s="1" t="s">
        <v>2576</v>
      </c>
      <c r="D1232" s="1">
        <v>13.6</v>
      </c>
      <c r="E1232" s="1">
        <v>13.6</v>
      </c>
    </row>
    <row r="1233" spans="1:5" x14ac:dyDescent="0.25">
      <c r="A1233" s="1" t="s">
        <v>1830</v>
      </c>
      <c r="B1233" s="1" t="s">
        <v>2331</v>
      </c>
      <c r="C1233" s="1" t="s">
        <v>2331</v>
      </c>
      <c r="D1233" s="1">
        <v>11.2</v>
      </c>
      <c r="E1233" s="1">
        <v>11.4</v>
      </c>
    </row>
    <row r="1234" spans="1:5" x14ac:dyDescent="0.25">
      <c r="A1234" s="1" t="s">
        <v>1830</v>
      </c>
      <c r="B1234" s="1" t="s">
        <v>2353</v>
      </c>
      <c r="C1234" s="1" t="s">
        <v>2353</v>
      </c>
      <c r="D1234" s="1">
        <v>11.2</v>
      </c>
      <c r="E1234" s="1">
        <v>11.5</v>
      </c>
    </row>
    <row r="1235" spans="1:5" x14ac:dyDescent="0.25">
      <c r="A1235" s="1" t="s">
        <v>1830</v>
      </c>
      <c r="B1235" s="1" t="s">
        <v>2470</v>
      </c>
      <c r="C1235" s="1" t="s">
        <v>2470</v>
      </c>
      <c r="D1235" s="1">
        <v>12.5</v>
      </c>
      <c r="E1235" s="1">
        <v>13.2</v>
      </c>
    </row>
    <row r="1236" spans="1:5" x14ac:dyDescent="0.25">
      <c r="A1236" s="1" t="s">
        <v>1830</v>
      </c>
      <c r="B1236" s="1" t="s">
        <v>2543</v>
      </c>
      <c r="C1236" s="1" t="s">
        <v>2543</v>
      </c>
      <c r="D1236" s="1">
        <v>13.9</v>
      </c>
      <c r="E1236" s="1">
        <v>14.6</v>
      </c>
    </row>
    <row r="1237" spans="1:5" x14ac:dyDescent="0.25">
      <c r="A1237" s="1" t="s">
        <v>1830</v>
      </c>
      <c r="B1237" s="1" t="s">
        <v>2471</v>
      </c>
      <c r="C1237" s="1" t="s">
        <v>2471</v>
      </c>
      <c r="D1237" s="1">
        <v>11.9</v>
      </c>
      <c r="E1237" s="1">
        <v>11.4</v>
      </c>
    </row>
    <row r="1238" spans="1:5" x14ac:dyDescent="0.25">
      <c r="A1238" s="1" t="s">
        <v>1830</v>
      </c>
      <c r="B1238" s="1" t="s">
        <v>2451</v>
      </c>
      <c r="C1238" s="1" t="s">
        <v>2451</v>
      </c>
      <c r="D1238" s="1">
        <v>14.6</v>
      </c>
      <c r="E1238" s="1">
        <v>15.2</v>
      </c>
    </row>
    <row r="1239" spans="1:5" x14ac:dyDescent="0.25">
      <c r="A1239" s="1" t="s">
        <v>1830</v>
      </c>
      <c r="B1239" s="1" t="s">
        <v>2332</v>
      </c>
      <c r="C1239" s="1" t="s">
        <v>2332</v>
      </c>
      <c r="D1239" s="1">
        <v>19.7</v>
      </c>
      <c r="E1239" s="1">
        <v>19.5</v>
      </c>
    </row>
    <row r="1240" spans="1:5" x14ac:dyDescent="0.25">
      <c r="A1240" s="1" t="s">
        <v>1830</v>
      </c>
      <c r="B1240" s="1" t="s">
        <v>2408</v>
      </c>
      <c r="C1240" s="1" t="s">
        <v>2408</v>
      </c>
      <c r="D1240" s="1">
        <v>16.7</v>
      </c>
      <c r="E1240" s="1">
        <v>17.2</v>
      </c>
    </row>
    <row r="1241" spans="1:5" x14ac:dyDescent="0.25">
      <c r="A1241" s="1" t="s">
        <v>1830</v>
      </c>
      <c r="B1241" s="1" t="s">
        <v>2577</v>
      </c>
      <c r="C1241" s="1" t="s">
        <v>2577</v>
      </c>
      <c r="D1241" s="1">
        <v>12.6</v>
      </c>
      <c r="E1241" s="1">
        <v>13.3</v>
      </c>
    </row>
    <row r="1242" spans="1:5" x14ac:dyDescent="0.25">
      <c r="A1242" s="1" t="s">
        <v>1830</v>
      </c>
      <c r="B1242" s="1" t="s">
        <v>2522</v>
      </c>
      <c r="C1242" s="1" t="s">
        <v>2522</v>
      </c>
      <c r="D1242" s="1">
        <v>14</v>
      </c>
      <c r="E1242" s="1">
        <v>12.8</v>
      </c>
    </row>
    <row r="1243" spans="1:5" x14ac:dyDescent="0.25">
      <c r="A1243" s="1" t="s">
        <v>1830</v>
      </c>
      <c r="B1243" s="1" t="s">
        <v>2212</v>
      </c>
      <c r="C1243" s="1" t="s">
        <v>2212</v>
      </c>
      <c r="D1243" s="1">
        <v>6.8</v>
      </c>
      <c r="E1243" s="1">
        <v>9.3000000000000007</v>
      </c>
    </row>
    <row r="1244" spans="1:5" x14ac:dyDescent="0.25">
      <c r="A1244" s="1" t="s">
        <v>1830</v>
      </c>
      <c r="B1244" s="1" t="s">
        <v>2523</v>
      </c>
      <c r="C1244" s="1" t="s">
        <v>2523</v>
      </c>
      <c r="D1244" s="1">
        <v>13.3</v>
      </c>
      <c r="E1244" s="1">
        <v>14.1</v>
      </c>
    </row>
    <row r="1245" spans="1:5" x14ac:dyDescent="0.25">
      <c r="A1245" s="1" t="s">
        <v>1830</v>
      </c>
      <c r="B1245" s="1" t="s">
        <v>2524</v>
      </c>
      <c r="C1245" s="1" t="s">
        <v>2524</v>
      </c>
      <c r="D1245" s="1">
        <v>12.9</v>
      </c>
      <c r="E1245" s="1">
        <v>12.1</v>
      </c>
    </row>
    <row r="1246" spans="1:5" x14ac:dyDescent="0.25">
      <c r="A1246" s="1" t="s">
        <v>1830</v>
      </c>
      <c r="B1246" s="1" t="s">
        <v>2354</v>
      </c>
      <c r="C1246" s="1" t="s">
        <v>2354</v>
      </c>
      <c r="D1246" s="1">
        <v>16.2</v>
      </c>
      <c r="E1246" s="1">
        <v>15.4</v>
      </c>
    </row>
    <row r="1247" spans="1:5" x14ac:dyDescent="0.25">
      <c r="A1247" s="1" t="s">
        <v>1830</v>
      </c>
      <c r="B1247" s="1" t="s">
        <v>2452</v>
      </c>
      <c r="C1247" s="1" t="s">
        <v>2452</v>
      </c>
      <c r="D1247" s="1">
        <v>12.2</v>
      </c>
      <c r="E1247" s="1">
        <v>13.5</v>
      </c>
    </row>
    <row r="1248" spans="1:5" x14ac:dyDescent="0.25">
      <c r="A1248" s="1" t="s">
        <v>1830</v>
      </c>
      <c r="B1248" s="1" t="s">
        <v>2525</v>
      </c>
      <c r="C1248" s="1" t="s">
        <v>2525</v>
      </c>
      <c r="D1248" s="1">
        <v>13.5</v>
      </c>
      <c r="E1248" s="1">
        <v>15.5</v>
      </c>
    </row>
    <row r="1249" spans="1:5" x14ac:dyDescent="0.25">
      <c r="A1249" s="1" t="s">
        <v>1830</v>
      </c>
      <c r="B1249" s="1" t="s">
        <v>2472</v>
      </c>
      <c r="C1249" s="1" t="s">
        <v>2472</v>
      </c>
      <c r="D1249" s="1">
        <v>10.9</v>
      </c>
      <c r="E1249" s="1">
        <v>12.3</v>
      </c>
    </row>
    <row r="1250" spans="1:5" x14ac:dyDescent="0.25">
      <c r="A1250" s="1" t="s">
        <v>1830</v>
      </c>
      <c r="B1250" s="1" t="s">
        <v>2213</v>
      </c>
      <c r="C1250" s="1" t="s">
        <v>2213</v>
      </c>
      <c r="D1250" s="1">
        <v>10.3</v>
      </c>
      <c r="E1250" s="1">
        <v>12.1</v>
      </c>
    </row>
    <row r="1251" spans="1:5" x14ac:dyDescent="0.25">
      <c r="A1251" s="1" t="s">
        <v>1830</v>
      </c>
      <c r="B1251" s="1" t="s">
        <v>2395</v>
      </c>
      <c r="C1251" s="1" t="s">
        <v>2395</v>
      </c>
      <c r="D1251" s="1">
        <v>11.7</v>
      </c>
      <c r="E1251" s="1">
        <v>13.8</v>
      </c>
    </row>
    <row r="1252" spans="1:5" x14ac:dyDescent="0.25">
      <c r="A1252" s="1" t="s">
        <v>1830</v>
      </c>
      <c r="B1252" s="1" t="s">
        <v>2544</v>
      </c>
      <c r="C1252" s="1" t="s">
        <v>2544</v>
      </c>
      <c r="D1252" s="1">
        <v>11</v>
      </c>
      <c r="E1252" s="1">
        <v>9.6</v>
      </c>
    </row>
    <row r="1253" spans="1:5" x14ac:dyDescent="0.25">
      <c r="A1253" s="1" t="s">
        <v>1830</v>
      </c>
      <c r="B1253" s="1" t="s">
        <v>2537</v>
      </c>
      <c r="C1253" s="1" t="s">
        <v>2537</v>
      </c>
      <c r="D1253" s="1">
        <v>11.9</v>
      </c>
      <c r="E1253" s="1">
        <v>13.1</v>
      </c>
    </row>
    <row r="1254" spans="1:5" x14ac:dyDescent="0.25">
      <c r="A1254" s="1" t="s">
        <v>1830</v>
      </c>
      <c r="B1254" s="1" t="s">
        <v>2578</v>
      </c>
      <c r="C1254" s="1" t="s">
        <v>2578</v>
      </c>
      <c r="D1254" s="1">
        <v>12.7</v>
      </c>
      <c r="E1254" s="1">
        <v>13.8</v>
      </c>
    </row>
    <row r="1255" spans="1:5" x14ac:dyDescent="0.25">
      <c r="A1255" s="1" t="s">
        <v>1830</v>
      </c>
      <c r="B1255" s="1" t="s">
        <v>2246</v>
      </c>
      <c r="C1255" s="1" t="s">
        <v>2246</v>
      </c>
      <c r="D1255" s="1">
        <v>15.5</v>
      </c>
      <c r="E1255" s="1">
        <v>17.399999999999999</v>
      </c>
    </row>
    <row r="1256" spans="1:5" x14ac:dyDescent="0.25">
      <c r="A1256" s="1" t="s">
        <v>1830</v>
      </c>
      <c r="B1256" s="1" t="s">
        <v>2333</v>
      </c>
      <c r="C1256" s="1" t="s">
        <v>2333</v>
      </c>
      <c r="D1256" s="1">
        <v>16.100000000000001</v>
      </c>
      <c r="E1256" s="1">
        <v>16.3</v>
      </c>
    </row>
    <row r="1257" spans="1:5" x14ac:dyDescent="0.25">
      <c r="A1257" s="1" t="s">
        <v>1830</v>
      </c>
      <c r="B1257" s="1" t="s">
        <v>2214</v>
      </c>
      <c r="C1257" s="1" t="s">
        <v>2214</v>
      </c>
      <c r="D1257" s="1">
        <v>15.1</v>
      </c>
      <c r="E1257" s="1">
        <v>15.1</v>
      </c>
    </row>
    <row r="1258" spans="1:5" x14ac:dyDescent="0.25">
      <c r="A1258" s="1" t="s">
        <v>1830</v>
      </c>
      <c r="B1258" s="1" t="s">
        <v>2290</v>
      </c>
      <c r="C1258" s="1" t="s">
        <v>2290</v>
      </c>
      <c r="D1258" s="1">
        <v>13.1</v>
      </c>
      <c r="E1258" s="1">
        <v>14.3</v>
      </c>
    </row>
    <row r="1259" spans="1:5" x14ac:dyDescent="0.25">
      <c r="A1259" s="1" t="s">
        <v>1830</v>
      </c>
      <c r="B1259" s="1" t="s">
        <v>2355</v>
      </c>
      <c r="C1259" s="1" t="s">
        <v>2355</v>
      </c>
      <c r="D1259" s="1">
        <v>11.2</v>
      </c>
      <c r="E1259" s="1">
        <v>13.9</v>
      </c>
    </row>
    <row r="1260" spans="1:5" x14ac:dyDescent="0.25">
      <c r="A1260" s="1" t="s">
        <v>1830</v>
      </c>
      <c r="B1260" s="1" t="s">
        <v>2545</v>
      </c>
      <c r="C1260" s="1" t="s">
        <v>2545</v>
      </c>
      <c r="D1260" s="1">
        <v>16.100000000000001</v>
      </c>
      <c r="E1260" s="1">
        <v>16.3</v>
      </c>
    </row>
    <row r="1261" spans="1:5" x14ac:dyDescent="0.25">
      <c r="A1261" s="1" t="s">
        <v>1830</v>
      </c>
      <c r="B1261" s="1" t="s">
        <v>2434</v>
      </c>
      <c r="C1261" s="1" t="s">
        <v>2434</v>
      </c>
      <c r="D1261" s="1">
        <v>13.3</v>
      </c>
      <c r="E1261" s="1">
        <v>15.8</v>
      </c>
    </row>
    <row r="1262" spans="1:5" x14ac:dyDescent="0.25">
      <c r="A1262" s="1" t="s">
        <v>1830</v>
      </c>
      <c r="B1262" s="1" t="s">
        <v>2356</v>
      </c>
      <c r="C1262" s="1" t="s">
        <v>2356</v>
      </c>
      <c r="D1262" s="1">
        <v>12.4</v>
      </c>
      <c r="E1262" s="1">
        <v>12.1</v>
      </c>
    </row>
    <row r="1263" spans="1:5" x14ac:dyDescent="0.25">
      <c r="A1263" s="1" t="s">
        <v>1830</v>
      </c>
      <c r="B1263" s="1" t="s">
        <v>2356</v>
      </c>
      <c r="C1263" s="1" t="s">
        <v>2356</v>
      </c>
      <c r="D1263" s="1">
        <v>15.7</v>
      </c>
      <c r="E1263" s="1">
        <v>15.9</v>
      </c>
    </row>
    <row r="1264" spans="1:5" x14ac:dyDescent="0.25">
      <c r="A1264" s="1" t="s">
        <v>1830</v>
      </c>
      <c r="B1264" s="1" t="s">
        <v>2357</v>
      </c>
      <c r="C1264" s="1" t="s">
        <v>2357</v>
      </c>
      <c r="D1264" s="1">
        <v>17.5</v>
      </c>
      <c r="E1264" s="1">
        <v>17.7</v>
      </c>
    </row>
    <row r="1265" spans="1:5" x14ac:dyDescent="0.25">
      <c r="A1265" s="1" t="s">
        <v>1830</v>
      </c>
      <c r="B1265" s="1" t="s">
        <v>2247</v>
      </c>
      <c r="C1265" s="1" t="s">
        <v>2247</v>
      </c>
      <c r="D1265" s="1">
        <v>13.9</v>
      </c>
      <c r="E1265" s="1">
        <v>13.5</v>
      </c>
    </row>
    <row r="1266" spans="1:5" x14ac:dyDescent="0.25">
      <c r="A1266" s="1" t="s">
        <v>1830</v>
      </c>
      <c r="B1266" s="1" t="s">
        <v>2579</v>
      </c>
      <c r="C1266" s="1" t="s">
        <v>2579</v>
      </c>
      <c r="D1266" s="1">
        <v>12.7</v>
      </c>
      <c r="E1266" s="1">
        <v>13.7</v>
      </c>
    </row>
    <row r="1267" spans="1:5" x14ac:dyDescent="0.25">
      <c r="A1267" s="1" t="s">
        <v>1830</v>
      </c>
      <c r="B1267" s="1" t="s">
        <v>2580</v>
      </c>
      <c r="C1267" s="1" t="s">
        <v>2580</v>
      </c>
      <c r="D1267" s="1">
        <v>11.3</v>
      </c>
      <c r="E1267" s="1">
        <v>11.8</v>
      </c>
    </row>
    <row r="1268" spans="1:5" x14ac:dyDescent="0.25">
      <c r="A1268" s="1" t="s">
        <v>1830</v>
      </c>
      <c r="B1268" s="1" t="s">
        <v>2435</v>
      </c>
      <c r="C1268" s="1" t="s">
        <v>2435</v>
      </c>
      <c r="D1268" s="1">
        <v>8.1</v>
      </c>
      <c r="E1268" s="1">
        <v>10.4</v>
      </c>
    </row>
    <row r="1269" spans="1:5" x14ac:dyDescent="0.25">
      <c r="A1269" s="1" t="s">
        <v>1830</v>
      </c>
      <c r="B1269" s="1" t="s">
        <v>2269</v>
      </c>
      <c r="C1269" s="1" t="s">
        <v>2269</v>
      </c>
      <c r="D1269" s="1">
        <v>16.399999999999999</v>
      </c>
      <c r="E1269" s="1">
        <v>15.2</v>
      </c>
    </row>
    <row r="1270" spans="1:5" x14ac:dyDescent="0.25">
      <c r="A1270" s="1" t="s">
        <v>1830</v>
      </c>
      <c r="B1270" s="1" t="s">
        <v>2526</v>
      </c>
      <c r="C1270" s="1" t="s">
        <v>2526</v>
      </c>
      <c r="D1270" s="1">
        <v>18.8</v>
      </c>
      <c r="E1270" s="1">
        <v>16.7</v>
      </c>
    </row>
    <row r="1271" spans="1:5" x14ac:dyDescent="0.25">
      <c r="A1271" s="1" t="s">
        <v>1830</v>
      </c>
      <c r="B1271" s="1" t="s">
        <v>2248</v>
      </c>
      <c r="C1271" s="1" t="s">
        <v>2248</v>
      </c>
      <c r="D1271" s="1">
        <v>12.5</v>
      </c>
      <c r="E1271" s="1">
        <v>12.4</v>
      </c>
    </row>
    <row r="1272" spans="1:5" x14ac:dyDescent="0.25">
      <c r="A1272" s="1" t="s">
        <v>1830</v>
      </c>
      <c r="B1272" s="1" t="s">
        <v>2270</v>
      </c>
      <c r="C1272" s="1" t="s">
        <v>2270</v>
      </c>
      <c r="D1272" s="1">
        <v>23.2</v>
      </c>
      <c r="E1272" s="1">
        <v>20.3</v>
      </c>
    </row>
    <row r="1273" spans="1:5" x14ac:dyDescent="0.25">
      <c r="A1273" s="1" t="s">
        <v>1830</v>
      </c>
      <c r="B1273" s="1" t="s">
        <v>2546</v>
      </c>
      <c r="C1273" s="1" t="s">
        <v>2546</v>
      </c>
      <c r="D1273" s="1">
        <v>18.2</v>
      </c>
      <c r="E1273" s="1">
        <v>19</v>
      </c>
    </row>
    <row r="1274" spans="1:5" x14ac:dyDescent="0.25">
      <c r="A1274" s="1" t="s">
        <v>1830</v>
      </c>
      <c r="B1274" s="1" t="s">
        <v>2409</v>
      </c>
      <c r="C1274" s="1" t="s">
        <v>2409</v>
      </c>
      <c r="D1274" s="1">
        <v>12.9</v>
      </c>
      <c r="E1274" s="1">
        <v>14.9</v>
      </c>
    </row>
    <row r="1275" spans="1:5" x14ac:dyDescent="0.25">
      <c r="A1275" s="1" t="s">
        <v>1830</v>
      </c>
      <c r="B1275" s="1" t="s">
        <v>2410</v>
      </c>
      <c r="C1275" s="1" t="s">
        <v>2410</v>
      </c>
      <c r="D1275" s="1">
        <v>11.9</v>
      </c>
      <c r="E1275" s="1">
        <v>11.9</v>
      </c>
    </row>
    <row r="1276" spans="1:5" x14ac:dyDescent="0.25">
      <c r="A1276" s="1" t="s">
        <v>1830</v>
      </c>
      <c r="B1276" s="1" t="s">
        <v>2215</v>
      </c>
      <c r="C1276" s="1" t="s">
        <v>2215</v>
      </c>
      <c r="D1276" s="1">
        <v>10.9</v>
      </c>
      <c r="E1276" s="1">
        <v>11.4</v>
      </c>
    </row>
    <row r="1277" spans="1:5" x14ac:dyDescent="0.25">
      <c r="A1277" s="1" t="s">
        <v>1830</v>
      </c>
      <c r="B1277" s="1" t="s">
        <v>2506</v>
      </c>
      <c r="C1277" s="1" t="s">
        <v>2506</v>
      </c>
      <c r="D1277" s="1">
        <v>16.2</v>
      </c>
      <c r="E1277" s="1">
        <v>15.1</v>
      </c>
    </row>
    <row r="1278" spans="1:5" x14ac:dyDescent="0.25">
      <c r="A1278" s="1" t="s">
        <v>1830</v>
      </c>
      <c r="B1278" s="1" t="s">
        <v>2547</v>
      </c>
      <c r="C1278" s="1" t="s">
        <v>2547</v>
      </c>
      <c r="D1278" s="1">
        <v>15.2</v>
      </c>
      <c r="E1278" s="1">
        <v>18.2</v>
      </c>
    </row>
    <row r="1279" spans="1:5" x14ac:dyDescent="0.25">
      <c r="A1279" s="1" t="s">
        <v>1830</v>
      </c>
      <c r="B1279" s="1" t="s">
        <v>2217</v>
      </c>
      <c r="C1279" s="1" t="s">
        <v>2217</v>
      </c>
      <c r="D1279" s="1">
        <v>11.6</v>
      </c>
      <c r="E1279" s="1">
        <v>11.6</v>
      </c>
    </row>
    <row r="1280" spans="1:5" x14ac:dyDescent="0.25">
      <c r="A1280" s="1" t="s">
        <v>1830</v>
      </c>
      <c r="B1280" s="1" t="s">
        <v>2581</v>
      </c>
      <c r="C1280" s="1" t="s">
        <v>2581</v>
      </c>
      <c r="D1280" s="1">
        <v>10.4</v>
      </c>
      <c r="E1280" s="1">
        <v>10.4</v>
      </c>
    </row>
    <row r="1281" spans="1:5" x14ac:dyDescent="0.25">
      <c r="A1281" s="1" t="s">
        <v>1830</v>
      </c>
      <c r="B1281" s="1" t="s">
        <v>2216</v>
      </c>
      <c r="C1281" s="1" t="s">
        <v>2216</v>
      </c>
      <c r="D1281" s="1">
        <v>6.6</v>
      </c>
      <c r="E1281" s="1">
        <v>9.3000000000000007</v>
      </c>
    </row>
    <row r="1282" spans="1:5" x14ac:dyDescent="0.25">
      <c r="A1282" s="1" t="s">
        <v>1830</v>
      </c>
      <c r="B1282" s="1" t="s">
        <v>2453</v>
      </c>
      <c r="C1282" s="1" t="s">
        <v>2453</v>
      </c>
      <c r="D1282" s="1">
        <v>22</v>
      </c>
      <c r="E1282" s="1">
        <v>24</v>
      </c>
    </row>
    <row r="1283" spans="1:5" x14ac:dyDescent="0.25">
      <c r="A1283" s="1" t="s">
        <v>1830</v>
      </c>
      <c r="B1283" s="1" t="s">
        <v>2507</v>
      </c>
      <c r="C1283" s="1" t="s">
        <v>2507</v>
      </c>
      <c r="D1283" s="1">
        <v>21.6</v>
      </c>
      <c r="E1283" s="1">
        <v>22.8</v>
      </c>
    </row>
    <row r="1284" spans="1:5" x14ac:dyDescent="0.25">
      <c r="A1284" s="1" t="s">
        <v>1830</v>
      </c>
      <c r="B1284" s="1" t="s">
        <v>2396</v>
      </c>
      <c r="C1284" s="1" t="s">
        <v>2396</v>
      </c>
      <c r="D1284" s="1">
        <v>12.7</v>
      </c>
      <c r="E1284" s="1">
        <v>10.1</v>
      </c>
    </row>
    <row r="1285" spans="1:5" x14ac:dyDescent="0.25">
      <c r="A1285" s="1" t="s">
        <v>1830</v>
      </c>
      <c r="B1285" s="1" t="s">
        <v>2548</v>
      </c>
      <c r="C1285" s="1" t="s">
        <v>2548</v>
      </c>
      <c r="D1285" s="1">
        <v>18.7</v>
      </c>
      <c r="E1285" s="1">
        <v>14.3</v>
      </c>
    </row>
    <row r="1286" spans="1:5" x14ac:dyDescent="0.25">
      <c r="A1286" s="1" t="s">
        <v>1830</v>
      </c>
      <c r="B1286" s="1" t="s">
        <v>2527</v>
      </c>
      <c r="C1286" s="1" t="s">
        <v>2527</v>
      </c>
      <c r="D1286" s="1">
        <v>10.8</v>
      </c>
      <c r="E1286" s="1">
        <v>10.199999999999999</v>
      </c>
    </row>
    <row r="1287" spans="1:5" x14ac:dyDescent="0.25">
      <c r="A1287" s="1" t="s">
        <v>1830</v>
      </c>
      <c r="B1287" s="1" t="s">
        <v>2508</v>
      </c>
      <c r="C1287" s="1" t="s">
        <v>2508</v>
      </c>
      <c r="D1287" s="1">
        <v>15.4</v>
      </c>
      <c r="E1287" s="1">
        <v>14.7</v>
      </c>
    </row>
    <row r="1288" spans="1:5" x14ac:dyDescent="0.25">
      <c r="A1288" s="1" t="s">
        <v>1830</v>
      </c>
      <c r="B1288" s="1" t="s">
        <v>2473</v>
      </c>
      <c r="C1288" s="1" t="s">
        <v>2473</v>
      </c>
      <c r="D1288" s="1">
        <v>14.3</v>
      </c>
      <c r="E1288" s="1">
        <v>14.9</v>
      </c>
    </row>
    <row r="1289" spans="1:5" x14ac:dyDescent="0.25">
      <c r="A1289" s="1" t="s">
        <v>1830</v>
      </c>
      <c r="B1289" s="1" t="s">
        <v>2218</v>
      </c>
      <c r="C1289" s="1" t="s">
        <v>2218</v>
      </c>
      <c r="D1289" s="1">
        <v>10.5</v>
      </c>
      <c r="E1289" s="1">
        <v>10</v>
      </c>
    </row>
    <row r="1290" spans="1:5" x14ac:dyDescent="0.25">
      <c r="A1290" s="1" t="s">
        <v>1830</v>
      </c>
      <c r="B1290" s="1" t="s">
        <v>2397</v>
      </c>
      <c r="C1290" s="1" t="s">
        <v>2397</v>
      </c>
      <c r="D1290" s="1">
        <v>13.2</v>
      </c>
      <c r="E1290" s="1">
        <v>12.5</v>
      </c>
    </row>
    <row r="1291" spans="1:5" x14ac:dyDescent="0.25">
      <c r="A1291" s="1" t="s">
        <v>1830</v>
      </c>
      <c r="B1291" s="1" t="s">
        <v>2411</v>
      </c>
      <c r="C1291" s="1" t="s">
        <v>2411</v>
      </c>
      <c r="D1291" s="1">
        <v>16.100000000000001</v>
      </c>
      <c r="E1291" s="1">
        <v>15</v>
      </c>
    </row>
    <row r="1292" spans="1:5" x14ac:dyDescent="0.25">
      <c r="A1292" s="1" t="s">
        <v>1830</v>
      </c>
      <c r="B1292" s="1" t="s">
        <v>2436</v>
      </c>
      <c r="C1292" s="1" t="s">
        <v>2436</v>
      </c>
      <c r="D1292" s="1">
        <v>19.8</v>
      </c>
      <c r="E1292" s="1">
        <v>20</v>
      </c>
    </row>
    <row r="1293" spans="1:5" x14ac:dyDescent="0.25">
      <c r="A1293" s="1" t="s">
        <v>1830</v>
      </c>
      <c r="B1293" s="1" t="s">
        <v>2582</v>
      </c>
      <c r="C1293" s="1" t="s">
        <v>2582</v>
      </c>
      <c r="D1293" s="1">
        <v>11.8</v>
      </c>
      <c r="E1293" s="1">
        <v>12.5</v>
      </c>
    </row>
    <row r="1294" spans="1:5" x14ac:dyDescent="0.25">
      <c r="A1294" s="1" t="s">
        <v>1830</v>
      </c>
      <c r="B1294" s="1" t="s">
        <v>2549</v>
      </c>
      <c r="C1294" s="1" t="s">
        <v>2549</v>
      </c>
      <c r="D1294" s="1">
        <v>19.399999999999999</v>
      </c>
      <c r="E1294" s="1">
        <v>18.100000000000001</v>
      </c>
    </row>
    <row r="1295" spans="1:5" x14ac:dyDescent="0.25">
      <c r="A1295" s="1" t="s">
        <v>1830</v>
      </c>
      <c r="B1295" s="1" t="s">
        <v>2509</v>
      </c>
      <c r="C1295" s="1" t="s">
        <v>2509</v>
      </c>
      <c r="D1295" s="1">
        <v>12.8</v>
      </c>
      <c r="E1295" s="1">
        <v>13.7</v>
      </c>
    </row>
    <row r="1296" spans="1:5" x14ac:dyDescent="0.25">
      <c r="A1296" s="1" t="s">
        <v>1830</v>
      </c>
      <c r="B1296" s="1" t="s">
        <v>2550</v>
      </c>
      <c r="C1296" s="1" t="s">
        <v>2550</v>
      </c>
      <c r="D1296" s="1">
        <v>16.8</v>
      </c>
      <c r="E1296" s="1">
        <v>18.3</v>
      </c>
    </row>
    <row r="1297" spans="1:5" x14ac:dyDescent="0.25">
      <c r="A1297" s="1" t="s">
        <v>1830</v>
      </c>
      <c r="B1297" s="1" t="s">
        <v>2551</v>
      </c>
      <c r="C1297" s="1" t="s">
        <v>2551</v>
      </c>
      <c r="D1297" s="1">
        <v>11.8</v>
      </c>
      <c r="E1297" s="1">
        <v>13.6</v>
      </c>
    </row>
    <row r="1298" spans="1:5" x14ac:dyDescent="0.25">
      <c r="A1298" s="1" t="s">
        <v>1830</v>
      </c>
      <c r="B1298" s="1" t="s">
        <v>2454</v>
      </c>
      <c r="C1298" s="1" t="s">
        <v>2454</v>
      </c>
      <c r="D1298" s="1">
        <v>18.3</v>
      </c>
      <c r="E1298" s="1">
        <v>20.3</v>
      </c>
    </row>
    <row r="1299" spans="1:5" x14ac:dyDescent="0.25">
      <c r="A1299" s="1" t="s">
        <v>1830</v>
      </c>
      <c r="B1299" s="1" t="s">
        <v>2583</v>
      </c>
      <c r="C1299" s="1" t="s">
        <v>2583</v>
      </c>
      <c r="D1299" s="1">
        <v>10.9</v>
      </c>
      <c r="E1299" s="1">
        <v>12.5</v>
      </c>
    </row>
    <row r="1300" spans="1:5" x14ac:dyDescent="0.25">
      <c r="A1300" s="1" t="s">
        <v>1830</v>
      </c>
      <c r="B1300" s="1" t="s">
        <v>2358</v>
      </c>
      <c r="C1300" s="1" t="s">
        <v>2358</v>
      </c>
      <c r="D1300" s="1">
        <v>11.3</v>
      </c>
      <c r="E1300" s="1">
        <v>12.5</v>
      </c>
    </row>
    <row r="1301" spans="1:5" x14ac:dyDescent="0.25">
      <c r="A1301" s="1" t="s">
        <v>1830</v>
      </c>
      <c r="B1301" s="1" t="s">
        <v>2334</v>
      </c>
      <c r="C1301" s="1" t="s">
        <v>2334</v>
      </c>
      <c r="D1301" s="1">
        <v>12.1</v>
      </c>
      <c r="E1301" s="1">
        <v>15.8</v>
      </c>
    </row>
    <row r="1302" spans="1:5" x14ac:dyDescent="0.25">
      <c r="A1302" s="1" t="s">
        <v>1830</v>
      </c>
      <c r="B1302" s="1" t="s">
        <v>2398</v>
      </c>
      <c r="C1302" s="1" t="s">
        <v>2398</v>
      </c>
      <c r="D1302" s="1">
        <v>12.9</v>
      </c>
      <c r="E1302" s="1">
        <v>12.5</v>
      </c>
    </row>
    <row r="1303" spans="1:5" x14ac:dyDescent="0.25">
      <c r="A1303" s="1" t="s">
        <v>1830</v>
      </c>
      <c r="B1303" s="1" t="s">
        <v>2272</v>
      </c>
      <c r="C1303" s="1" t="s">
        <v>2272</v>
      </c>
      <c r="D1303" s="1">
        <v>18</v>
      </c>
      <c r="E1303" s="1">
        <v>18.5</v>
      </c>
    </row>
    <row r="1304" spans="1:5" x14ac:dyDescent="0.25">
      <c r="A1304" s="1" t="s">
        <v>1830</v>
      </c>
      <c r="B1304" s="1" t="s">
        <v>2271</v>
      </c>
      <c r="C1304" s="1" t="s">
        <v>2271</v>
      </c>
      <c r="D1304" s="1">
        <v>16</v>
      </c>
      <c r="E1304" s="1">
        <v>15.6</v>
      </c>
    </row>
    <row r="1305" spans="1:5" x14ac:dyDescent="0.25">
      <c r="A1305" s="1" t="s">
        <v>1830</v>
      </c>
      <c r="B1305" s="1" t="s">
        <v>2291</v>
      </c>
      <c r="C1305" s="1" t="s">
        <v>2291</v>
      </c>
      <c r="D1305" s="1">
        <v>13.7</v>
      </c>
      <c r="E1305" s="1">
        <v>13.9</v>
      </c>
    </row>
    <row r="1306" spans="1:5" x14ac:dyDescent="0.25">
      <c r="A1306" s="1" t="s">
        <v>1830</v>
      </c>
      <c r="B1306" s="1" t="s">
        <v>2291</v>
      </c>
      <c r="C1306" s="1" t="s">
        <v>2291</v>
      </c>
      <c r="D1306" s="1">
        <v>12.2</v>
      </c>
      <c r="E1306" s="1">
        <v>13.9</v>
      </c>
    </row>
    <row r="1307" spans="1:5" x14ac:dyDescent="0.25">
      <c r="A1307" s="1" t="s">
        <v>1830</v>
      </c>
      <c r="B1307" s="1" t="s">
        <v>2552</v>
      </c>
      <c r="C1307" s="1" t="s">
        <v>2552</v>
      </c>
      <c r="D1307" s="1">
        <v>14.9</v>
      </c>
      <c r="E1307" s="1">
        <v>16</v>
      </c>
    </row>
    <row r="1308" spans="1:5" x14ac:dyDescent="0.25">
      <c r="A1308" s="1" t="s">
        <v>1830</v>
      </c>
      <c r="B1308" s="1" t="s">
        <v>2306</v>
      </c>
      <c r="C1308" s="1" t="s">
        <v>2306</v>
      </c>
      <c r="D1308" s="1">
        <v>11.9</v>
      </c>
      <c r="E1308" s="1">
        <v>13</v>
      </c>
    </row>
    <row r="1309" spans="1:5" x14ac:dyDescent="0.25">
      <c r="A1309" s="1" t="s">
        <v>1830</v>
      </c>
      <c r="B1309" s="1" t="s">
        <v>2455</v>
      </c>
      <c r="C1309" s="1" t="s">
        <v>2455</v>
      </c>
      <c r="D1309" s="1">
        <v>13</v>
      </c>
      <c r="E1309" s="1">
        <v>12.8</v>
      </c>
    </row>
    <row r="1310" spans="1:5" x14ac:dyDescent="0.25">
      <c r="A1310" s="1" t="s">
        <v>1830</v>
      </c>
      <c r="B1310" s="1" t="s">
        <v>2414</v>
      </c>
      <c r="C1310" s="1" t="s">
        <v>2414</v>
      </c>
      <c r="D1310" s="1">
        <v>15.4</v>
      </c>
      <c r="E1310" s="1">
        <v>14.7</v>
      </c>
    </row>
    <row r="1311" spans="1:5" x14ac:dyDescent="0.25">
      <c r="A1311" s="1" t="s">
        <v>1830</v>
      </c>
      <c r="B1311" s="1" t="s">
        <v>2307</v>
      </c>
      <c r="C1311" s="1" t="s">
        <v>2307</v>
      </c>
      <c r="D1311" s="1">
        <v>13.9</v>
      </c>
      <c r="E1311" s="1">
        <v>12.4</v>
      </c>
    </row>
    <row r="1312" spans="1:5" x14ac:dyDescent="0.25">
      <c r="A1312" s="1" t="s">
        <v>1830</v>
      </c>
      <c r="B1312" s="1" t="s">
        <v>2456</v>
      </c>
      <c r="C1312" s="1" t="s">
        <v>2456</v>
      </c>
      <c r="D1312" s="1">
        <v>16.3</v>
      </c>
      <c r="E1312" s="1">
        <v>14.7</v>
      </c>
    </row>
    <row r="1313" spans="1:5" x14ac:dyDescent="0.25">
      <c r="A1313" s="1" t="s">
        <v>1830</v>
      </c>
      <c r="B1313" s="1" t="s">
        <v>2308</v>
      </c>
      <c r="C1313" s="1" t="s">
        <v>2308</v>
      </c>
      <c r="D1313" s="1">
        <v>12.8</v>
      </c>
      <c r="E1313" s="1">
        <v>11.8</v>
      </c>
    </row>
    <row r="1314" spans="1:5" x14ac:dyDescent="0.25">
      <c r="A1314" s="1" t="s">
        <v>1830</v>
      </c>
      <c r="B1314" s="1" t="s">
        <v>2275</v>
      </c>
      <c r="C1314" s="1" t="s">
        <v>2275</v>
      </c>
      <c r="D1314" s="1">
        <v>19.100000000000001</v>
      </c>
      <c r="E1314" s="1">
        <v>17.899999999999999</v>
      </c>
    </row>
    <row r="1315" spans="1:5" x14ac:dyDescent="0.25">
      <c r="A1315" s="1" t="s">
        <v>1830</v>
      </c>
      <c r="B1315" s="1" t="s">
        <v>2359</v>
      </c>
      <c r="C1315" s="1" t="s">
        <v>2359</v>
      </c>
      <c r="D1315" s="1">
        <v>9.6</v>
      </c>
      <c r="E1315" s="1">
        <v>11.1</v>
      </c>
    </row>
    <row r="1316" spans="1:5" x14ac:dyDescent="0.25">
      <c r="A1316" s="1" t="s">
        <v>1830</v>
      </c>
      <c r="B1316" s="1" t="s">
        <v>2219</v>
      </c>
      <c r="C1316" s="1" t="s">
        <v>2219</v>
      </c>
      <c r="D1316" s="1">
        <v>8.1999999999999993</v>
      </c>
      <c r="E1316" s="1">
        <v>10.8</v>
      </c>
    </row>
    <row r="1317" spans="1:5" x14ac:dyDescent="0.25">
      <c r="A1317" s="1" t="s">
        <v>1830</v>
      </c>
      <c r="B1317" s="1" t="s">
        <v>2425</v>
      </c>
      <c r="C1317" s="1" t="s">
        <v>2425</v>
      </c>
      <c r="D1317" s="1">
        <v>15.2</v>
      </c>
      <c r="E1317" s="1">
        <v>16</v>
      </c>
    </row>
    <row r="1318" spans="1:5" x14ac:dyDescent="0.25">
      <c r="A1318" s="1" t="s">
        <v>1830</v>
      </c>
      <c r="B1318" s="1" t="s">
        <v>2553</v>
      </c>
      <c r="C1318" s="1" t="s">
        <v>2553</v>
      </c>
      <c r="D1318" s="1">
        <v>18.399999999999999</v>
      </c>
      <c r="E1318" s="1">
        <v>17.5</v>
      </c>
    </row>
    <row r="1319" spans="1:5" x14ac:dyDescent="0.25">
      <c r="A1319" s="1" t="s">
        <v>1830</v>
      </c>
      <c r="B1319" s="1" t="s">
        <v>2412</v>
      </c>
      <c r="C1319" s="1" t="s">
        <v>2412</v>
      </c>
      <c r="D1319" s="1">
        <v>16.8</v>
      </c>
      <c r="E1319" s="1">
        <v>16.399999999999999</v>
      </c>
    </row>
    <row r="1320" spans="1:5" x14ac:dyDescent="0.25">
      <c r="A1320" s="1" t="s">
        <v>1830</v>
      </c>
      <c r="B1320" s="1" t="s">
        <v>2528</v>
      </c>
      <c r="C1320" s="1" t="s">
        <v>2528</v>
      </c>
      <c r="D1320" s="1">
        <v>13</v>
      </c>
      <c r="E1320" s="1">
        <v>13.9</v>
      </c>
    </row>
    <row r="1321" spans="1:5" x14ac:dyDescent="0.25">
      <c r="A1321" s="1" t="s">
        <v>1830</v>
      </c>
      <c r="B1321" s="1" t="s">
        <v>2335</v>
      </c>
      <c r="C1321" s="1" t="s">
        <v>2335</v>
      </c>
      <c r="D1321" s="1">
        <v>21</v>
      </c>
      <c r="E1321" s="1">
        <v>22.2</v>
      </c>
    </row>
    <row r="1322" spans="1:5" x14ac:dyDescent="0.25">
      <c r="A1322" s="1" t="s">
        <v>1830</v>
      </c>
      <c r="B1322" s="1" t="s">
        <v>2249</v>
      </c>
      <c r="C1322" s="1" t="s">
        <v>2249</v>
      </c>
      <c r="D1322" s="1">
        <v>15.1</v>
      </c>
      <c r="E1322" s="1">
        <v>15.3</v>
      </c>
    </row>
    <row r="1323" spans="1:5" x14ac:dyDescent="0.25">
      <c r="A1323" s="1" t="s">
        <v>1830</v>
      </c>
      <c r="B1323" s="1" t="s">
        <v>2360</v>
      </c>
      <c r="C1323" s="1" t="s">
        <v>2360</v>
      </c>
      <c r="D1323" s="1">
        <v>17.2</v>
      </c>
      <c r="E1323" s="1">
        <v>17.3</v>
      </c>
    </row>
    <row r="1324" spans="1:5" x14ac:dyDescent="0.25">
      <c r="A1324" s="1" t="s">
        <v>1830</v>
      </c>
      <c r="B1324" s="1" t="s">
        <v>2592</v>
      </c>
      <c r="C1324" s="1" t="s">
        <v>2592</v>
      </c>
      <c r="D1324" s="1">
        <v>12.5</v>
      </c>
      <c r="E1324" s="1">
        <v>14</v>
      </c>
    </row>
    <row r="1325" spans="1:5" x14ac:dyDescent="0.25">
      <c r="A1325" s="1" t="s">
        <v>1830</v>
      </c>
      <c r="B1325" s="1" t="s">
        <v>2310</v>
      </c>
      <c r="C1325" s="1" t="s">
        <v>2310</v>
      </c>
      <c r="D1325" s="1">
        <v>7.6</v>
      </c>
      <c r="E1325" s="1">
        <v>8.6</v>
      </c>
    </row>
    <row r="1326" spans="1:5" x14ac:dyDescent="0.25">
      <c r="A1326" s="1" t="s">
        <v>1830</v>
      </c>
      <c r="B1326" s="1" t="s">
        <v>2437</v>
      </c>
      <c r="C1326" s="1" t="s">
        <v>2437</v>
      </c>
      <c r="D1326" s="1">
        <v>18.8</v>
      </c>
      <c r="E1326" s="1">
        <v>18.899999999999999</v>
      </c>
    </row>
    <row r="1327" spans="1:5" x14ac:dyDescent="0.25">
      <c r="A1327" s="1" t="s">
        <v>1830</v>
      </c>
      <c r="B1327" s="1" t="s">
        <v>2361</v>
      </c>
      <c r="C1327" s="1" t="s">
        <v>2361</v>
      </c>
      <c r="D1327" s="1">
        <v>14.4</v>
      </c>
      <c r="E1327" s="1">
        <v>14</v>
      </c>
    </row>
    <row r="1328" spans="1:5" x14ac:dyDescent="0.25">
      <c r="A1328" s="1" t="s">
        <v>1830</v>
      </c>
      <c r="B1328" s="1" t="s">
        <v>2309</v>
      </c>
      <c r="C1328" s="1" t="s">
        <v>2309</v>
      </c>
      <c r="D1328" s="1">
        <v>11.9</v>
      </c>
      <c r="E1328" s="1">
        <v>14.3</v>
      </c>
    </row>
    <row r="1329" spans="1:5" x14ac:dyDescent="0.25">
      <c r="A1329" s="1" t="s">
        <v>1830</v>
      </c>
      <c r="B1329" s="1" t="s">
        <v>2413</v>
      </c>
      <c r="C1329" s="1" t="s">
        <v>2413</v>
      </c>
      <c r="D1329" s="1">
        <v>16.600000000000001</v>
      </c>
      <c r="E1329" s="1">
        <v>15.5</v>
      </c>
    </row>
    <row r="1330" spans="1:5" x14ac:dyDescent="0.25">
      <c r="A1330" s="1" t="s">
        <v>1830</v>
      </c>
      <c r="B1330" s="1" t="s">
        <v>2220</v>
      </c>
      <c r="C1330" s="1" t="s">
        <v>2220</v>
      </c>
      <c r="D1330" s="1">
        <v>12.1</v>
      </c>
      <c r="E1330" s="1">
        <v>12.8</v>
      </c>
    </row>
    <row r="1331" spans="1:5" x14ac:dyDescent="0.25">
      <c r="A1331" s="1" t="s">
        <v>1830</v>
      </c>
      <c r="B1331" s="1" t="s">
        <v>2273</v>
      </c>
      <c r="C1331" s="1" t="s">
        <v>2273</v>
      </c>
      <c r="D1331" s="1">
        <v>14.3</v>
      </c>
      <c r="E1331" s="1">
        <v>14.6</v>
      </c>
    </row>
    <row r="1332" spans="1:5" x14ac:dyDescent="0.25">
      <c r="A1332" s="1" t="s">
        <v>1830</v>
      </c>
      <c r="B1332" s="1" t="s">
        <v>2274</v>
      </c>
      <c r="C1332" s="1" t="s">
        <v>2274</v>
      </c>
      <c r="D1332" s="1">
        <v>17.7</v>
      </c>
      <c r="E1332" s="1">
        <v>17.600000000000001</v>
      </c>
    </row>
    <row r="1333" spans="1:5" x14ac:dyDescent="0.25">
      <c r="A1333" s="1" t="s">
        <v>1830</v>
      </c>
      <c r="B1333" s="1" t="s">
        <v>2221</v>
      </c>
      <c r="C1333" s="1" t="s">
        <v>2221</v>
      </c>
      <c r="D1333" s="1">
        <v>11.1</v>
      </c>
      <c r="E1333" s="1">
        <v>10.3</v>
      </c>
    </row>
    <row r="1334" spans="1:5" x14ac:dyDescent="0.25">
      <c r="A1334" s="1" t="s">
        <v>1830</v>
      </c>
      <c r="B1334" s="1" t="s">
        <v>2474</v>
      </c>
      <c r="C1334" s="1" t="s">
        <v>2474</v>
      </c>
      <c r="D1334" s="1">
        <v>13.5</v>
      </c>
      <c r="E1334" s="1">
        <v>13.8</v>
      </c>
    </row>
    <row r="1335" spans="1:5" x14ac:dyDescent="0.25">
      <c r="A1335" s="1" t="s">
        <v>1830</v>
      </c>
      <c r="B1335" s="1" t="s">
        <v>2276</v>
      </c>
      <c r="C1335" s="1" t="s">
        <v>2276</v>
      </c>
      <c r="D1335" s="1">
        <v>19.5</v>
      </c>
      <c r="E1335" s="1">
        <v>19.100000000000001</v>
      </c>
    </row>
    <row r="1336" spans="1:5" x14ac:dyDescent="0.25">
      <c r="A1336" s="1" t="s">
        <v>1830</v>
      </c>
      <c r="B1336" s="1" t="s">
        <v>2222</v>
      </c>
      <c r="C1336" s="1" t="s">
        <v>2222</v>
      </c>
      <c r="D1336" s="1">
        <v>11.4</v>
      </c>
      <c r="E1336" s="1">
        <v>10.9</v>
      </c>
    </row>
    <row r="1337" spans="1:5" x14ac:dyDescent="0.25">
      <c r="A1337" s="1" t="s">
        <v>1830</v>
      </c>
      <c r="B1337" s="1" t="s">
        <v>2362</v>
      </c>
      <c r="C1337" s="1" t="s">
        <v>2362</v>
      </c>
      <c r="D1337" s="1">
        <v>18.899999999999999</v>
      </c>
      <c r="E1337" s="1">
        <v>19</v>
      </c>
    </row>
    <row r="1338" spans="1:5" x14ac:dyDescent="0.25">
      <c r="A1338" s="1" t="s">
        <v>1830</v>
      </c>
      <c r="B1338" s="1" t="s">
        <v>2457</v>
      </c>
      <c r="C1338" s="1" t="s">
        <v>2457</v>
      </c>
      <c r="D1338" s="1">
        <v>13.6</v>
      </c>
      <c r="E1338" s="1">
        <v>14.6</v>
      </c>
    </row>
    <row r="1339" spans="1:5" x14ac:dyDescent="0.25">
      <c r="A1339" s="1" t="s">
        <v>1830</v>
      </c>
      <c r="B1339" s="1" t="s">
        <v>2336</v>
      </c>
      <c r="C1339" s="1" t="s">
        <v>2336</v>
      </c>
      <c r="D1339" s="1">
        <v>14.3</v>
      </c>
      <c r="E1339" s="1">
        <v>18.600000000000001</v>
      </c>
    </row>
    <row r="1340" spans="1:5" x14ac:dyDescent="0.25">
      <c r="A1340" s="1" t="s">
        <v>1830</v>
      </c>
      <c r="B1340" s="1" t="s">
        <v>2554</v>
      </c>
      <c r="C1340" s="1" t="s">
        <v>2554</v>
      </c>
      <c r="D1340" s="1">
        <v>17.600000000000001</v>
      </c>
      <c r="E1340" s="1">
        <v>16</v>
      </c>
    </row>
    <row r="1341" spans="1:5" x14ac:dyDescent="0.25">
      <c r="A1341" s="1" t="s">
        <v>1830</v>
      </c>
      <c r="B1341" s="1" t="s">
        <v>2292</v>
      </c>
      <c r="C1341" s="1" t="s">
        <v>2292</v>
      </c>
      <c r="D1341" s="1">
        <v>12.6</v>
      </c>
      <c r="E1341" s="1">
        <v>11.2</v>
      </c>
    </row>
    <row r="1342" spans="1:5" x14ac:dyDescent="0.25">
      <c r="A1342" s="1" t="s">
        <v>1830</v>
      </c>
      <c r="B1342" s="1" t="s">
        <v>2415</v>
      </c>
      <c r="C1342" s="1" t="s">
        <v>2415</v>
      </c>
      <c r="D1342" s="1">
        <v>13.4</v>
      </c>
      <c r="E1342" s="1">
        <v>13.5</v>
      </c>
    </row>
    <row r="1343" spans="1:5" x14ac:dyDescent="0.25">
      <c r="A1343" s="1" t="s">
        <v>1830</v>
      </c>
      <c r="B1343" s="1" t="s">
        <v>2475</v>
      </c>
      <c r="C1343" s="1" t="s">
        <v>2475</v>
      </c>
      <c r="D1343" s="1">
        <v>12.5</v>
      </c>
      <c r="E1343" s="1">
        <v>13.1</v>
      </c>
    </row>
    <row r="1344" spans="1:5" x14ac:dyDescent="0.25">
      <c r="A1344" s="1" t="s">
        <v>1830</v>
      </c>
      <c r="B1344" s="1" t="s">
        <v>2223</v>
      </c>
      <c r="C1344" s="1" t="s">
        <v>2223</v>
      </c>
      <c r="D1344" s="1">
        <v>12.6</v>
      </c>
      <c r="E1344" s="1">
        <v>14.8</v>
      </c>
    </row>
    <row r="1345" spans="1:5" x14ac:dyDescent="0.25">
      <c r="A1345" s="1" t="s">
        <v>1830</v>
      </c>
      <c r="B1345" s="1" t="s">
        <v>2363</v>
      </c>
      <c r="C1345" s="1" t="s">
        <v>2363</v>
      </c>
      <c r="D1345" s="1">
        <v>11.4</v>
      </c>
      <c r="E1345" s="1">
        <v>12.7</v>
      </c>
    </row>
    <row r="1346" spans="1:5" x14ac:dyDescent="0.25">
      <c r="A1346" s="1" t="s">
        <v>1830</v>
      </c>
      <c r="B1346" s="1" t="s">
        <v>2364</v>
      </c>
      <c r="C1346" s="1" t="s">
        <v>2364</v>
      </c>
      <c r="D1346" s="1">
        <v>13.7</v>
      </c>
      <c r="E1346" s="1">
        <v>11</v>
      </c>
    </row>
    <row r="1347" spans="1:5" x14ac:dyDescent="0.25">
      <c r="A1347" s="1" t="s">
        <v>1830</v>
      </c>
      <c r="B1347" s="1" t="s">
        <v>2250</v>
      </c>
      <c r="C1347" s="1" t="s">
        <v>2250</v>
      </c>
      <c r="D1347" s="1">
        <v>17.600000000000001</v>
      </c>
      <c r="E1347" s="1">
        <v>17.3</v>
      </c>
    </row>
    <row r="1348" spans="1:5" x14ac:dyDescent="0.25">
      <c r="A1348" s="1" t="s">
        <v>1830</v>
      </c>
      <c r="B1348" s="1" t="s">
        <v>2438</v>
      </c>
      <c r="C1348" s="1" t="s">
        <v>2438</v>
      </c>
      <c r="D1348" s="1">
        <v>17.7</v>
      </c>
      <c r="E1348" s="1">
        <v>17.600000000000001</v>
      </c>
    </row>
    <row r="1349" spans="1:5" x14ac:dyDescent="0.25">
      <c r="A1349" s="1" t="s">
        <v>1830</v>
      </c>
      <c r="B1349" s="1" t="s">
        <v>2529</v>
      </c>
      <c r="C1349" s="1" t="s">
        <v>2529</v>
      </c>
      <c r="D1349" s="1">
        <v>12</v>
      </c>
      <c r="E1349" s="1">
        <v>13.1</v>
      </c>
    </row>
    <row r="1350" spans="1:5" x14ac:dyDescent="0.25">
      <c r="A1350" s="1" t="s">
        <v>1830</v>
      </c>
      <c r="B1350" s="1" t="s">
        <v>2337</v>
      </c>
      <c r="C1350" s="1" t="s">
        <v>2337</v>
      </c>
      <c r="D1350" s="1">
        <v>16.7</v>
      </c>
      <c r="E1350" s="1">
        <v>21</v>
      </c>
    </row>
    <row r="1351" spans="1:5" x14ac:dyDescent="0.25">
      <c r="A1351" s="1" t="s">
        <v>1830</v>
      </c>
      <c r="B1351" s="1" t="s">
        <v>2584</v>
      </c>
      <c r="C1351" s="1" t="s">
        <v>2584</v>
      </c>
      <c r="D1351" s="1">
        <v>10.1</v>
      </c>
      <c r="E1351" s="1">
        <v>12</v>
      </c>
    </row>
    <row r="1352" spans="1:5" x14ac:dyDescent="0.25">
      <c r="A1352" s="1" t="s">
        <v>1830</v>
      </c>
      <c r="B1352" s="1" t="s">
        <v>2476</v>
      </c>
      <c r="C1352" s="1" t="s">
        <v>2476</v>
      </c>
      <c r="D1352" s="1">
        <v>12.8</v>
      </c>
      <c r="E1352" s="1">
        <v>11.7</v>
      </c>
    </row>
    <row r="1353" spans="1:5" x14ac:dyDescent="0.25">
      <c r="A1353" s="1" t="s">
        <v>1830</v>
      </c>
      <c r="B1353" s="1" t="s">
        <v>2251</v>
      </c>
      <c r="C1353" s="1" t="s">
        <v>2251</v>
      </c>
      <c r="D1353" s="1">
        <v>13.9</v>
      </c>
      <c r="E1353" s="1">
        <v>14.5</v>
      </c>
    </row>
    <row r="1354" spans="1:5" x14ac:dyDescent="0.25">
      <c r="A1354" s="1" t="s">
        <v>1830</v>
      </c>
      <c r="B1354" s="1" t="s">
        <v>2399</v>
      </c>
      <c r="C1354" s="1" t="s">
        <v>2399</v>
      </c>
      <c r="D1354" s="1">
        <v>14.5</v>
      </c>
      <c r="E1354" s="1">
        <v>13.8</v>
      </c>
    </row>
    <row r="1355" spans="1:5" x14ac:dyDescent="0.25">
      <c r="A1355" s="1" t="s">
        <v>1830</v>
      </c>
      <c r="B1355" s="1" t="s">
        <v>2530</v>
      </c>
      <c r="C1355" s="1" t="s">
        <v>2530</v>
      </c>
      <c r="D1355" s="1">
        <v>12.9</v>
      </c>
      <c r="E1355" s="1">
        <v>11.6</v>
      </c>
    </row>
    <row r="1356" spans="1:5" x14ac:dyDescent="0.25">
      <c r="A1356" s="1" t="s">
        <v>1830</v>
      </c>
      <c r="B1356" s="1" t="s">
        <v>2416</v>
      </c>
      <c r="C1356" s="1" t="s">
        <v>2416</v>
      </c>
      <c r="D1356" s="1">
        <v>14.9</v>
      </c>
      <c r="E1356" s="1">
        <v>14.5</v>
      </c>
    </row>
    <row r="1357" spans="1:5" x14ac:dyDescent="0.25">
      <c r="A1357" s="1" t="s">
        <v>1830</v>
      </c>
      <c r="B1357" s="1" t="s">
        <v>2365</v>
      </c>
      <c r="C1357" s="1" t="s">
        <v>2365</v>
      </c>
      <c r="D1357" s="1">
        <v>10.5</v>
      </c>
      <c r="E1357" s="1">
        <v>12.6</v>
      </c>
    </row>
    <row r="1358" spans="1:5" x14ac:dyDescent="0.25">
      <c r="A1358" s="1" t="s">
        <v>1830</v>
      </c>
      <c r="B1358" s="1" t="s">
        <v>2365</v>
      </c>
      <c r="C1358" s="1" t="s">
        <v>2365</v>
      </c>
      <c r="D1358" s="1">
        <v>13.8</v>
      </c>
      <c r="E1358" s="1">
        <v>14.2</v>
      </c>
    </row>
    <row r="1359" spans="1:5" x14ac:dyDescent="0.25">
      <c r="A1359" s="1" t="s">
        <v>1830</v>
      </c>
      <c r="B1359" s="1" t="s">
        <v>2531</v>
      </c>
      <c r="C1359" s="1" t="s">
        <v>2531</v>
      </c>
      <c r="D1359" s="1">
        <v>18.899999999999999</v>
      </c>
      <c r="E1359" s="1">
        <v>16.899999999999999</v>
      </c>
    </row>
    <row r="1360" spans="1:5" x14ac:dyDescent="0.25">
      <c r="A1360" s="1" t="s">
        <v>1830</v>
      </c>
      <c r="B1360" s="1" t="s">
        <v>2338</v>
      </c>
      <c r="C1360" s="1" t="s">
        <v>2338</v>
      </c>
      <c r="D1360" s="1">
        <v>15.1</v>
      </c>
      <c r="E1360" s="1">
        <v>16.899999999999999</v>
      </c>
    </row>
    <row r="1361" spans="1:5" x14ac:dyDescent="0.25">
      <c r="A1361" s="1" t="s">
        <v>1830</v>
      </c>
      <c r="B1361" s="1" t="s">
        <v>2293</v>
      </c>
      <c r="C1361" s="1" t="s">
        <v>2293</v>
      </c>
      <c r="D1361" s="1">
        <v>10.8</v>
      </c>
      <c r="E1361" s="1">
        <v>9.6</v>
      </c>
    </row>
    <row r="1362" spans="1:5" x14ac:dyDescent="0.25">
      <c r="A1362" s="1" t="s">
        <v>1830</v>
      </c>
      <c r="B1362" s="1" t="s">
        <v>2339</v>
      </c>
      <c r="C1362" s="1" t="s">
        <v>2339</v>
      </c>
      <c r="D1362" s="1">
        <v>18.3</v>
      </c>
      <c r="E1362" s="1">
        <v>21.2</v>
      </c>
    </row>
    <row r="1363" spans="1:5" x14ac:dyDescent="0.25">
      <c r="A1363" s="1" t="s">
        <v>1830</v>
      </c>
      <c r="B1363" s="1" t="s">
        <v>2555</v>
      </c>
      <c r="C1363" s="1" t="s">
        <v>2555</v>
      </c>
      <c r="D1363" s="1">
        <v>13.6</v>
      </c>
      <c r="E1363" s="1">
        <v>16.399999999999999</v>
      </c>
    </row>
    <row r="1364" spans="1:5" x14ac:dyDescent="0.25">
      <c r="A1364" s="1" t="s">
        <v>1830</v>
      </c>
      <c r="B1364" s="1" t="s">
        <v>2400</v>
      </c>
      <c r="C1364" s="1" t="s">
        <v>2400</v>
      </c>
      <c r="D1364" s="1">
        <v>9.6999999999999993</v>
      </c>
      <c r="E1364" s="1">
        <v>9.5</v>
      </c>
    </row>
    <row r="1365" spans="1:5" x14ac:dyDescent="0.25">
      <c r="A1365" s="1" t="s">
        <v>1830</v>
      </c>
      <c r="B1365" s="1" t="s">
        <v>2556</v>
      </c>
      <c r="C1365" s="1" t="s">
        <v>2556</v>
      </c>
      <c r="D1365" s="1">
        <v>14.4</v>
      </c>
      <c r="E1365" s="1">
        <v>14.5</v>
      </c>
    </row>
    <row r="1366" spans="1:5" x14ac:dyDescent="0.25">
      <c r="A1366" s="1" t="s">
        <v>1830</v>
      </c>
      <c r="B1366" s="1" t="s">
        <v>2225</v>
      </c>
      <c r="C1366" s="1" t="s">
        <v>2225</v>
      </c>
      <c r="D1366" s="1">
        <v>9.6</v>
      </c>
      <c r="E1366" s="1">
        <v>9.9</v>
      </c>
    </row>
    <row r="1367" spans="1:5" x14ac:dyDescent="0.25">
      <c r="A1367" s="1" t="s">
        <v>1830</v>
      </c>
      <c r="B1367" s="1" t="s">
        <v>2532</v>
      </c>
      <c r="C1367" s="1" t="s">
        <v>2532</v>
      </c>
      <c r="D1367" s="1">
        <v>11.2</v>
      </c>
      <c r="E1367" s="1">
        <v>12.5</v>
      </c>
    </row>
    <row r="1368" spans="1:5" x14ac:dyDescent="0.25">
      <c r="A1368" s="1" t="s">
        <v>1830</v>
      </c>
      <c r="B1368" s="1" t="s">
        <v>2401</v>
      </c>
      <c r="C1368" s="1" t="s">
        <v>2401</v>
      </c>
      <c r="D1368" s="1">
        <v>14.2</v>
      </c>
      <c r="E1368" s="1">
        <v>14.6</v>
      </c>
    </row>
    <row r="1369" spans="1:5" x14ac:dyDescent="0.25">
      <c r="A1369" s="1" t="s">
        <v>1830</v>
      </c>
      <c r="B1369" s="1" t="s">
        <v>2224</v>
      </c>
      <c r="C1369" s="1" t="s">
        <v>2224</v>
      </c>
      <c r="D1369" s="1">
        <v>11.2</v>
      </c>
      <c r="E1369" s="1">
        <v>11.7</v>
      </c>
    </row>
    <row r="1370" spans="1:5" x14ac:dyDescent="0.25">
      <c r="A1370" s="1" t="s">
        <v>1830</v>
      </c>
      <c r="B1370" s="1" t="s">
        <v>2340</v>
      </c>
      <c r="C1370" s="1" t="s">
        <v>2340</v>
      </c>
      <c r="D1370" s="1">
        <v>11.4</v>
      </c>
      <c r="E1370" s="1">
        <v>11.6</v>
      </c>
    </row>
    <row r="1371" spans="1:5" x14ac:dyDescent="0.25">
      <c r="A1371" s="1" t="s">
        <v>1830</v>
      </c>
      <c r="B1371" s="1" t="s">
        <v>2533</v>
      </c>
      <c r="C1371" s="1" t="s">
        <v>2533</v>
      </c>
      <c r="D1371" s="1">
        <v>14.2</v>
      </c>
      <c r="E1371" s="1">
        <v>13</v>
      </c>
    </row>
    <row r="1372" spans="1:5" x14ac:dyDescent="0.25">
      <c r="A1372" s="1" t="s">
        <v>1830</v>
      </c>
      <c r="B1372" s="1" t="s">
        <v>2510</v>
      </c>
      <c r="C1372" s="1" t="s">
        <v>2510</v>
      </c>
      <c r="D1372" s="1">
        <v>17.600000000000001</v>
      </c>
      <c r="E1372" s="1">
        <v>18.399999999999999</v>
      </c>
    </row>
    <row r="1373" spans="1:5" x14ac:dyDescent="0.25">
      <c r="A1373" s="1" t="s">
        <v>1830</v>
      </c>
      <c r="B1373" s="1" t="s">
        <v>2311</v>
      </c>
      <c r="C1373" s="1" t="s">
        <v>2311</v>
      </c>
      <c r="D1373" s="1">
        <v>12.4</v>
      </c>
      <c r="E1373" s="1">
        <v>12.6</v>
      </c>
    </row>
    <row r="1374" spans="1:5" x14ac:dyDescent="0.25">
      <c r="A1374" s="1" t="s">
        <v>1830</v>
      </c>
      <c r="B1374" s="1" t="s">
        <v>2277</v>
      </c>
      <c r="C1374" s="1" t="s">
        <v>2277</v>
      </c>
      <c r="D1374" s="1">
        <v>17.600000000000001</v>
      </c>
      <c r="E1374" s="1">
        <v>18.399999999999999</v>
      </c>
    </row>
    <row r="1375" spans="1:5" x14ac:dyDescent="0.25">
      <c r="A1375" s="1" t="s">
        <v>1830</v>
      </c>
      <c r="B1375" s="1" t="s">
        <v>2277</v>
      </c>
      <c r="C1375" s="1" t="s">
        <v>2277</v>
      </c>
      <c r="D1375" s="1">
        <v>12.7</v>
      </c>
      <c r="E1375" s="1">
        <v>12.8</v>
      </c>
    </row>
    <row r="1376" spans="1:5" x14ac:dyDescent="0.25">
      <c r="A1376" s="1" t="s">
        <v>1830</v>
      </c>
      <c r="B1376" s="1" t="s">
        <v>2534</v>
      </c>
      <c r="C1376" s="1" t="s">
        <v>2534</v>
      </c>
      <c r="D1376" s="1">
        <v>14.3</v>
      </c>
      <c r="E1376" s="1">
        <v>12.1</v>
      </c>
    </row>
    <row r="1377" spans="1:5" x14ac:dyDescent="0.25">
      <c r="A1377" s="1" t="s">
        <v>1830</v>
      </c>
      <c r="B1377" s="1" t="s">
        <v>2366</v>
      </c>
      <c r="C1377" s="1" t="s">
        <v>2366</v>
      </c>
      <c r="D1377" s="1">
        <v>16.399999999999999</v>
      </c>
      <c r="E1377" s="1">
        <v>16.899999999999999</v>
      </c>
    </row>
    <row r="1378" spans="1:5" x14ac:dyDescent="0.25">
      <c r="A1378" s="1" t="s">
        <v>1830</v>
      </c>
      <c r="B1378" s="1" t="s">
        <v>2511</v>
      </c>
      <c r="C1378" s="1" t="s">
        <v>2511</v>
      </c>
      <c r="D1378" s="1">
        <v>10.9</v>
      </c>
      <c r="E1378" s="1">
        <v>11.7</v>
      </c>
    </row>
    <row r="1379" spans="1:5" x14ac:dyDescent="0.25">
      <c r="A1379" s="1" t="s">
        <v>1830</v>
      </c>
      <c r="B1379" s="1" t="s">
        <v>2367</v>
      </c>
      <c r="C1379" s="1" t="s">
        <v>2367</v>
      </c>
      <c r="D1379" s="1">
        <v>17</v>
      </c>
      <c r="E1379" s="1">
        <v>17.2</v>
      </c>
    </row>
    <row r="1380" spans="1:5" x14ac:dyDescent="0.25">
      <c r="A1380" s="1" t="s">
        <v>1830</v>
      </c>
      <c r="B1380" s="1" t="s">
        <v>2367</v>
      </c>
      <c r="C1380" s="1" t="s">
        <v>2367</v>
      </c>
      <c r="D1380" s="1">
        <v>14</v>
      </c>
      <c r="E1380" s="1">
        <v>14.6</v>
      </c>
    </row>
    <row r="1381" spans="1:5" x14ac:dyDescent="0.25">
      <c r="A1381" s="1" t="s">
        <v>1830</v>
      </c>
      <c r="B1381" s="1" t="s">
        <v>2557</v>
      </c>
      <c r="C1381" s="1" t="s">
        <v>2557</v>
      </c>
      <c r="D1381" s="1">
        <v>17.8</v>
      </c>
      <c r="E1381" s="1">
        <v>16.3</v>
      </c>
    </row>
    <row r="1382" spans="1:5" x14ac:dyDescent="0.25">
      <c r="A1382" s="1" t="s">
        <v>1830</v>
      </c>
      <c r="B1382" s="1" t="s">
        <v>2341</v>
      </c>
      <c r="C1382" s="1" t="s">
        <v>2341</v>
      </c>
      <c r="D1382" s="1">
        <v>12</v>
      </c>
      <c r="E1382" s="1">
        <v>12.8</v>
      </c>
    </row>
    <row r="1383" spans="1:5" x14ac:dyDescent="0.25">
      <c r="A1383" s="1" t="s">
        <v>1830</v>
      </c>
      <c r="B1383" s="1" t="s">
        <v>2368</v>
      </c>
      <c r="C1383" s="1" t="s">
        <v>2368</v>
      </c>
      <c r="D1383" s="1">
        <v>10.1</v>
      </c>
      <c r="E1383" s="1">
        <v>10.5</v>
      </c>
    </row>
    <row r="1384" spans="1:5" x14ac:dyDescent="0.25">
      <c r="A1384" s="1" t="s">
        <v>1830</v>
      </c>
      <c r="B1384" s="1" t="s">
        <v>2312</v>
      </c>
      <c r="C1384" s="1" t="s">
        <v>2312</v>
      </c>
      <c r="D1384" s="1">
        <v>7.9</v>
      </c>
      <c r="E1384" s="1">
        <v>8.6999999999999993</v>
      </c>
    </row>
    <row r="1385" spans="1:5" x14ac:dyDescent="0.25">
      <c r="A1385" s="1" t="s">
        <v>1830</v>
      </c>
      <c r="B1385" s="1" t="s">
        <v>2313</v>
      </c>
      <c r="C1385" s="1" t="s">
        <v>2313</v>
      </c>
      <c r="D1385" s="1">
        <v>16.899999999999999</v>
      </c>
      <c r="E1385" s="1">
        <v>17.7</v>
      </c>
    </row>
    <row r="1386" spans="1:5" x14ac:dyDescent="0.25">
      <c r="A1386" s="1" t="s">
        <v>1830</v>
      </c>
      <c r="B1386" s="1" t="s">
        <v>2278</v>
      </c>
      <c r="C1386" s="1" t="s">
        <v>2278</v>
      </c>
      <c r="D1386" s="1">
        <v>13.5</v>
      </c>
      <c r="E1386" s="1">
        <v>15.1</v>
      </c>
    </row>
    <row r="1387" spans="1:5" x14ac:dyDescent="0.25">
      <c r="A1387" s="1" t="s">
        <v>1830</v>
      </c>
      <c r="B1387" s="1" t="s">
        <v>2369</v>
      </c>
      <c r="C1387" s="1" t="s">
        <v>2369</v>
      </c>
      <c r="D1387" s="1">
        <v>7.5</v>
      </c>
      <c r="E1387" s="1">
        <v>8.1999999999999993</v>
      </c>
    </row>
    <row r="1388" spans="1:5" x14ac:dyDescent="0.25">
      <c r="A1388" s="1" t="s">
        <v>1830</v>
      </c>
      <c r="B1388" s="1" t="s">
        <v>2558</v>
      </c>
      <c r="C1388" s="1" t="s">
        <v>2558</v>
      </c>
      <c r="D1388" s="1">
        <v>12.8</v>
      </c>
      <c r="E1388" s="1">
        <v>12.6</v>
      </c>
    </row>
    <row r="1389" spans="1:5" x14ac:dyDescent="0.25">
      <c r="A1389" s="1" t="s">
        <v>1830</v>
      </c>
      <c r="B1389" s="1" t="s">
        <v>2512</v>
      </c>
      <c r="C1389" s="1" t="s">
        <v>2512</v>
      </c>
      <c r="D1389" s="1">
        <v>19.2</v>
      </c>
      <c r="E1389" s="1">
        <v>19.8</v>
      </c>
    </row>
    <row r="1390" spans="1:5" x14ac:dyDescent="0.25">
      <c r="A1390" s="1" t="s">
        <v>1830</v>
      </c>
      <c r="B1390" s="1" t="s">
        <v>2314</v>
      </c>
      <c r="C1390" s="1" t="s">
        <v>2314</v>
      </c>
      <c r="D1390" s="1">
        <v>12.9</v>
      </c>
      <c r="E1390" s="1">
        <v>13.7</v>
      </c>
    </row>
    <row r="1391" spans="1:5" x14ac:dyDescent="0.25">
      <c r="A1391" s="1" t="s">
        <v>1830</v>
      </c>
      <c r="B1391" s="1" t="s">
        <v>2535</v>
      </c>
      <c r="C1391" s="1" t="s">
        <v>2535</v>
      </c>
      <c r="D1391" s="1">
        <v>13.3</v>
      </c>
      <c r="E1391" s="1">
        <v>15.4</v>
      </c>
    </row>
    <row r="1392" spans="1:5" x14ac:dyDescent="0.25">
      <c r="A1392" s="1" t="s">
        <v>1830</v>
      </c>
      <c r="B1392" s="1" t="s">
        <v>2559</v>
      </c>
      <c r="C1392" s="1" t="s">
        <v>2559</v>
      </c>
      <c r="D1392" s="1">
        <v>19.399999999999999</v>
      </c>
      <c r="E1392" s="1">
        <v>20.3</v>
      </c>
    </row>
    <row r="1393" spans="1:5" x14ac:dyDescent="0.25">
      <c r="A1393" s="1" t="s">
        <v>1830</v>
      </c>
      <c r="B1393" s="1" t="s">
        <v>2370</v>
      </c>
      <c r="C1393" s="1" t="s">
        <v>2370</v>
      </c>
      <c r="D1393" s="1">
        <v>12.9</v>
      </c>
      <c r="E1393" s="1">
        <v>12.1</v>
      </c>
    </row>
    <row r="1394" spans="1:5" x14ac:dyDescent="0.25">
      <c r="A1394" s="1" t="s">
        <v>1830</v>
      </c>
      <c r="B1394" s="1" t="s">
        <v>2371</v>
      </c>
      <c r="C1394" s="1" t="s">
        <v>2371</v>
      </c>
      <c r="D1394" s="1">
        <v>16.100000000000001</v>
      </c>
      <c r="E1394" s="1">
        <v>17.3</v>
      </c>
    </row>
    <row r="1395" spans="1:5" x14ac:dyDescent="0.25">
      <c r="A1395" s="1" t="s">
        <v>1830</v>
      </c>
      <c r="B1395" s="1" t="s">
        <v>2315</v>
      </c>
      <c r="C1395" s="1" t="s">
        <v>2315</v>
      </c>
      <c r="D1395" s="1">
        <v>14.8</v>
      </c>
      <c r="E1395" s="1">
        <v>14.8</v>
      </c>
    </row>
    <row r="1396" spans="1:5" x14ac:dyDescent="0.25">
      <c r="A1396" s="1" t="s">
        <v>1830</v>
      </c>
      <c r="B1396" s="1" t="s">
        <v>2585</v>
      </c>
      <c r="C1396" s="1" t="s">
        <v>2585</v>
      </c>
      <c r="D1396" s="1">
        <v>9.6</v>
      </c>
      <c r="E1396" s="1">
        <v>9.9</v>
      </c>
    </row>
    <row r="1397" spans="1:5" x14ac:dyDescent="0.25">
      <c r="A1397" s="1" t="s">
        <v>1830</v>
      </c>
      <c r="B1397" s="1" t="s">
        <v>2226</v>
      </c>
      <c r="C1397" s="1" t="s">
        <v>2226</v>
      </c>
      <c r="D1397" s="1">
        <v>12.7</v>
      </c>
      <c r="E1397" s="1">
        <v>13.1</v>
      </c>
    </row>
    <row r="1398" spans="1:5" x14ac:dyDescent="0.25">
      <c r="A1398" s="1" t="s">
        <v>1830</v>
      </c>
      <c r="B1398" s="1" t="s">
        <v>2560</v>
      </c>
      <c r="C1398" s="1" t="s">
        <v>2560</v>
      </c>
      <c r="D1398" s="1">
        <v>8</v>
      </c>
      <c r="E1398" s="1">
        <v>10.1</v>
      </c>
    </row>
    <row r="1399" spans="1:5" x14ac:dyDescent="0.25">
      <c r="A1399" s="1" t="s">
        <v>1830</v>
      </c>
      <c r="B1399" s="1" t="s">
        <v>2342</v>
      </c>
      <c r="C1399" s="1" t="s">
        <v>2342</v>
      </c>
      <c r="D1399" s="1">
        <v>20.5</v>
      </c>
      <c r="E1399" s="1">
        <v>25.4</v>
      </c>
    </row>
    <row r="1400" spans="1:5" x14ac:dyDescent="0.25">
      <c r="A1400" s="1" t="s">
        <v>1830</v>
      </c>
      <c r="B1400" s="1" t="s">
        <v>2402</v>
      </c>
      <c r="C1400" s="1" t="s">
        <v>2402</v>
      </c>
      <c r="D1400" s="1">
        <v>14</v>
      </c>
      <c r="E1400" s="1">
        <v>12.7</v>
      </c>
    </row>
    <row r="1401" spans="1:5" x14ac:dyDescent="0.25">
      <c r="A1401" s="1" t="s">
        <v>1830</v>
      </c>
      <c r="B1401" s="1" t="s">
        <v>2372</v>
      </c>
      <c r="C1401" s="1" t="s">
        <v>2372</v>
      </c>
      <c r="D1401" s="1">
        <v>6.5</v>
      </c>
      <c r="E1401" s="1">
        <v>7.5</v>
      </c>
    </row>
    <row r="1402" spans="1:5" x14ac:dyDescent="0.25">
      <c r="A1402" s="1" t="s">
        <v>1830</v>
      </c>
      <c r="B1402" s="1" t="s">
        <v>2373</v>
      </c>
      <c r="C1402" s="1" t="s">
        <v>2373</v>
      </c>
      <c r="D1402" s="1">
        <v>15.2</v>
      </c>
      <c r="E1402" s="1">
        <v>14.8</v>
      </c>
    </row>
    <row r="1403" spans="1:5" x14ac:dyDescent="0.25">
      <c r="A1403" s="1" t="s">
        <v>1830</v>
      </c>
      <c r="B1403" s="1" t="s">
        <v>2417</v>
      </c>
      <c r="C1403" s="1" t="s">
        <v>2417</v>
      </c>
      <c r="D1403" s="1">
        <v>15.9</v>
      </c>
      <c r="E1403" s="1">
        <v>15.7</v>
      </c>
    </row>
    <row r="1404" spans="1:5" x14ac:dyDescent="0.25">
      <c r="A1404" s="1" t="s">
        <v>1830</v>
      </c>
      <c r="B1404" s="1" t="s">
        <v>2418</v>
      </c>
      <c r="C1404" s="1" t="s">
        <v>2418</v>
      </c>
      <c r="D1404" s="1">
        <v>15.8</v>
      </c>
      <c r="E1404" s="1">
        <v>14.9</v>
      </c>
    </row>
    <row r="1405" spans="1:5" x14ac:dyDescent="0.25">
      <c r="A1405" s="1" t="s">
        <v>1830</v>
      </c>
      <c r="B1405" s="1" t="s">
        <v>2374</v>
      </c>
      <c r="C1405" s="1" t="s">
        <v>2374</v>
      </c>
      <c r="D1405" s="1">
        <v>15.6</v>
      </c>
      <c r="E1405" s="1">
        <v>14.5</v>
      </c>
    </row>
    <row r="1406" spans="1:5" x14ac:dyDescent="0.25">
      <c r="A1406" s="1" t="s">
        <v>1830</v>
      </c>
      <c r="B1406" s="1" t="s">
        <v>2477</v>
      </c>
      <c r="C1406" s="1" t="s">
        <v>2477</v>
      </c>
      <c r="D1406" s="1">
        <v>13.2</v>
      </c>
      <c r="E1406" s="1">
        <v>16.7</v>
      </c>
    </row>
    <row r="1407" spans="1:5" x14ac:dyDescent="0.25">
      <c r="A1407" s="1" t="s">
        <v>1830</v>
      </c>
      <c r="B1407" s="1" t="s">
        <v>2458</v>
      </c>
      <c r="C1407" s="1" t="s">
        <v>2458</v>
      </c>
      <c r="D1407" s="1">
        <v>17</v>
      </c>
      <c r="E1407" s="1">
        <v>16.5</v>
      </c>
    </row>
    <row r="1408" spans="1:5" x14ac:dyDescent="0.25">
      <c r="A1408" s="1" t="s">
        <v>1830</v>
      </c>
      <c r="B1408" s="1" t="s">
        <v>2279</v>
      </c>
      <c r="C1408" s="1" t="s">
        <v>2279</v>
      </c>
      <c r="D1408" s="1">
        <v>13.5</v>
      </c>
      <c r="E1408" s="1">
        <v>15.5</v>
      </c>
    </row>
    <row r="1409" spans="1:5" x14ac:dyDescent="0.25">
      <c r="A1409" s="1" t="s">
        <v>1830</v>
      </c>
      <c r="B1409" s="1" t="s">
        <v>2375</v>
      </c>
      <c r="C1409" s="1" t="s">
        <v>2375</v>
      </c>
      <c r="D1409" s="1">
        <v>16.600000000000001</v>
      </c>
      <c r="E1409" s="1">
        <v>17.600000000000001</v>
      </c>
    </row>
    <row r="1410" spans="1:5" x14ac:dyDescent="0.25">
      <c r="A1410" s="1" t="s">
        <v>1830</v>
      </c>
      <c r="B1410" s="1" t="s">
        <v>2586</v>
      </c>
      <c r="C1410" s="1" t="s">
        <v>2586</v>
      </c>
      <c r="D1410" s="1">
        <v>11.3</v>
      </c>
      <c r="E1410" s="1">
        <v>10.5</v>
      </c>
    </row>
    <row r="1411" spans="1:5" x14ac:dyDescent="0.25">
      <c r="A1411" s="1" t="s">
        <v>1830</v>
      </c>
      <c r="B1411" s="1" t="s">
        <v>2478</v>
      </c>
      <c r="C1411" s="1" t="s">
        <v>2478</v>
      </c>
      <c r="D1411" s="1">
        <v>10.7</v>
      </c>
      <c r="E1411" s="1">
        <v>12.3</v>
      </c>
    </row>
    <row r="1412" spans="1:5" x14ac:dyDescent="0.25">
      <c r="A1412" s="1" t="s">
        <v>1830</v>
      </c>
      <c r="B1412" s="1" t="s">
        <v>2376</v>
      </c>
      <c r="C1412" s="1" t="s">
        <v>2376</v>
      </c>
      <c r="D1412" s="1">
        <v>12.2</v>
      </c>
      <c r="E1412" s="1">
        <v>12.3</v>
      </c>
    </row>
    <row r="1413" spans="1:5" x14ac:dyDescent="0.25">
      <c r="A1413" s="1" t="s">
        <v>1830</v>
      </c>
      <c r="B1413" s="1" t="s">
        <v>2316</v>
      </c>
      <c r="C1413" s="1" t="s">
        <v>2316</v>
      </c>
      <c r="D1413" s="1">
        <v>12.7</v>
      </c>
      <c r="E1413" s="1">
        <v>12.1</v>
      </c>
    </row>
    <row r="1414" spans="1:5" x14ac:dyDescent="0.25">
      <c r="A1414" s="1" t="s">
        <v>1830</v>
      </c>
      <c r="B1414" s="1" t="s">
        <v>2252</v>
      </c>
      <c r="C1414" s="1" t="s">
        <v>2252</v>
      </c>
      <c r="D1414" s="1">
        <v>14.4</v>
      </c>
      <c r="E1414" s="1">
        <v>13.7</v>
      </c>
    </row>
    <row r="1415" spans="1:5" x14ac:dyDescent="0.25">
      <c r="A1415" s="1" t="s">
        <v>1830</v>
      </c>
      <c r="B1415" s="1" t="s">
        <v>2280</v>
      </c>
      <c r="C1415" s="1" t="s">
        <v>2280</v>
      </c>
      <c r="D1415" s="1">
        <v>19.8</v>
      </c>
      <c r="E1415" s="1">
        <v>19.7</v>
      </c>
    </row>
    <row r="1416" spans="1:5" x14ac:dyDescent="0.25">
      <c r="A1416" s="1" t="s">
        <v>1830</v>
      </c>
      <c r="B1416" s="1" t="s">
        <v>2561</v>
      </c>
      <c r="C1416" s="1" t="s">
        <v>2561</v>
      </c>
      <c r="D1416" s="1">
        <v>22.1</v>
      </c>
      <c r="E1416" s="1">
        <v>17.899999999999999</v>
      </c>
    </row>
    <row r="1417" spans="1:5" x14ac:dyDescent="0.25">
      <c r="A1417" s="1" t="s">
        <v>1830</v>
      </c>
      <c r="B1417" s="1" t="s">
        <v>2317</v>
      </c>
      <c r="C1417" s="1" t="s">
        <v>2317</v>
      </c>
      <c r="D1417" s="1">
        <v>16.2</v>
      </c>
      <c r="E1417" s="1">
        <v>14.2</v>
      </c>
    </row>
    <row r="1418" spans="1:5" x14ac:dyDescent="0.25">
      <c r="A1418" s="1" t="s">
        <v>1830</v>
      </c>
      <c r="B1418" s="1" t="s">
        <v>2419</v>
      </c>
      <c r="C1418" s="1" t="s">
        <v>2419</v>
      </c>
      <c r="D1418" s="1">
        <v>15.2</v>
      </c>
      <c r="E1418" s="1">
        <v>16.5</v>
      </c>
    </row>
    <row r="1419" spans="1:5" x14ac:dyDescent="0.25">
      <c r="A1419" s="1" t="s">
        <v>1830</v>
      </c>
      <c r="B1419" s="1" t="s">
        <v>2479</v>
      </c>
      <c r="C1419" s="1" t="s">
        <v>2479</v>
      </c>
      <c r="D1419" s="1">
        <v>14.6</v>
      </c>
      <c r="E1419" s="1">
        <v>15.8</v>
      </c>
    </row>
    <row r="1420" spans="1:5" x14ac:dyDescent="0.25">
      <c r="A1420" s="1" t="s">
        <v>1830</v>
      </c>
      <c r="B1420" s="1" t="s">
        <v>2281</v>
      </c>
      <c r="C1420" s="1" t="s">
        <v>2281</v>
      </c>
      <c r="D1420" s="1">
        <v>16.899999999999999</v>
      </c>
      <c r="E1420" s="1">
        <v>17.8</v>
      </c>
    </row>
    <row r="1421" spans="1:5" x14ac:dyDescent="0.25">
      <c r="A1421" s="1" t="s">
        <v>1830</v>
      </c>
      <c r="B1421" s="1" t="s">
        <v>2253</v>
      </c>
      <c r="C1421" s="1" t="s">
        <v>2253</v>
      </c>
      <c r="D1421" s="1">
        <v>14.9</v>
      </c>
      <c r="E1421" s="1">
        <v>14.3</v>
      </c>
    </row>
    <row r="1422" spans="1:5" x14ac:dyDescent="0.25">
      <c r="A1422" s="1" t="s">
        <v>1830</v>
      </c>
      <c r="B1422" s="1" t="s">
        <v>2420</v>
      </c>
      <c r="C1422" s="1" t="s">
        <v>2420</v>
      </c>
      <c r="D1422" s="1">
        <v>16.2</v>
      </c>
      <c r="E1422" s="1">
        <v>15.5</v>
      </c>
    </row>
    <row r="1423" spans="1:5" x14ac:dyDescent="0.25">
      <c r="A1423" s="1" t="s">
        <v>1830</v>
      </c>
      <c r="B1423" s="1" t="s">
        <v>2513</v>
      </c>
      <c r="C1423" s="1" t="s">
        <v>2513</v>
      </c>
      <c r="D1423" s="1">
        <v>16.8</v>
      </c>
      <c r="E1423" s="1">
        <v>17.5</v>
      </c>
    </row>
    <row r="1424" spans="1:5" x14ac:dyDescent="0.25">
      <c r="A1424" s="1" t="s">
        <v>1830</v>
      </c>
      <c r="B1424" s="1" t="s">
        <v>2421</v>
      </c>
      <c r="C1424" s="1" t="s">
        <v>2421</v>
      </c>
      <c r="D1424" s="1">
        <v>13.4</v>
      </c>
      <c r="E1424" s="1">
        <v>12.4</v>
      </c>
    </row>
    <row r="1425" spans="1:5" x14ac:dyDescent="0.25">
      <c r="A1425" s="1" t="s">
        <v>1830</v>
      </c>
      <c r="B1425" s="1" t="s">
        <v>2439</v>
      </c>
      <c r="C1425" s="1" t="s">
        <v>2439</v>
      </c>
      <c r="D1425" s="1">
        <v>16.2</v>
      </c>
      <c r="E1425" s="1">
        <v>13.7</v>
      </c>
    </row>
    <row r="1426" spans="1:5" x14ac:dyDescent="0.25">
      <c r="A1426" s="1" t="s">
        <v>1830</v>
      </c>
      <c r="B1426" s="1" t="s">
        <v>2254</v>
      </c>
      <c r="C1426" s="1" t="s">
        <v>2254</v>
      </c>
      <c r="D1426" s="1">
        <v>12.8</v>
      </c>
      <c r="E1426" s="1">
        <v>14.7</v>
      </c>
    </row>
    <row r="1427" spans="1:5" x14ac:dyDescent="0.25">
      <c r="A1427" s="1" t="s">
        <v>1830</v>
      </c>
      <c r="B1427" s="1" t="s">
        <v>2377</v>
      </c>
      <c r="C1427" s="1" t="s">
        <v>2377</v>
      </c>
      <c r="D1427" s="1">
        <v>16.3</v>
      </c>
      <c r="E1427" s="1">
        <v>17.2</v>
      </c>
    </row>
    <row r="1428" spans="1:5" x14ac:dyDescent="0.25">
      <c r="A1428" s="1" t="s">
        <v>1830</v>
      </c>
      <c r="B1428" s="1" t="s">
        <v>2440</v>
      </c>
      <c r="C1428" s="1" t="s">
        <v>2440</v>
      </c>
      <c r="D1428" s="1">
        <v>14.7</v>
      </c>
      <c r="E1428" s="1">
        <v>14.3</v>
      </c>
    </row>
    <row r="1429" spans="1:5" x14ac:dyDescent="0.25">
      <c r="A1429" s="1" t="s">
        <v>1830</v>
      </c>
      <c r="B1429" s="1" t="s">
        <v>2318</v>
      </c>
      <c r="C1429" s="1" t="s">
        <v>2318</v>
      </c>
      <c r="D1429" s="1">
        <v>17.899999999999999</v>
      </c>
      <c r="E1429" s="1">
        <v>17.3</v>
      </c>
    </row>
    <row r="1430" spans="1:5" x14ac:dyDescent="0.25">
      <c r="A1430" s="1" t="s">
        <v>1830</v>
      </c>
      <c r="B1430" s="1" t="s">
        <v>2378</v>
      </c>
      <c r="C1430" s="1" t="s">
        <v>2378</v>
      </c>
      <c r="D1430" s="1">
        <v>14.1</v>
      </c>
      <c r="E1430" s="1">
        <v>14.2</v>
      </c>
    </row>
    <row r="1431" spans="1:5" x14ac:dyDescent="0.25">
      <c r="A1431" s="1" t="s">
        <v>1830</v>
      </c>
      <c r="B1431" s="1" t="s">
        <v>2514</v>
      </c>
      <c r="C1431" s="1" t="s">
        <v>2514</v>
      </c>
      <c r="D1431" s="1">
        <v>9</v>
      </c>
      <c r="E1431" s="1">
        <v>9.1</v>
      </c>
    </row>
    <row r="1432" spans="1:5" x14ac:dyDescent="0.25">
      <c r="A1432" s="1" t="s">
        <v>1830</v>
      </c>
      <c r="B1432" s="1" t="s">
        <v>2319</v>
      </c>
      <c r="C1432" s="1" t="s">
        <v>2319</v>
      </c>
      <c r="D1432" s="1">
        <v>14.8</v>
      </c>
      <c r="E1432" s="1">
        <v>14</v>
      </c>
    </row>
    <row r="1433" spans="1:5" x14ac:dyDescent="0.25">
      <c r="A1433" s="1" t="s">
        <v>1830</v>
      </c>
      <c r="B1433" s="1" t="s">
        <v>2587</v>
      </c>
      <c r="C1433" s="1" t="s">
        <v>2587</v>
      </c>
      <c r="D1433" s="1">
        <v>12.6</v>
      </c>
      <c r="E1433" s="1">
        <v>12.8</v>
      </c>
    </row>
    <row r="1434" spans="1:5" x14ac:dyDescent="0.25">
      <c r="A1434" s="1" t="s">
        <v>1830</v>
      </c>
      <c r="B1434" s="1" t="s">
        <v>2294</v>
      </c>
      <c r="C1434" s="1" t="s">
        <v>2294</v>
      </c>
      <c r="D1434" s="1">
        <v>11.1</v>
      </c>
      <c r="E1434" s="1">
        <v>9.8000000000000007</v>
      </c>
    </row>
    <row r="1435" spans="1:5" x14ac:dyDescent="0.25">
      <c r="A1435" s="1" t="s">
        <v>1830</v>
      </c>
      <c r="B1435" s="1" t="s">
        <v>2562</v>
      </c>
      <c r="C1435" s="1" t="s">
        <v>2562</v>
      </c>
      <c r="D1435" s="1">
        <v>18.399999999999999</v>
      </c>
      <c r="E1435" s="1">
        <v>17.5</v>
      </c>
    </row>
    <row r="1436" spans="1:5" x14ac:dyDescent="0.25">
      <c r="A1436" s="1" t="s">
        <v>1830</v>
      </c>
      <c r="B1436" s="1" t="s">
        <v>2459</v>
      </c>
      <c r="C1436" s="1" t="s">
        <v>2459</v>
      </c>
      <c r="D1436" s="1">
        <v>12.4</v>
      </c>
      <c r="E1436" s="1">
        <v>12.6</v>
      </c>
    </row>
    <row r="1437" spans="1:5" x14ac:dyDescent="0.25">
      <c r="A1437" s="1" t="s">
        <v>1830</v>
      </c>
      <c r="B1437" s="1" t="s">
        <v>2379</v>
      </c>
      <c r="C1437" s="1" t="s">
        <v>2379</v>
      </c>
      <c r="D1437" s="1">
        <v>15.3</v>
      </c>
      <c r="E1437" s="1">
        <v>13.2</v>
      </c>
    </row>
    <row r="1438" spans="1:5" x14ac:dyDescent="0.25">
      <c r="A1438" s="1" t="s">
        <v>1830</v>
      </c>
      <c r="B1438" s="1" t="s">
        <v>2380</v>
      </c>
      <c r="C1438" s="1" t="s">
        <v>2380</v>
      </c>
      <c r="D1438" s="1">
        <v>17.600000000000001</v>
      </c>
      <c r="E1438" s="1">
        <v>18.600000000000001</v>
      </c>
    </row>
    <row r="1439" spans="1:5" x14ac:dyDescent="0.25">
      <c r="A1439" s="1" t="s">
        <v>1830</v>
      </c>
      <c r="B1439" s="1" t="s">
        <v>2441</v>
      </c>
      <c r="C1439" s="1" t="s">
        <v>2441</v>
      </c>
      <c r="D1439" s="1">
        <v>13.6</v>
      </c>
      <c r="E1439" s="1">
        <v>13.6</v>
      </c>
    </row>
    <row r="1440" spans="1:5" x14ac:dyDescent="0.25">
      <c r="A1440" s="1" t="s">
        <v>1830</v>
      </c>
      <c r="B1440" s="1" t="s">
        <v>2228</v>
      </c>
      <c r="C1440" s="1" t="s">
        <v>2228</v>
      </c>
      <c r="D1440" s="1">
        <v>11.4</v>
      </c>
      <c r="E1440" s="1">
        <v>11.8</v>
      </c>
    </row>
    <row r="1441" spans="1:5" x14ac:dyDescent="0.25">
      <c r="A1441" s="1" t="s">
        <v>1830</v>
      </c>
      <c r="B1441" s="1" t="s">
        <v>2228</v>
      </c>
      <c r="C1441" s="1" t="s">
        <v>2228</v>
      </c>
      <c r="D1441" s="1">
        <v>14.9</v>
      </c>
      <c r="E1441" s="1">
        <v>13.3</v>
      </c>
    </row>
    <row r="1442" spans="1:5" x14ac:dyDescent="0.25">
      <c r="A1442" s="1" t="s">
        <v>1830</v>
      </c>
      <c r="B1442" s="1" t="s">
        <v>2564</v>
      </c>
      <c r="C1442" s="1" t="s">
        <v>2564</v>
      </c>
      <c r="D1442" s="1">
        <v>14.9</v>
      </c>
      <c r="E1442" s="1">
        <v>15.1</v>
      </c>
    </row>
    <row r="1443" spans="1:5" x14ac:dyDescent="0.25">
      <c r="A1443" s="1" t="s">
        <v>1830</v>
      </c>
      <c r="B1443" s="1" t="s">
        <v>2422</v>
      </c>
      <c r="C1443" s="1" t="s">
        <v>2422</v>
      </c>
      <c r="D1443" s="1">
        <v>12.2</v>
      </c>
      <c r="E1443" s="1">
        <v>13.6</v>
      </c>
    </row>
    <row r="1444" spans="1:5" x14ac:dyDescent="0.25">
      <c r="A1444" s="1" t="s">
        <v>1830</v>
      </c>
      <c r="B1444" s="1" t="s">
        <v>2515</v>
      </c>
      <c r="C1444" s="1" t="s">
        <v>2515</v>
      </c>
      <c r="D1444" s="1">
        <v>10.1</v>
      </c>
      <c r="E1444" s="1">
        <v>9.9</v>
      </c>
    </row>
    <row r="1445" spans="1:5" x14ac:dyDescent="0.25">
      <c r="A1445" s="1" t="s">
        <v>1830</v>
      </c>
      <c r="B1445" s="1" t="s">
        <v>2588</v>
      </c>
      <c r="C1445" s="1" t="s">
        <v>2588</v>
      </c>
      <c r="D1445" s="1">
        <v>13.5</v>
      </c>
      <c r="E1445" s="1">
        <v>12.5</v>
      </c>
    </row>
    <row r="1446" spans="1:5" x14ac:dyDescent="0.25">
      <c r="A1446" s="1" t="s">
        <v>1830</v>
      </c>
      <c r="B1446" s="1" t="s">
        <v>2460</v>
      </c>
      <c r="C1446" s="1" t="s">
        <v>2460</v>
      </c>
      <c r="D1446" s="1">
        <v>17.2</v>
      </c>
      <c r="E1446" s="1">
        <v>17.5</v>
      </c>
    </row>
    <row r="1447" spans="1:5" x14ac:dyDescent="0.25">
      <c r="A1447" s="1" t="s">
        <v>1830</v>
      </c>
      <c r="B1447" s="1" t="s">
        <v>2516</v>
      </c>
      <c r="C1447" s="1" t="s">
        <v>2516</v>
      </c>
      <c r="D1447" s="1">
        <v>18.100000000000001</v>
      </c>
      <c r="E1447" s="1">
        <v>17.600000000000001</v>
      </c>
    </row>
    <row r="1448" spans="1:5" x14ac:dyDescent="0.25">
      <c r="A1448" s="1" t="s">
        <v>1830</v>
      </c>
      <c r="B1448" s="1" t="s">
        <v>2403</v>
      </c>
      <c r="C1448" s="1" t="s">
        <v>2403</v>
      </c>
      <c r="D1448" s="1">
        <v>13.8</v>
      </c>
      <c r="E1448" s="1">
        <v>13.3</v>
      </c>
    </row>
    <row r="1449" spans="1:5" x14ac:dyDescent="0.25">
      <c r="A1449" s="1" t="s">
        <v>1830</v>
      </c>
      <c r="B1449" s="1" t="s">
        <v>2295</v>
      </c>
      <c r="C1449" s="1" t="s">
        <v>2295</v>
      </c>
      <c r="D1449" s="1">
        <v>14.8</v>
      </c>
      <c r="E1449" s="1">
        <v>13.3</v>
      </c>
    </row>
    <row r="1450" spans="1:5" x14ac:dyDescent="0.25">
      <c r="A1450" s="1" t="s">
        <v>1830</v>
      </c>
      <c r="B1450" s="1" t="s">
        <v>2227</v>
      </c>
      <c r="C1450" s="1" t="s">
        <v>2227</v>
      </c>
      <c r="D1450" s="1">
        <v>10.7</v>
      </c>
      <c r="E1450" s="1">
        <v>11.1</v>
      </c>
    </row>
    <row r="1451" spans="1:5" x14ac:dyDescent="0.25">
      <c r="A1451" s="1" t="s">
        <v>1830</v>
      </c>
      <c r="B1451" s="1" t="s">
        <v>2423</v>
      </c>
      <c r="C1451" s="1" t="s">
        <v>2423</v>
      </c>
      <c r="D1451" s="1">
        <v>14.3</v>
      </c>
      <c r="E1451" s="1">
        <v>15.1</v>
      </c>
    </row>
    <row r="1452" spans="1:5" x14ac:dyDescent="0.25">
      <c r="A1452" s="1" t="s">
        <v>1830</v>
      </c>
      <c r="B1452" s="1" t="s">
        <v>2296</v>
      </c>
      <c r="C1452" s="1" t="s">
        <v>2296</v>
      </c>
      <c r="D1452" s="1">
        <v>10.199999999999999</v>
      </c>
      <c r="E1452" s="1">
        <v>11.5</v>
      </c>
    </row>
    <row r="1453" spans="1:5" x14ac:dyDescent="0.25">
      <c r="A1453" s="1" t="s">
        <v>1830</v>
      </c>
      <c r="B1453" s="1" t="s">
        <v>2343</v>
      </c>
      <c r="C1453" s="1" t="s">
        <v>2343</v>
      </c>
      <c r="D1453" s="1">
        <v>20.100000000000001</v>
      </c>
      <c r="E1453" s="1">
        <v>22.3</v>
      </c>
    </row>
    <row r="1454" spans="1:5" x14ac:dyDescent="0.25">
      <c r="A1454" s="1" t="s">
        <v>1830</v>
      </c>
      <c r="B1454" s="1" t="s">
        <v>2442</v>
      </c>
      <c r="C1454" s="1" t="s">
        <v>2442</v>
      </c>
      <c r="D1454" s="1">
        <v>15.9</v>
      </c>
      <c r="E1454" s="1">
        <v>17</v>
      </c>
    </row>
    <row r="1455" spans="1:5" x14ac:dyDescent="0.25">
      <c r="A1455" s="1" t="s">
        <v>1830</v>
      </c>
      <c r="B1455" s="1" t="s">
        <v>2229</v>
      </c>
      <c r="C1455" s="1" t="s">
        <v>2229</v>
      </c>
      <c r="D1455" s="1">
        <v>9.3000000000000007</v>
      </c>
      <c r="E1455" s="1">
        <v>9.1999999999999993</v>
      </c>
    </row>
    <row r="1456" spans="1:5" x14ac:dyDescent="0.25">
      <c r="A1456" s="1" t="s">
        <v>1830</v>
      </c>
      <c r="B1456" s="1" t="s">
        <v>2229</v>
      </c>
      <c r="C1456" s="1" t="s">
        <v>2229</v>
      </c>
      <c r="D1456" s="1">
        <v>11</v>
      </c>
      <c r="E1456" s="1">
        <v>11.3</v>
      </c>
    </row>
    <row r="1457" spans="1:5" x14ac:dyDescent="0.25">
      <c r="A1457" s="1" t="s">
        <v>1830</v>
      </c>
      <c r="B1457" s="1" t="s">
        <v>2590</v>
      </c>
      <c r="C1457" s="1" t="s">
        <v>2590</v>
      </c>
      <c r="D1457" s="1">
        <v>10.4</v>
      </c>
      <c r="E1457" s="1">
        <v>11.3</v>
      </c>
    </row>
    <row r="1458" spans="1:5" x14ac:dyDescent="0.25">
      <c r="A1458" s="1" t="s">
        <v>1830</v>
      </c>
      <c r="B1458" s="1" t="s">
        <v>2297</v>
      </c>
      <c r="C1458" s="1" t="s">
        <v>2297</v>
      </c>
      <c r="D1458" s="1">
        <v>13</v>
      </c>
      <c r="E1458" s="1">
        <v>13.6</v>
      </c>
    </row>
    <row r="1459" spans="1:5" x14ac:dyDescent="0.25">
      <c r="A1459" s="1" t="s">
        <v>1830</v>
      </c>
      <c r="B1459" s="1" t="s">
        <v>2255</v>
      </c>
      <c r="C1459" s="1" t="s">
        <v>2255</v>
      </c>
      <c r="D1459" s="1">
        <v>15.5</v>
      </c>
      <c r="E1459" s="1">
        <v>14.9</v>
      </c>
    </row>
    <row r="1460" spans="1:5" x14ac:dyDescent="0.25">
      <c r="A1460" s="1" t="s">
        <v>1830</v>
      </c>
      <c r="B1460" s="1" t="s">
        <v>2563</v>
      </c>
      <c r="C1460" s="1" t="s">
        <v>2563</v>
      </c>
      <c r="D1460" s="1">
        <v>14.3</v>
      </c>
      <c r="E1460" s="1">
        <v>15.5</v>
      </c>
    </row>
    <row r="1461" spans="1:5" x14ac:dyDescent="0.25">
      <c r="A1461" s="1" t="s">
        <v>1830</v>
      </c>
      <c r="B1461" s="1" t="s">
        <v>2589</v>
      </c>
      <c r="C1461" s="1" t="s">
        <v>2589</v>
      </c>
      <c r="D1461" s="1">
        <v>13.4</v>
      </c>
      <c r="E1461" s="1">
        <v>13.8</v>
      </c>
    </row>
    <row r="1462" spans="1:5" x14ac:dyDescent="0.25">
      <c r="A1462" s="1" t="s">
        <v>1830</v>
      </c>
      <c r="B1462" s="1" t="s">
        <v>2536</v>
      </c>
      <c r="C1462" s="1" t="s">
        <v>2536</v>
      </c>
      <c r="D1462" s="1">
        <v>17.2</v>
      </c>
      <c r="E1462" s="1">
        <v>15.5</v>
      </c>
    </row>
    <row r="1463" spans="1:5" x14ac:dyDescent="0.25">
      <c r="A1463" s="1" t="s">
        <v>1830</v>
      </c>
      <c r="B1463" s="1" t="s">
        <v>2463</v>
      </c>
      <c r="C1463" s="1" t="s">
        <v>2463</v>
      </c>
      <c r="D1463" s="1">
        <v>18.399999999999999</v>
      </c>
      <c r="E1463" s="1">
        <v>16.7</v>
      </c>
    </row>
    <row r="1464" spans="1:5" x14ac:dyDescent="0.25">
      <c r="A1464" s="1" t="s">
        <v>1830</v>
      </c>
      <c r="B1464" s="1" t="s">
        <v>2381</v>
      </c>
      <c r="C1464" s="1" t="s">
        <v>2381</v>
      </c>
      <c r="D1464" s="1">
        <v>10.9</v>
      </c>
      <c r="E1464" s="1">
        <v>12.2</v>
      </c>
    </row>
    <row r="1465" spans="1:5" x14ac:dyDescent="0.25">
      <c r="A1465" s="1" t="s">
        <v>1830</v>
      </c>
      <c r="B1465" s="1" t="s">
        <v>2424</v>
      </c>
      <c r="C1465" s="1" t="s">
        <v>2424</v>
      </c>
      <c r="D1465" s="1">
        <v>13.3</v>
      </c>
      <c r="E1465" s="1">
        <v>13.7</v>
      </c>
    </row>
    <row r="1466" spans="1:5" x14ac:dyDescent="0.25">
      <c r="A1466" s="1" t="s">
        <v>1830</v>
      </c>
      <c r="B1466" s="1" t="s">
        <v>2480</v>
      </c>
      <c r="C1466" s="1" t="s">
        <v>2480</v>
      </c>
      <c r="D1466" s="1">
        <v>12.2</v>
      </c>
      <c r="E1466" s="1">
        <v>13</v>
      </c>
    </row>
    <row r="1467" spans="1:5" x14ac:dyDescent="0.25">
      <c r="A1467" s="1" t="s">
        <v>1830</v>
      </c>
      <c r="B1467" s="1" t="s">
        <v>2344</v>
      </c>
      <c r="C1467" s="1" t="s">
        <v>2344</v>
      </c>
      <c r="D1467" s="1">
        <v>15.4</v>
      </c>
      <c r="E1467" s="1">
        <v>17.100000000000001</v>
      </c>
    </row>
    <row r="1468" spans="1:5" x14ac:dyDescent="0.25">
      <c r="A1468" s="1" t="s">
        <v>1830</v>
      </c>
      <c r="B1468" s="1" t="s">
        <v>2345</v>
      </c>
      <c r="C1468" s="1" t="s">
        <v>2345</v>
      </c>
      <c r="D1468" s="1">
        <v>13.2</v>
      </c>
      <c r="E1468" s="1">
        <v>15</v>
      </c>
    </row>
    <row r="1469" spans="1:5" x14ac:dyDescent="0.25">
      <c r="A1469" s="1" t="s">
        <v>1830</v>
      </c>
      <c r="B1469" s="1" t="s">
        <v>2461</v>
      </c>
      <c r="C1469" s="1" t="s">
        <v>2461</v>
      </c>
      <c r="D1469" s="1">
        <v>15</v>
      </c>
      <c r="E1469" s="1">
        <v>17.100000000000001</v>
      </c>
    </row>
    <row r="1470" spans="1:5" x14ac:dyDescent="0.25">
      <c r="A1470" s="1" t="s">
        <v>1830</v>
      </c>
      <c r="B1470" s="1" t="s">
        <v>2282</v>
      </c>
      <c r="C1470" s="1" t="s">
        <v>2282</v>
      </c>
      <c r="D1470" s="1">
        <v>15.9</v>
      </c>
      <c r="E1470" s="1">
        <v>15.6</v>
      </c>
    </row>
    <row r="1471" spans="1:5" x14ac:dyDescent="0.25">
      <c r="A1471" s="1" t="s">
        <v>1830</v>
      </c>
      <c r="B1471" s="1" t="s">
        <v>2282</v>
      </c>
      <c r="C1471" s="1" t="s">
        <v>2282</v>
      </c>
      <c r="D1471" s="1">
        <v>10.8</v>
      </c>
      <c r="E1471" s="1">
        <v>10.4</v>
      </c>
    </row>
    <row r="1472" spans="1:5" x14ac:dyDescent="0.25">
      <c r="A1472" s="1" t="s">
        <v>1830</v>
      </c>
      <c r="B1472" s="1" t="s">
        <v>2256</v>
      </c>
      <c r="C1472" s="1" t="s">
        <v>2256</v>
      </c>
      <c r="D1472" s="1">
        <v>16</v>
      </c>
      <c r="E1472" s="1">
        <v>14</v>
      </c>
    </row>
    <row r="1473" spans="1:5" x14ac:dyDescent="0.25">
      <c r="A1473" s="1" t="s">
        <v>1830</v>
      </c>
      <c r="B1473" s="1" t="s">
        <v>2230</v>
      </c>
      <c r="C1473" s="1" t="s">
        <v>2230</v>
      </c>
      <c r="D1473" s="1">
        <v>13.6</v>
      </c>
      <c r="E1473" s="1">
        <v>12.8</v>
      </c>
    </row>
    <row r="1474" spans="1:5" x14ac:dyDescent="0.25">
      <c r="A1474" s="1" t="s">
        <v>1830</v>
      </c>
      <c r="B1474" s="1" t="s">
        <v>2257</v>
      </c>
      <c r="C1474" s="1" t="s">
        <v>2257</v>
      </c>
      <c r="D1474" s="1">
        <v>16.3</v>
      </c>
      <c r="E1474" s="1">
        <v>16.600000000000001</v>
      </c>
    </row>
    <row r="1475" spans="1:5" x14ac:dyDescent="0.25">
      <c r="A1475" s="1" t="s">
        <v>1830</v>
      </c>
      <c r="B1475" s="1" t="s">
        <v>2565</v>
      </c>
      <c r="C1475" s="1" t="s">
        <v>2565</v>
      </c>
      <c r="D1475" s="1">
        <v>13.7</v>
      </c>
      <c r="E1475" s="1">
        <v>14.3</v>
      </c>
    </row>
    <row r="1476" spans="1:5" x14ac:dyDescent="0.25">
      <c r="A1476" s="1" t="s">
        <v>1830</v>
      </c>
      <c r="B1476" s="1" t="s">
        <v>2258</v>
      </c>
      <c r="C1476" s="1" t="s">
        <v>2258</v>
      </c>
      <c r="D1476" s="1">
        <v>14.5</v>
      </c>
      <c r="E1476" s="1">
        <v>16.899999999999999</v>
      </c>
    </row>
    <row r="1477" spans="1:5" x14ac:dyDescent="0.25">
      <c r="A1477" s="1" t="s">
        <v>1830</v>
      </c>
      <c r="B1477" s="1" t="s">
        <v>2346</v>
      </c>
      <c r="C1477" s="1" t="s">
        <v>2346</v>
      </c>
      <c r="D1477" s="1">
        <v>13.7</v>
      </c>
      <c r="E1477" s="1">
        <v>14.1</v>
      </c>
    </row>
    <row r="1478" spans="1:5" x14ac:dyDescent="0.25">
      <c r="A1478" s="1" t="s">
        <v>1830</v>
      </c>
      <c r="B1478" s="1" t="s">
        <v>2566</v>
      </c>
      <c r="C1478" s="1" t="s">
        <v>2566</v>
      </c>
      <c r="D1478" s="1">
        <v>15.7</v>
      </c>
      <c r="E1478" s="1">
        <v>15.3</v>
      </c>
    </row>
    <row r="1479" spans="1:5" x14ac:dyDescent="0.25">
      <c r="A1479" s="1" t="s">
        <v>1830</v>
      </c>
      <c r="B1479" s="1" t="s">
        <v>2231</v>
      </c>
      <c r="C1479" s="1" t="s">
        <v>2231</v>
      </c>
      <c r="D1479" s="1">
        <v>9.1</v>
      </c>
      <c r="E1479" s="1">
        <v>9.4</v>
      </c>
    </row>
    <row r="1480" spans="1:5" x14ac:dyDescent="0.25">
      <c r="A1480" s="1" t="s">
        <v>1830</v>
      </c>
      <c r="B1480" s="1" t="s">
        <v>2591</v>
      </c>
      <c r="C1480" s="1" t="s">
        <v>2591</v>
      </c>
      <c r="D1480" s="1">
        <v>10.6</v>
      </c>
      <c r="E1480" s="1">
        <v>12</v>
      </c>
    </row>
    <row r="1481" spans="1:5" x14ac:dyDescent="0.25">
      <c r="A1481" s="1" t="s">
        <v>1830</v>
      </c>
      <c r="B1481" s="1" t="s">
        <v>2382</v>
      </c>
      <c r="C1481" s="1" t="s">
        <v>2382</v>
      </c>
      <c r="D1481" s="1">
        <v>5.2</v>
      </c>
      <c r="E1481" s="1">
        <v>7.2</v>
      </c>
    </row>
    <row r="1482" spans="1:5" x14ac:dyDescent="0.25">
      <c r="A1482" s="1" t="s">
        <v>1830</v>
      </c>
      <c r="B1482" s="1" t="s">
        <v>2538</v>
      </c>
      <c r="C1482" s="1" t="s">
        <v>2538</v>
      </c>
      <c r="D1482" s="1">
        <v>12.4</v>
      </c>
      <c r="E1482" s="1">
        <v>13.4</v>
      </c>
    </row>
    <row r="1483" spans="1:5" x14ac:dyDescent="0.25">
      <c r="A1483" s="1" t="s">
        <v>1830</v>
      </c>
      <c r="B1483" s="1" t="s">
        <v>2383</v>
      </c>
      <c r="C1483" s="1" t="s">
        <v>2383</v>
      </c>
      <c r="D1483" s="1">
        <v>14.8</v>
      </c>
      <c r="E1483" s="1">
        <v>15.8</v>
      </c>
    </row>
    <row r="1484" spans="1:5" x14ac:dyDescent="0.25">
      <c r="A1484" s="1" t="s">
        <v>1830</v>
      </c>
      <c r="B1484" s="1" t="s">
        <v>2462</v>
      </c>
      <c r="C1484" s="1" t="s">
        <v>2462</v>
      </c>
      <c r="D1484" s="1">
        <v>14.9</v>
      </c>
      <c r="E1484" s="1">
        <v>15.8</v>
      </c>
    </row>
    <row r="1485" spans="1:5" x14ac:dyDescent="0.25">
      <c r="A1485" s="1" t="s">
        <v>1830</v>
      </c>
      <c r="B1485" s="1" t="s">
        <v>2347</v>
      </c>
      <c r="C1485" s="1" t="s">
        <v>2347</v>
      </c>
      <c r="D1485" s="1">
        <v>10</v>
      </c>
      <c r="E1485" s="1">
        <v>12.1</v>
      </c>
    </row>
    <row r="1486" spans="1:5" x14ac:dyDescent="0.25">
      <c r="A1486" s="1" t="s">
        <v>1830</v>
      </c>
      <c r="B1486" s="1" t="s">
        <v>2320</v>
      </c>
      <c r="C1486" s="1" t="s">
        <v>2320</v>
      </c>
      <c r="D1486" s="1">
        <v>13.2</v>
      </c>
      <c r="E1486" s="1">
        <v>14.4</v>
      </c>
    </row>
    <row r="1487" spans="1:5" x14ac:dyDescent="0.25">
      <c r="A1487" s="1" t="s">
        <v>1830</v>
      </c>
      <c r="B1487" s="1" t="s">
        <v>2321</v>
      </c>
      <c r="C1487" s="1" t="s">
        <v>2321</v>
      </c>
      <c r="D1487" s="1">
        <v>19.600000000000001</v>
      </c>
      <c r="E1487" s="1">
        <v>19.7</v>
      </c>
    </row>
    <row r="1488" spans="1:5" x14ac:dyDescent="0.25">
      <c r="A1488" s="1" t="s">
        <v>1830</v>
      </c>
      <c r="B1488" s="1" t="s">
        <v>2259</v>
      </c>
      <c r="C1488" s="1" t="s">
        <v>2259</v>
      </c>
      <c r="D1488" s="1">
        <v>11</v>
      </c>
      <c r="E1488" s="1">
        <v>11.3</v>
      </c>
    </row>
    <row r="1489" spans="1:5" x14ac:dyDescent="0.25">
      <c r="A1489" s="1" t="s">
        <v>1830</v>
      </c>
      <c r="B1489" s="1" t="s">
        <v>2283</v>
      </c>
      <c r="C1489" s="1" t="s">
        <v>2283</v>
      </c>
      <c r="D1489" s="1">
        <v>13.1</v>
      </c>
      <c r="E1489" s="1">
        <v>13.6</v>
      </c>
    </row>
    <row r="1490" spans="1:5" x14ac:dyDescent="0.25">
      <c r="A1490" s="1" t="s">
        <v>1830</v>
      </c>
      <c r="B1490" s="1" t="s">
        <v>2517</v>
      </c>
      <c r="C1490" s="1" t="s">
        <v>2517</v>
      </c>
      <c r="D1490" s="1">
        <v>16.7</v>
      </c>
      <c r="E1490" s="1">
        <v>16.2</v>
      </c>
    </row>
    <row r="1491" spans="1:5" x14ac:dyDescent="0.25">
      <c r="A1491" s="1" t="s">
        <v>1830</v>
      </c>
      <c r="B1491" s="1" t="s">
        <v>2482</v>
      </c>
      <c r="C1491" s="1" t="s">
        <v>2482</v>
      </c>
      <c r="D1491" s="1">
        <v>15.9</v>
      </c>
      <c r="E1491" s="1">
        <v>17.2</v>
      </c>
    </row>
    <row r="1492" spans="1:5" x14ac:dyDescent="0.25">
      <c r="A1492" s="1" t="s">
        <v>1830</v>
      </c>
      <c r="B1492" s="1" t="s">
        <v>2384</v>
      </c>
      <c r="C1492" s="1" t="s">
        <v>2384</v>
      </c>
      <c r="D1492" s="1">
        <v>10.4</v>
      </c>
      <c r="E1492" s="1">
        <v>11.8</v>
      </c>
    </row>
    <row r="1493" spans="1:5" x14ac:dyDescent="0.25">
      <c r="A1493" s="1" t="s">
        <v>1830</v>
      </c>
      <c r="B1493" s="1" t="s">
        <v>2232</v>
      </c>
      <c r="C1493" s="1" t="s">
        <v>2232</v>
      </c>
      <c r="D1493" s="1">
        <v>11.3</v>
      </c>
      <c r="E1493" s="1">
        <v>10.5</v>
      </c>
    </row>
    <row r="1494" spans="1:5" x14ac:dyDescent="0.25">
      <c r="A1494" s="1" t="s">
        <v>1830</v>
      </c>
      <c r="B1494" s="1" t="s">
        <v>2567</v>
      </c>
      <c r="C1494" s="1" t="s">
        <v>2567</v>
      </c>
      <c r="D1494" s="1">
        <v>16.399999999999999</v>
      </c>
      <c r="E1494" s="1">
        <v>18.899999999999999</v>
      </c>
    </row>
    <row r="1495" spans="1:5" x14ac:dyDescent="0.25">
      <c r="A1495" s="1" t="s">
        <v>1830</v>
      </c>
      <c r="B1495" s="1" t="s">
        <v>2233</v>
      </c>
      <c r="C1495" s="1" t="s">
        <v>2233</v>
      </c>
      <c r="D1495" s="1">
        <v>7.6</v>
      </c>
      <c r="E1495" s="1">
        <v>8.8000000000000007</v>
      </c>
    </row>
    <row r="1496" spans="1:5" x14ac:dyDescent="0.25">
      <c r="A1496" s="1" t="s">
        <v>1830</v>
      </c>
      <c r="B1496" s="1" t="s">
        <v>2568</v>
      </c>
      <c r="C1496" s="1" t="s">
        <v>2568</v>
      </c>
      <c r="D1496" s="1">
        <v>14.2</v>
      </c>
      <c r="E1496" s="1">
        <v>14</v>
      </c>
    </row>
    <row r="1497" spans="1:5" x14ac:dyDescent="0.25">
      <c r="A1497" s="1" t="s">
        <v>1830</v>
      </c>
      <c r="B1497" s="1" t="s">
        <v>2301</v>
      </c>
      <c r="C1497" s="1" t="s">
        <v>2301</v>
      </c>
      <c r="D1497" s="1">
        <v>14.7</v>
      </c>
      <c r="E1497" s="1">
        <v>14.9</v>
      </c>
    </row>
    <row r="1498" spans="1:5" x14ac:dyDescent="0.25">
      <c r="A1498" s="1" t="s">
        <v>1830</v>
      </c>
      <c r="B1498" s="1" t="s">
        <v>2443</v>
      </c>
      <c r="C1498" s="1" t="s">
        <v>2443</v>
      </c>
      <c r="D1498" s="1">
        <v>17.2</v>
      </c>
      <c r="E1498" s="1">
        <v>19</v>
      </c>
    </row>
    <row r="1499" spans="1:5" x14ac:dyDescent="0.25">
      <c r="A1499" s="1" t="s">
        <v>1830</v>
      </c>
      <c r="B1499" s="1" t="s">
        <v>2385</v>
      </c>
      <c r="C1499" s="1" t="s">
        <v>2385</v>
      </c>
      <c r="D1499" s="1">
        <v>16.2</v>
      </c>
      <c r="E1499" s="1">
        <v>20.7</v>
      </c>
    </row>
    <row r="1500" spans="1:5" x14ac:dyDescent="0.25">
      <c r="A1500" s="1" t="s">
        <v>1830</v>
      </c>
      <c r="B1500" s="1" t="s">
        <v>2234</v>
      </c>
      <c r="C1500" s="1" t="s">
        <v>2234</v>
      </c>
      <c r="D1500" s="1">
        <v>10</v>
      </c>
      <c r="E1500" s="1">
        <v>10.8</v>
      </c>
    </row>
    <row r="1501" spans="1:5" x14ac:dyDescent="0.25">
      <c r="A1501" s="1" t="s">
        <v>1830</v>
      </c>
      <c r="B1501" s="1" t="s">
        <v>2299</v>
      </c>
      <c r="C1501" s="1" t="s">
        <v>2299</v>
      </c>
      <c r="D1501" s="1">
        <v>11.1</v>
      </c>
      <c r="E1501" s="1">
        <v>11.8</v>
      </c>
    </row>
    <row r="1502" spans="1:5" x14ac:dyDescent="0.25">
      <c r="A1502" s="1" t="s">
        <v>1830</v>
      </c>
      <c r="B1502" s="1" t="s">
        <v>2444</v>
      </c>
      <c r="C1502" s="1" t="s">
        <v>2444</v>
      </c>
      <c r="D1502" s="1">
        <v>14.8</v>
      </c>
      <c r="E1502" s="1">
        <v>15.8</v>
      </c>
    </row>
    <row r="1503" spans="1:5" x14ac:dyDescent="0.25">
      <c r="A1503" s="1" t="s">
        <v>1830</v>
      </c>
      <c r="B1503" s="1" t="s">
        <v>2284</v>
      </c>
      <c r="C1503" s="1" t="s">
        <v>2284</v>
      </c>
      <c r="D1503" s="1">
        <v>16.3</v>
      </c>
      <c r="E1503" s="1">
        <v>16.8</v>
      </c>
    </row>
    <row r="1504" spans="1:5" x14ac:dyDescent="0.25">
      <c r="A1504" s="1" t="s">
        <v>1830</v>
      </c>
      <c r="B1504" s="1" t="s">
        <v>2300</v>
      </c>
      <c r="C1504" s="1" t="s">
        <v>2300</v>
      </c>
      <c r="D1504" s="1">
        <v>12.6</v>
      </c>
      <c r="E1504" s="1">
        <v>12.5</v>
      </c>
    </row>
    <row r="1505" spans="1:5" x14ac:dyDescent="0.25">
      <c r="A1505" s="1" t="s">
        <v>1830</v>
      </c>
      <c r="B1505" s="1" t="s">
        <v>2483</v>
      </c>
      <c r="C1505" s="1" t="s">
        <v>2483</v>
      </c>
      <c r="D1505" s="1">
        <v>9.3000000000000007</v>
      </c>
      <c r="E1505" s="1">
        <v>9.9</v>
      </c>
    </row>
    <row r="1506" spans="1:5" x14ac:dyDescent="0.25">
      <c r="A1506" s="1" t="s">
        <v>1830</v>
      </c>
      <c r="B1506" s="1" t="s">
        <v>2322</v>
      </c>
      <c r="C1506" s="1" t="s">
        <v>2322</v>
      </c>
      <c r="D1506" s="1">
        <v>10.8</v>
      </c>
      <c r="E1506" s="1">
        <v>10.8</v>
      </c>
    </row>
    <row r="1507" spans="1:5" x14ac:dyDescent="0.25">
      <c r="A1507" s="1" t="s">
        <v>1830</v>
      </c>
      <c r="B1507" s="1" t="s">
        <v>2323</v>
      </c>
      <c r="C1507" s="1" t="s">
        <v>2323</v>
      </c>
      <c r="D1507" s="1">
        <v>9</v>
      </c>
      <c r="E1507" s="1">
        <v>9.8000000000000007</v>
      </c>
    </row>
    <row r="1508" spans="1:5" x14ac:dyDescent="0.25">
      <c r="A1508" s="1" t="s">
        <v>1830</v>
      </c>
      <c r="B1508" s="1" t="s">
        <v>2235</v>
      </c>
      <c r="C1508" s="1" t="s">
        <v>2235</v>
      </c>
      <c r="D1508" s="1">
        <v>9.6999999999999993</v>
      </c>
      <c r="E1508" s="1">
        <v>9.6999999999999993</v>
      </c>
    </row>
    <row r="1509" spans="1:5" x14ac:dyDescent="0.25">
      <c r="A1509" s="1" t="s">
        <v>1830</v>
      </c>
      <c r="B1509" s="1" t="s">
        <v>2298</v>
      </c>
      <c r="C1509" s="1" t="s">
        <v>2298</v>
      </c>
      <c r="D1509" s="1">
        <v>13.5</v>
      </c>
      <c r="E1509" s="1">
        <v>12</v>
      </c>
    </row>
    <row r="1510" spans="1:5" x14ac:dyDescent="0.25">
      <c r="A1510" s="1" t="s">
        <v>1830</v>
      </c>
      <c r="B1510" s="1" t="s">
        <v>2236</v>
      </c>
      <c r="C1510" s="1" t="s">
        <v>2236</v>
      </c>
      <c r="D1510" s="1">
        <v>12.6</v>
      </c>
      <c r="E1510" s="1">
        <v>10</v>
      </c>
    </row>
    <row r="1511" spans="1:5" x14ac:dyDescent="0.25">
      <c r="A1511" s="1" t="s">
        <v>1830</v>
      </c>
      <c r="B1511" s="1" t="s">
        <v>2569</v>
      </c>
      <c r="C1511" s="1" t="s">
        <v>2569</v>
      </c>
      <c r="D1511" s="1">
        <v>14.9</v>
      </c>
      <c r="E1511" s="1">
        <v>12.9</v>
      </c>
    </row>
    <row r="1512" spans="1:5" x14ac:dyDescent="0.25">
      <c r="A1512" s="1" t="s">
        <v>1830</v>
      </c>
      <c r="B1512" s="1" t="s">
        <v>2260</v>
      </c>
      <c r="C1512" s="1" t="s">
        <v>2260</v>
      </c>
      <c r="D1512" s="1">
        <v>13.4</v>
      </c>
      <c r="E1512" s="1">
        <v>13.4</v>
      </c>
    </row>
    <row r="1513" spans="1:5" x14ac:dyDescent="0.25">
      <c r="A1513" s="1" t="s">
        <v>1830</v>
      </c>
      <c r="B1513" s="1" t="s">
        <v>2387</v>
      </c>
      <c r="C1513" s="1" t="s">
        <v>2387</v>
      </c>
      <c r="D1513" s="1">
        <v>16.2</v>
      </c>
      <c r="E1513" s="1">
        <v>16</v>
      </c>
    </row>
    <row r="1514" spans="1:5" x14ac:dyDescent="0.25">
      <c r="A1514" s="1" t="s">
        <v>1830</v>
      </c>
      <c r="B1514" s="1" t="s">
        <v>2386</v>
      </c>
      <c r="C1514" s="1" t="s">
        <v>2386</v>
      </c>
      <c r="D1514" s="1">
        <v>18.7</v>
      </c>
      <c r="E1514" s="1">
        <v>17.2</v>
      </c>
    </row>
    <row r="1515" spans="1:5" x14ac:dyDescent="0.25">
      <c r="A1515" s="1" t="s">
        <v>1830</v>
      </c>
      <c r="B1515" s="1" t="s">
        <v>2388</v>
      </c>
      <c r="C1515" s="1" t="s">
        <v>2388</v>
      </c>
      <c r="D1515" s="1">
        <v>11.5</v>
      </c>
      <c r="E1515" s="1">
        <v>12.2</v>
      </c>
    </row>
    <row r="1516" spans="1:5" x14ac:dyDescent="0.25">
      <c r="A1516" s="1" t="s">
        <v>1830</v>
      </c>
      <c r="B1516" s="1" t="s">
        <v>2484</v>
      </c>
      <c r="C1516" s="1" t="s">
        <v>2484</v>
      </c>
      <c r="D1516" s="1">
        <v>12</v>
      </c>
      <c r="E1516" s="1">
        <v>12.6</v>
      </c>
    </row>
    <row r="1517" spans="1:5" x14ac:dyDescent="0.25">
      <c r="A1517" s="1" t="s">
        <v>1830</v>
      </c>
      <c r="B1517" s="1" t="s">
        <v>2468</v>
      </c>
      <c r="C1517" s="1" t="s">
        <v>2468</v>
      </c>
      <c r="D1517" s="1">
        <v>10.5</v>
      </c>
      <c r="E1517" s="1">
        <v>11</v>
      </c>
    </row>
    <row r="1518" spans="1:5" x14ac:dyDescent="0.25">
      <c r="A1518" s="1" t="s">
        <v>1830</v>
      </c>
      <c r="B1518" s="1" t="s">
        <v>2504</v>
      </c>
      <c r="C1518" s="1" t="s">
        <v>2504</v>
      </c>
      <c r="D1518" s="1">
        <v>13.6</v>
      </c>
      <c r="E1518" s="1">
        <v>13.5</v>
      </c>
    </row>
    <row r="1519" spans="1:5" x14ac:dyDescent="0.25">
      <c r="A1519" s="1" t="s">
        <v>1830</v>
      </c>
      <c r="B1519" s="1" t="s">
        <v>2519</v>
      </c>
      <c r="C1519" s="1" t="s">
        <v>2519</v>
      </c>
      <c r="D1519" s="1">
        <v>13.3</v>
      </c>
      <c r="E1519" s="1">
        <v>12.8</v>
      </c>
    </row>
    <row r="1520" spans="1:5" x14ac:dyDescent="0.25">
      <c r="A1520" s="1" t="s">
        <v>1830</v>
      </c>
      <c r="B1520" s="1" t="s">
        <v>2541</v>
      </c>
      <c r="C1520" s="1" t="s">
        <v>2541</v>
      </c>
      <c r="D1520" s="1">
        <v>13.8</v>
      </c>
      <c r="E1520" s="1">
        <v>13.7</v>
      </c>
    </row>
    <row r="1521" spans="1:5" x14ac:dyDescent="0.25">
      <c r="A1521" s="1" t="s">
        <v>1830</v>
      </c>
      <c r="B1521" s="1" t="s">
        <v>2574</v>
      </c>
      <c r="C1521" s="1" t="s">
        <v>2574</v>
      </c>
      <c r="D1521" s="1">
        <v>10.9</v>
      </c>
      <c r="E1521" s="1">
        <v>11.3</v>
      </c>
    </row>
    <row r="1522" spans="1:5" x14ac:dyDescent="0.25">
      <c r="A1522" s="1" t="s">
        <v>1831</v>
      </c>
      <c r="B1522" s="1" t="s">
        <v>1832</v>
      </c>
      <c r="C1522" s="1" t="s">
        <v>1833</v>
      </c>
      <c r="D1522" s="1">
        <v>5.0999999999999996</v>
      </c>
      <c r="E1522" s="1">
        <v>7.2</v>
      </c>
    </row>
    <row r="1523" spans="1:5" x14ac:dyDescent="0.25">
      <c r="A1523" s="1" t="s">
        <v>1831</v>
      </c>
      <c r="B1523" s="1" t="s">
        <v>1834</v>
      </c>
      <c r="C1523" s="1" t="s">
        <v>1835</v>
      </c>
      <c r="D1523" s="1">
        <v>5</v>
      </c>
      <c r="E1523" s="1">
        <v>7.1</v>
      </c>
    </row>
    <row r="1524" spans="1:5" x14ac:dyDescent="0.25">
      <c r="A1524" s="1" t="s">
        <v>1831</v>
      </c>
      <c r="B1524" s="1" t="s">
        <v>1836</v>
      </c>
      <c r="C1524" s="1" t="s">
        <v>1837</v>
      </c>
      <c r="D1524" s="1">
        <v>5.3</v>
      </c>
      <c r="E1524" s="1">
        <v>6.8</v>
      </c>
    </row>
    <row r="1525" spans="1:5" x14ac:dyDescent="0.25">
      <c r="A1525" s="1" t="s">
        <v>1831</v>
      </c>
      <c r="B1525" s="1" t="s">
        <v>1838</v>
      </c>
      <c r="C1525" s="1" t="s">
        <v>1839</v>
      </c>
      <c r="D1525" s="1">
        <v>3</v>
      </c>
      <c r="E1525" s="1">
        <v>5.0999999999999996</v>
      </c>
    </row>
    <row r="1526" spans="1:5" x14ac:dyDescent="0.25">
      <c r="A1526" s="1" t="s">
        <v>1831</v>
      </c>
      <c r="B1526" s="1" t="s">
        <v>1840</v>
      </c>
      <c r="C1526" s="1" t="s">
        <v>1841</v>
      </c>
      <c r="D1526" s="1">
        <v>4.3</v>
      </c>
      <c r="E1526" s="1">
        <v>5.5</v>
      </c>
    </row>
    <row r="1527" spans="1:5" x14ac:dyDescent="0.25">
      <c r="A1527" s="1" t="s">
        <v>1831</v>
      </c>
      <c r="B1527" s="1" t="s">
        <v>1842</v>
      </c>
      <c r="C1527" s="1" t="s">
        <v>1843</v>
      </c>
      <c r="D1527" s="1">
        <v>4.4000000000000004</v>
      </c>
      <c r="E1527" s="1">
        <v>6</v>
      </c>
    </row>
    <row r="1528" spans="1:5" x14ac:dyDescent="0.25">
      <c r="A1528" s="1" t="s">
        <v>1831</v>
      </c>
      <c r="B1528" s="1" t="s">
        <v>1844</v>
      </c>
      <c r="C1528" s="1" t="s">
        <v>1845</v>
      </c>
      <c r="D1528" s="1">
        <v>5.7</v>
      </c>
      <c r="E1528" s="1">
        <v>7.5</v>
      </c>
    </row>
    <row r="1529" spans="1:5" x14ac:dyDescent="0.25">
      <c r="A1529" s="1" t="s">
        <v>1831</v>
      </c>
      <c r="B1529" s="1" t="s">
        <v>1846</v>
      </c>
      <c r="C1529" s="1" t="s">
        <v>1847</v>
      </c>
      <c r="D1529" s="1">
        <v>5.8</v>
      </c>
      <c r="E1529" s="1">
        <v>6</v>
      </c>
    </row>
    <row r="1530" spans="1:5" x14ac:dyDescent="0.25">
      <c r="A1530" s="1" t="s">
        <v>1831</v>
      </c>
      <c r="B1530" s="1" t="s">
        <v>1848</v>
      </c>
      <c r="C1530" s="1" t="s">
        <v>1849</v>
      </c>
      <c r="D1530" s="1">
        <v>4.7</v>
      </c>
      <c r="E1530" s="1">
        <v>6.2</v>
      </c>
    </row>
    <row r="1531" spans="1:5" x14ac:dyDescent="0.25">
      <c r="A1531" s="1" t="s">
        <v>1831</v>
      </c>
      <c r="B1531" s="1" t="s">
        <v>1850</v>
      </c>
      <c r="C1531" s="1" t="s">
        <v>1851</v>
      </c>
      <c r="D1531" s="1">
        <v>8.5</v>
      </c>
      <c r="E1531" s="1">
        <v>8.6999999999999993</v>
      </c>
    </row>
    <row r="1532" spans="1:5" x14ac:dyDescent="0.25">
      <c r="A1532" s="1" t="s">
        <v>1831</v>
      </c>
      <c r="B1532" s="1" t="s">
        <v>1852</v>
      </c>
      <c r="C1532" s="1" t="s">
        <v>1853</v>
      </c>
      <c r="D1532" s="1">
        <v>6.7</v>
      </c>
      <c r="E1532" s="1">
        <v>7.3</v>
      </c>
    </row>
    <row r="1533" spans="1:5" x14ac:dyDescent="0.25">
      <c r="A1533" s="1" t="s">
        <v>1831</v>
      </c>
      <c r="B1533" s="1" t="s">
        <v>1887</v>
      </c>
      <c r="C1533" s="1" t="s">
        <v>1888</v>
      </c>
      <c r="D1533" s="1">
        <v>6.3</v>
      </c>
      <c r="E1533" s="1">
        <v>13.8</v>
      </c>
    </row>
    <row r="1534" spans="1:5" x14ac:dyDescent="0.25">
      <c r="A1534" s="1" t="s">
        <v>1831</v>
      </c>
      <c r="B1534" s="1" t="s">
        <v>1889</v>
      </c>
      <c r="C1534" s="1" t="s">
        <v>1888</v>
      </c>
      <c r="D1534" s="1">
        <v>6.3</v>
      </c>
      <c r="E1534" s="1">
        <v>13.8</v>
      </c>
    </row>
    <row r="1535" spans="1:5" x14ac:dyDescent="0.25">
      <c r="A1535" s="1" t="s">
        <v>1831</v>
      </c>
      <c r="B1535" s="1" t="s">
        <v>1854</v>
      </c>
      <c r="C1535" s="1" t="s">
        <v>1855</v>
      </c>
      <c r="D1535" s="1">
        <v>4.5</v>
      </c>
      <c r="E1535" s="1">
        <v>5.7</v>
      </c>
    </row>
    <row r="1536" spans="1:5" x14ac:dyDescent="0.25">
      <c r="A1536" s="1" t="s">
        <v>1831</v>
      </c>
      <c r="B1536" s="1" t="s">
        <v>1856</v>
      </c>
      <c r="C1536" s="1" t="s">
        <v>1857</v>
      </c>
      <c r="D1536" s="1">
        <v>3.5</v>
      </c>
      <c r="E1536" s="1">
        <v>5.4</v>
      </c>
    </row>
    <row r="1537" spans="1:5" x14ac:dyDescent="0.25">
      <c r="A1537" s="1" t="s">
        <v>1831</v>
      </c>
      <c r="B1537" s="1" t="s">
        <v>1858</v>
      </c>
      <c r="C1537" s="1" t="s">
        <v>1859</v>
      </c>
      <c r="D1537" s="1">
        <v>4.5999999999999996</v>
      </c>
      <c r="E1537" s="1">
        <v>5.9</v>
      </c>
    </row>
    <row r="1538" spans="1:5" x14ac:dyDescent="0.25">
      <c r="A1538" s="1" t="s">
        <v>1831</v>
      </c>
      <c r="B1538" s="1" t="s">
        <v>1860</v>
      </c>
      <c r="C1538" s="1" t="s">
        <v>1861</v>
      </c>
      <c r="D1538" s="1">
        <v>5</v>
      </c>
      <c r="E1538" s="1">
        <v>6.4</v>
      </c>
    </row>
    <row r="1539" spans="1:5" x14ac:dyDescent="0.25">
      <c r="A1539" s="1" t="s">
        <v>1831</v>
      </c>
      <c r="B1539" s="1" t="s">
        <v>1862</v>
      </c>
      <c r="C1539" s="1" t="s">
        <v>1863</v>
      </c>
      <c r="D1539" s="1">
        <v>3.6</v>
      </c>
      <c r="E1539" s="1">
        <v>5.0999999999999996</v>
      </c>
    </row>
    <row r="1540" spans="1:5" x14ac:dyDescent="0.25">
      <c r="A1540" s="1" t="s">
        <v>1831</v>
      </c>
      <c r="B1540" s="1" t="s">
        <v>1864</v>
      </c>
      <c r="C1540" s="1" t="s">
        <v>1865</v>
      </c>
      <c r="D1540" s="1">
        <v>5.0999999999999996</v>
      </c>
      <c r="E1540" s="1">
        <v>5.9</v>
      </c>
    </row>
    <row r="1541" spans="1:5" x14ac:dyDescent="0.25">
      <c r="A1541" s="1" t="s">
        <v>1831</v>
      </c>
      <c r="B1541" s="1" t="s">
        <v>1866</v>
      </c>
      <c r="C1541" s="1" t="s">
        <v>1867</v>
      </c>
      <c r="D1541" s="1">
        <v>5.2</v>
      </c>
      <c r="E1541" s="1">
        <v>5.5</v>
      </c>
    </row>
    <row r="1542" spans="1:5" x14ac:dyDescent="0.25">
      <c r="A1542" s="1" t="s">
        <v>1831</v>
      </c>
      <c r="B1542" s="1" t="s">
        <v>1868</v>
      </c>
      <c r="C1542" s="1" t="s">
        <v>1869</v>
      </c>
      <c r="D1542" s="1">
        <v>4.0999999999999996</v>
      </c>
      <c r="E1542" s="1">
        <v>5</v>
      </c>
    </row>
    <row r="1543" spans="1:5" x14ac:dyDescent="0.25">
      <c r="A1543" s="1" t="s">
        <v>1831</v>
      </c>
      <c r="B1543" s="1" t="s">
        <v>1870</v>
      </c>
      <c r="C1543" s="1" t="s">
        <v>1871</v>
      </c>
      <c r="D1543" s="1">
        <v>5.7</v>
      </c>
      <c r="E1543" s="1">
        <v>6.3</v>
      </c>
    </row>
    <row r="1544" spans="1:5" x14ac:dyDescent="0.25">
      <c r="A1544" s="1" t="s">
        <v>1831</v>
      </c>
      <c r="B1544" s="1" t="s">
        <v>1872</v>
      </c>
      <c r="C1544" s="1" t="s">
        <v>1873</v>
      </c>
      <c r="D1544" s="1">
        <v>4.5</v>
      </c>
      <c r="E1544" s="1">
        <v>7.6</v>
      </c>
    </row>
    <row r="1545" spans="1:5" x14ac:dyDescent="0.25">
      <c r="A1545" s="1" t="s">
        <v>1831</v>
      </c>
      <c r="B1545" s="1" t="s">
        <v>1874</v>
      </c>
      <c r="C1545" s="1" t="s">
        <v>1873</v>
      </c>
      <c r="D1545" s="1">
        <v>4.5</v>
      </c>
      <c r="E1545" s="1">
        <v>7.6</v>
      </c>
    </row>
    <row r="1546" spans="1:5" x14ac:dyDescent="0.25">
      <c r="A1546" s="1" t="s">
        <v>1831</v>
      </c>
      <c r="B1546" s="1" t="s">
        <v>1875</v>
      </c>
      <c r="C1546" s="1" t="s">
        <v>1876</v>
      </c>
      <c r="D1546" s="1">
        <v>5.8</v>
      </c>
      <c r="E1546" s="1">
        <v>7.4</v>
      </c>
    </row>
    <row r="1547" spans="1:5" x14ac:dyDescent="0.25">
      <c r="A1547" s="1" t="s">
        <v>1831</v>
      </c>
      <c r="B1547" s="1" t="s">
        <v>1877</v>
      </c>
      <c r="C1547" s="1" t="s">
        <v>1878</v>
      </c>
      <c r="D1547" s="1">
        <v>5</v>
      </c>
      <c r="E1547" s="1">
        <v>8</v>
      </c>
    </row>
    <row r="1548" spans="1:5" x14ac:dyDescent="0.25">
      <c r="A1548" s="1" t="s">
        <v>1831</v>
      </c>
      <c r="B1548" s="1" t="s">
        <v>1879</v>
      </c>
      <c r="C1548" s="1" t="s">
        <v>1880</v>
      </c>
      <c r="D1548" s="1">
        <v>7.3</v>
      </c>
      <c r="E1548" s="1">
        <v>8.4</v>
      </c>
    </row>
    <row r="1549" spans="1:5" x14ac:dyDescent="0.25">
      <c r="A1549" s="1" t="s">
        <v>1831</v>
      </c>
      <c r="B1549" s="1" t="s">
        <v>1881</v>
      </c>
      <c r="C1549" s="1" t="s">
        <v>1882</v>
      </c>
      <c r="D1549" s="1">
        <v>4.3</v>
      </c>
      <c r="E1549" s="1">
        <v>5.8</v>
      </c>
    </row>
    <row r="1550" spans="1:5" x14ac:dyDescent="0.25">
      <c r="A1550" s="1" t="s">
        <v>1831</v>
      </c>
      <c r="B1550" s="1" t="s">
        <v>1883</v>
      </c>
      <c r="C1550" s="1" t="s">
        <v>1884</v>
      </c>
      <c r="D1550" s="1">
        <v>7.6</v>
      </c>
      <c r="E1550" s="1">
        <v>8.8000000000000007</v>
      </c>
    </row>
    <row r="1551" spans="1:5" x14ac:dyDescent="0.25">
      <c r="A1551" s="1" t="s">
        <v>1831</v>
      </c>
      <c r="B1551" s="1" t="s">
        <v>1885</v>
      </c>
      <c r="C1551" s="1" t="s">
        <v>1886</v>
      </c>
      <c r="D1551" s="1">
        <v>5.9</v>
      </c>
      <c r="E1551" s="1">
        <v>7.6</v>
      </c>
    </row>
    <row r="1552" spans="1:5" x14ac:dyDescent="0.25">
      <c r="A1552" s="1" t="s">
        <v>1831</v>
      </c>
      <c r="B1552" s="1" t="s">
        <v>1890</v>
      </c>
      <c r="C1552" s="1" t="s">
        <v>1891</v>
      </c>
      <c r="D1552" s="1">
        <v>5.2</v>
      </c>
      <c r="E1552" s="1">
        <v>5.4</v>
      </c>
    </row>
    <row r="1553" spans="1:5" x14ac:dyDescent="0.25">
      <c r="A1553" s="1" t="s">
        <v>1831</v>
      </c>
      <c r="B1553" s="1" t="s">
        <v>1892</v>
      </c>
      <c r="C1553" s="1" t="s">
        <v>1891</v>
      </c>
      <c r="D1553" s="1">
        <v>5.2</v>
      </c>
      <c r="E1553" s="1">
        <v>5.4</v>
      </c>
    </row>
    <row r="1554" spans="1:5" x14ac:dyDescent="0.25">
      <c r="A1554" s="1" t="s">
        <v>1831</v>
      </c>
      <c r="B1554" s="1" t="s">
        <v>1893</v>
      </c>
      <c r="C1554" s="1" t="s">
        <v>1894</v>
      </c>
      <c r="D1554" s="1">
        <v>9.8000000000000007</v>
      </c>
      <c r="E1554" s="1">
        <v>12.3</v>
      </c>
    </row>
    <row r="1555" spans="1:5" x14ac:dyDescent="0.25">
      <c r="A1555" s="1" t="s">
        <v>1831</v>
      </c>
      <c r="B1555" s="1" t="s">
        <v>1895</v>
      </c>
      <c r="C1555" s="1" t="s">
        <v>1894</v>
      </c>
      <c r="D1555" s="1">
        <v>9.8000000000000007</v>
      </c>
      <c r="E1555" s="1">
        <v>12.3</v>
      </c>
    </row>
    <row r="1556" spans="1:5" x14ac:dyDescent="0.25">
      <c r="A1556" s="1" t="s">
        <v>1831</v>
      </c>
      <c r="B1556" s="1" t="s">
        <v>1896</v>
      </c>
      <c r="C1556" s="1" t="s">
        <v>1894</v>
      </c>
      <c r="D1556" s="1">
        <v>9.8000000000000007</v>
      </c>
      <c r="E1556" s="1">
        <v>12.3</v>
      </c>
    </row>
    <row r="1557" spans="1:5" x14ac:dyDescent="0.25">
      <c r="A1557" s="1" t="s">
        <v>1910</v>
      </c>
      <c r="B1557" s="1" t="s">
        <v>1911</v>
      </c>
      <c r="C1557" s="1" t="s">
        <v>1898</v>
      </c>
      <c r="D1557" s="1">
        <v>20.399999999999999</v>
      </c>
      <c r="E1557" s="1">
        <v>21.1</v>
      </c>
    </row>
    <row r="1558" spans="1:5" x14ac:dyDescent="0.25">
      <c r="A1558" s="1" t="s">
        <v>1910</v>
      </c>
      <c r="B1558" s="1" t="s">
        <v>1912</v>
      </c>
      <c r="C1558" s="1" t="s">
        <v>1899</v>
      </c>
      <c r="D1558" s="1">
        <v>11.4</v>
      </c>
      <c r="E1558" s="1">
        <v>14.1</v>
      </c>
    </row>
    <row r="1559" spans="1:5" x14ac:dyDescent="0.25">
      <c r="A1559" s="1" t="s">
        <v>1910</v>
      </c>
      <c r="B1559" s="1" t="s">
        <v>1913</v>
      </c>
      <c r="C1559" s="1" t="s">
        <v>1900</v>
      </c>
      <c r="D1559" s="1">
        <v>30.6</v>
      </c>
      <c r="E1559" s="1">
        <v>28.8</v>
      </c>
    </row>
    <row r="1560" spans="1:5" x14ac:dyDescent="0.25">
      <c r="A1560" s="1" t="s">
        <v>1910</v>
      </c>
      <c r="B1560" s="1" t="s">
        <v>1914</v>
      </c>
      <c r="C1560" s="1" t="s">
        <v>1901</v>
      </c>
      <c r="D1560" s="1">
        <v>13.3</v>
      </c>
      <c r="E1560" s="1">
        <v>13.4</v>
      </c>
    </row>
    <row r="1561" spans="1:5" x14ac:dyDescent="0.25">
      <c r="A1561" s="1" t="s">
        <v>1910</v>
      </c>
      <c r="B1561" s="1" t="s">
        <v>1915</v>
      </c>
      <c r="C1561" s="1" t="s">
        <v>1902</v>
      </c>
      <c r="D1561" s="1">
        <v>8.5</v>
      </c>
      <c r="E1561" s="1">
        <v>8.4</v>
      </c>
    </row>
    <row r="1562" spans="1:5" x14ac:dyDescent="0.25">
      <c r="A1562" s="1" t="s">
        <v>1910</v>
      </c>
      <c r="B1562" s="1" t="s">
        <v>1916</v>
      </c>
      <c r="C1562" s="1" t="s">
        <v>1903</v>
      </c>
      <c r="D1562" s="1">
        <v>13.3</v>
      </c>
      <c r="E1562" s="1">
        <v>13.4</v>
      </c>
    </row>
    <row r="1563" spans="1:5" x14ac:dyDescent="0.25">
      <c r="A1563" s="1" t="s">
        <v>1910</v>
      </c>
      <c r="B1563" s="1" t="s">
        <v>1917</v>
      </c>
      <c r="C1563" s="1" t="s">
        <v>1904</v>
      </c>
      <c r="D1563" s="1">
        <v>17.8</v>
      </c>
      <c r="E1563" s="1">
        <v>20.2</v>
      </c>
    </row>
    <row r="1564" spans="1:5" x14ac:dyDescent="0.25">
      <c r="A1564" s="1" t="s">
        <v>1910</v>
      </c>
      <c r="B1564" s="1" t="s">
        <v>1918</v>
      </c>
      <c r="C1564" s="1" t="s">
        <v>1905</v>
      </c>
      <c r="D1564" s="1">
        <v>19.3</v>
      </c>
      <c r="E1564" s="1">
        <v>19.100000000000001</v>
      </c>
    </row>
    <row r="1565" spans="1:5" x14ac:dyDescent="0.25">
      <c r="A1565" s="1" t="s">
        <v>1910</v>
      </c>
      <c r="B1565" s="1" t="s">
        <v>1919</v>
      </c>
      <c r="C1565" s="1" t="s">
        <v>1906</v>
      </c>
      <c r="D1565" s="1">
        <v>13.3</v>
      </c>
      <c r="E1565" s="1">
        <v>22.7</v>
      </c>
    </row>
    <row r="1566" spans="1:5" x14ac:dyDescent="0.25">
      <c r="A1566" s="1" t="s">
        <v>1910</v>
      </c>
      <c r="B1566" s="1" t="s">
        <v>1920</v>
      </c>
      <c r="C1566" s="1" t="s">
        <v>1907</v>
      </c>
      <c r="D1566" s="1">
        <v>19.600000000000001</v>
      </c>
      <c r="E1566" s="1">
        <v>18</v>
      </c>
    </row>
    <row r="1567" spans="1:5" x14ac:dyDescent="0.25">
      <c r="A1567" s="1" t="s">
        <v>1910</v>
      </c>
      <c r="B1567" s="1" t="s">
        <v>1921</v>
      </c>
      <c r="C1567" s="1" t="s">
        <v>1908</v>
      </c>
      <c r="D1567" s="1">
        <v>18.899999999999999</v>
      </c>
      <c r="E1567" s="1">
        <v>17.2</v>
      </c>
    </row>
    <row r="1568" spans="1:5" x14ac:dyDescent="0.25">
      <c r="A1568" s="1" t="s">
        <v>1910</v>
      </c>
      <c r="B1568" s="1" t="s">
        <v>1922</v>
      </c>
      <c r="C1568" s="1" t="s">
        <v>1909</v>
      </c>
      <c r="D1568" s="1">
        <v>21.1</v>
      </c>
      <c r="E1568" s="1">
        <v>19.899999999999999</v>
      </c>
    </row>
    <row r="1569" spans="1:5" x14ac:dyDescent="0.25">
      <c r="A1569" s="1" t="s">
        <v>1910</v>
      </c>
      <c r="C1569" s="1" t="s">
        <v>1897</v>
      </c>
      <c r="D1569" s="1">
        <v>16.8</v>
      </c>
      <c r="E1569" s="1">
        <v>17.3</v>
      </c>
    </row>
    <row r="1570" spans="1:5" x14ac:dyDescent="0.25">
      <c r="A1570" s="1" t="s">
        <v>1961</v>
      </c>
      <c r="B1570" s="1" t="s">
        <v>1962</v>
      </c>
      <c r="C1570" s="1" t="s">
        <v>1948</v>
      </c>
      <c r="D1570" s="1">
        <v>14.5</v>
      </c>
      <c r="E1570" s="1">
        <v>15.4</v>
      </c>
    </row>
    <row r="1571" spans="1:5" x14ac:dyDescent="0.25">
      <c r="A1571" s="1" t="s">
        <v>1961</v>
      </c>
      <c r="B1571" s="1" t="s">
        <v>1963</v>
      </c>
      <c r="C1571" s="1" t="s">
        <v>1950</v>
      </c>
      <c r="D1571" s="1">
        <v>1</v>
      </c>
      <c r="E1571" s="1">
        <v>1</v>
      </c>
    </row>
    <row r="1572" spans="1:5" x14ac:dyDescent="0.25">
      <c r="A1572" s="1" t="s">
        <v>1961</v>
      </c>
      <c r="B1572" s="1" t="s">
        <v>1964</v>
      </c>
      <c r="C1572" s="1" t="s">
        <v>1951</v>
      </c>
      <c r="D1572" s="1">
        <v>3.8</v>
      </c>
      <c r="E1572" s="1">
        <v>2.9</v>
      </c>
    </row>
    <row r="1573" spans="1:5" x14ac:dyDescent="0.25">
      <c r="A1573" s="1" t="s">
        <v>1961</v>
      </c>
      <c r="B1573" s="1" t="s">
        <v>1965</v>
      </c>
      <c r="C1573" s="1" t="s">
        <v>1952</v>
      </c>
      <c r="D1573" s="1">
        <v>2.4</v>
      </c>
      <c r="E1573" s="1">
        <v>0.9</v>
      </c>
    </row>
    <row r="1574" spans="1:5" x14ac:dyDescent="0.25">
      <c r="A1574" s="1" t="s">
        <v>1961</v>
      </c>
      <c r="B1574" s="1" t="s">
        <v>1966</v>
      </c>
      <c r="C1574" s="1" t="s">
        <v>1953</v>
      </c>
      <c r="D1574" s="1">
        <v>0.6</v>
      </c>
      <c r="E1574" s="1">
        <v>0.6</v>
      </c>
    </row>
    <row r="1575" spans="1:5" x14ac:dyDescent="0.25">
      <c r="A1575" s="1" t="s">
        <v>1961</v>
      </c>
      <c r="B1575" s="1" t="s">
        <v>1967</v>
      </c>
      <c r="C1575" s="1" t="s">
        <v>1954</v>
      </c>
      <c r="D1575" s="1">
        <v>0.7</v>
      </c>
      <c r="E1575" s="1">
        <v>1.5</v>
      </c>
    </row>
    <row r="1576" spans="1:5" x14ac:dyDescent="0.25">
      <c r="A1576" s="1" t="s">
        <v>1961</v>
      </c>
      <c r="B1576" s="1" t="s">
        <v>1968</v>
      </c>
      <c r="C1576" s="1" t="s">
        <v>1955</v>
      </c>
      <c r="D1576" s="1">
        <v>2.8</v>
      </c>
      <c r="E1576" s="1">
        <v>2.9</v>
      </c>
    </row>
    <row r="1577" spans="1:5" x14ac:dyDescent="0.25">
      <c r="A1577" s="1" t="s">
        <v>1961</v>
      </c>
      <c r="B1577" s="1" t="s">
        <v>1969</v>
      </c>
      <c r="C1577" s="1" t="s">
        <v>1956</v>
      </c>
      <c r="D1577" s="1">
        <v>1.1000000000000001</v>
      </c>
      <c r="E1577" s="1">
        <v>0.3</v>
      </c>
    </row>
    <row r="1578" spans="1:5" x14ac:dyDescent="0.25">
      <c r="A1578" s="1" t="s">
        <v>1961</v>
      </c>
      <c r="B1578" s="1" t="s">
        <v>1970</v>
      </c>
      <c r="C1578" s="1" t="s">
        <v>1957</v>
      </c>
      <c r="D1578" s="1">
        <v>1.7</v>
      </c>
      <c r="E1578" s="1">
        <v>2.6</v>
      </c>
    </row>
    <row r="1579" spans="1:5" x14ac:dyDescent="0.25">
      <c r="A1579" s="1" t="s">
        <v>1961</v>
      </c>
      <c r="B1579" s="1" t="s">
        <v>1971</v>
      </c>
      <c r="C1579" s="1" t="s">
        <v>1958</v>
      </c>
      <c r="D1579" s="1">
        <v>8</v>
      </c>
      <c r="E1579" s="1">
        <v>8.6</v>
      </c>
    </row>
    <row r="1580" spans="1:5" x14ac:dyDescent="0.25">
      <c r="A1580" s="1" t="s">
        <v>1961</v>
      </c>
      <c r="B1580" s="1" t="s">
        <v>1972</v>
      </c>
      <c r="C1580" s="1" t="s">
        <v>1959</v>
      </c>
      <c r="D1580" s="1">
        <v>4.9000000000000004</v>
      </c>
      <c r="E1580" s="1">
        <v>4.5</v>
      </c>
    </row>
    <row r="1581" spans="1:5" x14ac:dyDescent="0.25">
      <c r="A1581" s="1" t="s">
        <v>1961</v>
      </c>
      <c r="B1581" s="1" t="s">
        <v>1973</v>
      </c>
      <c r="C1581" s="1" t="s">
        <v>1960</v>
      </c>
      <c r="D1581" s="1">
        <v>3.1</v>
      </c>
      <c r="E1581" s="1">
        <v>4.0999999999999996</v>
      </c>
    </row>
    <row r="1582" spans="1:5" x14ac:dyDescent="0.25">
      <c r="A1582" s="1" t="s">
        <v>1961</v>
      </c>
      <c r="C1582" s="1" t="s">
        <v>1949</v>
      </c>
      <c r="D1582" s="1">
        <v>1</v>
      </c>
      <c r="E1582" s="1">
        <v>1</v>
      </c>
    </row>
    <row r="1583" spans="1:5" x14ac:dyDescent="0.25">
      <c r="A1583" s="1" t="s">
        <v>1974</v>
      </c>
      <c r="B1583" s="1" t="s">
        <v>1980</v>
      </c>
      <c r="C1583" s="1" t="s">
        <v>1975</v>
      </c>
      <c r="D1583" s="1">
        <v>8.1</v>
      </c>
      <c r="E1583" s="1">
        <v>14.2</v>
      </c>
    </row>
    <row r="1584" spans="1:5" x14ac:dyDescent="0.25">
      <c r="A1584" s="1" t="s">
        <v>1974</v>
      </c>
      <c r="B1584" s="1" t="s">
        <v>1982</v>
      </c>
      <c r="C1584" s="1" t="s">
        <v>1977</v>
      </c>
    </row>
    <row r="1585" spans="1:5" x14ac:dyDescent="0.25">
      <c r="A1585" s="1" t="s">
        <v>1974</v>
      </c>
      <c r="B1585" s="1" t="s">
        <v>1984</v>
      </c>
      <c r="C1585" s="1" t="s">
        <v>1979</v>
      </c>
    </row>
    <row r="1586" spans="1:5" x14ac:dyDescent="0.25">
      <c r="A1586" s="1" t="s">
        <v>1974</v>
      </c>
      <c r="B1586" s="1" t="s">
        <v>1981</v>
      </c>
      <c r="C1586" s="1" t="s">
        <v>1976</v>
      </c>
      <c r="D1586" s="1">
        <v>9.6999999999999993</v>
      </c>
      <c r="E1586" s="1">
        <v>15.8</v>
      </c>
    </row>
    <row r="1587" spans="1:5" x14ac:dyDescent="0.25">
      <c r="A1587" s="1" t="s">
        <v>1974</v>
      </c>
      <c r="B1587" s="1" t="s">
        <v>1983</v>
      </c>
      <c r="C1587" s="1" t="s">
        <v>1978</v>
      </c>
      <c r="D1587" s="1">
        <v>6.4</v>
      </c>
      <c r="E1587" s="1">
        <v>12.3</v>
      </c>
    </row>
    <row r="1588" spans="1:5" x14ac:dyDescent="0.25">
      <c r="A1588" s="1" t="s">
        <v>1239</v>
      </c>
      <c r="B1588" s="1" t="s">
        <v>1240</v>
      </c>
      <c r="C1588" s="1" t="s">
        <v>1212</v>
      </c>
      <c r="D1588" s="1">
        <v>32.5</v>
      </c>
      <c r="E1588" s="1">
        <v>38.299999999999997</v>
      </c>
    </row>
    <row r="1589" spans="1:5" x14ac:dyDescent="0.25">
      <c r="A1589" s="1" t="s">
        <v>1239</v>
      </c>
      <c r="B1589" s="1" t="s">
        <v>1240</v>
      </c>
      <c r="C1589" s="1" t="s">
        <v>1212</v>
      </c>
      <c r="D1589" s="1">
        <v>32.5</v>
      </c>
      <c r="E1589" s="1">
        <v>38.299999999999997</v>
      </c>
    </row>
    <row r="1590" spans="1:5" x14ac:dyDescent="0.25">
      <c r="A1590" s="1" t="s">
        <v>1239</v>
      </c>
      <c r="B1590" s="1" t="s">
        <v>1241</v>
      </c>
      <c r="C1590" s="1" t="s">
        <v>1213</v>
      </c>
      <c r="D1590" s="1" t="e">
        <v>#VALUE!</v>
      </c>
      <c r="E1590" s="1" t="e">
        <v>#VALUE!</v>
      </c>
    </row>
    <row r="1591" spans="1:5" x14ac:dyDescent="0.25">
      <c r="A1591" s="1" t="s">
        <v>1239</v>
      </c>
      <c r="B1591" s="1" t="s">
        <v>1241</v>
      </c>
      <c r="C1591" s="1" t="s">
        <v>1213</v>
      </c>
      <c r="D1591" s="1" t="e">
        <v>#VALUE!</v>
      </c>
      <c r="E1591" s="1" t="e">
        <v>#VALUE!</v>
      </c>
    </row>
    <row r="1592" spans="1:5" x14ac:dyDescent="0.25">
      <c r="A1592" s="1" t="s">
        <v>1239</v>
      </c>
      <c r="B1592" s="1" t="s">
        <v>1242</v>
      </c>
      <c r="C1592" s="1" t="s">
        <v>1214</v>
      </c>
      <c r="D1592" s="1" t="e">
        <v>#VALUE!</v>
      </c>
      <c r="E1592" s="1" t="e">
        <v>#VALUE!</v>
      </c>
    </row>
    <row r="1593" spans="1:5" x14ac:dyDescent="0.25">
      <c r="A1593" s="1" t="s">
        <v>1239</v>
      </c>
      <c r="B1593" s="1" t="s">
        <v>1242</v>
      </c>
      <c r="C1593" s="1" t="s">
        <v>1214</v>
      </c>
      <c r="D1593" s="1" t="e">
        <v>#VALUE!</v>
      </c>
      <c r="E1593" s="1" t="e">
        <v>#VALUE!</v>
      </c>
    </row>
    <row r="1594" spans="1:5" x14ac:dyDescent="0.25">
      <c r="A1594" s="1" t="s">
        <v>1239</v>
      </c>
      <c r="B1594" s="1" t="s">
        <v>1243</v>
      </c>
      <c r="C1594" s="1" t="s">
        <v>1215</v>
      </c>
      <c r="D1594" s="1" t="e">
        <v>#VALUE!</v>
      </c>
      <c r="E1594" s="1" t="e">
        <v>#VALUE!</v>
      </c>
    </row>
    <row r="1595" spans="1:5" x14ac:dyDescent="0.25">
      <c r="A1595" s="1" t="s">
        <v>1239</v>
      </c>
      <c r="B1595" s="1" t="s">
        <v>1243</v>
      </c>
      <c r="C1595" s="1" t="s">
        <v>1215</v>
      </c>
      <c r="D1595" s="1" t="e">
        <v>#VALUE!</v>
      </c>
      <c r="E1595" s="1" t="e">
        <v>#VALUE!</v>
      </c>
    </row>
    <row r="1596" spans="1:5" x14ac:dyDescent="0.25">
      <c r="A1596" s="1" t="s">
        <v>1239</v>
      </c>
      <c r="B1596" s="1" t="s">
        <v>1244</v>
      </c>
      <c r="C1596" s="1" t="s">
        <v>1216</v>
      </c>
      <c r="D1596" s="1" t="e">
        <v>#VALUE!</v>
      </c>
      <c r="E1596" s="1" t="e">
        <v>#VALUE!</v>
      </c>
    </row>
    <row r="1597" spans="1:5" x14ac:dyDescent="0.25">
      <c r="A1597" s="1" t="s">
        <v>1239</v>
      </c>
      <c r="B1597" s="1" t="s">
        <v>1244</v>
      </c>
      <c r="C1597" s="1" t="s">
        <v>1216</v>
      </c>
      <c r="D1597" s="1" t="e">
        <v>#VALUE!</v>
      </c>
      <c r="E1597" s="1" t="e">
        <v>#VALUE!</v>
      </c>
    </row>
    <row r="1598" spans="1:5" x14ac:dyDescent="0.25">
      <c r="A1598" s="1" t="s">
        <v>1239</v>
      </c>
      <c r="B1598" s="1" t="s">
        <v>1245</v>
      </c>
      <c r="C1598" s="1" t="s">
        <v>1217</v>
      </c>
      <c r="D1598" s="1" t="e">
        <v>#VALUE!</v>
      </c>
      <c r="E1598" s="1" t="e">
        <v>#VALUE!</v>
      </c>
    </row>
    <row r="1599" spans="1:5" x14ac:dyDescent="0.25">
      <c r="A1599" s="1" t="s">
        <v>1239</v>
      </c>
      <c r="B1599" s="1" t="s">
        <v>1245</v>
      </c>
      <c r="C1599" s="1" t="s">
        <v>1217</v>
      </c>
      <c r="D1599" s="1" t="e">
        <v>#VALUE!</v>
      </c>
      <c r="E1599" s="1" t="e">
        <v>#VALUE!</v>
      </c>
    </row>
    <row r="1600" spans="1:5" x14ac:dyDescent="0.25">
      <c r="A1600" s="1" t="s">
        <v>1239</v>
      </c>
      <c r="B1600" s="1" t="s">
        <v>1246</v>
      </c>
      <c r="C1600" s="1" t="s">
        <v>1218</v>
      </c>
      <c r="D1600" s="1" t="e">
        <v>#VALUE!</v>
      </c>
      <c r="E1600" s="1" t="e">
        <v>#VALUE!</v>
      </c>
    </row>
    <row r="1601" spans="1:5" x14ac:dyDescent="0.25">
      <c r="A1601" s="1" t="s">
        <v>1239</v>
      </c>
      <c r="B1601" s="1" t="s">
        <v>1246</v>
      </c>
      <c r="C1601" s="1" t="s">
        <v>1218</v>
      </c>
      <c r="D1601" s="1">
        <v>6.1563428059999996</v>
      </c>
      <c r="E1601" s="1">
        <v>7.653045992</v>
      </c>
    </row>
    <row r="1602" spans="1:5" x14ac:dyDescent="0.25">
      <c r="A1602" s="1" t="s">
        <v>1239</v>
      </c>
      <c r="B1602" s="1" t="s">
        <v>1247</v>
      </c>
      <c r="C1602" s="1" t="s">
        <v>1219</v>
      </c>
      <c r="D1602" s="1">
        <v>4.3621879589999999</v>
      </c>
      <c r="E1602" s="1">
        <v>6.0111737449999998</v>
      </c>
    </row>
    <row r="1603" spans="1:5" x14ac:dyDescent="0.25">
      <c r="A1603" s="1" t="s">
        <v>1239</v>
      </c>
      <c r="B1603" s="1" t="s">
        <v>1247</v>
      </c>
      <c r="C1603" s="1" t="s">
        <v>1219</v>
      </c>
      <c r="D1603" s="1">
        <v>10.064241170000001</v>
      </c>
      <c r="E1603" s="1">
        <v>10.67704548</v>
      </c>
    </row>
    <row r="1604" spans="1:5" x14ac:dyDescent="0.25">
      <c r="A1604" s="1" t="s">
        <v>1239</v>
      </c>
      <c r="B1604" s="1" t="s">
        <v>1248</v>
      </c>
      <c r="C1604" s="1" t="s">
        <v>1220</v>
      </c>
      <c r="D1604" s="1">
        <v>5.1002871809999997</v>
      </c>
      <c r="E1604" s="1">
        <v>5.4732485190000002</v>
      </c>
    </row>
    <row r="1605" spans="1:5" x14ac:dyDescent="0.25">
      <c r="A1605" s="1" t="s">
        <v>1239</v>
      </c>
      <c r="B1605" s="1" t="s">
        <v>1248</v>
      </c>
      <c r="C1605" s="1" t="s">
        <v>1220</v>
      </c>
      <c r="D1605" s="1">
        <v>4.988587195</v>
      </c>
      <c r="E1605" s="1">
        <v>7.350320119</v>
      </c>
    </row>
    <row r="1606" spans="1:5" x14ac:dyDescent="0.25">
      <c r="A1606" s="1" t="s">
        <v>1239</v>
      </c>
      <c r="B1606" s="1" t="s">
        <v>1249</v>
      </c>
      <c r="C1606" s="1" t="s">
        <v>1221</v>
      </c>
      <c r="D1606" s="1">
        <v>5.6167001599999997</v>
      </c>
      <c r="E1606" s="1">
        <v>7.1279031320000001</v>
      </c>
    </row>
    <row r="1607" spans="1:5" x14ac:dyDescent="0.25">
      <c r="A1607" s="1" t="s">
        <v>1239</v>
      </c>
      <c r="B1607" s="1" t="s">
        <v>1249</v>
      </c>
      <c r="C1607" s="1" t="s">
        <v>1221</v>
      </c>
      <c r="D1607" s="1">
        <v>6.9746624580000001</v>
      </c>
      <c r="E1607" s="1">
        <v>8.7692519129999997</v>
      </c>
    </row>
    <row r="1608" spans="1:5" x14ac:dyDescent="0.25">
      <c r="A1608" s="1" t="s">
        <v>1239</v>
      </c>
      <c r="B1608" s="1" t="s">
        <v>1250</v>
      </c>
      <c r="C1608" s="1" t="s">
        <v>1222</v>
      </c>
      <c r="D1608" s="1">
        <v>4.1191785740000002</v>
      </c>
      <c r="E1608" s="1">
        <v>5.5324265099999996</v>
      </c>
    </row>
    <row r="1609" spans="1:5" x14ac:dyDescent="0.25">
      <c r="A1609" s="1" t="s">
        <v>1239</v>
      </c>
      <c r="B1609" s="1" t="s">
        <v>1250</v>
      </c>
      <c r="C1609" s="1" t="s">
        <v>1222</v>
      </c>
      <c r="D1609" s="1">
        <v>8.8995715050000008</v>
      </c>
      <c r="E1609" s="1">
        <v>11.903768960000001</v>
      </c>
    </row>
    <row r="1610" spans="1:5" x14ac:dyDescent="0.25">
      <c r="A1610" s="1" t="s">
        <v>1239</v>
      </c>
      <c r="B1610" s="1" t="s">
        <v>1251</v>
      </c>
      <c r="C1610" s="1" t="s">
        <v>1223</v>
      </c>
      <c r="D1610" s="1">
        <v>4.7640593920000001</v>
      </c>
      <c r="E1610" s="1">
        <v>6.9605447529999998</v>
      </c>
    </row>
    <row r="1611" spans="1:5" x14ac:dyDescent="0.25">
      <c r="A1611" s="1" t="s">
        <v>1239</v>
      </c>
      <c r="B1611" s="1" t="s">
        <v>1251</v>
      </c>
      <c r="C1611" s="1" t="s">
        <v>1223</v>
      </c>
      <c r="D1611" s="1">
        <v>8.8412118849999999</v>
      </c>
      <c r="E1611" s="1">
        <v>9.9856918009999998</v>
      </c>
    </row>
    <row r="1612" spans="1:5" x14ac:dyDescent="0.25">
      <c r="A1612" s="1" t="s">
        <v>1239</v>
      </c>
      <c r="B1612" s="1" t="s">
        <v>1252</v>
      </c>
      <c r="C1612" s="1" t="s">
        <v>1224</v>
      </c>
      <c r="D1612" s="1">
        <v>8.4267782429999993</v>
      </c>
      <c r="E1612" s="1">
        <v>10.594836969999999</v>
      </c>
    </row>
    <row r="1613" spans="1:5" x14ac:dyDescent="0.25">
      <c r="A1613" s="1" t="s">
        <v>1239</v>
      </c>
      <c r="B1613" s="1" t="s">
        <v>1252</v>
      </c>
      <c r="C1613" s="1" t="s">
        <v>1224</v>
      </c>
      <c r="D1613" s="1">
        <v>5.6629251549999999</v>
      </c>
      <c r="E1613" s="1">
        <v>7.6226410739999997</v>
      </c>
    </row>
    <row r="1614" spans="1:5" x14ac:dyDescent="0.25">
      <c r="A1614" s="1" t="s">
        <v>1239</v>
      </c>
      <c r="B1614" s="1" t="s">
        <v>1253</v>
      </c>
      <c r="C1614" s="1" t="s">
        <v>1225</v>
      </c>
      <c r="D1614" s="1">
        <v>7.4546822109999997</v>
      </c>
      <c r="E1614" s="1">
        <v>9.9989708610000001</v>
      </c>
    </row>
    <row r="1615" spans="1:5" x14ac:dyDescent="0.25">
      <c r="A1615" s="1" t="s">
        <v>1239</v>
      </c>
      <c r="B1615" s="1" t="s">
        <v>1253</v>
      </c>
      <c r="C1615" s="1" t="s">
        <v>1225</v>
      </c>
      <c r="D1615" s="1">
        <v>7.2370367279999996</v>
      </c>
      <c r="E1615" s="1">
        <v>9.6132419109999994</v>
      </c>
    </row>
    <row r="1616" spans="1:5" x14ac:dyDescent="0.25">
      <c r="A1616" s="1" t="s">
        <v>1239</v>
      </c>
      <c r="B1616" s="1" t="s">
        <v>1254</v>
      </c>
      <c r="C1616" s="1" t="s">
        <v>1226</v>
      </c>
      <c r="D1616" s="1">
        <v>5.0202497819999996</v>
      </c>
      <c r="E1616" s="1">
        <v>5.6647727269999999</v>
      </c>
    </row>
    <row r="1617" spans="1:5" x14ac:dyDescent="0.25">
      <c r="A1617" s="1" t="s">
        <v>1239</v>
      </c>
      <c r="B1617" s="1" t="s">
        <v>1254</v>
      </c>
      <c r="C1617" s="1" t="s">
        <v>1226</v>
      </c>
      <c r="D1617" s="1">
        <v>6.300122011</v>
      </c>
      <c r="E1617" s="1">
        <v>7.4420709919999997</v>
      </c>
    </row>
    <row r="1618" spans="1:5" x14ac:dyDescent="0.25">
      <c r="A1618" s="1" t="s">
        <v>1239</v>
      </c>
      <c r="B1618" s="1" t="s">
        <v>1255</v>
      </c>
      <c r="C1618" s="1" t="s">
        <v>1227</v>
      </c>
      <c r="D1618" s="1">
        <v>5.3372508349999999</v>
      </c>
      <c r="E1618" s="1">
        <v>6.6358640969999998</v>
      </c>
    </row>
    <row r="1619" spans="1:5" x14ac:dyDescent="0.25">
      <c r="A1619" s="1" t="s">
        <v>1239</v>
      </c>
      <c r="B1619" s="1" t="s">
        <v>1255</v>
      </c>
      <c r="C1619" s="1" t="s">
        <v>1227</v>
      </c>
      <c r="D1619" s="1">
        <v>5.1462707180000002</v>
      </c>
      <c r="E1619" s="1">
        <v>7.570049966</v>
      </c>
    </row>
    <row r="1620" spans="1:5" x14ac:dyDescent="0.25">
      <c r="A1620" s="1" t="s">
        <v>1239</v>
      </c>
      <c r="B1620" s="1" t="s">
        <v>1256</v>
      </c>
      <c r="C1620" s="1" t="s">
        <v>1228</v>
      </c>
      <c r="D1620" s="1">
        <v>6.2097768809999998</v>
      </c>
      <c r="E1620" s="1">
        <v>7.4475665119999999</v>
      </c>
    </row>
    <row r="1621" spans="1:5" x14ac:dyDescent="0.25">
      <c r="A1621" s="1" t="s">
        <v>1239</v>
      </c>
      <c r="B1621" s="1" t="s">
        <v>1256</v>
      </c>
      <c r="C1621" s="1" t="s">
        <v>1228</v>
      </c>
      <c r="D1621" s="1">
        <v>5.3416796499999997</v>
      </c>
      <c r="E1621" s="1">
        <v>6.23194553</v>
      </c>
    </row>
    <row r="1622" spans="1:5" x14ac:dyDescent="0.25">
      <c r="A1622" s="1" t="s">
        <v>1239</v>
      </c>
      <c r="B1622" s="1" t="s">
        <v>1257</v>
      </c>
      <c r="C1622" s="1" t="s">
        <v>1229</v>
      </c>
      <c r="D1622" s="1">
        <v>4.5819854529999997</v>
      </c>
      <c r="E1622" s="1">
        <v>5.6447275299999999</v>
      </c>
    </row>
    <row r="1623" spans="1:5" x14ac:dyDescent="0.25">
      <c r="A1623" s="1" t="s">
        <v>1239</v>
      </c>
      <c r="B1623" s="1" t="s">
        <v>1257</v>
      </c>
      <c r="C1623" s="1" t="s">
        <v>1229</v>
      </c>
      <c r="D1623" s="1">
        <v>5.5786697629999997</v>
      </c>
      <c r="E1623" s="1">
        <v>7.1646384870000004</v>
      </c>
    </row>
    <row r="1624" spans="1:5" x14ac:dyDescent="0.25">
      <c r="A1624" s="1" t="s">
        <v>1239</v>
      </c>
      <c r="B1624" s="1" t="s">
        <v>1258</v>
      </c>
      <c r="C1624" s="1" t="s">
        <v>1230</v>
      </c>
      <c r="D1624" s="1">
        <v>10.06567068</v>
      </c>
      <c r="E1624" s="1">
        <v>9.8439538019999997</v>
      </c>
    </row>
    <row r="1625" spans="1:5" x14ac:dyDescent="0.25">
      <c r="A1625" s="1" t="s">
        <v>1239</v>
      </c>
      <c r="B1625" s="1" t="s">
        <v>1258</v>
      </c>
      <c r="C1625" s="1" t="s">
        <v>1230</v>
      </c>
      <c r="D1625" s="1">
        <v>31.1</v>
      </c>
      <c r="E1625" s="1">
        <v>36.4</v>
      </c>
    </row>
    <row r="1626" spans="1:5" x14ac:dyDescent="0.25">
      <c r="A1626" s="1" t="s">
        <v>1239</v>
      </c>
      <c r="B1626" s="1" t="s">
        <v>1259</v>
      </c>
      <c r="C1626" s="1" t="s">
        <v>1231</v>
      </c>
      <c r="D1626" s="1">
        <v>29.2</v>
      </c>
      <c r="E1626" s="1">
        <v>41.6</v>
      </c>
    </row>
    <row r="1627" spans="1:5" x14ac:dyDescent="0.25">
      <c r="A1627" s="1" t="s">
        <v>1239</v>
      </c>
      <c r="B1627" s="1" t="s">
        <v>1259</v>
      </c>
      <c r="C1627" s="1" t="s">
        <v>1231</v>
      </c>
      <c r="D1627" s="1">
        <v>29.2</v>
      </c>
      <c r="E1627" s="1">
        <v>41.6</v>
      </c>
    </row>
    <row r="1628" spans="1:5" x14ac:dyDescent="0.25">
      <c r="A1628" s="1" t="s">
        <v>1239</v>
      </c>
      <c r="B1628" s="1" t="s">
        <v>1260</v>
      </c>
      <c r="C1628" s="1" t="s">
        <v>1232</v>
      </c>
      <c r="D1628" s="1">
        <v>40.6</v>
      </c>
      <c r="E1628" s="1">
        <v>47.7</v>
      </c>
    </row>
    <row r="1629" spans="1:5" x14ac:dyDescent="0.25">
      <c r="A1629" s="1" t="s">
        <v>1239</v>
      </c>
      <c r="B1629" s="1" t="s">
        <v>1260</v>
      </c>
      <c r="C1629" s="1" t="s">
        <v>1232</v>
      </c>
      <c r="D1629" s="1">
        <v>40.6</v>
      </c>
      <c r="E1629" s="1">
        <v>47.7</v>
      </c>
    </row>
    <row r="1630" spans="1:5" x14ac:dyDescent="0.25">
      <c r="A1630" s="1" t="s">
        <v>1239</v>
      </c>
      <c r="B1630" s="1" t="s">
        <v>1261</v>
      </c>
      <c r="C1630" s="1" t="s">
        <v>1233</v>
      </c>
      <c r="D1630" s="1">
        <v>41.7</v>
      </c>
      <c r="E1630" s="1">
        <v>49.5</v>
      </c>
    </row>
    <row r="1631" spans="1:5" x14ac:dyDescent="0.25">
      <c r="A1631" s="1" t="s">
        <v>1239</v>
      </c>
      <c r="B1631" s="1" t="s">
        <v>1261</v>
      </c>
      <c r="C1631" s="1" t="s">
        <v>1233</v>
      </c>
      <c r="D1631" s="1">
        <v>41.7</v>
      </c>
      <c r="E1631" s="1">
        <v>49.5</v>
      </c>
    </row>
    <row r="1632" spans="1:5" x14ac:dyDescent="0.25">
      <c r="A1632" s="1" t="s">
        <v>1239</v>
      </c>
      <c r="B1632" s="1" t="s">
        <v>1262</v>
      </c>
      <c r="C1632" s="1" t="s">
        <v>1234</v>
      </c>
      <c r="D1632" s="1">
        <v>33.4</v>
      </c>
      <c r="E1632" s="1">
        <v>37.5</v>
      </c>
    </row>
    <row r="1633" spans="1:5" x14ac:dyDescent="0.25">
      <c r="A1633" s="1" t="s">
        <v>1239</v>
      </c>
      <c r="B1633" s="1" t="s">
        <v>1262</v>
      </c>
      <c r="C1633" s="1" t="s">
        <v>1234</v>
      </c>
      <c r="D1633" s="1">
        <v>33.4</v>
      </c>
      <c r="E1633" s="1">
        <v>37.5</v>
      </c>
    </row>
    <row r="1634" spans="1:5" x14ac:dyDescent="0.25">
      <c r="A1634" s="1" t="s">
        <v>1239</v>
      </c>
      <c r="B1634" s="1" t="s">
        <v>1263</v>
      </c>
      <c r="C1634" s="1" t="s">
        <v>1235</v>
      </c>
      <c r="D1634" s="1">
        <v>52.7</v>
      </c>
      <c r="E1634" s="1">
        <v>63.1</v>
      </c>
    </row>
    <row r="1635" spans="1:5" x14ac:dyDescent="0.25">
      <c r="A1635" s="1" t="s">
        <v>1239</v>
      </c>
      <c r="B1635" s="1" t="s">
        <v>1263</v>
      </c>
      <c r="C1635" s="1" t="s">
        <v>1235</v>
      </c>
      <c r="D1635" s="1">
        <v>52.7</v>
      </c>
      <c r="E1635" s="1">
        <v>63.1</v>
      </c>
    </row>
    <row r="1636" spans="1:5" x14ac:dyDescent="0.25">
      <c r="A1636" s="1" t="s">
        <v>1239</v>
      </c>
      <c r="B1636" s="1" t="s">
        <v>1264</v>
      </c>
      <c r="C1636" s="1" t="s">
        <v>1236</v>
      </c>
      <c r="D1636" s="1">
        <v>64</v>
      </c>
      <c r="E1636" s="1">
        <v>71</v>
      </c>
    </row>
    <row r="1637" spans="1:5" x14ac:dyDescent="0.25">
      <c r="A1637" s="1" t="s">
        <v>1239</v>
      </c>
      <c r="B1637" s="1" t="s">
        <v>1264</v>
      </c>
      <c r="C1637" s="1" t="s">
        <v>1236</v>
      </c>
      <c r="D1637" s="1">
        <v>64</v>
      </c>
      <c r="E1637" s="1">
        <v>71</v>
      </c>
    </row>
    <row r="1638" spans="1:5" x14ac:dyDescent="0.25">
      <c r="A1638" s="1" t="s">
        <v>1239</v>
      </c>
      <c r="B1638" s="1" t="s">
        <v>1265</v>
      </c>
      <c r="C1638" s="1" t="s">
        <v>1237</v>
      </c>
      <c r="D1638" s="1">
        <v>42.2</v>
      </c>
      <c r="E1638" s="1">
        <v>51.6</v>
      </c>
    </row>
    <row r="1639" spans="1:5" x14ac:dyDescent="0.25">
      <c r="A1639" s="1" t="s">
        <v>1239</v>
      </c>
      <c r="B1639" s="1" t="s">
        <v>1265</v>
      </c>
      <c r="C1639" s="1" t="s">
        <v>1237</v>
      </c>
      <c r="D1639" s="1">
        <v>42.2</v>
      </c>
      <c r="E1639" s="1">
        <v>51.6</v>
      </c>
    </row>
    <row r="1640" spans="1:5" x14ac:dyDescent="0.25">
      <c r="A1640" s="1" t="s">
        <v>1239</v>
      </c>
      <c r="B1640" s="1" t="s">
        <v>1266</v>
      </c>
      <c r="C1640" s="1" t="s">
        <v>1238</v>
      </c>
      <c r="D1640" s="1">
        <v>42.2</v>
      </c>
      <c r="E1640" s="1">
        <v>51.6</v>
      </c>
    </row>
    <row r="1641" spans="1:5" x14ac:dyDescent="0.25">
      <c r="A1641" s="1" t="s">
        <v>1239</v>
      </c>
      <c r="B1641" s="1" t="s">
        <v>1266</v>
      </c>
      <c r="C1641" s="1" t="s">
        <v>1238</v>
      </c>
      <c r="D1641" s="1">
        <v>42.2</v>
      </c>
      <c r="E1641" s="1">
        <v>51.6</v>
      </c>
    </row>
    <row r="1642" spans="1:5" x14ac:dyDescent="0.25">
      <c r="A1642" s="1" t="s">
        <v>1935</v>
      </c>
      <c r="B1642" s="1" t="s">
        <v>1936</v>
      </c>
      <c r="C1642" s="1" t="s">
        <v>1923</v>
      </c>
      <c r="D1642" s="1">
        <v>20.100000000000001</v>
      </c>
      <c r="E1642" s="1">
        <v>23.9</v>
      </c>
    </row>
    <row r="1643" spans="1:5" x14ac:dyDescent="0.25">
      <c r="A1643" s="1" t="s">
        <v>1935</v>
      </c>
      <c r="B1643" s="1" t="s">
        <v>1937</v>
      </c>
      <c r="C1643" s="1" t="s">
        <v>1924</v>
      </c>
      <c r="D1643" s="1">
        <v>19.8</v>
      </c>
      <c r="E1643" s="1">
        <v>25.2</v>
      </c>
    </row>
    <row r="1644" spans="1:5" x14ac:dyDescent="0.25">
      <c r="A1644" s="1" t="s">
        <v>1935</v>
      </c>
      <c r="B1644" s="1" t="s">
        <v>1938</v>
      </c>
      <c r="C1644" s="1" t="s">
        <v>1925</v>
      </c>
      <c r="D1644" s="1">
        <v>19.899999999999999</v>
      </c>
      <c r="E1644" s="1">
        <v>25.1</v>
      </c>
    </row>
    <row r="1645" spans="1:5" x14ac:dyDescent="0.25">
      <c r="A1645" s="1" t="s">
        <v>1935</v>
      </c>
      <c r="B1645" s="1" t="s">
        <v>1939</v>
      </c>
      <c r="C1645" s="1" t="s">
        <v>1926</v>
      </c>
      <c r="D1645" s="1">
        <v>19.600000000000001</v>
      </c>
      <c r="E1645" s="1">
        <v>25.3</v>
      </c>
    </row>
    <row r="1646" spans="1:5" x14ac:dyDescent="0.25">
      <c r="A1646" s="1" t="s">
        <v>1935</v>
      </c>
      <c r="B1646" s="1" t="s">
        <v>1940</v>
      </c>
      <c r="C1646" s="1" t="s">
        <v>1927</v>
      </c>
      <c r="D1646" s="1">
        <v>20.399999999999999</v>
      </c>
      <c r="E1646" s="1">
        <v>24.1</v>
      </c>
    </row>
    <row r="1647" spans="1:5" x14ac:dyDescent="0.25">
      <c r="A1647" s="1" t="s">
        <v>1935</v>
      </c>
      <c r="B1647" s="1" t="s">
        <v>1941</v>
      </c>
      <c r="C1647" s="1" t="s">
        <v>1928</v>
      </c>
      <c r="D1647" s="1">
        <v>22.3</v>
      </c>
      <c r="E1647" s="1">
        <v>25.8</v>
      </c>
    </row>
    <row r="1648" spans="1:5" x14ac:dyDescent="0.25">
      <c r="A1648" s="1" t="s">
        <v>1935</v>
      </c>
      <c r="B1648" s="1" t="s">
        <v>1942</v>
      </c>
      <c r="C1648" s="1" t="s">
        <v>1929</v>
      </c>
      <c r="D1648" s="1">
        <v>24.1</v>
      </c>
      <c r="E1648" s="1">
        <v>25.7</v>
      </c>
    </row>
    <row r="1649" spans="1:5" x14ac:dyDescent="0.25">
      <c r="A1649" s="1" t="s">
        <v>1935</v>
      </c>
      <c r="B1649" s="1" t="s">
        <v>1943</v>
      </c>
      <c r="C1649" s="1" t="s">
        <v>1930</v>
      </c>
      <c r="D1649" s="1">
        <v>17</v>
      </c>
      <c r="E1649" s="1">
        <v>22.2</v>
      </c>
    </row>
    <row r="1650" spans="1:5" x14ac:dyDescent="0.25">
      <c r="A1650" s="1" t="s">
        <v>1935</v>
      </c>
      <c r="B1650" s="1" t="s">
        <v>1944</v>
      </c>
      <c r="C1650" s="1" t="s">
        <v>1931</v>
      </c>
      <c r="D1650" s="1">
        <v>20.3</v>
      </c>
      <c r="E1650" s="1">
        <v>20.399999999999999</v>
      </c>
    </row>
    <row r="1651" spans="1:5" x14ac:dyDescent="0.25">
      <c r="A1651" s="1" t="s">
        <v>1935</v>
      </c>
      <c r="B1651" s="1" t="s">
        <v>1945</v>
      </c>
      <c r="C1651" s="1" t="s">
        <v>1932</v>
      </c>
      <c r="D1651" s="1">
        <v>20.9</v>
      </c>
      <c r="E1651" s="1">
        <v>19.600000000000001</v>
      </c>
    </row>
    <row r="1652" spans="1:5" x14ac:dyDescent="0.25">
      <c r="A1652" s="1" t="s">
        <v>1935</v>
      </c>
      <c r="B1652" s="1" t="s">
        <v>1946</v>
      </c>
      <c r="C1652" s="1" t="s">
        <v>1933</v>
      </c>
      <c r="D1652" s="1">
        <v>23.9</v>
      </c>
      <c r="E1652" s="1">
        <v>22.8</v>
      </c>
    </row>
    <row r="1653" spans="1:5" x14ac:dyDescent="0.25">
      <c r="A1653" s="1" t="s">
        <v>1935</v>
      </c>
      <c r="B1653" s="1" t="s">
        <v>1947</v>
      </c>
      <c r="C1653" s="1" t="s">
        <v>1934</v>
      </c>
      <c r="D1653" s="1">
        <v>17</v>
      </c>
      <c r="E1653" s="1">
        <v>20</v>
      </c>
    </row>
    <row r="1654" spans="1:5" x14ac:dyDescent="0.25">
      <c r="A1654" s="1" t="s">
        <v>52</v>
      </c>
      <c r="B1654" s="1" t="s">
        <v>71</v>
      </c>
      <c r="C1654" s="1" t="s">
        <v>97</v>
      </c>
      <c r="D1654" s="1">
        <f xml:space="preserve"> 2.98 * 4.5</f>
        <v>13.41</v>
      </c>
      <c r="E1654" s="1">
        <f xml:space="preserve"> 4.08 * 3.61</f>
        <v>14.7288</v>
      </c>
    </row>
    <row r="1655" spans="1:5" x14ac:dyDescent="0.25">
      <c r="A1655" s="1" t="s">
        <v>52</v>
      </c>
      <c r="B1655" s="1" t="s">
        <v>72</v>
      </c>
      <c r="C1655" s="1" t="s">
        <v>98</v>
      </c>
      <c r="D1655" s="1">
        <f xml:space="preserve"> 3.04 * 4.5</f>
        <v>13.68</v>
      </c>
      <c r="E1655" s="1">
        <f xml:space="preserve"> 4.03 * 3.61</f>
        <v>14.548300000000001</v>
      </c>
    </row>
    <row r="1656" spans="1:5" x14ac:dyDescent="0.25">
      <c r="A1656" s="1" t="s">
        <v>52</v>
      </c>
      <c r="B1656" s="1" t="s">
        <v>74</v>
      </c>
      <c r="C1656" s="1" t="s">
        <v>100</v>
      </c>
      <c r="D1656" s="1">
        <f xml:space="preserve"> 3.24 * 4.5</f>
        <v>14.580000000000002</v>
      </c>
      <c r="E1656" s="1">
        <f xml:space="preserve"> 4.33 * 3.61</f>
        <v>15.6313</v>
      </c>
    </row>
    <row r="1657" spans="1:5" x14ac:dyDescent="0.25">
      <c r="A1657" s="1" t="s">
        <v>52</v>
      </c>
      <c r="B1657" s="1" t="s">
        <v>54</v>
      </c>
      <c r="C1657" s="1" t="s">
        <v>77</v>
      </c>
      <c r="D1657" s="1">
        <f xml:space="preserve"> 1.89 * 2.65</f>
        <v>5.0084999999999997</v>
      </c>
      <c r="E1657" s="1">
        <f xml:space="preserve"> 2.71 * 1.92</f>
        <v>5.2031999999999998</v>
      </c>
    </row>
    <row r="1658" spans="1:5" x14ac:dyDescent="0.25">
      <c r="A1658" s="1" t="s">
        <v>52</v>
      </c>
      <c r="B1658" s="1" t="s">
        <v>62</v>
      </c>
      <c r="C1658" s="1" t="s">
        <v>85</v>
      </c>
      <c r="D1658" s="1">
        <f xml:space="preserve"> 2.23 * 2.65</f>
        <v>5.9094999999999995</v>
      </c>
      <c r="E1658" s="1">
        <f xml:space="preserve"> 3.21 * 1.92</f>
        <v>6.1631999999999998</v>
      </c>
    </row>
    <row r="1659" spans="1:5" x14ac:dyDescent="0.25">
      <c r="A1659" s="1" t="s">
        <v>52</v>
      </c>
      <c r="B1659" s="1" t="s">
        <v>63</v>
      </c>
      <c r="C1659" s="1" t="s">
        <v>86</v>
      </c>
      <c r="D1659" s="1">
        <f xml:space="preserve"> 2.11 * 2.65</f>
        <v>5.5914999999999999</v>
      </c>
      <c r="E1659" s="1">
        <f xml:space="preserve"> 3.08 * 1.92</f>
        <v>5.9135999999999997</v>
      </c>
    </row>
    <row r="1660" spans="1:5" x14ac:dyDescent="0.25">
      <c r="A1660" s="1" t="s">
        <v>52</v>
      </c>
      <c r="B1660" s="1" t="s">
        <v>73</v>
      </c>
      <c r="C1660" s="1" t="s">
        <v>99</v>
      </c>
      <c r="D1660" s="1">
        <f xml:space="preserve"> 3.76 * 2.65</f>
        <v>9.9639999999999986</v>
      </c>
      <c r="E1660" s="1">
        <f xml:space="preserve"> 5.43 * 1.92</f>
        <v>10.425599999999999</v>
      </c>
    </row>
    <row r="1661" spans="1:5" x14ac:dyDescent="0.25">
      <c r="A1661" s="1" t="s">
        <v>52</v>
      </c>
      <c r="B1661" s="1" t="s">
        <v>75</v>
      </c>
      <c r="C1661" s="1" t="s">
        <v>101</v>
      </c>
      <c r="D1661" s="1">
        <f xml:space="preserve"> 3.93 * 2.65</f>
        <v>10.4145</v>
      </c>
      <c r="E1661" s="1">
        <f xml:space="preserve"> 6.1 * 1.92</f>
        <v>11.712</v>
      </c>
    </row>
    <row r="1662" spans="1:5" x14ac:dyDescent="0.25">
      <c r="A1662" s="1" t="s">
        <v>52</v>
      </c>
      <c r="B1662" s="1" t="s">
        <v>68</v>
      </c>
      <c r="C1662" s="1" t="s">
        <v>94</v>
      </c>
      <c r="D1662" s="1">
        <f xml:space="preserve"> 2.55 * 2.07</f>
        <v>5.2784999999999993</v>
      </c>
      <c r="E1662" s="1">
        <f xml:space="preserve"> 3.78 * 1.61</f>
        <v>6.0857999999999999</v>
      </c>
    </row>
    <row r="1663" spans="1:5" x14ac:dyDescent="0.25">
      <c r="A1663" s="1" t="s">
        <v>52</v>
      </c>
      <c r="B1663" s="1" t="s">
        <v>53</v>
      </c>
      <c r="C1663" s="1" t="s">
        <v>76</v>
      </c>
      <c r="D1663" s="1">
        <f xml:space="preserve"> 2.13 * 3.2</f>
        <v>6.8159999999999998</v>
      </c>
      <c r="E1663" s="1">
        <f xml:space="preserve"> 3.23 * 2.5</f>
        <v>8.0749999999999993</v>
      </c>
    </row>
    <row r="1664" spans="1:5" x14ac:dyDescent="0.25">
      <c r="A1664" s="1" t="s">
        <v>52</v>
      </c>
      <c r="B1664" s="1" t="s">
        <v>66</v>
      </c>
      <c r="C1664" s="1" t="s">
        <v>89</v>
      </c>
      <c r="D1664" s="1">
        <f xml:space="preserve"> 3.5 * 3.23</f>
        <v>11.305</v>
      </c>
      <c r="E1664" s="1">
        <f xml:space="preserve"> 4.39 * 2.63</f>
        <v>11.545699999999998</v>
      </c>
    </row>
    <row r="1665" spans="1:5" x14ac:dyDescent="0.25">
      <c r="A1665" s="1" t="s">
        <v>52</v>
      </c>
      <c r="B1665" s="1" t="s">
        <v>64</v>
      </c>
      <c r="C1665" s="1" t="s">
        <v>87</v>
      </c>
      <c r="D1665" s="1">
        <f xml:space="preserve"> 3.24 * 3.23</f>
        <v>10.465200000000001</v>
      </c>
      <c r="E1665" s="1">
        <f xml:space="preserve"> 4.06 * 2.63</f>
        <v>10.677799999999998</v>
      </c>
    </row>
    <row r="1666" spans="1:5" x14ac:dyDescent="0.25">
      <c r="A1666" s="1" t="s">
        <v>52</v>
      </c>
      <c r="B1666" s="1" t="s">
        <v>64</v>
      </c>
      <c r="C1666" s="1" t="s">
        <v>90</v>
      </c>
      <c r="D1666" s="1">
        <f>1.58 * 3.23</f>
        <v>5.1034000000000006</v>
      </c>
      <c r="E1666" s="1">
        <f xml:space="preserve"> 1.96 * 2.63</f>
        <v>5.1547999999999998</v>
      </c>
    </row>
    <row r="1667" spans="1:5" x14ac:dyDescent="0.25">
      <c r="A1667" s="1" t="s">
        <v>52</v>
      </c>
      <c r="B1667" s="1" t="s">
        <v>65</v>
      </c>
      <c r="C1667" s="1" t="s">
        <v>88</v>
      </c>
      <c r="D1667" s="1">
        <f xml:space="preserve"> 1.86 * 3.23</f>
        <v>6.0078000000000005</v>
      </c>
      <c r="E1667" s="1">
        <f xml:space="preserve"> 2.4 * 2.63</f>
        <v>6.3119999999999994</v>
      </c>
    </row>
    <row r="1668" spans="1:5" x14ac:dyDescent="0.25">
      <c r="A1668" s="1" t="s">
        <v>52</v>
      </c>
      <c r="B1668" s="1" t="s">
        <v>65</v>
      </c>
      <c r="C1668" s="1" t="s">
        <v>91</v>
      </c>
      <c r="D1668" s="1">
        <f>0.73 * 3.23</f>
        <v>2.3578999999999999</v>
      </c>
      <c r="E1668" s="1">
        <f xml:space="preserve"> 0.8 * 2.63</f>
        <v>2.1040000000000001</v>
      </c>
    </row>
    <row r="1669" spans="1:5" x14ac:dyDescent="0.25">
      <c r="A1669" s="1" t="s">
        <v>52</v>
      </c>
      <c r="B1669" s="1" t="s">
        <v>67</v>
      </c>
      <c r="C1669" s="1" t="s">
        <v>92</v>
      </c>
      <c r="D1669" s="1">
        <f xml:space="preserve"> 1.69 * 3.23</f>
        <v>5.4586999999999994</v>
      </c>
      <c r="E1669" s="1">
        <f xml:space="preserve"> 2.56 * 2.63</f>
        <v>6.7328000000000001</v>
      </c>
    </row>
    <row r="1670" spans="1:5" x14ac:dyDescent="0.25">
      <c r="A1670" s="1" t="s">
        <v>52</v>
      </c>
      <c r="B1670" s="1" t="s">
        <v>60</v>
      </c>
      <c r="C1670" s="1" t="s">
        <v>83</v>
      </c>
      <c r="D1670" s="1">
        <f xml:space="preserve"> 0.83 * 3.23</f>
        <v>2.6808999999999998</v>
      </c>
      <c r="E1670" s="1">
        <f xml:space="preserve"> 1.53 * 2.63</f>
        <v>4.0239000000000003</v>
      </c>
    </row>
    <row r="1671" spans="1:5" x14ac:dyDescent="0.25">
      <c r="A1671" s="1" t="s">
        <v>52</v>
      </c>
      <c r="B1671" s="1" t="s">
        <v>60</v>
      </c>
      <c r="C1671" s="1" t="s">
        <v>93</v>
      </c>
      <c r="D1671" s="1">
        <f xml:space="preserve"> 1.04 * 3.23</f>
        <v>3.3592</v>
      </c>
      <c r="E1671" s="1">
        <f xml:space="preserve"> 1.98 * 2.63</f>
        <v>5.2073999999999998</v>
      </c>
    </row>
    <row r="1672" spans="1:5" x14ac:dyDescent="0.25">
      <c r="A1672" s="1" t="s">
        <v>52</v>
      </c>
      <c r="B1672" s="1" t="s">
        <v>69</v>
      </c>
      <c r="C1672" s="1" t="s">
        <v>95</v>
      </c>
      <c r="D1672" s="1">
        <f xml:space="preserve"> 1.96 * 3.23</f>
        <v>6.3308</v>
      </c>
      <c r="E1672" s="1">
        <f xml:space="preserve"> 2.54 * 2.63</f>
        <v>6.6802000000000001</v>
      </c>
    </row>
    <row r="1673" spans="1:5" x14ac:dyDescent="0.25">
      <c r="A1673" s="1" t="s">
        <v>52</v>
      </c>
      <c r="B1673" s="1" t="s">
        <v>55</v>
      </c>
      <c r="C1673" s="1" t="s">
        <v>78</v>
      </c>
      <c r="D1673" s="1">
        <f xml:space="preserve"> 1.64 * 4.15</f>
        <v>6.806</v>
      </c>
      <c r="E1673" s="1">
        <f xml:space="preserve"> 2.34 * 3.31</f>
        <v>7.7454000000000001</v>
      </c>
    </row>
    <row r="1674" spans="1:5" x14ac:dyDescent="0.25">
      <c r="A1674" s="1" t="s">
        <v>52</v>
      </c>
      <c r="B1674" s="1" t="s">
        <v>56</v>
      </c>
      <c r="C1674" s="1" t="s">
        <v>79</v>
      </c>
      <c r="D1674" s="1">
        <f xml:space="preserve"> 1.25 * 4.15</f>
        <v>5.1875</v>
      </c>
      <c r="E1674" s="1">
        <f xml:space="preserve"> 1.55 * 3.31</f>
        <v>5.1305000000000005</v>
      </c>
    </row>
    <row r="1675" spans="1:5" x14ac:dyDescent="0.25">
      <c r="A1675" s="1" t="s">
        <v>52</v>
      </c>
      <c r="B1675" s="1" t="s">
        <v>57</v>
      </c>
      <c r="C1675" s="1" t="s">
        <v>80</v>
      </c>
      <c r="D1675" s="1">
        <f xml:space="preserve"> 0.87 * 4.15</f>
        <v>3.6105000000000005</v>
      </c>
      <c r="E1675" s="1">
        <f xml:space="preserve"> 1.18 * 3.31</f>
        <v>3.9057999999999997</v>
      </c>
    </row>
    <row r="1676" spans="1:5" x14ac:dyDescent="0.25">
      <c r="A1676" s="1" t="s">
        <v>52</v>
      </c>
      <c r="B1676" s="1" t="s">
        <v>58</v>
      </c>
      <c r="C1676" s="1" t="s">
        <v>81</v>
      </c>
      <c r="D1676" s="1">
        <f xml:space="preserve"> 0.56 * 4.15</f>
        <v>2.3240000000000003</v>
      </c>
      <c r="E1676" s="1">
        <f xml:space="preserve"> 1.18 * 3.31</f>
        <v>3.9057999999999997</v>
      </c>
    </row>
    <row r="1677" spans="1:5" x14ac:dyDescent="0.25">
      <c r="A1677" s="1" t="s">
        <v>52</v>
      </c>
      <c r="B1677" s="1" t="s">
        <v>59</v>
      </c>
      <c r="C1677" s="1" t="s">
        <v>82</v>
      </c>
      <c r="D1677" s="1">
        <f xml:space="preserve"> 0.62 * 4.15</f>
        <v>2.5730000000000004</v>
      </c>
      <c r="E1677" s="1">
        <f xml:space="preserve"> 1.25 * 3.31</f>
        <v>4.1375000000000002</v>
      </c>
    </row>
    <row r="1678" spans="1:5" x14ac:dyDescent="0.25">
      <c r="A1678" s="1" t="s">
        <v>52</v>
      </c>
      <c r="B1678" s="1" t="s">
        <v>61</v>
      </c>
      <c r="C1678" s="1" t="s">
        <v>84</v>
      </c>
      <c r="D1678" s="1">
        <f xml:space="preserve"> 1.85 * 4.15</f>
        <v>7.6775000000000011</v>
      </c>
      <c r="E1678" s="1">
        <f xml:space="preserve"> 2.64 * 3.31</f>
        <v>8.7384000000000004</v>
      </c>
    </row>
    <row r="1679" spans="1:5" x14ac:dyDescent="0.25">
      <c r="A1679" s="1" t="s">
        <v>52</v>
      </c>
      <c r="B1679" s="1" t="s">
        <v>70</v>
      </c>
      <c r="C1679" s="1" t="s">
        <v>96</v>
      </c>
      <c r="D1679" s="1">
        <f>4.1 * 4.39</f>
        <v>17.998999999999999</v>
      </c>
      <c r="E1679" s="1">
        <f>5.28 * 2.63</f>
        <v>13.8864</v>
      </c>
    </row>
    <row r="1680" spans="1:5" x14ac:dyDescent="0.25">
      <c r="A1680" s="1" t="s">
        <v>1985</v>
      </c>
      <c r="B1680" s="1" t="s">
        <v>1985</v>
      </c>
      <c r="C1680" s="1" t="s">
        <v>1986</v>
      </c>
      <c r="D1680" s="1">
        <v>11.2</v>
      </c>
      <c r="E1680" s="1">
        <v>15.8</v>
      </c>
    </row>
    <row r="1681" spans="1:5" x14ac:dyDescent="0.25">
      <c r="A1681" s="1" t="s">
        <v>1985</v>
      </c>
      <c r="B1681" s="1" t="s">
        <v>2044</v>
      </c>
      <c r="C1681" s="1" t="s">
        <v>1987</v>
      </c>
      <c r="D1681" s="1">
        <v>14.8</v>
      </c>
      <c r="E1681" s="1">
        <v>19.8</v>
      </c>
    </row>
    <row r="1682" spans="1:5" x14ac:dyDescent="0.25">
      <c r="A1682" s="1" t="s">
        <v>1985</v>
      </c>
      <c r="B1682" s="1" t="s">
        <v>2045</v>
      </c>
      <c r="C1682" s="1" t="s">
        <v>1988</v>
      </c>
      <c r="D1682" s="1">
        <v>15.1</v>
      </c>
      <c r="E1682" s="1">
        <v>21.6</v>
      </c>
    </row>
    <row r="1683" spans="1:5" x14ac:dyDescent="0.25">
      <c r="A1683" s="1" t="s">
        <v>1985</v>
      </c>
      <c r="B1683" s="1" t="s">
        <v>2046</v>
      </c>
      <c r="C1683" s="1" t="s">
        <v>1989</v>
      </c>
      <c r="D1683" s="1">
        <v>14.5</v>
      </c>
      <c r="E1683" s="1">
        <v>18.399999999999999</v>
      </c>
    </row>
    <row r="1684" spans="1:5" x14ac:dyDescent="0.25">
      <c r="A1684" s="1" t="s">
        <v>1985</v>
      </c>
      <c r="B1684" s="1" t="s">
        <v>2047</v>
      </c>
      <c r="C1684" s="1" t="s">
        <v>1990</v>
      </c>
      <c r="D1684" s="1">
        <v>13.4</v>
      </c>
      <c r="E1684" s="1">
        <v>16.2</v>
      </c>
    </row>
    <row r="1685" spans="1:5" x14ac:dyDescent="0.25">
      <c r="A1685" s="1" t="s">
        <v>1985</v>
      </c>
      <c r="B1685" s="1" t="s">
        <v>2048</v>
      </c>
      <c r="C1685" s="1" t="s">
        <v>1991</v>
      </c>
      <c r="D1685" s="1">
        <v>8.91</v>
      </c>
      <c r="E1685" s="1">
        <v>14.2</v>
      </c>
    </row>
    <row r="1686" spans="1:5" x14ac:dyDescent="0.25">
      <c r="A1686" s="1" t="s">
        <v>1985</v>
      </c>
      <c r="B1686" s="1" t="s">
        <v>2049</v>
      </c>
      <c r="C1686" s="1" t="s">
        <v>1992</v>
      </c>
      <c r="D1686" s="1">
        <v>18.100000000000001</v>
      </c>
      <c r="E1686" s="1">
        <v>18.100000000000001</v>
      </c>
    </row>
    <row r="1687" spans="1:5" x14ac:dyDescent="0.25">
      <c r="A1687" s="1" t="s">
        <v>1985</v>
      </c>
      <c r="B1687" s="1" t="s">
        <v>2050</v>
      </c>
      <c r="C1687" s="1" t="s">
        <v>1993</v>
      </c>
      <c r="D1687" s="1">
        <v>11.5</v>
      </c>
      <c r="E1687" s="1">
        <v>15.8</v>
      </c>
    </row>
    <row r="1688" spans="1:5" x14ac:dyDescent="0.25">
      <c r="A1688" s="1" t="s">
        <v>1985</v>
      </c>
      <c r="B1688" s="1" t="s">
        <v>2051</v>
      </c>
      <c r="C1688" s="1" t="s">
        <v>1994</v>
      </c>
      <c r="D1688" s="1">
        <v>10.8</v>
      </c>
      <c r="E1688" s="1">
        <v>11.8</v>
      </c>
    </row>
    <row r="1689" spans="1:5" x14ac:dyDescent="0.25">
      <c r="A1689" s="1" t="s">
        <v>1985</v>
      </c>
      <c r="B1689" s="1" t="s">
        <v>2052</v>
      </c>
      <c r="C1689" s="1" t="s">
        <v>1995</v>
      </c>
      <c r="D1689" s="1">
        <v>10.4</v>
      </c>
      <c r="E1689" s="1">
        <v>16.8</v>
      </c>
    </row>
    <row r="1690" spans="1:5" x14ac:dyDescent="0.25">
      <c r="A1690" s="1" t="s">
        <v>1985</v>
      </c>
      <c r="B1690" s="1" t="s">
        <v>2053</v>
      </c>
      <c r="C1690" s="1" t="s">
        <v>1996</v>
      </c>
      <c r="D1690" s="1">
        <v>12.9</v>
      </c>
      <c r="E1690" s="1">
        <v>17.3</v>
      </c>
    </row>
    <row r="1691" spans="1:5" x14ac:dyDescent="0.25">
      <c r="A1691" s="1" t="s">
        <v>1985</v>
      </c>
      <c r="B1691" s="1" t="s">
        <v>2054</v>
      </c>
      <c r="C1691" s="1" t="s">
        <v>1997</v>
      </c>
      <c r="D1691" s="1">
        <v>11.9</v>
      </c>
      <c r="E1691" s="1">
        <v>16.8</v>
      </c>
    </row>
    <row r="1692" spans="1:5" x14ac:dyDescent="0.25">
      <c r="A1692" s="1" t="s">
        <v>1985</v>
      </c>
      <c r="B1692" s="1" t="s">
        <v>2055</v>
      </c>
      <c r="C1692" s="1" t="s">
        <v>1998</v>
      </c>
      <c r="D1692" s="1">
        <v>8.5</v>
      </c>
      <c r="E1692" s="1">
        <v>13.8</v>
      </c>
    </row>
    <row r="1693" spans="1:5" x14ac:dyDescent="0.25">
      <c r="A1693" s="1" t="s">
        <v>1985</v>
      </c>
      <c r="B1693" s="1" t="s">
        <v>2056</v>
      </c>
      <c r="C1693" s="1" t="s">
        <v>1999</v>
      </c>
      <c r="D1693" s="1">
        <v>15.4</v>
      </c>
      <c r="E1693" s="1">
        <v>18.600000000000001</v>
      </c>
    </row>
    <row r="1694" spans="1:5" x14ac:dyDescent="0.25">
      <c r="A1694" s="1" t="s">
        <v>1985</v>
      </c>
      <c r="B1694" s="1" t="s">
        <v>2057</v>
      </c>
      <c r="C1694" s="1" t="s">
        <v>2000</v>
      </c>
      <c r="D1694" s="1">
        <v>13.4</v>
      </c>
      <c r="E1694" s="1">
        <v>18.100000000000001</v>
      </c>
    </row>
    <row r="1695" spans="1:5" x14ac:dyDescent="0.25">
      <c r="A1695" s="1" t="s">
        <v>1985</v>
      </c>
      <c r="B1695" s="1" t="s">
        <v>2058</v>
      </c>
      <c r="C1695" s="1" t="s">
        <v>2001</v>
      </c>
      <c r="D1695" s="1">
        <v>11.7</v>
      </c>
      <c r="E1695" s="1">
        <v>14.4</v>
      </c>
    </row>
    <row r="1696" spans="1:5" x14ac:dyDescent="0.25">
      <c r="A1696" s="1" t="s">
        <v>1985</v>
      </c>
      <c r="B1696" s="1" t="s">
        <v>2059</v>
      </c>
      <c r="C1696" s="1" t="s">
        <v>2002</v>
      </c>
      <c r="D1696" s="1">
        <v>12.8</v>
      </c>
      <c r="E1696" s="1">
        <v>15.6</v>
      </c>
    </row>
    <row r="1697" spans="1:5" x14ac:dyDescent="0.25">
      <c r="A1697" s="1" t="s">
        <v>1985</v>
      </c>
      <c r="B1697" s="1" t="s">
        <v>2060</v>
      </c>
      <c r="C1697" s="1" t="s">
        <v>2003</v>
      </c>
      <c r="D1697" s="1">
        <v>11.6</v>
      </c>
      <c r="E1697" s="1">
        <v>13.5</v>
      </c>
    </row>
    <row r="1698" spans="1:5" x14ac:dyDescent="0.25">
      <c r="A1698" s="1" t="s">
        <v>1985</v>
      </c>
      <c r="B1698" s="1" t="s">
        <v>2061</v>
      </c>
      <c r="C1698" s="1" t="s">
        <v>2004</v>
      </c>
      <c r="D1698" s="1">
        <v>9.1</v>
      </c>
      <c r="E1698" s="1">
        <v>13.4</v>
      </c>
    </row>
    <row r="1699" spans="1:5" x14ac:dyDescent="0.25">
      <c r="A1699" s="1" t="s">
        <v>1985</v>
      </c>
      <c r="B1699" s="1" t="s">
        <v>2062</v>
      </c>
      <c r="C1699" s="1" t="s">
        <v>2005</v>
      </c>
      <c r="D1699" s="1">
        <v>13.8</v>
      </c>
      <c r="E1699" s="1">
        <v>18.600000000000001</v>
      </c>
    </row>
    <row r="1700" spans="1:5" x14ac:dyDescent="0.25">
      <c r="A1700" s="1" t="s">
        <v>1985</v>
      </c>
      <c r="B1700" s="1" t="s">
        <v>2063</v>
      </c>
      <c r="C1700" s="1" t="s">
        <v>2006</v>
      </c>
      <c r="D1700" s="1">
        <v>9.4</v>
      </c>
      <c r="E1700" s="1">
        <v>13</v>
      </c>
    </row>
    <row r="1701" spans="1:5" x14ac:dyDescent="0.25">
      <c r="A1701" s="1" t="s">
        <v>1985</v>
      </c>
      <c r="B1701" s="1" t="s">
        <v>2064</v>
      </c>
      <c r="C1701" s="1" t="s">
        <v>2007</v>
      </c>
      <c r="D1701" s="1">
        <v>12.9</v>
      </c>
      <c r="E1701" s="1">
        <v>14.6</v>
      </c>
    </row>
    <row r="1702" spans="1:5" x14ac:dyDescent="0.25">
      <c r="A1702" s="1" t="s">
        <v>1985</v>
      </c>
      <c r="B1702" s="1" t="s">
        <v>2065</v>
      </c>
      <c r="C1702" s="1" t="s">
        <v>2008</v>
      </c>
      <c r="D1702" s="1">
        <v>15.9</v>
      </c>
      <c r="E1702" s="1">
        <v>23.2</v>
      </c>
    </row>
    <row r="1703" spans="1:5" x14ac:dyDescent="0.25">
      <c r="A1703" s="1" t="s">
        <v>1985</v>
      </c>
      <c r="B1703" s="1" t="s">
        <v>2066</v>
      </c>
      <c r="C1703" s="1" t="s">
        <v>2009</v>
      </c>
      <c r="D1703" s="1">
        <v>8.5</v>
      </c>
      <c r="E1703" s="1">
        <v>13.5</v>
      </c>
    </row>
    <row r="1704" spans="1:5" x14ac:dyDescent="0.25">
      <c r="A1704" s="1" t="s">
        <v>1985</v>
      </c>
      <c r="B1704" s="1" t="s">
        <v>2067</v>
      </c>
      <c r="C1704" s="1" t="s">
        <v>2010</v>
      </c>
      <c r="D1704" s="1">
        <v>9.1999999999999993</v>
      </c>
      <c r="E1704" s="1">
        <v>13.6</v>
      </c>
    </row>
    <row r="1705" spans="1:5" x14ac:dyDescent="0.25">
      <c r="A1705" s="1" t="s">
        <v>1985</v>
      </c>
      <c r="B1705" s="1" t="s">
        <v>2068</v>
      </c>
      <c r="C1705" s="1" t="s">
        <v>2011</v>
      </c>
      <c r="D1705" s="1">
        <v>9.6</v>
      </c>
      <c r="E1705" s="1">
        <v>12.9</v>
      </c>
    </row>
    <row r="1706" spans="1:5" x14ac:dyDescent="0.25">
      <c r="A1706" s="1" t="s">
        <v>1985</v>
      </c>
      <c r="B1706" s="1" t="s">
        <v>2069</v>
      </c>
      <c r="C1706" s="1" t="s">
        <v>2012</v>
      </c>
      <c r="D1706" s="1">
        <v>6.5</v>
      </c>
      <c r="E1706" s="1">
        <v>14</v>
      </c>
    </row>
    <row r="1707" spans="1:5" x14ac:dyDescent="0.25">
      <c r="A1707" s="1" t="s">
        <v>1985</v>
      </c>
      <c r="B1707" s="1" t="s">
        <v>2070</v>
      </c>
      <c r="C1707" s="1" t="s">
        <v>2013</v>
      </c>
      <c r="D1707" s="1">
        <v>15.7</v>
      </c>
      <c r="E1707" s="1">
        <v>19.399999999999999</v>
      </c>
    </row>
    <row r="1708" spans="1:5" x14ac:dyDescent="0.25">
      <c r="A1708" s="1" t="s">
        <v>1985</v>
      </c>
      <c r="B1708" s="1" t="s">
        <v>2071</v>
      </c>
      <c r="C1708" s="1" t="s">
        <v>2014</v>
      </c>
      <c r="E1708" s="1" t="e">
        <v>#DIV/0!</v>
      </c>
    </row>
    <row r="1709" spans="1:5" x14ac:dyDescent="0.25">
      <c r="A1709" s="1" t="s">
        <v>1985</v>
      </c>
      <c r="B1709" s="1" t="s">
        <v>2072</v>
      </c>
      <c r="C1709" s="1" t="s">
        <v>2015</v>
      </c>
      <c r="E1709" s="1" t="e">
        <v>#DIV/0!</v>
      </c>
    </row>
    <row r="1710" spans="1:5" x14ac:dyDescent="0.25">
      <c r="A1710" s="1" t="s">
        <v>1985</v>
      </c>
      <c r="B1710" s="1" t="s">
        <v>2073</v>
      </c>
      <c r="C1710" s="1" t="s">
        <v>2016</v>
      </c>
      <c r="D1710" s="1">
        <v>12.8</v>
      </c>
      <c r="E1710" s="1">
        <v>16.100000000000001</v>
      </c>
    </row>
    <row r="1711" spans="1:5" x14ac:dyDescent="0.25">
      <c r="A1711" s="1" t="s">
        <v>1985</v>
      </c>
      <c r="B1711" s="1" t="s">
        <v>2074</v>
      </c>
      <c r="C1711" s="1" t="s">
        <v>2017</v>
      </c>
      <c r="D1711" s="1">
        <v>16.5</v>
      </c>
      <c r="E1711" s="1">
        <v>20.9</v>
      </c>
    </row>
    <row r="1712" spans="1:5" x14ac:dyDescent="0.25">
      <c r="A1712" s="1" t="s">
        <v>1985</v>
      </c>
      <c r="B1712" s="1" t="s">
        <v>2075</v>
      </c>
      <c r="C1712" s="1" t="s">
        <v>2018</v>
      </c>
      <c r="D1712" s="1">
        <v>16.100000000000001</v>
      </c>
      <c r="E1712" s="1">
        <v>20.9</v>
      </c>
    </row>
    <row r="1713" spans="1:5" x14ac:dyDescent="0.25">
      <c r="A1713" s="1" t="s">
        <v>1985</v>
      </c>
      <c r="B1713" s="1" t="s">
        <v>2076</v>
      </c>
      <c r="C1713" s="1" t="s">
        <v>2019</v>
      </c>
      <c r="D1713" s="1">
        <v>16.600000000000001</v>
      </c>
      <c r="E1713" s="1">
        <v>18.2</v>
      </c>
    </row>
    <row r="1714" spans="1:5" x14ac:dyDescent="0.25">
      <c r="A1714" s="1" t="s">
        <v>1985</v>
      </c>
      <c r="B1714" s="1" t="s">
        <v>2077</v>
      </c>
      <c r="C1714" s="1" t="s">
        <v>2020</v>
      </c>
      <c r="D1714" s="1">
        <v>15.1</v>
      </c>
      <c r="E1714" s="1">
        <v>18.600000000000001</v>
      </c>
    </row>
    <row r="1715" spans="1:5" x14ac:dyDescent="0.25">
      <c r="A1715" s="1" t="s">
        <v>1985</v>
      </c>
      <c r="B1715" s="1" t="s">
        <v>2078</v>
      </c>
      <c r="C1715" s="1" t="s">
        <v>2021</v>
      </c>
      <c r="D1715" s="1">
        <v>8.6</v>
      </c>
      <c r="E1715" s="1">
        <v>13.2</v>
      </c>
    </row>
    <row r="1716" spans="1:5" x14ac:dyDescent="0.25">
      <c r="A1716" s="1" t="s">
        <v>1985</v>
      </c>
      <c r="B1716" s="1" t="s">
        <v>2079</v>
      </c>
      <c r="C1716" s="1" t="s">
        <v>2022</v>
      </c>
      <c r="D1716" s="1">
        <v>8.1</v>
      </c>
      <c r="E1716" s="1">
        <v>11.3</v>
      </c>
    </row>
    <row r="1717" spans="1:5" x14ac:dyDescent="0.25">
      <c r="A1717" s="1" t="s">
        <v>1985</v>
      </c>
      <c r="B1717" s="1" t="s">
        <v>2080</v>
      </c>
      <c r="C1717" s="1" t="s">
        <v>2023</v>
      </c>
      <c r="D1717" s="1">
        <v>9</v>
      </c>
      <c r="E1717" s="1">
        <v>13.3</v>
      </c>
    </row>
    <row r="1718" spans="1:5" x14ac:dyDescent="0.25">
      <c r="A1718" s="1" t="s">
        <v>1985</v>
      </c>
      <c r="B1718" s="1" t="s">
        <v>2081</v>
      </c>
      <c r="C1718" s="1" t="s">
        <v>2024</v>
      </c>
      <c r="D1718" s="1">
        <v>6.8</v>
      </c>
      <c r="E1718" s="1">
        <v>12.4</v>
      </c>
    </row>
    <row r="1719" spans="1:5" x14ac:dyDescent="0.25">
      <c r="A1719" s="1" t="s">
        <v>1985</v>
      </c>
      <c r="B1719" s="1" t="s">
        <v>2082</v>
      </c>
      <c r="C1719" s="1" t="s">
        <v>2025</v>
      </c>
      <c r="D1719" s="1">
        <v>10.7</v>
      </c>
      <c r="E1719" s="1">
        <v>16.3</v>
      </c>
    </row>
    <row r="1720" spans="1:5" x14ac:dyDescent="0.25">
      <c r="A1720" s="1" t="s">
        <v>1985</v>
      </c>
      <c r="B1720" s="1" t="s">
        <v>2083</v>
      </c>
      <c r="C1720" s="1" t="s">
        <v>2026</v>
      </c>
      <c r="D1720" s="1">
        <v>8.3000000000000007</v>
      </c>
      <c r="E1720" s="1">
        <v>12.7</v>
      </c>
    </row>
    <row r="1721" spans="1:5" x14ac:dyDescent="0.25">
      <c r="A1721" s="1" t="s">
        <v>1985</v>
      </c>
      <c r="B1721" s="1" t="s">
        <v>2084</v>
      </c>
      <c r="C1721" s="1" t="s">
        <v>2027</v>
      </c>
      <c r="D1721" s="1">
        <v>8.6999999999999993</v>
      </c>
      <c r="E1721" s="1">
        <v>12.9</v>
      </c>
    </row>
    <row r="1722" spans="1:5" x14ac:dyDescent="0.25">
      <c r="A1722" s="1" t="s">
        <v>1985</v>
      </c>
      <c r="B1722" s="1" t="s">
        <v>2085</v>
      </c>
      <c r="C1722" s="1" t="s">
        <v>2028</v>
      </c>
      <c r="D1722" s="1">
        <v>7</v>
      </c>
      <c r="E1722" s="1">
        <v>11.8</v>
      </c>
    </row>
    <row r="1723" spans="1:5" x14ac:dyDescent="0.25">
      <c r="A1723" s="1" t="s">
        <v>1985</v>
      </c>
      <c r="B1723" s="1" t="s">
        <v>2086</v>
      </c>
      <c r="C1723" s="1" t="s">
        <v>2029</v>
      </c>
      <c r="D1723" s="1">
        <v>10.436999999999999</v>
      </c>
      <c r="E1723" s="1">
        <v>13</v>
      </c>
    </row>
    <row r="1724" spans="1:5" x14ac:dyDescent="0.25">
      <c r="A1724" s="1" t="s">
        <v>1985</v>
      </c>
      <c r="B1724" s="1" t="s">
        <v>2087</v>
      </c>
      <c r="C1724" s="1" t="s">
        <v>2030</v>
      </c>
      <c r="D1724" s="1">
        <v>9.3000000000000007</v>
      </c>
      <c r="E1724" s="1">
        <v>14</v>
      </c>
    </row>
    <row r="1725" spans="1:5" x14ac:dyDescent="0.25">
      <c r="A1725" s="1" t="s">
        <v>1985</v>
      </c>
      <c r="B1725" s="1" t="s">
        <v>2088</v>
      </c>
      <c r="C1725" s="1" t="s">
        <v>2031</v>
      </c>
      <c r="D1725" s="1">
        <v>9.6</v>
      </c>
      <c r="E1725" s="1">
        <v>17</v>
      </c>
    </row>
    <row r="1726" spans="1:5" x14ac:dyDescent="0.25">
      <c r="A1726" s="1" t="s">
        <v>1985</v>
      </c>
      <c r="B1726" s="1" t="s">
        <v>2089</v>
      </c>
      <c r="C1726" s="1" t="s">
        <v>2032</v>
      </c>
      <c r="D1726" s="1">
        <v>10.5</v>
      </c>
      <c r="E1726" s="1">
        <v>17.899999999999999</v>
      </c>
    </row>
    <row r="1727" spans="1:5" x14ac:dyDescent="0.25">
      <c r="A1727" s="1" t="s">
        <v>1985</v>
      </c>
      <c r="B1727" s="1" t="s">
        <v>2090</v>
      </c>
      <c r="C1727" s="1" t="s">
        <v>2033</v>
      </c>
      <c r="D1727" s="1">
        <v>8.3000000000000007</v>
      </c>
      <c r="E1727" s="1">
        <v>15.8</v>
      </c>
    </row>
    <row r="1728" spans="1:5" x14ac:dyDescent="0.25">
      <c r="A1728" s="1" t="s">
        <v>1985</v>
      </c>
      <c r="B1728" s="1" t="s">
        <v>2091</v>
      </c>
      <c r="C1728" s="1" t="s">
        <v>2034</v>
      </c>
      <c r="D1728" s="1">
        <v>7.4</v>
      </c>
      <c r="E1728" s="1">
        <v>14.6</v>
      </c>
    </row>
    <row r="1729" spans="1:5" x14ac:dyDescent="0.25">
      <c r="A1729" s="1" t="s">
        <v>1985</v>
      </c>
      <c r="B1729" s="1" t="s">
        <v>2092</v>
      </c>
      <c r="C1729" s="1" t="s">
        <v>2035</v>
      </c>
      <c r="D1729" s="1">
        <v>6.97</v>
      </c>
      <c r="E1729" s="1">
        <v>16.100000000000001</v>
      </c>
    </row>
    <row r="1730" spans="1:5" x14ac:dyDescent="0.25">
      <c r="A1730" s="1" t="s">
        <v>1985</v>
      </c>
      <c r="B1730" s="1" t="s">
        <v>2093</v>
      </c>
      <c r="C1730" s="1" t="s">
        <v>2036</v>
      </c>
      <c r="D1730" s="1">
        <v>8.4</v>
      </c>
      <c r="E1730" s="1">
        <v>19.8</v>
      </c>
    </row>
    <row r="1731" spans="1:5" x14ac:dyDescent="0.25">
      <c r="A1731" s="1" t="s">
        <v>1985</v>
      </c>
      <c r="B1731" s="1" t="s">
        <v>2094</v>
      </c>
      <c r="C1731" s="1" t="s">
        <v>2037</v>
      </c>
      <c r="D1731" s="1">
        <v>5.22</v>
      </c>
      <c r="E1731" s="1">
        <v>9.5</v>
      </c>
    </row>
    <row r="1732" spans="1:5" x14ac:dyDescent="0.25">
      <c r="A1732" s="1" t="s">
        <v>1985</v>
      </c>
      <c r="B1732" s="1" t="s">
        <v>2095</v>
      </c>
      <c r="C1732" s="1" t="s">
        <v>2038</v>
      </c>
      <c r="D1732" s="1">
        <v>6.4240000000000004</v>
      </c>
      <c r="E1732" s="1">
        <v>15.3</v>
      </c>
    </row>
    <row r="1733" spans="1:5" x14ac:dyDescent="0.25">
      <c r="A1733" s="1" t="s">
        <v>1985</v>
      </c>
      <c r="B1733" s="1" t="s">
        <v>2096</v>
      </c>
      <c r="C1733" s="1" t="s">
        <v>2039</v>
      </c>
      <c r="D1733" s="1">
        <v>7.8</v>
      </c>
      <c r="E1733" s="1">
        <v>13.2</v>
      </c>
    </row>
    <row r="1734" spans="1:5" x14ac:dyDescent="0.25">
      <c r="A1734" s="1" t="s">
        <v>1985</v>
      </c>
      <c r="B1734" s="1" t="s">
        <v>2097</v>
      </c>
      <c r="C1734" s="1" t="s">
        <v>2040</v>
      </c>
      <c r="D1734" s="1">
        <v>7.5</v>
      </c>
      <c r="E1734" s="1">
        <v>14.2</v>
      </c>
    </row>
    <row r="1735" spans="1:5" x14ac:dyDescent="0.25">
      <c r="A1735" s="1" t="s">
        <v>1985</v>
      </c>
      <c r="B1735" s="1" t="s">
        <v>2098</v>
      </c>
      <c r="C1735" s="1" t="s">
        <v>2041</v>
      </c>
      <c r="D1735" s="1">
        <v>11.1</v>
      </c>
      <c r="E1735" s="1">
        <v>13.9</v>
      </c>
    </row>
    <row r="1736" spans="1:5" x14ac:dyDescent="0.25">
      <c r="A1736" s="1" t="s">
        <v>1985</v>
      </c>
      <c r="B1736" s="1" t="s">
        <v>2099</v>
      </c>
      <c r="C1736" s="1" t="s">
        <v>2042</v>
      </c>
      <c r="D1736" s="1">
        <v>7</v>
      </c>
      <c r="E1736" s="1">
        <v>15.6</v>
      </c>
    </row>
    <row r="1737" spans="1:5" x14ac:dyDescent="0.25">
      <c r="A1737" s="1" t="s">
        <v>1985</v>
      </c>
      <c r="B1737" s="1" t="s">
        <v>2100</v>
      </c>
      <c r="C1737" s="1" t="s">
        <v>2043</v>
      </c>
      <c r="D1737" s="1">
        <v>7</v>
      </c>
      <c r="E1737" s="1">
        <v>15.6</v>
      </c>
    </row>
    <row r="1738" spans="1:5" x14ac:dyDescent="0.25">
      <c r="A1738" s="1" t="s">
        <v>1239</v>
      </c>
      <c r="B1738" s="1" t="s">
        <v>1261</v>
      </c>
      <c r="C1738" s="1" t="s">
        <v>2599</v>
      </c>
      <c r="D1738" s="1">
        <v>21.19</v>
      </c>
      <c r="E1738" s="1">
        <v>22.27</v>
      </c>
    </row>
    <row r="1739" spans="1:5" x14ac:dyDescent="0.25">
      <c r="A1739" s="1" t="s">
        <v>1239</v>
      </c>
      <c r="B1739" s="1" t="s">
        <v>1249</v>
      </c>
      <c r="C1739" s="1" t="s">
        <v>2600</v>
      </c>
      <c r="D1739" s="1">
        <v>10.029999999999999</v>
      </c>
      <c r="E1739" s="1">
        <v>11.7</v>
      </c>
    </row>
    <row r="1740" spans="1:5" x14ac:dyDescent="0.25">
      <c r="A1740" s="1" t="s">
        <v>1239</v>
      </c>
      <c r="B1740" s="1" t="s">
        <v>1243</v>
      </c>
      <c r="C1740" s="1" t="s">
        <v>2601</v>
      </c>
      <c r="D1740" s="1">
        <v>14.19</v>
      </c>
      <c r="E1740" s="1">
        <v>14.12</v>
      </c>
    </row>
    <row r="1741" spans="1:5" x14ac:dyDescent="0.25">
      <c r="A1741" s="1" t="s">
        <v>1239</v>
      </c>
      <c r="B1741" s="1" t="s">
        <v>1259</v>
      </c>
      <c r="C1741" s="1" t="s">
        <v>2602</v>
      </c>
      <c r="D1741" s="1">
        <v>11.82</v>
      </c>
      <c r="E1741" s="1">
        <v>16.190000000000001</v>
      </c>
    </row>
    <row r="1742" spans="1:5" x14ac:dyDescent="0.25">
      <c r="A1742" s="1" t="s">
        <v>1239</v>
      </c>
      <c r="B1742" s="1" t="s">
        <v>1266</v>
      </c>
      <c r="C1742" s="1" t="s">
        <v>2603</v>
      </c>
      <c r="D1742" s="1">
        <v>20.5</v>
      </c>
      <c r="E1742" s="1">
        <v>22.65</v>
      </c>
    </row>
    <row r="1743" spans="1:5" x14ac:dyDescent="0.25">
      <c r="A1743" s="1" t="s">
        <v>1239</v>
      </c>
      <c r="B1743" s="1" t="s">
        <v>1244</v>
      </c>
      <c r="C1743" s="1" t="s">
        <v>2604</v>
      </c>
      <c r="D1743" s="1">
        <v>10.28</v>
      </c>
      <c r="E1743" s="1">
        <v>12.17</v>
      </c>
    </row>
    <row r="1744" spans="1:5" x14ac:dyDescent="0.25">
      <c r="A1744" s="1" t="s">
        <v>1239</v>
      </c>
      <c r="B1744" s="1" t="s">
        <v>1253</v>
      </c>
      <c r="C1744" s="1" t="s">
        <v>2605</v>
      </c>
      <c r="D1744" s="1">
        <v>11.64</v>
      </c>
      <c r="E1744" s="1">
        <v>12.07</v>
      </c>
    </row>
    <row r="1745" spans="1:5" x14ac:dyDescent="0.25">
      <c r="A1745" s="1" t="s">
        <v>1239</v>
      </c>
      <c r="B1745" s="1" t="s">
        <v>1254</v>
      </c>
      <c r="C1745" s="1" t="s">
        <v>2606</v>
      </c>
      <c r="D1745" s="1">
        <v>16.21</v>
      </c>
      <c r="E1745" s="1">
        <v>17.670000000000002</v>
      </c>
    </row>
    <row r="1746" spans="1:5" x14ac:dyDescent="0.25">
      <c r="A1746" s="1" t="s">
        <v>1239</v>
      </c>
      <c r="B1746" s="1" t="s">
        <v>1257</v>
      </c>
      <c r="C1746" s="1" t="s">
        <v>2607</v>
      </c>
      <c r="D1746" s="1">
        <v>11.03</v>
      </c>
      <c r="E1746" s="1">
        <v>12.64</v>
      </c>
    </row>
    <row r="1747" spans="1:5" x14ac:dyDescent="0.25">
      <c r="A1747" s="1" t="s">
        <v>1239</v>
      </c>
      <c r="B1747" s="1" t="s">
        <v>1258</v>
      </c>
      <c r="C1747" s="1" t="s">
        <v>2608</v>
      </c>
      <c r="D1747" s="1">
        <v>14.11</v>
      </c>
      <c r="E1747" s="1">
        <v>16.190000000000001</v>
      </c>
    </row>
    <row r="1748" spans="1:5" x14ac:dyDescent="0.25">
      <c r="A1748" s="1" t="s">
        <v>1239</v>
      </c>
      <c r="B1748" s="1" t="s">
        <v>1255</v>
      </c>
      <c r="C1748" s="1" t="s">
        <v>2609</v>
      </c>
      <c r="D1748" s="1">
        <v>21.54</v>
      </c>
      <c r="E1748" s="1">
        <v>21.8</v>
      </c>
    </row>
    <row r="1749" spans="1:5" x14ac:dyDescent="0.25">
      <c r="A1749" s="1" t="s">
        <v>1239</v>
      </c>
      <c r="B1749" s="1" t="s">
        <v>1242</v>
      </c>
      <c r="C1749" s="1" t="s">
        <v>2610</v>
      </c>
      <c r="D1749" s="1">
        <v>11.76</v>
      </c>
      <c r="E1749" s="1">
        <v>12.02</v>
      </c>
    </row>
    <row r="1750" spans="1:5" x14ac:dyDescent="0.25">
      <c r="A1750" s="1" t="s">
        <v>1239</v>
      </c>
      <c r="B1750" s="1" t="s">
        <v>1251</v>
      </c>
      <c r="C1750" s="1" t="s">
        <v>2611</v>
      </c>
      <c r="D1750" s="1">
        <v>10.62</v>
      </c>
      <c r="E1750" s="1">
        <v>12.5</v>
      </c>
    </row>
    <row r="1751" spans="1:5" x14ac:dyDescent="0.25">
      <c r="A1751" s="1" t="s">
        <v>1239</v>
      </c>
      <c r="B1751" s="1" t="s">
        <v>1262</v>
      </c>
      <c r="C1751" s="1" t="s">
        <v>2612</v>
      </c>
      <c r="D1751" s="1">
        <v>14.68</v>
      </c>
      <c r="E1751" s="1">
        <v>16.170000000000002</v>
      </c>
    </row>
    <row r="1752" spans="1:5" x14ac:dyDescent="0.25">
      <c r="A1752" s="1" t="s">
        <v>1239</v>
      </c>
      <c r="B1752" s="1" t="s">
        <v>1247</v>
      </c>
      <c r="C1752" s="1" t="s">
        <v>2613</v>
      </c>
      <c r="D1752" s="1">
        <v>8.24</v>
      </c>
      <c r="E1752" s="1">
        <v>10.06</v>
      </c>
    </row>
    <row r="1753" spans="1:5" x14ac:dyDescent="0.25">
      <c r="A1753" s="1" t="s">
        <v>1239</v>
      </c>
      <c r="B1753" s="1" t="s">
        <v>1246</v>
      </c>
      <c r="C1753" s="1" t="s">
        <v>2614</v>
      </c>
      <c r="D1753" s="1">
        <v>9.15</v>
      </c>
      <c r="E1753" s="1">
        <v>9.5399999999999991</v>
      </c>
    </row>
    <row r="1754" spans="1:5" x14ac:dyDescent="0.25">
      <c r="A1754" s="1" t="s">
        <v>1239</v>
      </c>
      <c r="B1754" s="1" t="s">
        <v>1248</v>
      </c>
      <c r="C1754" s="1" t="s">
        <v>2615</v>
      </c>
      <c r="D1754" s="1">
        <v>9.9600000000000009</v>
      </c>
      <c r="E1754" s="1">
        <v>10.8</v>
      </c>
    </row>
    <row r="1755" spans="1:5" x14ac:dyDescent="0.25">
      <c r="A1755" s="1" t="s">
        <v>1239</v>
      </c>
      <c r="B1755" s="1" t="s">
        <v>1263</v>
      </c>
      <c r="C1755" s="1" t="s">
        <v>2616</v>
      </c>
      <c r="D1755" s="1">
        <v>25.82</v>
      </c>
      <c r="E1755" s="1">
        <v>24.52</v>
      </c>
    </row>
    <row r="1756" spans="1:5" x14ac:dyDescent="0.25">
      <c r="A1756" s="1" t="s">
        <v>1239</v>
      </c>
      <c r="B1756" s="1" t="s">
        <v>1264</v>
      </c>
      <c r="C1756" s="1" t="s">
        <v>2617</v>
      </c>
      <c r="D1756" s="1">
        <v>26.98</v>
      </c>
      <c r="E1756" s="1">
        <v>23.61</v>
      </c>
    </row>
    <row r="1757" spans="1:5" x14ac:dyDescent="0.25">
      <c r="A1757" s="1" t="s">
        <v>2127</v>
      </c>
      <c r="B1757" s="1" t="s">
        <v>2632</v>
      </c>
      <c r="C1757" s="1" t="s">
        <v>2619</v>
      </c>
      <c r="D1757" s="1">
        <v>11.9</v>
      </c>
      <c r="E1757" s="1">
        <v>19.600000000000001</v>
      </c>
    </row>
    <row r="1758" spans="1:5" x14ac:dyDescent="0.25">
      <c r="A1758" s="1" t="s">
        <v>2127</v>
      </c>
      <c r="B1758" s="1" t="s">
        <v>2633</v>
      </c>
      <c r="C1758" s="1" t="s">
        <v>2620</v>
      </c>
      <c r="D1758" s="1">
        <v>8.3000000000000007</v>
      </c>
      <c r="E1758" s="1">
        <v>15.3</v>
      </c>
    </row>
    <row r="1759" spans="1:5" x14ac:dyDescent="0.25">
      <c r="A1759" s="1" t="s">
        <v>2127</v>
      </c>
      <c r="B1759" s="1" t="s">
        <v>2634</v>
      </c>
      <c r="C1759" s="1" t="s">
        <v>2621</v>
      </c>
      <c r="D1759" s="1">
        <v>8.3000000000000007</v>
      </c>
      <c r="E1759" s="1">
        <v>15.3</v>
      </c>
    </row>
    <row r="1760" spans="1:5" x14ac:dyDescent="0.25">
      <c r="A1760" s="1" t="s">
        <v>2127</v>
      </c>
      <c r="B1760" s="1" t="s">
        <v>2635</v>
      </c>
      <c r="C1760" s="1" t="s">
        <v>2622</v>
      </c>
      <c r="D1760" s="1">
        <v>13.1</v>
      </c>
      <c r="E1760" s="1">
        <v>21</v>
      </c>
    </row>
    <row r="1761" spans="1:5" x14ac:dyDescent="0.25">
      <c r="A1761" s="1" t="s">
        <v>2127</v>
      </c>
      <c r="B1761" s="1" t="s">
        <v>2636</v>
      </c>
      <c r="C1761" s="1" t="s">
        <v>2623</v>
      </c>
      <c r="D1761" s="1">
        <f>E1761/1.6</f>
        <v>19.312499999999996</v>
      </c>
      <c r="E1761" s="1">
        <v>30.9</v>
      </c>
    </row>
    <row r="1762" spans="1:5" x14ac:dyDescent="0.25">
      <c r="A1762" s="1" t="s">
        <v>2127</v>
      </c>
      <c r="B1762" s="1" t="s">
        <v>2637</v>
      </c>
      <c r="C1762" s="1" t="s">
        <v>2624</v>
      </c>
      <c r="D1762" s="1">
        <v>8.9</v>
      </c>
      <c r="E1762" s="1">
        <v>17.7</v>
      </c>
    </row>
    <row r="1763" spans="1:5" x14ac:dyDescent="0.25">
      <c r="A1763" s="1" t="s">
        <v>2127</v>
      </c>
      <c r="B1763" s="1" t="s">
        <v>2638</v>
      </c>
      <c r="C1763" s="1" t="s">
        <v>2625</v>
      </c>
      <c r="D1763" s="1">
        <v>10.7</v>
      </c>
      <c r="E1763" s="1">
        <v>20.5</v>
      </c>
    </row>
    <row r="1764" spans="1:5" x14ac:dyDescent="0.25">
      <c r="A1764" s="1" t="s">
        <v>2127</v>
      </c>
      <c r="B1764" s="1" t="s">
        <v>2639</v>
      </c>
      <c r="C1764" s="1" t="s">
        <v>2626</v>
      </c>
      <c r="D1764" s="1">
        <f>E1764/1.6</f>
        <v>13.874999999999998</v>
      </c>
      <c r="E1764" s="1">
        <v>22.2</v>
      </c>
    </row>
    <row r="1765" spans="1:5" x14ac:dyDescent="0.25">
      <c r="A1765" s="1" t="s">
        <v>2127</v>
      </c>
      <c r="B1765" s="1" t="s">
        <v>2640</v>
      </c>
      <c r="C1765" s="1" t="s">
        <v>2627</v>
      </c>
      <c r="D1765" s="1">
        <v>21.8</v>
      </c>
      <c r="E1765" s="1">
        <v>16.2</v>
      </c>
    </row>
    <row r="1766" spans="1:5" x14ac:dyDescent="0.25">
      <c r="A1766" s="1" t="s">
        <v>2127</v>
      </c>
      <c r="B1766" s="1" t="s">
        <v>2641</v>
      </c>
      <c r="C1766" s="1" t="s">
        <v>2628</v>
      </c>
      <c r="D1766" s="1">
        <v>15.9</v>
      </c>
      <c r="E1766" s="1">
        <v>22.9</v>
      </c>
    </row>
    <row r="1767" spans="1:5" x14ac:dyDescent="0.25">
      <c r="A1767" s="1" t="s">
        <v>2127</v>
      </c>
      <c r="B1767" s="1" t="s">
        <v>2642</v>
      </c>
      <c r="C1767" s="1" t="s">
        <v>2629</v>
      </c>
      <c r="D1767" s="1">
        <v>29.1</v>
      </c>
      <c r="E1767" s="1">
        <v>36.5</v>
      </c>
    </row>
    <row r="1768" spans="1:5" x14ac:dyDescent="0.25">
      <c r="A1768" s="1" t="s">
        <v>2127</v>
      </c>
      <c r="B1768" s="1" t="s">
        <v>2643</v>
      </c>
      <c r="C1768" s="1" t="s">
        <v>2630</v>
      </c>
      <c r="D1768" s="1">
        <v>13.1</v>
      </c>
      <c r="E1768" s="1">
        <v>21</v>
      </c>
    </row>
    <row r="1769" spans="1:5" x14ac:dyDescent="0.25">
      <c r="A1769" s="1" t="s">
        <v>2127</v>
      </c>
      <c r="B1769" s="1" t="s">
        <v>2644</v>
      </c>
      <c r="C1769" s="1" t="s">
        <v>2631</v>
      </c>
      <c r="D1769" s="1">
        <f>E1769/1.6</f>
        <v>20.3125</v>
      </c>
      <c r="E1769" s="1">
        <v>32.5</v>
      </c>
    </row>
  </sheetData>
  <autoFilter ref="A1:E1" xr:uid="{00000000-0001-0000-0000-000000000000}">
    <sortState xmlns:xlrd2="http://schemas.microsoft.com/office/spreadsheetml/2017/richdata2" ref="A2:E1839">
      <sortCondition ref="B1"/>
    </sortState>
  </autoFilter>
  <sortState xmlns:xlrd2="http://schemas.microsoft.com/office/spreadsheetml/2017/richdata2" ref="A2:E1766">
    <sortCondition ref="A2:A176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2022-03-03T11:55:55Z</dcterms:modified>
</cp:coreProperties>
</file>