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mhachaichi\Documents\ESPON-DATA\01_Code\02_Ecological Index + clustering HAC\Data\"/>
    </mc:Choice>
  </mc:AlternateContent>
  <xr:revisionPtr revIDLastSave="0" documentId="13_ncr:1_{A80017AB-DB7C-4051-A1F0-B2731531E0BB}" xr6:coauthVersionLast="47" xr6:coauthVersionMax="47" xr10:uidLastSave="{00000000-0000-0000-0000-000000000000}"/>
  <bookViews>
    <workbookView xWindow="-120" yWindow="33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42" i="1" l="1"/>
  <c r="F1037" i="1"/>
  <c r="F1034" i="1"/>
  <c r="D2" i="1"/>
  <c r="E2" i="1"/>
  <c r="D6" i="1"/>
  <c r="E6" i="1"/>
  <c r="E14" i="1"/>
  <c r="D16" i="1"/>
  <c r="E16" i="1"/>
  <c r="D20" i="1"/>
  <c r="E20" i="1"/>
  <c r="D27" i="1"/>
  <c r="E27" i="1"/>
  <c r="D33" i="1"/>
  <c r="E33" i="1"/>
  <c r="D37" i="1"/>
  <c r="E37" i="1"/>
  <c r="D43" i="1"/>
  <c r="E43" i="1"/>
  <c r="G45" i="1"/>
  <c r="G44" i="1"/>
  <c r="G34" i="1"/>
  <c r="G35" i="1"/>
  <c r="G36" i="1"/>
  <c r="G33" i="1"/>
  <c r="G19" i="1"/>
  <c r="G18" i="1"/>
  <c r="G17" i="1"/>
  <c r="G16" i="1"/>
  <c r="G5" i="1"/>
  <c r="G4" i="1"/>
  <c r="G3" i="1"/>
  <c r="I173" i="1"/>
  <c r="H173" i="1"/>
  <c r="G1419" i="1"/>
  <c r="G1418" i="1"/>
  <c r="G1414" i="1"/>
  <c r="G137" i="1"/>
  <c r="F137" i="1"/>
  <c r="G136" i="1"/>
  <c r="F136" i="1"/>
  <c r="G135" i="1"/>
  <c r="F135" i="1"/>
  <c r="G134" i="1"/>
  <c r="F134" i="1"/>
  <c r="G133" i="1"/>
  <c r="F133" i="1"/>
  <c r="G131" i="1"/>
  <c r="G130" i="1"/>
  <c r="F130" i="1"/>
  <c r="G129" i="1"/>
  <c r="F129" i="1"/>
  <c r="G128" i="1"/>
  <c r="F128" i="1"/>
  <c r="G127" i="1"/>
  <c r="F127" i="1"/>
  <c r="G126" i="1"/>
  <c r="F126" i="1"/>
  <c r="G125" i="1"/>
  <c r="F125" i="1"/>
  <c r="G124" i="1"/>
  <c r="F124" i="1"/>
  <c r="G2008" i="1"/>
  <c r="F2008" i="1"/>
  <c r="G2007" i="1"/>
  <c r="F2007" i="1"/>
  <c r="G2006" i="1"/>
  <c r="F2006" i="1"/>
  <c r="G2005" i="1"/>
  <c r="F2005" i="1"/>
  <c r="G2004" i="1"/>
  <c r="F2004" i="1"/>
  <c r="G2003" i="1"/>
  <c r="F2003" i="1"/>
  <c r="G2002" i="1"/>
  <c r="F2002" i="1"/>
  <c r="G2001" i="1"/>
  <c r="F2001" i="1"/>
  <c r="G2000" i="1"/>
  <c r="F2000" i="1"/>
  <c r="G1999" i="1"/>
  <c r="F1999" i="1"/>
  <c r="G1998" i="1"/>
  <c r="F1998" i="1"/>
  <c r="G1997" i="1"/>
  <c r="F1997" i="1"/>
  <c r="G1996" i="1"/>
  <c r="F1996" i="1"/>
  <c r="G1995" i="1"/>
  <c r="F1995" i="1"/>
  <c r="G1994" i="1"/>
  <c r="F1994" i="1"/>
  <c r="G1993" i="1"/>
  <c r="F1993" i="1"/>
  <c r="G1992" i="1"/>
  <c r="F1992" i="1"/>
  <c r="G1991" i="1"/>
  <c r="F1991" i="1"/>
  <c r="G1990" i="1"/>
  <c r="F1990" i="1"/>
  <c r="G1989" i="1"/>
  <c r="F1989" i="1"/>
  <c r="G1988" i="1"/>
  <c r="F1988" i="1"/>
  <c r="G1987" i="1"/>
  <c r="F1987" i="1"/>
  <c r="G1986" i="1"/>
  <c r="F1986" i="1"/>
  <c r="G1985" i="1"/>
  <c r="F1985" i="1"/>
  <c r="G1984" i="1"/>
  <c r="F1984" i="1"/>
  <c r="G1983" i="1"/>
  <c r="F1983" i="1"/>
  <c r="G43" i="1"/>
  <c r="G2" i="1"/>
  <c r="D170" i="1"/>
  <c r="D162" i="1"/>
  <c r="D161" i="1"/>
  <c r="D159" i="1"/>
  <c r="E118" i="1"/>
  <c r="E117" i="1"/>
  <c r="D118" i="1"/>
  <c r="D117" i="1"/>
</calcChain>
</file>

<file path=xl/sharedStrings.xml><?xml version="1.0" encoding="utf-8"?>
<sst xmlns="http://schemas.openxmlformats.org/spreadsheetml/2006/main" count="6184" uniqueCount="3355">
  <si>
    <t xml:space="preserve">country </t>
  </si>
  <si>
    <t>NUTS_ID</t>
  </si>
  <si>
    <t>NUTS_NAME</t>
  </si>
  <si>
    <t>unem_2019</t>
  </si>
  <si>
    <t>unem_2020</t>
  </si>
  <si>
    <t xml:space="preserve">Belgium </t>
  </si>
  <si>
    <t>BE10</t>
  </si>
  <si>
    <t>Zwijndrecht</t>
  </si>
  <si>
    <t>Czechia</t>
  </si>
  <si>
    <t>CZ010</t>
  </si>
  <si>
    <t>Prague, the Capital City</t>
  </si>
  <si>
    <t>CZ020</t>
  </si>
  <si>
    <t>Středočeský Region</t>
  </si>
  <si>
    <t>CZ031</t>
  </si>
  <si>
    <t>Jihočeský Region</t>
  </si>
  <si>
    <t>CZ032</t>
  </si>
  <si>
    <t>Plzeňský Region</t>
  </si>
  <si>
    <t>CZ041</t>
  </si>
  <si>
    <t>Karlovarský Region</t>
  </si>
  <si>
    <t>CZ042</t>
  </si>
  <si>
    <t>Ústecký Region</t>
  </si>
  <si>
    <t>CZ051</t>
  </si>
  <si>
    <t>Liberecký Region</t>
  </si>
  <si>
    <t>CZ052</t>
  </si>
  <si>
    <t>Královéhradecký Region</t>
  </si>
  <si>
    <t>CZ053</t>
  </si>
  <si>
    <t>Pardubický Region</t>
  </si>
  <si>
    <t>CZ063</t>
  </si>
  <si>
    <t>Vysočina Region</t>
  </si>
  <si>
    <t>CZ064</t>
  </si>
  <si>
    <t>Jihomoravský Region</t>
  </si>
  <si>
    <t>CZ071</t>
  </si>
  <si>
    <t>Olomoucký Region</t>
  </si>
  <si>
    <t>CZ072</t>
  </si>
  <si>
    <t>Zlínský Region</t>
  </si>
  <si>
    <t>CZ080</t>
  </si>
  <si>
    <t>Moravskoslezský Region</t>
  </si>
  <si>
    <t>Switzerland</t>
  </si>
  <si>
    <t>CH040</t>
  </si>
  <si>
    <t>Zurich</t>
  </si>
  <si>
    <t>CH021</t>
  </si>
  <si>
    <t>Berne</t>
  </si>
  <si>
    <t>CH061</t>
  </si>
  <si>
    <t>Lucerne</t>
  </si>
  <si>
    <t>CH062</t>
  </si>
  <si>
    <t>Uri</t>
  </si>
  <si>
    <t>CH063</t>
  </si>
  <si>
    <t>Schwyz</t>
  </si>
  <si>
    <t>CH064</t>
  </si>
  <si>
    <t>Obwald</t>
  </si>
  <si>
    <t>CH065</t>
  </si>
  <si>
    <t>Nidwald</t>
  </si>
  <si>
    <t>CH056</t>
  </si>
  <si>
    <t>Glaris</t>
  </si>
  <si>
    <t>CH066</t>
  </si>
  <si>
    <t>Zoug</t>
  </si>
  <si>
    <t>CH022</t>
  </si>
  <si>
    <t>Fribourg</t>
  </si>
  <si>
    <t>CH023</t>
  </si>
  <si>
    <t>Soleure</t>
  </si>
  <si>
    <t>CH053</t>
  </si>
  <si>
    <t>Bâle-Ville</t>
  </si>
  <si>
    <t>CH054</t>
  </si>
  <si>
    <t>Bâle-Campagne</t>
  </si>
  <si>
    <t>CH052</t>
  </si>
  <si>
    <t>Schaffhouse</t>
  </si>
  <si>
    <t>Appenzell Rhodes-Extérieures</t>
  </si>
  <si>
    <t>Appenzell Rhodes-Intérieures</t>
  </si>
  <si>
    <t>CH055</t>
  </si>
  <si>
    <t>St-Gall</t>
  </si>
  <si>
    <t>Grisons</t>
  </si>
  <si>
    <t>CH033</t>
  </si>
  <si>
    <t>Argovie</t>
  </si>
  <si>
    <t>CH057</t>
  </si>
  <si>
    <t>Thurgovie</t>
  </si>
  <si>
    <t>CH070</t>
  </si>
  <si>
    <t>Tessin</t>
  </si>
  <si>
    <t>CH011</t>
  </si>
  <si>
    <t>Vaud</t>
  </si>
  <si>
    <t>CH012</t>
  </si>
  <si>
    <t>Valais</t>
  </si>
  <si>
    <t>CH024</t>
  </si>
  <si>
    <t>Neuchâtel</t>
  </si>
  <si>
    <t>CH013</t>
  </si>
  <si>
    <t>Genève</t>
  </si>
  <si>
    <t>CH025</t>
  </si>
  <si>
    <t>Jura</t>
  </si>
  <si>
    <t>Estonia</t>
  </si>
  <si>
    <t>EE00</t>
  </si>
  <si>
    <t>EE001</t>
  </si>
  <si>
    <t>Northern Estonia</t>
  </si>
  <si>
    <t>EE006</t>
  </si>
  <si>
    <t>Central Estonia</t>
  </si>
  <si>
    <t>EE007</t>
  </si>
  <si>
    <t>Northeastern Estonia</t>
  </si>
  <si>
    <t>EE004</t>
  </si>
  <si>
    <t>Western Estonia</t>
  </si>
  <si>
    <t>EE008</t>
  </si>
  <si>
    <t>Southern Estonia</t>
  </si>
  <si>
    <t>Harju county</t>
  </si>
  <si>
    <t>Tallinn</t>
  </si>
  <si>
    <t>Harju county, excl. Tallinn</t>
  </si>
  <si>
    <t>Hiiu county</t>
  </si>
  <si>
    <t>Ida-Viru county</t>
  </si>
  <si>
    <t>Jõgeva county</t>
  </si>
  <si>
    <t>Järva county</t>
  </si>
  <si>
    <t>Lääne county</t>
  </si>
  <si>
    <t>Lääne-Viru county</t>
  </si>
  <si>
    <t>Põlva county</t>
  </si>
  <si>
    <t>Pärnu county</t>
  </si>
  <si>
    <t>Rapla county</t>
  </si>
  <si>
    <t>Saare county</t>
  </si>
  <si>
    <t>Tartu county</t>
  </si>
  <si>
    <t>Valga county</t>
  </si>
  <si>
    <t>Viljandi county</t>
  </si>
  <si>
    <t>Võru county</t>
  </si>
  <si>
    <t xml:space="preserve">Greece </t>
  </si>
  <si>
    <t>EL</t>
  </si>
  <si>
    <t>EL - Greece</t>
  </si>
  <si>
    <t>EL3</t>
  </si>
  <si>
    <t>EL3 - Attiki</t>
  </si>
  <si>
    <t>EL30</t>
  </si>
  <si>
    <t>EL30 - Attiki</t>
  </si>
  <si>
    <t>EL4</t>
  </si>
  <si>
    <t>EL4 - Nisia Aigaiou, Kriti</t>
  </si>
  <si>
    <t>EL41</t>
  </si>
  <si>
    <t>EL41 - Voreio Aigaio</t>
  </si>
  <si>
    <t>EL42</t>
  </si>
  <si>
    <t>EL42 - Notio Aigaio</t>
  </si>
  <si>
    <t>EL43</t>
  </si>
  <si>
    <t>EL43 - Kriti</t>
  </si>
  <si>
    <t>EL5</t>
  </si>
  <si>
    <t>EL5 - Voreia Ellada</t>
  </si>
  <si>
    <t>EL51</t>
  </si>
  <si>
    <t>EL51 - Anatoliki Makedonia, Thraki</t>
  </si>
  <si>
    <t>EL52</t>
  </si>
  <si>
    <t>EL52 - Kentriki Makedonia</t>
  </si>
  <si>
    <t>EL53</t>
  </si>
  <si>
    <t>EL53 - Dytiki Makedonia</t>
  </si>
  <si>
    <t>EL54</t>
  </si>
  <si>
    <t>EL54 - Ipeiros</t>
  </si>
  <si>
    <t>EL6</t>
  </si>
  <si>
    <t>EL6 - Kentriki Ellada</t>
  </si>
  <si>
    <t>EL61</t>
  </si>
  <si>
    <t>EL61 - Thessalia</t>
  </si>
  <si>
    <t>EL62</t>
  </si>
  <si>
    <t>EL62 - Ionia Nisia</t>
  </si>
  <si>
    <t>EL63</t>
  </si>
  <si>
    <t>EL63 - Dytiki Ellada</t>
  </si>
  <si>
    <t>EL64</t>
  </si>
  <si>
    <t>EL64 - Sterea Ellada</t>
  </si>
  <si>
    <t>EL65</t>
  </si>
  <si>
    <t>EL65 - Peloponnisos</t>
  </si>
  <si>
    <t xml:space="preserve">Spain </t>
  </si>
  <si>
    <t>ES</t>
  </si>
  <si>
    <t>National Total</t>
  </si>
  <si>
    <t>ES421</t>
  </si>
  <si>
    <t>02 Albacete</t>
  </si>
  <si>
    <t>ES521</t>
  </si>
  <si>
    <t>03 Alicante/Alacant</t>
  </si>
  <si>
    <t>ES611</t>
  </si>
  <si>
    <t>04 Almería</t>
  </si>
  <si>
    <t>ES211</t>
  </si>
  <si>
    <t>01 Araba/Álava</t>
  </si>
  <si>
    <t>ES120</t>
  </si>
  <si>
    <t>33 Asturias</t>
  </si>
  <si>
    <t>ES411</t>
  </si>
  <si>
    <t>05 Ávila</t>
  </si>
  <si>
    <t>ES431</t>
  </si>
  <si>
    <t>06 Badajoz</t>
  </si>
  <si>
    <t>ES53</t>
  </si>
  <si>
    <t>07 Balears, Illes</t>
  </si>
  <si>
    <t>ES511</t>
  </si>
  <si>
    <t>08 Barcelona</t>
  </si>
  <si>
    <t>ES213</t>
  </si>
  <si>
    <t>48 Bizkaia</t>
  </si>
  <si>
    <t>ES412</t>
  </si>
  <si>
    <t>09 Burgos</t>
  </si>
  <si>
    <t>ES432</t>
  </si>
  <si>
    <t>10 Cáceres</t>
  </si>
  <si>
    <t>ES612</t>
  </si>
  <si>
    <t>11 Cádiz</t>
  </si>
  <si>
    <t>ES130</t>
  </si>
  <si>
    <t>39 Cantabria</t>
  </si>
  <si>
    <t>ES522</t>
  </si>
  <si>
    <t>12 Castellón/Castelló</t>
  </si>
  <si>
    <t>ES422</t>
  </si>
  <si>
    <t>13 Ciudad Real</t>
  </si>
  <si>
    <t>ES613</t>
  </si>
  <si>
    <t>14 Córdoba</t>
  </si>
  <si>
    <t>ES111</t>
  </si>
  <si>
    <t>15 Coruña, A</t>
  </si>
  <si>
    <t>ES423</t>
  </si>
  <si>
    <t>16 Cuenca</t>
  </si>
  <si>
    <t>ES212</t>
  </si>
  <si>
    <t>20 Gipuzkoa</t>
  </si>
  <si>
    <t>ES512</t>
  </si>
  <si>
    <t>17 Girona</t>
  </si>
  <si>
    <t>ES614</t>
  </si>
  <si>
    <t>18 Granada</t>
  </si>
  <si>
    <t>ES424</t>
  </si>
  <si>
    <t>19 Guadalajara</t>
  </si>
  <si>
    <t>ES615</t>
  </si>
  <si>
    <t>21 Huelva</t>
  </si>
  <si>
    <t>ES241</t>
  </si>
  <si>
    <t>22 Huesca</t>
  </si>
  <si>
    <t>ES616</t>
  </si>
  <si>
    <t>23 Jaén</t>
  </si>
  <si>
    <t>ES413</t>
  </si>
  <si>
    <t>24 León</t>
  </si>
  <si>
    <t>ES513</t>
  </si>
  <si>
    <t>25 Lleida</t>
  </si>
  <si>
    <t>ES112</t>
  </si>
  <si>
    <t>27 Lugo</t>
  </si>
  <si>
    <t>ES300</t>
  </si>
  <si>
    <t>28 Madrid</t>
  </si>
  <si>
    <t>ES617</t>
  </si>
  <si>
    <t>29 Málaga</t>
  </si>
  <si>
    <t>ES620</t>
  </si>
  <si>
    <t>30 Murcia</t>
  </si>
  <si>
    <t>ES220</t>
  </si>
  <si>
    <t>31 Navarra</t>
  </si>
  <si>
    <t>ES113</t>
  </si>
  <si>
    <t>32 Ourense</t>
  </si>
  <si>
    <t>ES414</t>
  </si>
  <si>
    <t>34 Palencia</t>
  </si>
  <si>
    <t>ES707</t>
  </si>
  <si>
    <t>35 Palmas, Las</t>
  </si>
  <si>
    <t>ES114</t>
  </si>
  <si>
    <t>36 Pontevedra</t>
  </si>
  <si>
    <t>ES230</t>
  </si>
  <si>
    <t>26 Rioja, La</t>
  </si>
  <si>
    <t>ES415</t>
  </si>
  <si>
    <t>37 Salamanca</t>
  </si>
  <si>
    <t>ES709</t>
  </si>
  <si>
    <t>38 Santa Cruz de Tenerife</t>
  </si>
  <si>
    <t>ES416</t>
  </si>
  <si>
    <t>40 Segovia</t>
  </si>
  <si>
    <t>ES618</t>
  </si>
  <si>
    <t>41 Sevilla</t>
  </si>
  <si>
    <t>ES417</t>
  </si>
  <si>
    <t>42 Soria</t>
  </si>
  <si>
    <t>ES514</t>
  </si>
  <si>
    <t>43 Tarragona</t>
  </si>
  <si>
    <t>ES242</t>
  </si>
  <si>
    <t>44 Teruel</t>
  </si>
  <si>
    <t>ES425</t>
  </si>
  <si>
    <t>45 Toledo</t>
  </si>
  <si>
    <t>ES523</t>
  </si>
  <si>
    <t>46 Valencia/València</t>
  </si>
  <si>
    <t>ES418</t>
  </si>
  <si>
    <t>47 Valladolid</t>
  </si>
  <si>
    <t>ES419</t>
  </si>
  <si>
    <t>49 Zamora</t>
  </si>
  <si>
    <t>ES243</t>
  </si>
  <si>
    <t>50 Zaragoza</t>
  </si>
  <si>
    <t>ES630</t>
  </si>
  <si>
    <t>51 Ceuta</t>
  </si>
  <si>
    <t>ES640</t>
  </si>
  <si>
    <t>52 Melilla</t>
  </si>
  <si>
    <t>Finland</t>
  </si>
  <si>
    <t>FI</t>
  </si>
  <si>
    <t>WHOLE COUNTRY</t>
  </si>
  <si>
    <t>FI1B1</t>
  </si>
  <si>
    <t>MK01 Uusimaa</t>
  </si>
  <si>
    <t>FI1C1</t>
  </si>
  <si>
    <t>MK02 Southwest Finland</t>
  </si>
  <si>
    <t>FI196</t>
  </si>
  <si>
    <t>MK04 Satakunta</t>
  </si>
  <si>
    <t>FI1C2</t>
  </si>
  <si>
    <t>MK05 Kanta-Häme</t>
  </si>
  <si>
    <t>FI197</t>
  </si>
  <si>
    <t>MK06 Pirkanmaa</t>
  </si>
  <si>
    <t>FI1C3</t>
  </si>
  <si>
    <t>MK07 Päijät-Häme</t>
  </si>
  <si>
    <t>FI1C4</t>
  </si>
  <si>
    <t>MK08 Kymenlaakso</t>
  </si>
  <si>
    <t>FI1C5</t>
  </si>
  <si>
    <t>MK09 South Karelia</t>
  </si>
  <si>
    <t>FI1D1</t>
  </si>
  <si>
    <t>MK10 South Savo</t>
  </si>
  <si>
    <t>FI1D2</t>
  </si>
  <si>
    <t>MK11 North Savo</t>
  </si>
  <si>
    <t>FI1D3</t>
  </si>
  <si>
    <t>MK12 North Karelia</t>
  </si>
  <si>
    <t>FI193</t>
  </si>
  <si>
    <t>MK13 Central Finland</t>
  </si>
  <si>
    <t>FI194</t>
  </si>
  <si>
    <t>MK14 South Ostrobothnia</t>
  </si>
  <si>
    <t>FI195</t>
  </si>
  <si>
    <t>MK15 Ostrobothnia</t>
  </si>
  <si>
    <t>FI1D5</t>
  </si>
  <si>
    <t>MK16 Central Ostrobothnia</t>
  </si>
  <si>
    <t>FI1D6</t>
  </si>
  <si>
    <t>MK17 North Ostrobothnia</t>
  </si>
  <si>
    <t>FI1D4</t>
  </si>
  <si>
    <t>MK18 Kainuu</t>
  </si>
  <si>
    <t>FI1D7</t>
  </si>
  <si>
    <t>MK19 Lapland</t>
  </si>
  <si>
    <t>FI200</t>
  </si>
  <si>
    <t>MK21 Åland</t>
  </si>
  <si>
    <t>France</t>
  </si>
  <si>
    <t>AIN</t>
  </si>
  <si>
    <t>FRE21</t>
  </si>
  <si>
    <t>AISNE</t>
  </si>
  <si>
    <t>FRK11</t>
  </si>
  <si>
    <t>ALLIER</t>
  </si>
  <si>
    <t>FRL01</t>
  </si>
  <si>
    <t>ALPES-DE-HAUTE-PROVENCE</t>
  </si>
  <si>
    <t>FRL02</t>
  </si>
  <si>
    <t>HAUTES-ALPES</t>
  </si>
  <si>
    <t>FRL03</t>
  </si>
  <si>
    <t>ALPES-MARITIMES</t>
  </si>
  <si>
    <t>FRK22</t>
  </si>
  <si>
    <t>ARDECHE</t>
  </si>
  <si>
    <t>FRF21</t>
  </si>
  <si>
    <t>ARDENNES</t>
  </si>
  <si>
    <t>FRJ21</t>
  </si>
  <si>
    <t>ARIEGE</t>
  </si>
  <si>
    <t>FRF22</t>
  </si>
  <si>
    <t>AUBE</t>
  </si>
  <si>
    <t>FRJ11</t>
  </si>
  <si>
    <t>AUDE</t>
  </si>
  <si>
    <t>FRJ22</t>
  </si>
  <si>
    <t>AVEYRON</t>
  </si>
  <si>
    <t>FRL04</t>
  </si>
  <si>
    <t>BOUCHES-DU-RHONE</t>
  </si>
  <si>
    <t>FRD11</t>
  </si>
  <si>
    <t>CALVADOS</t>
  </si>
  <si>
    <t>FRK12</t>
  </si>
  <si>
    <t>CANTAL</t>
  </si>
  <si>
    <t>FRI31</t>
  </si>
  <si>
    <t>CHARENTE</t>
  </si>
  <si>
    <t>FRI32</t>
  </si>
  <si>
    <t>CHARENTE-MARITIME</t>
  </si>
  <si>
    <t>FRB01</t>
  </si>
  <si>
    <t>CHER</t>
  </si>
  <si>
    <t>FRI21</t>
  </si>
  <si>
    <t>CORREZE</t>
  </si>
  <si>
    <t>FRC11</t>
  </si>
  <si>
    <t>COTE-D'OR</t>
  </si>
  <si>
    <t>FRH01</t>
  </si>
  <si>
    <t>COTES-D'ARMOR</t>
  </si>
  <si>
    <t>FRI22</t>
  </si>
  <si>
    <t>CREUSE</t>
  </si>
  <si>
    <t>FRI11</t>
  </si>
  <si>
    <t>DORDOGNE</t>
  </si>
  <si>
    <t>FRC21</t>
  </si>
  <si>
    <t>DOUBS</t>
  </si>
  <si>
    <t>FRK23</t>
  </si>
  <si>
    <t>DROME</t>
  </si>
  <si>
    <t>FRD21</t>
  </si>
  <si>
    <t>EURE</t>
  </si>
  <si>
    <t>FRB02</t>
  </si>
  <si>
    <t>EURE-ET-LOIR</t>
  </si>
  <si>
    <t>FRH02</t>
  </si>
  <si>
    <t>FINISTERE</t>
  </si>
  <si>
    <t>FRM01</t>
  </si>
  <si>
    <t>CORSE-DU-SUD</t>
  </si>
  <si>
    <t>FRM02</t>
  </si>
  <si>
    <t>HAUTE-CORSE</t>
  </si>
  <si>
    <t>FRJ12</t>
  </si>
  <si>
    <t>GARD</t>
  </si>
  <si>
    <t>FRJ23</t>
  </si>
  <si>
    <t>HAUTE-GARONNE</t>
  </si>
  <si>
    <t>FRJ24</t>
  </si>
  <si>
    <t>GERS</t>
  </si>
  <si>
    <t>FRI12</t>
  </si>
  <si>
    <t>GIRONDE</t>
  </si>
  <si>
    <t>FRJ13</t>
  </si>
  <si>
    <t>HERAULT</t>
  </si>
  <si>
    <t>FRH03</t>
  </si>
  <si>
    <t>ILLE-ET-VILAINE</t>
  </si>
  <si>
    <t>FRB03</t>
  </si>
  <si>
    <t>INDRE</t>
  </si>
  <si>
    <t>FRB04</t>
  </si>
  <si>
    <t>INDRE-ET-LOIRE</t>
  </si>
  <si>
    <t>FRK24</t>
  </si>
  <si>
    <t>ISERE</t>
  </si>
  <si>
    <t>FRC22</t>
  </si>
  <si>
    <t>JURA</t>
  </si>
  <si>
    <t>FRI13</t>
  </si>
  <si>
    <t>LANDES</t>
  </si>
  <si>
    <t>FRB05</t>
  </si>
  <si>
    <t>LOIR-ET-CHER</t>
  </si>
  <si>
    <t>FRK25</t>
  </si>
  <si>
    <t>LOIRE</t>
  </si>
  <si>
    <t>FRK13</t>
  </si>
  <si>
    <t>HAUTE-LOIRE</t>
  </si>
  <si>
    <t>FRG01</t>
  </si>
  <si>
    <t>LOIRE-ATLANTIQUE</t>
  </si>
  <si>
    <t>FRB06</t>
  </si>
  <si>
    <t>LOIRET</t>
  </si>
  <si>
    <t>FRJ25</t>
  </si>
  <si>
    <t>LOT</t>
  </si>
  <si>
    <t>FRI14</t>
  </si>
  <si>
    <t>LOT-ET-GARONNE</t>
  </si>
  <si>
    <t>FRJ14</t>
  </si>
  <si>
    <t>LOZERE</t>
  </si>
  <si>
    <t>FRG02</t>
  </si>
  <si>
    <t>MAINE-ET-LOIRE</t>
  </si>
  <si>
    <t>FRD12</t>
  </si>
  <si>
    <t>MANCHE</t>
  </si>
  <si>
    <t>FRF23</t>
  </si>
  <si>
    <t>MARNE</t>
  </si>
  <si>
    <t>FRF24</t>
  </si>
  <si>
    <t>HAUTE-MARNE</t>
  </si>
  <si>
    <t>FRG03</t>
  </si>
  <si>
    <t>MAYENNE</t>
  </si>
  <si>
    <t>FRF31</t>
  </si>
  <si>
    <t>MEURTHE-ET-MOSELLE</t>
  </si>
  <si>
    <t>FRF32</t>
  </si>
  <si>
    <t>MEUSE</t>
  </si>
  <si>
    <t>FRH04</t>
  </si>
  <si>
    <t>MORBIHAN</t>
  </si>
  <si>
    <t>FRF33</t>
  </si>
  <si>
    <t>MOSELLE</t>
  </si>
  <si>
    <t>FRC12</t>
  </si>
  <si>
    <t>NIEVRE</t>
  </si>
  <si>
    <t>FRE11</t>
  </si>
  <si>
    <t>NORD</t>
  </si>
  <si>
    <t>FRE22</t>
  </si>
  <si>
    <t>OISE</t>
  </si>
  <si>
    <t>FRD13</t>
  </si>
  <si>
    <t>ORNE</t>
  </si>
  <si>
    <t>FRE12</t>
  </si>
  <si>
    <t>PAS-DE-CALAIS</t>
  </si>
  <si>
    <t>FRK14</t>
  </si>
  <si>
    <t>PUY-DE-DOME</t>
  </si>
  <si>
    <t>FRI15</t>
  </si>
  <si>
    <t>PYRENEES-ATLANTIQUES</t>
  </si>
  <si>
    <t>FRJ26</t>
  </si>
  <si>
    <t>HAUTES-PYRENEES</t>
  </si>
  <si>
    <t>FRJ15</t>
  </si>
  <si>
    <t>PYRENEES-ORIENTALES</t>
  </si>
  <si>
    <t>FRF11</t>
  </si>
  <si>
    <t>BAS-RHIN</t>
  </si>
  <si>
    <t>FRF12</t>
  </si>
  <si>
    <t>HAUT-RHIN</t>
  </si>
  <si>
    <t>FRK26</t>
  </si>
  <si>
    <t>RHONE</t>
  </si>
  <si>
    <t>FRC23</t>
  </si>
  <si>
    <t>HAUTE-SAONE</t>
  </si>
  <si>
    <t>FRC13</t>
  </si>
  <si>
    <t>SAONE-ET-LOIRE</t>
  </si>
  <si>
    <t>FRG04</t>
  </si>
  <si>
    <t>SARTHE</t>
  </si>
  <si>
    <t>FRK27</t>
  </si>
  <si>
    <t>SAVOIE</t>
  </si>
  <si>
    <t>FRK28</t>
  </si>
  <si>
    <t>HAUTE-SAVOIE</t>
  </si>
  <si>
    <t>FR101</t>
  </si>
  <si>
    <t>PARIS</t>
  </si>
  <si>
    <t>FRD22</t>
  </si>
  <si>
    <t>SEINE-MARITIME</t>
  </si>
  <si>
    <t>FR102</t>
  </si>
  <si>
    <t>SEINE-ET-MARNE</t>
  </si>
  <si>
    <t>FR103</t>
  </si>
  <si>
    <t>YVELINES</t>
  </si>
  <si>
    <t>FRI33</t>
  </si>
  <si>
    <t>DEUX-SEVRES</t>
  </si>
  <si>
    <t>FRE23</t>
  </si>
  <si>
    <t>SOMME</t>
  </si>
  <si>
    <t>FRJ27</t>
  </si>
  <si>
    <t>TARN</t>
  </si>
  <si>
    <t>FRJ28</t>
  </si>
  <si>
    <t>TARN-ET-GARONNE</t>
  </si>
  <si>
    <t>FRL05</t>
  </si>
  <si>
    <t>VAR</t>
  </si>
  <si>
    <t>FRL06</t>
  </si>
  <si>
    <t>VAUCLUSE</t>
  </si>
  <si>
    <t>FRG05</t>
  </si>
  <si>
    <t>VENDEE</t>
  </si>
  <si>
    <t>FRI34</t>
  </si>
  <si>
    <t>VIENNE</t>
  </si>
  <si>
    <t>FRI23</t>
  </si>
  <si>
    <t>HAUTE-VIENNE</t>
  </si>
  <si>
    <t>FRF34</t>
  </si>
  <si>
    <t>VOSGES</t>
  </si>
  <si>
    <t>FRC14</t>
  </si>
  <si>
    <t>YONNE</t>
  </si>
  <si>
    <t>FRC24</t>
  </si>
  <si>
    <t>TERRITOIRE DE BELFORT</t>
  </si>
  <si>
    <t>FR104</t>
  </si>
  <si>
    <t>ESSONNE</t>
  </si>
  <si>
    <t>FR105</t>
  </si>
  <si>
    <t>HAUTS-DE-SEINE</t>
  </si>
  <si>
    <t>FR106</t>
  </si>
  <si>
    <t>SEINE-SAINT-DENIS</t>
  </si>
  <si>
    <t>FR107</t>
  </si>
  <si>
    <t>VAL-DE-MARNE</t>
  </si>
  <si>
    <t>FR108</t>
  </si>
  <si>
    <t>VAL-D'OISE</t>
  </si>
  <si>
    <t>Croatia</t>
  </si>
  <si>
    <t>HR0</t>
  </si>
  <si>
    <t>Republic of Croatia</t>
  </si>
  <si>
    <t>HR065</t>
  </si>
  <si>
    <t>Zagreb</t>
  </si>
  <si>
    <t>HR064</t>
  </si>
  <si>
    <t>Krapina-Zagorje</t>
  </si>
  <si>
    <t>HR028</t>
  </si>
  <si>
    <t>Sisak-Moslavina</t>
  </si>
  <si>
    <t>HR027</t>
  </si>
  <si>
    <t>Karlovac</t>
  </si>
  <si>
    <t>HR062</t>
  </si>
  <si>
    <t>Varaždin</t>
  </si>
  <si>
    <t>HR063</t>
  </si>
  <si>
    <t>Koprivnica-Križevci</t>
  </si>
  <si>
    <t>HR021</t>
  </si>
  <si>
    <t>Bjelovar-Bilogora</t>
  </si>
  <si>
    <t>HR031</t>
  </si>
  <si>
    <t>Primorje-Gorski kotar</t>
  </si>
  <si>
    <t>HR032</t>
  </si>
  <si>
    <t>Lika-Senj</t>
  </si>
  <si>
    <t>HR022</t>
  </si>
  <si>
    <t>Virovitica-Podravina</t>
  </si>
  <si>
    <t>HR023</t>
  </si>
  <si>
    <t>Požega-Slavonia</t>
  </si>
  <si>
    <t>Slavonski Brod-Posavina</t>
  </si>
  <si>
    <t>HR033</t>
  </si>
  <si>
    <t>Zadar</t>
  </si>
  <si>
    <t>HR025</t>
  </si>
  <si>
    <t>Osijek-Baranja</t>
  </si>
  <si>
    <t>HR034</t>
  </si>
  <si>
    <t>Šibenik-Knin</t>
  </si>
  <si>
    <t>HR026</t>
  </si>
  <si>
    <t>Vukovar-Sirmium</t>
  </si>
  <si>
    <t>HR035</t>
  </si>
  <si>
    <t>Split-Dalmatia</t>
  </si>
  <si>
    <t>HR036</t>
  </si>
  <si>
    <t>Istria</t>
  </si>
  <si>
    <t>HR037</t>
  </si>
  <si>
    <t>Dubrovnik-Neretva</t>
  </si>
  <si>
    <t>HR061</t>
  </si>
  <si>
    <t>Međimurje</t>
  </si>
  <si>
    <t>HR050</t>
  </si>
  <si>
    <t>City of Zagreb</t>
  </si>
  <si>
    <t>Hungary</t>
  </si>
  <si>
    <t>HU110</t>
  </si>
  <si>
    <t>Budapest</t>
  </si>
  <si>
    <t>HU120</t>
  </si>
  <si>
    <t>Pest</t>
  </si>
  <si>
    <t>HU1</t>
  </si>
  <si>
    <t>Central Hungary</t>
  </si>
  <si>
    <t>HU211</t>
  </si>
  <si>
    <t>Fejér</t>
  </si>
  <si>
    <t>HU212</t>
  </si>
  <si>
    <t>Komárom-Esztergom</t>
  </si>
  <si>
    <t>HU213</t>
  </si>
  <si>
    <t>Veszprém</t>
  </si>
  <si>
    <t>HU21</t>
  </si>
  <si>
    <t>Central Transdanubia</t>
  </si>
  <si>
    <t>HU221</t>
  </si>
  <si>
    <t>Győr-Moson-Sopron</t>
  </si>
  <si>
    <t>HU222</t>
  </si>
  <si>
    <t>Vas</t>
  </si>
  <si>
    <t>HU223</t>
  </si>
  <si>
    <t>Zala</t>
  </si>
  <si>
    <t>HU22</t>
  </si>
  <si>
    <t>Western Transdanubia</t>
  </si>
  <si>
    <t>HU231</t>
  </si>
  <si>
    <t>Baranya</t>
  </si>
  <si>
    <t>HU232</t>
  </si>
  <si>
    <t>Somogy</t>
  </si>
  <si>
    <t>HU233</t>
  </si>
  <si>
    <t>Tolna</t>
  </si>
  <si>
    <t>HU23</t>
  </si>
  <si>
    <t>Southern Transdanubia</t>
  </si>
  <si>
    <t>HU2</t>
  </si>
  <si>
    <t>Transdanubia</t>
  </si>
  <si>
    <t>HU311</t>
  </si>
  <si>
    <t>Borsod-Abaúj-Zemplén</t>
  </si>
  <si>
    <t>HU312</t>
  </si>
  <si>
    <t>Heves</t>
  </si>
  <si>
    <t>HU313</t>
  </si>
  <si>
    <t>Nógrád</t>
  </si>
  <si>
    <t>HU31</t>
  </si>
  <si>
    <t>Northern Hungary</t>
  </si>
  <si>
    <t>HU321</t>
  </si>
  <si>
    <t>Hajdú-Bihar</t>
  </si>
  <si>
    <t>HU322</t>
  </si>
  <si>
    <t>Jász-Nagykun-Szolnok</t>
  </si>
  <si>
    <t>HU323</t>
  </si>
  <si>
    <t>Szabolcs-Szatmár-Bereg</t>
  </si>
  <si>
    <t>HU32</t>
  </si>
  <si>
    <t>Northern Great Plain</t>
  </si>
  <si>
    <t>HU331</t>
  </si>
  <si>
    <t>Bács-Kiskun</t>
  </si>
  <si>
    <t>HU332</t>
  </si>
  <si>
    <t>Békés</t>
  </si>
  <si>
    <t>HU333</t>
  </si>
  <si>
    <t>Csongrád-Csanád</t>
  </si>
  <si>
    <t>HU33</t>
  </si>
  <si>
    <t>Southern Great Plain</t>
  </si>
  <si>
    <t>HU3</t>
  </si>
  <si>
    <t>Great Plain and North</t>
  </si>
  <si>
    <t>Ireland</t>
  </si>
  <si>
    <t>IE041</t>
  </si>
  <si>
    <t>Border</t>
  </si>
  <si>
    <t>IE061</t>
  </si>
  <si>
    <t>Dublin</t>
  </si>
  <si>
    <t>IE06</t>
  </si>
  <si>
    <t>Eastern and Midland</t>
  </si>
  <si>
    <t>IE062</t>
  </si>
  <si>
    <t>Mid-East</t>
  </si>
  <si>
    <t>IE051</t>
  </si>
  <si>
    <t>Mid-West</t>
  </si>
  <si>
    <t>IE063</t>
  </si>
  <si>
    <t>Midland</t>
  </si>
  <si>
    <t>IE04</t>
  </si>
  <si>
    <t>Northern and Western</t>
  </si>
  <si>
    <t>IE052</t>
  </si>
  <si>
    <t>South-East</t>
  </si>
  <si>
    <t>IE053</t>
  </si>
  <si>
    <t>South-West</t>
  </si>
  <si>
    <t>IE05</t>
  </si>
  <si>
    <t>Southern</t>
  </si>
  <si>
    <t>IE0</t>
  </si>
  <si>
    <t>State</t>
  </si>
  <si>
    <t>IE042</t>
  </si>
  <si>
    <t>West</t>
  </si>
  <si>
    <t xml:space="preserve">Italy </t>
  </si>
  <si>
    <t>IT</t>
  </si>
  <si>
    <t>Italia</t>
  </si>
  <si>
    <t xml:space="preserve">  Nord</t>
  </si>
  <si>
    <t>ITC</t>
  </si>
  <si>
    <t xml:space="preserve">  Nord-ovest</t>
  </si>
  <si>
    <t>ITC1</t>
  </si>
  <si>
    <t xml:space="preserve">    Piemonte</t>
  </si>
  <si>
    <t>ITC11</t>
  </si>
  <si>
    <t xml:space="preserve">      Torino</t>
  </si>
  <si>
    <t>ITC12</t>
  </si>
  <si>
    <t xml:space="preserve">      Vercelli</t>
  </si>
  <si>
    <t>ITC15</t>
  </si>
  <si>
    <t xml:space="preserve">      Novara</t>
  </si>
  <si>
    <t>ITC16</t>
  </si>
  <si>
    <t xml:space="preserve">      Cuneo</t>
  </si>
  <si>
    <t>ITC17</t>
  </si>
  <si>
    <t xml:space="preserve">      Asti</t>
  </si>
  <si>
    <t>ITC18</t>
  </si>
  <si>
    <t xml:space="preserve">      Alessandria</t>
  </si>
  <si>
    <t>ITC13</t>
  </si>
  <si>
    <t xml:space="preserve">      Biella</t>
  </si>
  <si>
    <t>ITC14</t>
  </si>
  <si>
    <t xml:space="preserve">      Verbano-Cusio-Ossola</t>
  </si>
  <si>
    <t>ITC2</t>
  </si>
  <si>
    <t xml:space="preserve">    Valle d'Aosta / Vallée d'Aoste</t>
  </si>
  <si>
    <t>ITC20</t>
  </si>
  <si>
    <t xml:space="preserve">      Valle d'Aosta / Vallée d'Aoste</t>
  </si>
  <si>
    <t>ITC3</t>
  </si>
  <si>
    <t xml:space="preserve">    Liguria</t>
  </si>
  <si>
    <t>ITC31</t>
  </si>
  <si>
    <t xml:space="preserve">      Imperia</t>
  </si>
  <si>
    <t>ITC32</t>
  </si>
  <si>
    <t xml:space="preserve">      Savona</t>
  </si>
  <si>
    <t>ITC33</t>
  </si>
  <si>
    <t xml:space="preserve">      Genova</t>
  </si>
  <si>
    <t>ITC34</t>
  </si>
  <si>
    <t xml:space="preserve">      La Spezia</t>
  </si>
  <si>
    <t>ITC4</t>
  </si>
  <si>
    <t xml:space="preserve">    Lombardia</t>
  </si>
  <si>
    <t>ITC41</t>
  </si>
  <si>
    <t xml:space="preserve">      Varese</t>
  </si>
  <si>
    <t>ITC42</t>
  </si>
  <si>
    <t xml:space="preserve">      Como</t>
  </si>
  <si>
    <t>ITC44</t>
  </si>
  <si>
    <t xml:space="preserve">      Sondrio</t>
  </si>
  <si>
    <t>ITC4C</t>
  </si>
  <si>
    <t xml:space="preserve">      Milano</t>
  </si>
  <si>
    <t>ITC46</t>
  </si>
  <si>
    <t xml:space="preserve">      Bergamo</t>
  </si>
  <si>
    <t>ITC47</t>
  </si>
  <si>
    <t xml:space="preserve">      Brescia</t>
  </si>
  <si>
    <t>ITC48</t>
  </si>
  <si>
    <t xml:space="preserve">      Pavia</t>
  </si>
  <si>
    <t>ITC4A</t>
  </si>
  <si>
    <t xml:space="preserve">      Cremona</t>
  </si>
  <si>
    <t>ITC4B</t>
  </si>
  <si>
    <t xml:space="preserve">      Mantova</t>
  </si>
  <si>
    <t>ITC43</t>
  </si>
  <si>
    <t xml:space="preserve">      Lecco</t>
  </si>
  <si>
    <t>ITC49</t>
  </si>
  <si>
    <t xml:space="preserve">      Lodi</t>
  </si>
  <si>
    <t>ITC4D</t>
  </si>
  <si>
    <t xml:space="preserve">      Monza e della Brianza</t>
  </si>
  <si>
    <t>ITH</t>
  </si>
  <si>
    <t xml:space="preserve">  Nord-est</t>
  </si>
  <si>
    <t>ITH1</t>
  </si>
  <si>
    <t xml:space="preserve">    Trentino Alto Adige / Südtirol</t>
  </si>
  <si>
    <t>ITH10</t>
  </si>
  <si>
    <t xml:space="preserve">    Provincia Autonoma Bolzano / Bozen</t>
  </si>
  <si>
    <t>ITH20</t>
  </si>
  <si>
    <t xml:space="preserve">    Provincia Autonoma Trento</t>
  </si>
  <si>
    <t>ITH3</t>
  </si>
  <si>
    <t xml:space="preserve">    Veneto</t>
  </si>
  <si>
    <t>ITH31</t>
  </si>
  <si>
    <t xml:space="preserve">      Verona</t>
  </si>
  <si>
    <t>ITH32</t>
  </si>
  <si>
    <t xml:space="preserve">      Vicenza</t>
  </si>
  <si>
    <t>ITH33</t>
  </si>
  <si>
    <t xml:space="preserve">      Belluno</t>
  </si>
  <si>
    <t>ITH34</t>
  </si>
  <si>
    <t xml:space="preserve">      Treviso</t>
  </si>
  <si>
    <t>ITH35</t>
  </si>
  <si>
    <t xml:space="preserve">      Venezia</t>
  </si>
  <si>
    <t>ITH36</t>
  </si>
  <si>
    <t xml:space="preserve">      Padova</t>
  </si>
  <si>
    <t>ITH37</t>
  </si>
  <si>
    <t xml:space="preserve">      Rovigo</t>
  </si>
  <si>
    <t>ITH4</t>
  </si>
  <si>
    <t xml:space="preserve">    Friuli-Venezia Giulia</t>
  </si>
  <si>
    <t>ITH42</t>
  </si>
  <si>
    <t xml:space="preserve">      Udine</t>
  </si>
  <si>
    <t>ITH43</t>
  </si>
  <si>
    <t xml:space="preserve">      Gorizia</t>
  </si>
  <si>
    <t>ITH44</t>
  </si>
  <si>
    <t xml:space="preserve">      Trieste</t>
  </si>
  <si>
    <t>ITH41</t>
  </si>
  <si>
    <t xml:space="preserve">      Pordenone</t>
  </si>
  <si>
    <t>ITH5</t>
  </si>
  <si>
    <t xml:space="preserve">    Emilia-Romagna</t>
  </si>
  <si>
    <t>ITDH1</t>
  </si>
  <si>
    <t xml:space="preserve">      Piacenza</t>
  </si>
  <si>
    <t>ITDH2</t>
  </si>
  <si>
    <t xml:space="preserve">      Parma</t>
  </si>
  <si>
    <t>ITDH3</t>
  </si>
  <si>
    <t xml:space="preserve">      Reggio nell'Emilia</t>
  </si>
  <si>
    <t>ITDH4</t>
  </si>
  <si>
    <t xml:space="preserve">      Modena</t>
  </si>
  <si>
    <t>ITDH5</t>
  </si>
  <si>
    <t xml:space="preserve">      Bologna</t>
  </si>
  <si>
    <t>ITDH6</t>
  </si>
  <si>
    <t xml:space="preserve">      Ferrara</t>
  </si>
  <si>
    <t>ITDH7</t>
  </si>
  <si>
    <t xml:space="preserve">      Ravenna</t>
  </si>
  <si>
    <t>ITDH8</t>
  </si>
  <si>
    <t xml:space="preserve">      Forlì-Cesena</t>
  </si>
  <si>
    <t>ITDH9</t>
  </si>
  <si>
    <t xml:space="preserve">      Rimini</t>
  </si>
  <si>
    <t>ITI</t>
  </si>
  <si>
    <t xml:space="preserve">  Centro</t>
  </si>
  <si>
    <t>ITI1</t>
  </si>
  <si>
    <t xml:space="preserve">    Toscana</t>
  </si>
  <si>
    <t>ITI11</t>
  </si>
  <si>
    <t xml:space="preserve">      Massa-Carrara</t>
  </si>
  <si>
    <t>ITI12</t>
  </si>
  <si>
    <t xml:space="preserve">      Lucca</t>
  </si>
  <si>
    <t>ITI13</t>
  </si>
  <si>
    <t xml:space="preserve">      Pistoia</t>
  </si>
  <si>
    <t>ITI14</t>
  </si>
  <si>
    <t xml:space="preserve">      Firenze</t>
  </si>
  <si>
    <t>ITI16</t>
  </si>
  <si>
    <t xml:space="preserve">      Livorno</t>
  </si>
  <si>
    <t>ITI17</t>
  </si>
  <si>
    <t xml:space="preserve">      Pisa</t>
  </si>
  <si>
    <t>ITI18</t>
  </si>
  <si>
    <t xml:space="preserve">      Arezzo</t>
  </si>
  <si>
    <t>ITI19</t>
  </si>
  <si>
    <t xml:space="preserve">      Siena</t>
  </si>
  <si>
    <t>ITI1A</t>
  </si>
  <si>
    <t xml:space="preserve">      Grosseto</t>
  </si>
  <si>
    <t>ITI15</t>
  </si>
  <si>
    <t xml:space="preserve">      Prato</t>
  </si>
  <si>
    <t>ITI2</t>
  </si>
  <si>
    <t xml:space="preserve">    Umbria</t>
  </si>
  <si>
    <t>ITI21</t>
  </si>
  <si>
    <t xml:space="preserve">      Perugia</t>
  </si>
  <si>
    <t>ITI22</t>
  </si>
  <si>
    <t xml:space="preserve">      Terni</t>
  </si>
  <si>
    <t>ITI3</t>
  </si>
  <si>
    <t xml:space="preserve">    Marche</t>
  </si>
  <si>
    <t>ITI31</t>
  </si>
  <si>
    <t xml:space="preserve">      Pesaro e Urbino</t>
  </si>
  <si>
    <t>ITI32</t>
  </si>
  <si>
    <t xml:space="preserve">      Ancona</t>
  </si>
  <si>
    <t>ITI33</t>
  </si>
  <si>
    <t xml:space="preserve">      Macerata</t>
  </si>
  <si>
    <t>ITI34</t>
  </si>
  <si>
    <t xml:space="preserve">      Ascoli Piceno</t>
  </si>
  <si>
    <t>ITI35</t>
  </si>
  <si>
    <t xml:space="preserve">      Fermo</t>
  </si>
  <si>
    <t>ITI4</t>
  </si>
  <si>
    <t xml:space="preserve">    Lazio</t>
  </si>
  <si>
    <t>ITI41</t>
  </si>
  <si>
    <t xml:space="preserve">      Viterbo</t>
  </si>
  <si>
    <t>ITI42</t>
  </si>
  <si>
    <t xml:space="preserve">      Rieti</t>
  </si>
  <si>
    <t>ITI43</t>
  </si>
  <si>
    <t xml:space="preserve">      Roma</t>
  </si>
  <si>
    <t>ITI44</t>
  </si>
  <si>
    <t xml:space="preserve">      Latina</t>
  </si>
  <si>
    <t>ITI45</t>
  </si>
  <si>
    <t xml:space="preserve">      Frosinone</t>
  </si>
  <si>
    <t>ITF</t>
  </si>
  <si>
    <t xml:space="preserve">  Mezzogiorno</t>
  </si>
  <si>
    <t>ITF1</t>
  </si>
  <si>
    <t xml:space="preserve">  Abruzzo</t>
  </si>
  <si>
    <t>ITF11</t>
  </si>
  <si>
    <t xml:space="preserve">    L'Aquila</t>
  </si>
  <si>
    <t>ITF12</t>
  </si>
  <si>
    <t xml:space="preserve">    Teramo</t>
  </si>
  <si>
    <t>ITF13</t>
  </si>
  <si>
    <t xml:space="preserve">    Pescara</t>
  </si>
  <si>
    <t>ITF14</t>
  </si>
  <si>
    <t xml:space="preserve">    Chieti</t>
  </si>
  <si>
    <t>ITF2</t>
  </si>
  <si>
    <t xml:space="preserve">  Molise</t>
  </si>
  <si>
    <t>ITF22</t>
  </si>
  <si>
    <t xml:space="preserve">    Campobasso</t>
  </si>
  <si>
    <t>ITF21</t>
  </si>
  <si>
    <t xml:space="preserve">    Isernia</t>
  </si>
  <si>
    <t>ITF3</t>
  </si>
  <si>
    <t xml:space="preserve">  Campania</t>
  </si>
  <si>
    <t>ITF31</t>
  </si>
  <si>
    <t xml:space="preserve">    Caserta</t>
  </si>
  <si>
    <t>ITF32</t>
  </si>
  <si>
    <t xml:space="preserve">    Benevento</t>
  </si>
  <si>
    <t>ITF33</t>
  </si>
  <si>
    <t xml:space="preserve">    Napoli</t>
  </si>
  <si>
    <t>ITF34</t>
  </si>
  <si>
    <t xml:space="preserve">    Avellino</t>
  </si>
  <si>
    <t>ITF35</t>
  </si>
  <si>
    <t xml:space="preserve">    Salerno</t>
  </si>
  <si>
    <t>ITF4</t>
  </si>
  <si>
    <t xml:space="preserve">  Puglia</t>
  </si>
  <si>
    <t>ITF46</t>
  </si>
  <si>
    <t xml:space="preserve">    Foggia</t>
  </si>
  <si>
    <t>ITF47</t>
  </si>
  <si>
    <t xml:space="preserve">    Bari</t>
  </si>
  <si>
    <t>ITF43</t>
  </si>
  <si>
    <t xml:space="preserve">    Taranto</t>
  </si>
  <si>
    <t>ITF44</t>
  </si>
  <si>
    <t xml:space="preserve">    Brindisi</t>
  </si>
  <si>
    <t>ITF45</t>
  </si>
  <si>
    <t xml:space="preserve">    Lecce</t>
  </si>
  <si>
    <t>ITF48</t>
  </si>
  <si>
    <t xml:space="preserve">    Barletta-Andria-Trani</t>
  </si>
  <si>
    <t>ITF5</t>
  </si>
  <si>
    <t xml:space="preserve">  Basilicata</t>
  </si>
  <si>
    <t>ITF51</t>
  </si>
  <si>
    <t xml:space="preserve">    Potenza</t>
  </si>
  <si>
    <t>ITF52</t>
  </si>
  <si>
    <t xml:space="preserve">    Matera</t>
  </si>
  <si>
    <t>ITF6</t>
  </si>
  <si>
    <t xml:space="preserve">  Calabria</t>
  </si>
  <si>
    <t>ITF61</t>
  </si>
  <si>
    <t xml:space="preserve">    Cosenza</t>
  </si>
  <si>
    <t>ITF63</t>
  </si>
  <si>
    <t xml:space="preserve">    Catanzaro</t>
  </si>
  <si>
    <t>ITF65</t>
  </si>
  <si>
    <t xml:space="preserve">    Reggio di Calabria</t>
  </si>
  <si>
    <t>ITF62</t>
  </si>
  <si>
    <t xml:space="preserve">    Crotone</t>
  </si>
  <si>
    <t>ITF64</t>
  </si>
  <si>
    <t xml:space="preserve">    Vibo Valentia</t>
  </si>
  <si>
    <t>ITG1</t>
  </si>
  <si>
    <t xml:space="preserve">  Sicilia</t>
  </si>
  <si>
    <t>ITG11</t>
  </si>
  <si>
    <t xml:space="preserve">    Trapani</t>
  </si>
  <si>
    <t>ITG12</t>
  </si>
  <si>
    <t xml:space="preserve">    Palermo</t>
  </si>
  <si>
    <t>ITG13</t>
  </si>
  <si>
    <t xml:space="preserve">    Messina</t>
  </si>
  <si>
    <t>ITG14</t>
  </si>
  <si>
    <t xml:space="preserve">    Agrigento</t>
  </si>
  <si>
    <t>ITG15</t>
  </si>
  <si>
    <t xml:space="preserve">    Caltanissetta</t>
  </si>
  <si>
    <t>ITG16</t>
  </si>
  <si>
    <t xml:space="preserve">    Enna</t>
  </si>
  <si>
    <t>ITG17</t>
  </si>
  <si>
    <t xml:space="preserve">    Catania</t>
  </si>
  <si>
    <t>ITG18</t>
  </si>
  <si>
    <t xml:space="preserve">    Ragusa</t>
  </si>
  <si>
    <t>ITG19</t>
  </si>
  <si>
    <t xml:space="preserve">    Siracusa</t>
  </si>
  <si>
    <t>ITG2</t>
  </si>
  <si>
    <t xml:space="preserve">  Sardegna</t>
  </si>
  <si>
    <t>ITG25</t>
  </si>
  <si>
    <t xml:space="preserve">    Sassari</t>
  </si>
  <si>
    <t>ITG26</t>
  </si>
  <si>
    <t xml:space="preserve">    Nuoro</t>
  </si>
  <si>
    <t>ITG27</t>
  </si>
  <si>
    <t xml:space="preserve">    Cagliari</t>
  </si>
  <si>
    <t>ITG28</t>
  </si>
  <si>
    <t xml:space="preserve">    Oristano</t>
  </si>
  <si>
    <t>ITG29</t>
  </si>
  <si>
    <t xml:space="preserve">    Sud Sardegna</t>
  </si>
  <si>
    <t>Latvia</t>
  </si>
  <si>
    <t>LV006</t>
  </si>
  <si>
    <t>Riga region</t>
  </si>
  <si>
    <t>LV007</t>
  </si>
  <si>
    <t>Pierīga region</t>
  </si>
  <si>
    <t>LV008</t>
  </si>
  <si>
    <t>Vidzeme region</t>
  </si>
  <si>
    <t>LV003</t>
  </si>
  <si>
    <t>Kurzeme region</t>
  </si>
  <si>
    <t>LV009</t>
  </si>
  <si>
    <t>Zemgale region</t>
  </si>
  <si>
    <t>LV005</t>
  </si>
  <si>
    <t>Latgale region</t>
  </si>
  <si>
    <t>Netherlands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</si>
  <si>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</si>
  <si>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</si>
  <si>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</si>
  <si>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</si>
  <si>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</si>
  <si>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</si>
  <si>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</si>
  <si>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</si>
  <si>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</si>
  <si>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</si>
  <si>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</si>
  <si>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</si>
  <si>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</si>
  <si>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</si>
  <si>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</si>
  <si>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</si>
  <si>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</si>
  <si>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Arnhem</t>
  </si>
  <si>
    <t>Assen</t>
  </si>
  <si>
    <t>Asten</t>
  </si>
  <si>
    <t>Baarle-Nassau</t>
  </si>
  <si>
    <t>Baarn</t>
  </si>
  <si>
    <t>Barendrecht</t>
  </si>
  <si>
    <t>Barneveld</t>
  </si>
  <si>
    <t>Beek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</si>
  <si>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</si>
  <si>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</si>
  <si>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</si>
  <si>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</si>
  <si>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</si>
  <si>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</si>
  <si>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</si>
  <si>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</si>
  <si>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</si>
  <si>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</si>
  <si>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</si>
  <si>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</si>
  <si>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</si>
  <si>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</si>
  <si>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</si>
  <si>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</si>
  <si>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</si>
  <si>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</si>
  <si>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</si>
  <si>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</si>
  <si>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</si>
  <si>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</si>
  <si>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</si>
  <si>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</si>
  <si>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</si>
  <si>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</si>
  <si>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</si>
  <si>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</si>
  <si>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</si>
  <si>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</si>
  <si>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</si>
  <si>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</si>
  <si>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</si>
  <si>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</si>
  <si>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</si>
  <si>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</si>
  <si>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</si>
  <si>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</si>
  <si>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</si>
  <si>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</si>
  <si>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</si>
  <si>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</si>
  <si>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</si>
  <si>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</si>
  <si>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Den Haag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</si>
  <si>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</si>
  <si>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</si>
  <si>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</si>
  <si>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</si>
  <si>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</si>
  <si>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</si>
  <si>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</si>
  <si>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</si>
  <si>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</si>
  <si>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</si>
  <si>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</si>
  <si>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</si>
  <si>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</si>
  <si>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</si>
  <si>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</si>
  <si>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</si>
  <si>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</si>
  <si>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</si>
  <si>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Eemsdelta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</si>
  <si>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</si>
  <si>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</si>
  <si>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</si>
  <si>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</si>
  <si>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</si>
  <si>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</si>
  <si>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</si>
  <si>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</si>
  <si>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</si>
  <si>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</si>
  <si>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</si>
  <si>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</si>
  <si>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</si>
  <si>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</si>
  <si>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</si>
  <si>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</si>
  <si>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</si>
  <si>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</si>
  <si>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</si>
  <si>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</si>
  <si>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</si>
  <si>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</si>
  <si>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</t>
  </si>
  <si>
    <t>Gulpen-Wittem</t>
  </si>
  <si>
    <t>Haaksbergen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</si>
  <si>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</si>
  <si>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</si>
  <si>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</si>
  <si>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</si>
  <si>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</si>
  <si>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</si>
  <si>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</si>
  <si>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</si>
  <si>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</si>
  <si>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</si>
  <si>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</si>
  <si>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</si>
  <si>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</si>
  <si>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</si>
  <si>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</si>
  <si>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</si>
  <si>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</si>
  <si>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</si>
  <si>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</si>
  <si>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</si>
  <si>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</si>
  <si>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</si>
  <si>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</si>
  <si>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</si>
  <si>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</si>
  <si>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</si>
  <si>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</si>
  <si>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</si>
  <si>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</si>
  <si>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</si>
  <si>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</si>
  <si>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</si>
  <si>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</si>
  <si>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</si>
  <si>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</si>
  <si>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</si>
  <si>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</si>
  <si>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</si>
  <si>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</si>
  <si>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</si>
  <si>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</si>
  <si>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</si>
  <si>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</si>
  <si>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</si>
  <si>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</si>
  <si>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</si>
  <si>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</si>
  <si>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</si>
  <si>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</si>
  <si>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</si>
  <si>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</si>
  <si>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</si>
  <si>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</si>
  <si>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</si>
  <si>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</si>
  <si>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</si>
  <si>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</si>
  <si>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</si>
  <si>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</si>
  <si>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</si>
  <si>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</si>
  <si>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</si>
  <si>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</si>
  <si>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</si>
  <si>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Losser</t>
  </si>
  <si>
    <t>Medemblik</t>
  </si>
  <si>
    <t>Meerssen</t>
  </si>
  <si>
    <t>Meierijstad</t>
  </si>
  <si>
    <t>Meppel</t>
  </si>
  <si>
    <t>Middelburg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</si>
  <si>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</si>
  <si>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</si>
  <si>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</si>
  <si>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</si>
  <si>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</si>
  <si>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</si>
  <si>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</si>
  <si>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</si>
  <si>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</si>
  <si>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</si>
  <si>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</si>
  <si>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</si>
  <si>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</si>
  <si>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</si>
  <si>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</si>
  <si>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</si>
  <si>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Noardeast-Fryslân</t>
  </si>
  <si>
    <t>Noord-Beveland</t>
  </si>
  <si>
    <t>Noordenveld</t>
  </si>
  <si>
    <t>Noordoostpolder</t>
  </si>
  <si>
    <t>Noordwijk</t>
  </si>
  <si>
    <t>Nuenen c.a.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</si>
  <si>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</si>
  <si>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</si>
  <si>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</si>
  <si>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</si>
  <si>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</si>
  <si>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</si>
  <si>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</si>
  <si>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</si>
  <si>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</si>
  <si>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</si>
  <si>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</si>
  <si>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</si>
  <si>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</si>
  <si>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</si>
  <si>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</si>
  <si>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</si>
  <si>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</si>
  <si>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</si>
  <si>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</si>
  <si>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</si>
  <si>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</si>
  <si>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</si>
  <si>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</si>
  <si>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</si>
  <si>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</si>
  <si>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</si>
  <si>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</si>
  <si>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</si>
  <si>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</si>
  <si>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</si>
  <si>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</si>
  <si>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</si>
  <si>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</si>
  <si>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</si>
  <si>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</si>
  <si>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</si>
  <si>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</si>
  <si>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</si>
  <si>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</si>
  <si>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</si>
  <si>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</si>
  <si>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</si>
  <si>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</si>
  <si>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</si>
  <si>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</si>
  <si>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</si>
  <si>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</si>
  <si>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</si>
  <si>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</si>
  <si>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</si>
  <si>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</si>
  <si>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</si>
  <si>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</si>
  <si>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</si>
  <si>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</si>
  <si>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</si>
  <si>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</si>
  <si>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</si>
  <si>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</si>
  <si>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</si>
  <si>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</si>
  <si>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</si>
  <si>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</si>
  <si>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</t>
  </si>
  <si>
    <t>Stichtse Vecht</t>
  </si>
  <si>
    <t>Súdwest-Fryslân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</si>
  <si>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</si>
  <si>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</si>
  <si>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</si>
  <si>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</si>
  <si>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</si>
  <si>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</si>
  <si>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</si>
  <si>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</si>
  <si>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</si>
  <si>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</si>
  <si>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</si>
  <si>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</si>
  <si>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</si>
  <si>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</si>
  <si>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</si>
  <si>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</si>
  <si>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</si>
  <si>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</si>
  <si>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</si>
  <si>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</si>
  <si>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</si>
  <si>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</si>
  <si>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</si>
  <si>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</si>
  <si>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</si>
  <si>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</si>
  <si>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</si>
  <si>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</si>
  <si>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</si>
  <si>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</si>
  <si>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</si>
  <si>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</si>
  <si>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</si>
  <si>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</si>
  <si>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</si>
  <si>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</si>
  <si>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</si>
  <si>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</si>
  <si>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</si>
  <si>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</si>
  <si>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</si>
  <si>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</si>
  <si>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</si>
  <si>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</si>
  <si>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</si>
  <si>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</si>
  <si>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</si>
  <si>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</si>
  <si>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</si>
  <si>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</si>
  <si>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</si>
  <si>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</si>
  <si>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</si>
  <si>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</si>
  <si>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</si>
  <si>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</si>
  <si>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</si>
  <si>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</si>
  <si>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</si>
  <si>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</si>
  <si>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</si>
  <si>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</si>
  <si>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</si>
  <si>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</si>
  <si>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</si>
  <si>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</si>
  <si>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</si>
  <si>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</si>
  <si>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</si>
  <si>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</si>
  <si>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</si>
  <si>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</si>
  <si>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</si>
  <si>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</si>
  <si>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Zwolle</t>
  </si>
  <si>
    <t xml:space="preserve">Norway </t>
  </si>
  <si>
    <t>NO</t>
  </si>
  <si>
    <t>NO - Norway</t>
  </si>
  <si>
    <t>NO0</t>
  </si>
  <si>
    <t>NO0 - Norge</t>
  </si>
  <si>
    <t>NO01</t>
  </si>
  <si>
    <t>NO01 - Oslo og Akershus (statistical region 2016)</t>
  </si>
  <si>
    <t>NO02</t>
  </si>
  <si>
    <t>NO02 - Innlandet</t>
  </si>
  <si>
    <t>NO03</t>
  </si>
  <si>
    <t>NO03 - Sør-Østlandet (statistical region 2016)</t>
  </si>
  <si>
    <t>NO04</t>
  </si>
  <si>
    <t>NO04 - Agder og Rogaland (statistical region 2016)</t>
  </si>
  <si>
    <t>NO05</t>
  </si>
  <si>
    <t>NO05 - Vestlandet (statistical region 2016)</t>
  </si>
  <si>
    <t>NO06</t>
  </si>
  <si>
    <t>NO06 - Trøndelag</t>
  </si>
  <si>
    <t>NO07</t>
  </si>
  <si>
    <t>NO07 - Nord-Norge</t>
  </si>
  <si>
    <t>Poland</t>
  </si>
  <si>
    <t>POLAND</t>
  </si>
  <si>
    <t>DOLNOŚLĄSKIE</t>
  </si>
  <si>
    <t>Powiat bolesławiecki</t>
  </si>
  <si>
    <t>Powiat dzierżoniowski</t>
  </si>
  <si>
    <t>Powiat głogowski</t>
  </si>
  <si>
    <t>Powiat górowski</t>
  </si>
  <si>
    <t>Powiat jaworski</t>
  </si>
  <si>
    <t>Powiat karkonoski</t>
  </si>
  <si>
    <t>Powiat kamiennogórski</t>
  </si>
  <si>
    <t>Powiat kłodzki</t>
  </si>
  <si>
    <t>Powiat legnicki</t>
  </si>
  <si>
    <t>Powiat lubański</t>
  </si>
  <si>
    <t>Powiat lubiński</t>
  </si>
  <si>
    <t>Powiat lwówecki</t>
  </si>
  <si>
    <t>Powiat milicki</t>
  </si>
  <si>
    <t>Powiat oleśnicki</t>
  </si>
  <si>
    <t>Powiat oławski</t>
  </si>
  <si>
    <t>Powiat polkowicki</t>
  </si>
  <si>
    <t>Powiat strzeliński</t>
  </si>
  <si>
    <t>Powiat średzki</t>
  </si>
  <si>
    <t>Powiat świdnicki</t>
  </si>
  <si>
    <t>Powiat trzebnicki</t>
  </si>
  <si>
    <t>Powiat wałbrzyski</t>
  </si>
  <si>
    <t>Powiat wołowski</t>
  </si>
  <si>
    <t>Powiat wrocławski</t>
  </si>
  <si>
    <t>Powiat ząbkowicki</t>
  </si>
  <si>
    <t>Powiat zgorzelecki</t>
  </si>
  <si>
    <t>Powiat złotoryjski</t>
  </si>
  <si>
    <t>City with powiat status Jelenia Góra</t>
  </si>
  <si>
    <t>City with powiat status Legnica</t>
  </si>
  <si>
    <t>City with powiat status Wrocław</t>
  </si>
  <si>
    <t>City with powiat status Wałbrzych since 2013</t>
  </si>
  <si>
    <t>KUJAWSKO-POMORSKIE</t>
  </si>
  <si>
    <t>Powiat aleksandrowski</t>
  </si>
  <si>
    <t>Powiat brodnicki</t>
  </si>
  <si>
    <t>Powiat bydgoski</t>
  </si>
  <si>
    <t>Powiat chełmiński</t>
  </si>
  <si>
    <t>Powiat golubsko-dobrzyński</t>
  </si>
  <si>
    <t>Powiat grudziądzki</t>
  </si>
  <si>
    <t>Powiat inowrocławski</t>
  </si>
  <si>
    <t>Powiat lipnowski</t>
  </si>
  <si>
    <t>Powiat mogileński</t>
  </si>
  <si>
    <t>Powiat nakielski</t>
  </si>
  <si>
    <t>Powiat radziejowski</t>
  </si>
  <si>
    <t>Powiat rypiński</t>
  </si>
  <si>
    <t>Powiat sępoleński</t>
  </si>
  <si>
    <t>Powiat świecki</t>
  </si>
  <si>
    <t>Powiat toruński</t>
  </si>
  <si>
    <t>Powiat tucholski</t>
  </si>
  <si>
    <t>Powiat wąbrzeski</t>
  </si>
  <si>
    <t>Powiat włocławski</t>
  </si>
  <si>
    <t>Powiat żniński</t>
  </si>
  <si>
    <t>City with powiat status Bydgoszcz</t>
  </si>
  <si>
    <t>City with powiat status Grudziądz</t>
  </si>
  <si>
    <t>City with powiat status Toruń</t>
  </si>
  <si>
    <t>City with powiat status Włocławek</t>
  </si>
  <si>
    <t>LUBELSKIE</t>
  </si>
  <si>
    <t>Powiat bialski</t>
  </si>
  <si>
    <t>Powiat biłgorajski</t>
  </si>
  <si>
    <t>Powiat chełmski</t>
  </si>
  <si>
    <t>Powiat hrubieszowski</t>
  </si>
  <si>
    <t>Powiat janowski</t>
  </si>
  <si>
    <t>Powiat krasnostawski</t>
  </si>
  <si>
    <t>Powiat kraśnicki</t>
  </si>
  <si>
    <t>Powiat lubartowski</t>
  </si>
  <si>
    <t>Powiat lubelski</t>
  </si>
  <si>
    <t>Powiat łęczyński</t>
  </si>
  <si>
    <t>Powiat łukowski</t>
  </si>
  <si>
    <t>Powiat opolski</t>
  </si>
  <si>
    <t>Powiat parczewski</t>
  </si>
  <si>
    <t>Powiat puławski</t>
  </si>
  <si>
    <t>Powiat radzyński</t>
  </si>
  <si>
    <t>Powiat rycki</t>
  </si>
  <si>
    <t>Powiat tomaszowski</t>
  </si>
  <si>
    <t>Powiat włodawski</t>
  </si>
  <si>
    <t>Powiat zamojski</t>
  </si>
  <si>
    <t>City with powiat status Biała Podlaska</t>
  </si>
  <si>
    <t>City with powiat status Chełm</t>
  </si>
  <si>
    <t>City with powiat status Lublin</t>
  </si>
  <si>
    <t>City with powiat status Zamość</t>
  </si>
  <si>
    <t>LUBUSKIE</t>
  </si>
  <si>
    <t>Powiat gorzowski</t>
  </si>
  <si>
    <t>Powiat krośnieński</t>
  </si>
  <si>
    <t>Powiat międzyrzecki</t>
  </si>
  <si>
    <t>Powiat nowosolski</t>
  </si>
  <si>
    <t>Powiat słubicki</t>
  </si>
  <si>
    <t>Powiat strzelecko-drezdenecki</t>
  </si>
  <si>
    <t>Powiat sulęciński</t>
  </si>
  <si>
    <t>Powiat świebodziński</t>
  </si>
  <si>
    <t>Powiat zielonogórski</t>
  </si>
  <si>
    <t>Powiat żagański</t>
  </si>
  <si>
    <t>Powiat żarski</t>
  </si>
  <si>
    <t>Powiat wschowski</t>
  </si>
  <si>
    <t>City with powiat status Gorzów Wielkopolski</t>
  </si>
  <si>
    <t>City with powiat status Zielona Góra</t>
  </si>
  <si>
    <t>ŁÓDZKIE</t>
  </si>
  <si>
    <t>Powiat bełchatowski</t>
  </si>
  <si>
    <t>Powiat kutnowski</t>
  </si>
  <si>
    <t>Powiat łaski</t>
  </si>
  <si>
    <t>Powiat łęczycki</t>
  </si>
  <si>
    <t>Powiat łowicki</t>
  </si>
  <si>
    <t>Powiat łódzki wschodni</t>
  </si>
  <si>
    <t>Powiat opoczyński</t>
  </si>
  <si>
    <t>Powiat pabianicki</t>
  </si>
  <si>
    <t>Powiat pajęczański</t>
  </si>
  <si>
    <t>Powiat piotrkowski</t>
  </si>
  <si>
    <t>Powiat poddębicki</t>
  </si>
  <si>
    <t>Powiat radomszczański</t>
  </si>
  <si>
    <t>Powiat rawski</t>
  </si>
  <si>
    <t>Powiat sieradzki</t>
  </si>
  <si>
    <t>Powiat skierniewicki</t>
  </si>
  <si>
    <t>Powiat wieluński</t>
  </si>
  <si>
    <t>Powiat wieruszowski</t>
  </si>
  <si>
    <t>Powiat zduńskowolski</t>
  </si>
  <si>
    <t>Powiat zgierski</t>
  </si>
  <si>
    <t>Powiat brzeziński</t>
  </si>
  <si>
    <t>City with powiat status Łódź</t>
  </si>
  <si>
    <t>City with powiat status Piotrków Trybunalski</t>
  </si>
  <si>
    <t>City with powiat status Skierniewice</t>
  </si>
  <si>
    <t>MAŁOPOLSKIE</t>
  </si>
  <si>
    <t>Powiat bocheński</t>
  </si>
  <si>
    <t>Powiat brzeski</t>
  </si>
  <si>
    <t>Powiat chrzanowski</t>
  </si>
  <si>
    <t>Powiat dąbrowski</t>
  </si>
  <si>
    <t>Powiat gorlicki</t>
  </si>
  <si>
    <t>Powiat krakowski</t>
  </si>
  <si>
    <t>Powiat limanowski</t>
  </si>
  <si>
    <t>Powiat miechowski</t>
  </si>
  <si>
    <t>Powiat myślenicki</t>
  </si>
  <si>
    <t>Powiat nowosądecki</t>
  </si>
  <si>
    <t>Powiat nowotarski</t>
  </si>
  <si>
    <t>Powiat olkuski</t>
  </si>
  <si>
    <t>Powiat oświęcimski</t>
  </si>
  <si>
    <t>Powiat proszowicki</t>
  </si>
  <si>
    <t>Powiat suski</t>
  </si>
  <si>
    <t>Powiat tarnowski</t>
  </si>
  <si>
    <t>Powiat tatrzański</t>
  </si>
  <si>
    <t>Powiat wadowicki</t>
  </si>
  <si>
    <t>Powiat wielicki</t>
  </si>
  <si>
    <t>City with powiat status Kraków</t>
  </si>
  <si>
    <t>City with powiat status Nowy Sącz</t>
  </si>
  <si>
    <t>City with powiat status Tarnów</t>
  </si>
  <si>
    <t>MAZOWIECKIE</t>
  </si>
  <si>
    <t>Powiat białobrzeski</t>
  </si>
  <si>
    <t>Powiat ciechanowski</t>
  </si>
  <si>
    <t>Powiat garwoliński</t>
  </si>
  <si>
    <t>Powiat gostyniński</t>
  </si>
  <si>
    <t>Powiat grodziski</t>
  </si>
  <si>
    <t>Powiat grójecki</t>
  </si>
  <si>
    <t>Powiat kozienicki</t>
  </si>
  <si>
    <t>Powiat legionowski</t>
  </si>
  <si>
    <t>Powiat lipski</t>
  </si>
  <si>
    <t>Powiat łosicki</t>
  </si>
  <si>
    <t>Powiat makowski</t>
  </si>
  <si>
    <t>Powiat miński</t>
  </si>
  <si>
    <t>Powiat mławski</t>
  </si>
  <si>
    <t>Powiat nowodworski</t>
  </si>
  <si>
    <t>Powiat ostrołęcki</t>
  </si>
  <si>
    <t>Powiat ostrowski</t>
  </si>
  <si>
    <t>Powiat otwocki</t>
  </si>
  <si>
    <t>Powiat piaseczyński</t>
  </si>
  <si>
    <t>Powiat płocki</t>
  </si>
  <si>
    <t>Powiat płoński</t>
  </si>
  <si>
    <t>Powiat pruszkowski</t>
  </si>
  <si>
    <t>Powiat przasnyski</t>
  </si>
  <si>
    <t>Powiat przysuski</t>
  </si>
  <si>
    <t>Powiat pułtuski</t>
  </si>
  <si>
    <t>Powiat radomski</t>
  </si>
  <si>
    <t>Powiat siedlecki</t>
  </si>
  <si>
    <t>Powiat sierpecki</t>
  </si>
  <si>
    <t>Powiat sochaczewski</t>
  </si>
  <si>
    <t>Powiat sokołowski</t>
  </si>
  <si>
    <t>Powiat szydłowiecki</t>
  </si>
  <si>
    <t>Powiat warszawski zachodni</t>
  </si>
  <si>
    <t>Powiat węgrowski</t>
  </si>
  <si>
    <t>Powiat wołomiński</t>
  </si>
  <si>
    <t>Powiat wyszkowski</t>
  </si>
  <si>
    <t>Powiat zwoleński</t>
  </si>
  <si>
    <t>Powiat żuromiński</t>
  </si>
  <si>
    <t>Powiat żyrardowski</t>
  </si>
  <si>
    <t>City with powiat status Ostrołęka</t>
  </si>
  <si>
    <t>City with powiat status Płock</t>
  </si>
  <si>
    <t>City with powiat status Radom</t>
  </si>
  <si>
    <t>City with powiat status Siedlce</t>
  </si>
  <si>
    <t>City with powiat status Capital City Warszawa</t>
  </si>
  <si>
    <t>OPOLSKIE</t>
  </si>
  <si>
    <t>Powiat głubczycki</t>
  </si>
  <si>
    <t>Powiat kędzierzyńsko-kozielski</t>
  </si>
  <si>
    <t>Powiat kluczborski</t>
  </si>
  <si>
    <t>Powiat krapkowicki</t>
  </si>
  <si>
    <t>Powiat namysłowski</t>
  </si>
  <si>
    <t>Powiat nyski</t>
  </si>
  <si>
    <t>Powiat oleski</t>
  </si>
  <si>
    <t>Powiat prudnicki</t>
  </si>
  <si>
    <t>Powiat strzelecki</t>
  </si>
  <si>
    <t>City with powiat status Opole</t>
  </si>
  <si>
    <t>PODKARPACKIE</t>
  </si>
  <si>
    <t>Powiat bieszczadzki</t>
  </si>
  <si>
    <t>Powiat brzozowski</t>
  </si>
  <si>
    <t>Powiat dębicki</t>
  </si>
  <si>
    <t>Powiat jarosławski</t>
  </si>
  <si>
    <t>Powiat jasielski</t>
  </si>
  <si>
    <t>Powiat kolbuszowski</t>
  </si>
  <si>
    <t>Powiat leżajski</t>
  </si>
  <si>
    <t>Powiat lubaczowski</t>
  </si>
  <si>
    <t>Powiat łańcucki</t>
  </si>
  <si>
    <t>Powiat mielecki</t>
  </si>
  <si>
    <t>Powiat niżański</t>
  </si>
  <si>
    <t>Powiat przemyski</t>
  </si>
  <si>
    <t>Powiat przeworski</t>
  </si>
  <si>
    <t>Powiat ropczycko-sędziszowski</t>
  </si>
  <si>
    <t>Powiat rzeszowski</t>
  </si>
  <si>
    <t>Powiat sanocki</t>
  </si>
  <si>
    <t>Powiat stalowowolski</t>
  </si>
  <si>
    <t>Powiat strzyżowski</t>
  </si>
  <si>
    <t>Powiat tarnobrzeski</t>
  </si>
  <si>
    <t>Powiat leski</t>
  </si>
  <si>
    <t>City with powiat status Krosno</t>
  </si>
  <si>
    <t>City with powiat status Przemyśl</t>
  </si>
  <si>
    <t>City with powiat status Rzeszów</t>
  </si>
  <si>
    <t>City with powiat status Tarnobrzeg</t>
  </si>
  <si>
    <t>PODLASKIE</t>
  </si>
  <si>
    <t>Powiat augustowski</t>
  </si>
  <si>
    <t>Powiat białostocki</t>
  </si>
  <si>
    <t>Powiat bielski</t>
  </si>
  <si>
    <t>Powiat grajewski</t>
  </si>
  <si>
    <t>Powiat hajnowski</t>
  </si>
  <si>
    <t>Powiat kolneński</t>
  </si>
  <si>
    <t>Powiat łomżyński</t>
  </si>
  <si>
    <t>Powiat moniecki</t>
  </si>
  <si>
    <t>Powiat sejneński</t>
  </si>
  <si>
    <t>Powiat siemiatycki</t>
  </si>
  <si>
    <t>Powiat sokólski</t>
  </si>
  <si>
    <t>Powiat suwalski</t>
  </si>
  <si>
    <t>Powiat wysokomazowiecki</t>
  </si>
  <si>
    <t>Powiat zambrowski</t>
  </si>
  <si>
    <t>City with powiat status Białystok</t>
  </si>
  <si>
    <t>City with powiat status Łomża</t>
  </si>
  <si>
    <t>City with powiat status Suwałki</t>
  </si>
  <si>
    <t>POMORSKIE</t>
  </si>
  <si>
    <t>Powiat bytowski</t>
  </si>
  <si>
    <t>Powiat chojnicki</t>
  </si>
  <si>
    <t>Powiat człuchowski</t>
  </si>
  <si>
    <t>Powiat gdański</t>
  </si>
  <si>
    <t>Powiat kartuski</t>
  </si>
  <si>
    <t>Powiat kościerski</t>
  </si>
  <si>
    <t>Powiat kwidzyński</t>
  </si>
  <si>
    <t>Powiat lęborski</t>
  </si>
  <si>
    <t>Powiat malborski</t>
  </si>
  <si>
    <t>Powiat pucki</t>
  </si>
  <si>
    <t>Powiat słupski</t>
  </si>
  <si>
    <t>Powiat starogardzki</t>
  </si>
  <si>
    <t>Powiat tczewski</t>
  </si>
  <si>
    <t>Powiat wejherowski</t>
  </si>
  <si>
    <t>Powiat sztumski</t>
  </si>
  <si>
    <t>City with powiat status Gdańsk</t>
  </si>
  <si>
    <t>City with powiat status Gdynia</t>
  </si>
  <si>
    <t>City with powiat status Słupsk</t>
  </si>
  <si>
    <t>City with powiat status Sopot</t>
  </si>
  <si>
    <t>ŚLĄSKIE</t>
  </si>
  <si>
    <t>Powiat będziński</t>
  </si>
  <si>
    <t>Powiat cieszyński</t>
  </si>
  <si>
    <t>Powiat częstochowski</t>
  </si>
  <si>
    <t>Powiat gliwicki</t>
  </si>
  <si>
    <t>Powiat kłobucki</t>
  </si>
  <si>
    <t>Powiat lubliniecki</t>
  </si>
  <si>
    <t>Powiat mikołowski</t>
  </si>
  <si>
    <t>Powiat myszkowski</t>
  </si>
  <si>
    <t>Powiat pszczyński</t>
  </si>
  <si>
    <t>Powiat raciborski</t>
  </si>
  <si>
    <t>Powiat rybnicki</t>
  </si>
  <si>
    <t>Powiat tarnogórski</t>
  </si>
  <si>
    <t>Powiat bieruńsko-lędziński</t>
  </si>
  <si>
    <t>Powiat wodzisławski</t>
  </si>
  <si>
    <t>Powiat zawierciański</t>
  </si>
  <si>
    <t>Powiat żywiecki</t>
  </si>
  <si>
    <t>City with powiat status Bielsko-Biała</t>
  </si>
  <si>
    <t>City with powiat status Bytom</t>
  </si>
  <si>
    <t>City with powiat status Chorzów</t>
  </si>
  <si>
    <t>City with powiat status Częstochowa</t>
  </si>
  <si>
    <t>City with powiat status Dąbrowa Górnicza</t>
  </si>
  <si>
    <t>City with powiat status Gliwice</t>
  </si>
  <si>
    <t>City with powiat status Jastrzębie-Zdrój</t>
  </si>
  <si>
    <t>City with powiat status Jaworzno</t>
  </si>
  <si>
    <t>City with powiat status Katowice</t>
  </si>
  <si>
    <t>City with powiat status Mysłowice</t>
  </si>
  <si>
    <t>City with powiat status Piekary Śląskie</t>
  </si>
  <si>
    <t>City with powiat status Ruda Śląska</t>
  </si>
  <si>
    <t>City with powiat status Rybnik</t>
  </si>
  <si>
    <t>City with powiat status Siemianowice Śląskie</t>
  </si>
  <si>
    <t>City with powiat status Sosnowiec</t>
  </si>
  <si>
    <t>City with powiat status Świętochłowice</t>
  </si>
  <si>
    <t>City with powiat status Tychy</t>
  </si>
  <si>
    <t>City with powiat status Zabrze</t>
  </si>
  <si>
    <t>City with powiat status Żory</t>
  </si>
  <si>
    <t>ŚWIĘTOKRZYSKIE</t>
  </si>
  <si>
    <t>Powiat buski</t>
  </si>
  <si>
    <t>Powiat jędrzejowski</t>
  </si>
  <si>
    <t>Powiat kazimierski</t>
  </si>
  <si>
    <t>Powiat kielecki</t>
  </si>
  <si>
    <t>Powiat konecki</t>
  </si>
  <si>
    <t>Powiat opatowski</t>
  </si>
  <si>
    <t>Powiat ostrowiecki</t>
  </si>
  <si>
    <t>Powiat pińczowski</t>
  </si>
  <si>
    <t>Powiat sandomierski</t>
  </si>
  <si>
    <t>Powiat skarżyski</t>
  </si>
  <si>
    <t>Powiat starachowicki</t>
  </si>
  <si>
    <t>Powiat staszowski</t>
  </si>
  <si>
    <t>Powiat włoszczowski</t>
  </si>
  <si>
    <t>City with powiat status Kielce</t>
  </si>
  <si>
    <t>WARMIŃSKO-MAZURSKIE</t>
  </si>
  <si>
    <t>Powiat bartoszycki</t>
  </si>
  <si>
    <t>Powiat braniewski</t>
  </si>
  <si>
    <t>Powiat działdowski</t>
  </si>
  <si>
    <t>Powiat elbląski</t>
  </si>
  <si>
    <t>Powiat ełcki</t>
  </si>
  <si>
    <t>Powiat giżycki</t>
  </si>
  <si>
    <t>Powiat iławski</t>
  </si>
  <si>
    <t>Powiat kętrzyński</t>
  </si>
  <si>
    <t>Powiat lidzbarski</t>
  </si>
  <si>
    <t>Powiat mrągowski</t>
  </si>
  <si>
    <t>Powiat nidzicki</t>
  </si>
  <si>
    <t>Powiat nowomiejski</t>
  </si>
  <si>
    <t>Powiat olecki</t>
  </si>
  <si>
    <t>Powiat olsztyński</t>
  </si>
  <si>
    <t>Powiat ostródzki</t>
  </si>
  <si>
    <t>Powiat piski</t>
  </si>
  <si>
    <t>Powiat szczycieński</t>
  </si>
  <si>
    <t>Powiat gołdapski</t>
  </si>
  <si>
    <t>Powiat węgorzewski</t>
  </si>
  <si>
    <t>City with powiat status Elbląg</t>
  </si>
  <si>
    <t>City with powiat status Olsztyn</t>
  </si>
  <si>
    <t>WIELKOPOLSKIE</t>
  </si>
  <si>
    <t>Powiat chodzieski</t>
  </si>
  <si>
    <t>Powiat czarnkowsko-trzcianecki</t>
  </si>
  <si>
    <t>Powiat gnieźnieński</t>
  </si>
  <si>
    <t>Powiat gostyński</t>
  </si>
  <si>
    <t>Powiat jarociński</t>
  </si>
  <si>
    <t>Powiat kaliski</t>
  </si>
  <si>
    <t>Powiat kępiński</t>
  </si>
  <si>
    <t>Powiat kolski</t>
  </si>
  <si>
    <t>Powiat koniński</t>
  </si>
  <si>
    <t>Powiat kościański</t>
  </si>
  <si>
    <t>Powiat krotoszyński</t>
  </si>
  <si>
    <t>Powiat leszczyński</t>
  </si>
  <si>
    <t>Powiat międzychodzki</t>
  </si>
  <si>
    <t>Powiat nowotomyski</t>
  </si>
  <si>
    <t>Powiat obornicki</t>
  </si>
  <si>
    <t>Powiat ostrzeszowski</t>
  </si>
  <si>
    <t>Powiat pilski</t>
  </si>
  <si>
    <t>Powiat pleszewski</t>
  </si>
  <si>
    <t>Powiat poznański</t>
  </si>
  <si>
    <t>Powiat rawicki</t>
  </si>
  <si>
    <t>Powiat słupecki</t>
  </si>
  <si>
    <t>Powiat szamotulski</t>
  </si>
  <si>
    <t>Powiat śremski</t>
  </si>
  <si>
    <t>Powiat turecki</t>
  </si>
  <si>
    <t>Powiat wągrowiecki</t>
  </si>
  <si>
    <t>Powiat wolsztyński</t>
  </si>
  <si>
    <t>Powiat wrzesiński</t>
  </si>
  <si>
    <t>Powiat złotowski</t>
  </si>
  <si>
    <t>City with powiat status Kalisz</t>
  </si>
  <si>
    <t>City with powiat status Konin</t>
  </si>
  <si>
    <t>City with powiat status Leszno</t>
  </si>
  <si>
    <t>City with powiat status Poznań</t>
  </si>
  <si>
    <t>ZACHODNIOPOMORSKIE</t>
  </si>
  <si>
    <t>Powiat białogardzki</t>
  </si>
  <si>
    <t>Powiat choszczeński</t>
  </si>
  <si>
    <t>Powiat drawski</t>
  </si>
  <si>
    <t>Powiat goleniowski</t>
  </si>
  <si>
    <t>Powiat gryficki</t>
  </si>
  <si>
    <t>Powiat gryfiński</t>
  </si>
  <si>
    <t>Powiat kamieński</t>
  </si>
  <si>
    <t>Powiat kołobrzeski</t>
  </si>
  <si>
    <t>Powiat koszaliński</t>
  </si>
  <si>
    <t>Powiat myśliborski</t>
  </si>
  <si>
    <t>Powiat policki</t>
  </si>
  <si>
    <t>Powiat pyrzycki</t>
  </si>
  <si>
    <t>Powiat sławieński</t>
  </si>
  <si>
    <t>Powiat stargardzki</t>
  </si>
  <si>
    <t>Powiat szczecinecki</t>
  </si>
  <si>
    <t>Powiat świdwiński</t>
  </si>
  <si>
    <t>Powiat wałecki</t>
  </si>
  <si>
    <t>Powiat łobeski</t>
  </si>
  <si>
    <t>City with powiat status Koszalin</t>
  </si>
  <si>
    <t>City with powiat status Szczecin</t>
  </si>
  <si>
    <t>City with powiat status Świnoujście</t>
  </si>
  <si>
    <t>Portugal</t>
  </si>
  <si>
    <t>PT</t>
  </si>
  <si>
    <t>PT1</t>
  </si>
  <si>
    <t>Continente</t>
  </si>
  <si>
    <t>PT11</t>
  </si>
  <si>
    <t>Norte</t>
  </si>
  <si>
    <t>PT16</t>
  </si>
  <si>
    <t>Centro</t>
  </si>
  <si>
    <t>PT17</t>
  </si>
  <si>
    <t>Área Metropolitana de Lisboa</t>
  </si>
  <si>
    <t>PT18</t>
  </si>
  <si>
    <t>Alentejo</t>
  </si>
  <si>
    <t>PT15</t>
  </si>
  <si>
    <t>Algarve</t>
  </si>
  <si>
    <t>PT2</t>
  </si>
  <si>
    <t>Região Autónoma dos Açores</t>
  </si>
  <si>
    <t>PT20</t>
  </si>
  <si>
    <t>PT3</t>
  </si>
  <si>
    <t>Região Autónoma da Madeira</t>
  </si>
  <si>
    <t>PT30</t>
  </si>
  <si>
    <t xml:space="preserve">Romania </t>
  </si>
  <si>
    <t>RO121</t>
  </si>
  <si>
    <t xml:space="preserve"> Alba</t>
  </si>
  <si>
    <t>RO421</t>
  </si>
  <si>
    <t xml:space="preserve"> Arad</t>
  </si>
  <si>
    <t>RO311</t>
  </si>
  <si>
    <t xml:space="preserve"> Arges</t>
  </si>
  <si>
    <t>RO32</t>
  </si>
  <si>
    <t xml:space="preserve"> BUCHAREST - ILFOV</t>
  </si>
  <si>
    <t>RO211</t>
  </si>
  <si>
    <t xml:space="preserve"> Bacau</t>
  </si>
  <si>
    <t>RO111</t>
  </si>
  <si>
    <t xml:space="preserve"> Bihor</t>
  </si>
  <si>
    <t>RO112</t>
  </si>
  <si>
    <t xml:space="preserve"> Bistrita-Nasaud</t>
  </si>
  <si>
    <t>RO212</t>
  </si>
  <si>
    <t xml:space="preserve"> Botosani</t>
  </si>
  <si>
    <t>RO221</t>
  </si>
  <si>
    <t xml:space="preserve"> Braila</t>
  </si>
  <si>
    <t>RO122</t>
  </si>
  <si>
    <t xml:space="preserve"> Brasov</t>
  </si>
  <si>
    <t>RO321</t>
  </si>
  <si>
    <t xml:space="preserve"> Bucharest Municipality</t>
  </si>
  <si>
    <t>RO222</t>
  </si>
  <si>
    <t xml:space="preserve"> Buzau</t>
  </si>
  <si>
    <t>RO12</t>
  </si>
  <si>
    <t xml:space="preserve"> CENTER</t>
  </si>
  <si>
    <t>RO312</t>
  </si>
  <si>
    <t xml:space="preserve"> Calarasi</t>
  </si>
  <si>
    <t>RO422</t>
  </si>
  <si>
    <t xml:space="preserve"> Caras-Severin</t>
  </si>
  <si>
    <t>RO113</t>
  </si>
  <si>
    <t xml:space="preserve"> Cluj</t>
  </si>
  <si>
    <t>RO223</t>
  </si>
  <si>
    <t xml:space="preserve"> Constanta</t>
  </si>
  <si>
    <t>RO123</t>
  </si>
  <si>
    <t xml:space="preserve"> Covasna</t>
  </si>
  <si>
    <t>RO313</t>
  </si>
  <si>
    <t xml:space="preserve"> Dambovita</t>
  </si>
  <si>
    <t>RO411</t>
  </si>
  <si>
    <t xml:space="preserve"> Dolj</t>
  </si>
  <si>
    <t>RO224</t>
  </si>
  <si>
    <t xml:space="preserve"> Galati</t>
  </si>
  <si>
    <t>RO314</t>
  </si>
  <si>
    <t xml:space="preserve"> Giurgiu</t>
  </si>
  <si>
    <t>RO412</t>
  </si>
  <si>
    <t xml:space="preserve"> Gorj</t>
  </si>
  <si>
    <t>RO124</t>
  </si>
  <si>
    <t xml:space="preserve"> Harghita</t>
  </si>
  <si>
    <t>RO423</t>
  </si>
  <si>
    <t xml:space="preserve"> Hunedoara</t>
  </si>
  <si>
    <t>RO315</t>
  </si>
  <si>
    <t xml:space="preserve"> Ialomita</t>
  </si>
  <si>
    <t>RO213</t>
  </si>
  <si>
    <t xml:space="preserve"> Iasi</t>
  </si>
  <si>
    <t>RO322</t>
  </si>
  <si>
    <t xml:space="preserve"> Ilfov</t>
  </si>
  <si>
    <t>RO1</t>
  </si>
  <si>
    <t xml:space="preserve"> MACROREGION 1</t>
  </si>
  <si>
    <t>RO2</t>
  </si>
  <si>
    <t xml:space="preserve"> MACROREGION 2</t>
  </si>
  <si>
    <t>RO3</t>
  </si>
  <si>
    <t xml:space="preserve"> MACROREGION 3</t>
  </si>
  <si>
    <t>RO4</t>
  </si>
  <si>
    <t xml:space="preserve"> MACROREGION 4</t>
  </si>
  <si>
    <t>RO114</t>
  </si>
  <si>
    <t xml:space="preserve"> Maramures</t>
  </si>
  <si>
    <t>RO413</t>
  </si>
  <si>
    <t xml:space="preserve"> Mehedinti</t>
  </si>
  <si>
    <t>RO125</t>
  </si>
  <si>
    <t xml:space="preserve"> Mures</t>
  </si>
  <si>
    <t>RO11</t>
  </si>
  <si>
    <t xml:space="preserve"> NORTH - EAST</t>
  </si>
  <si>
    <t>RO21</t>
  </si>
  <si>
    <t xml:space="preserve"> NORTH - WEST</t>
  </si>
  <si>
    <t>RO214</t>
  </si>
  <si>
    <t xml:space="preserve"> Neamt</t>
  </si>
  <si>
    <t>RO414</t>
  </si>
  <si>
    <t xml:space="preserve"> Olt</t>
  </si>
  <si>
    <t>RO316</t>
  </si>
  <si>
    <t xml:space="preserve"> Prahova</t>
  </si>
  <si>
    <t>RO22</t>
  </si>
  <si>
    <t xml:space="preserve"> SOUTH - EAST</t>
  </si>
  <si>
    <t>RO31</t>
  </si>
  <si>
    <t xml:space="preserve"> SOUTH - MUNTENIA</t>
  </si>
  <si>
    <t>RO41</t>
  </si>
  <si>
    <t xml:space="preserve"> SOUTH - WEST OLTENIA</t>
  </si>
  <si>
    <t>RO116</t>
  </si>
  <si>
    <t xml:space="preserve"> Salaj</t>
  </si>
  <si>
    <t>RO115</t>
  </si>
  <si>
    <t xml:space="preserve"> Satu Mare</t>
  </si>
  <si>
    <t>RO126</t>
  </si>
  <si>
    <t xml:space="preserve"> Sibiu</t>
  </si>
  <si>
    <t>RO215</t>
  </si>
  <si>
    <t xml:space="preserve"> Suceava</t>
  </si>
  <si>
    <t>RO</t>
  </si>
  <si>
    <t xml:space="preserve"> TOTAL</t>
  </si>
  <si>
    <t>RO317</t>
  </si>
  <si>
    <t xml:space="preserve"> Teleorman</t>
  </si>
  <si>
    <t xml:space="preserve"> Timis</t>
  </si>
  <si>
    <t>RO225</t>
  </si>
  <si>
    <t xml:space="preserve"> Tulcea</t>
  </si>
  <si>
    <t>RO415</t>
  </si>
  <si>
    <t xml:space="preserve"> Valcea</t>
  </si>
  <si>
    <t>RO216</t>
  </si>
  <si>
    <t xml:space="preserve"> Vaslui</t>
  </si>
  <si>
    <t>RO226</t>
  </si>
  <si>
    <t xml:space="preserve"> Vrancea</t>
  </si>
  <si>
    <t>RO42</t>
  </si>
  <si>
    <t xml:space="preserve"> WEST</t>
  </si>
  <si>
    <t xml:space="preserve">Sweden </t>
  </si>
  <si>
    <t>SE110</t>
  </si>
  <si>
    <t>01 Stockholm county</t>
  </si>
  <si>
    <t>SE121</t>
  </si>
  <si>
    <t>03 Uppsala county</t>
  </si>
  <si>
    <t>SE122</t>
  </si>
  <si>
    <t>04 Södermanland county</t>
  </si>
  <si>
    <t>SE123</t>
  </si>
  <si>
    <t>05 Östergötland county</t>
  </si>
  <si>
    <t>SE211</t>
  </si>
  <si>
    <t>06 Jönköping county</t>
  </si>
  <si>
    <t>SE212</t>
  </si>
  <si>
    <t>07 Kronoberg county</t>
  </si>
  <si>
    <t>SE213</t>
  </si>
  <si>
    <t>08 Kalmar county</t>
  </si>
  <si>
    <t>SE214</t>
  </si>
  <si>
    <t>09 Gotland county</t>
  </si>
  <si>
    <t>SE221</t>
  </si>
  <si>
    <t>10 Blekinge county</t>
  </si>
  <si>
    <t>SE224</t>
  </si>
  <si>
    <t>12 Skåne county</t>
  </si>
  <si>
    <t>SE231</t>
  </si>
  <si>
    <t>13 Halland county</t>
  </si>
  <si>
    <t>SE232</t>
  </si>
  <si>
    <t>14 Västra Götaland county</t>
  </si>
  <si>
    <t>SE311</t>
  </si>
  <si>
    <t>17 Värmland county</t>
  </si>
  <si>
    <t>SE124</t>
  </si>
  <si>
    <t>18 Örebro county</t>
  </si>
  <si>
    <t>SE125</t>
  </si>
  <si>
    <t>19 Västmanland county</t>
  </si>
  <si>
    <t>SE312</t>
  </si>
  <si>
    <t>20 Dalarna county</t>
  </si>
  <si>
    <t>SE313</t>
  </si>
  <si>
    <t>21 Gävleborg county</t>
  </si>
  <si>
    <t>SE321</t>
  </si>
  <si>
    <t>22 Västernorrland county</t>
  </si>
  <si>
    <t>SE322</t>
  </si>
  <si>
    <t>23 Jämtland county</t>
  </si>
  <si>
    <t>SE331</t>
  </si>
  <si>
    <t>24 Västerbotten county</t>
  </si>
  <si>
    <t>SE332</t>
  </si>
  <si>
    <t>25 Norrbotten county</t>
  </si>
  <si>
    <t xml:space="preserve">Slovenia </t>
  </si>
  <si>
    <t>SI0</t>
  </si>
  <si>
    <t>SLOVENIA</t>
  </si>
  <si>
    <t>SI031</t>
  </si>
  <si>
    <t>Pomurska</t>
  </si>
  <si>
    <t>SI032</t>
  </si>
  <si>
    <t>Podravska</t>
  </si>
  <si>
    <t>SI033</t>
  </si>
  <si>
    <t>Koroška</t>
  </si>
  <si>
    <t>SI034</t>
  </si>
  <si>
    <t>Savinjska</t>
  </si>
  <si>
    <t>SI035</t>
  </si>
  <si>
    <t>Zasavska</t>
  </si>
  <si>
    <t>SI036</t>
  </si>
  <si>
    <t>Posavska</t>
  </si>
  <si>
    <t>SI037</t>
  </si>
  <si>
    <t>Jugovzhodna Slovenija</t>
  </si>
  <si>
    <t>SI041</t>
  </si>
  <si>
    <t>Osrednjeslovenska</t>
  </si>
  <si>
    <t>SI042</t>
  </si>
  <si>
    <t>Gorenjska</t>
  </si>
  <si>
    <t>SI038</t>
  </si>
  <si>
    <t>Primorsko-notranjska</t>
  </si>
  <si>
    <t>SI043</t>
  </si>
  <si>
    <t>Goriška</t>
  </si>
  <si>
    <t>SI044</t>
  </si>
  <si>
    <t>Obalno-kraška</t>
  </si>
  <si>
    <t>Slovakia</t>
  </si>
  <si>
    <t>SK01</t>
  </si>
  <si>
    <t>Slovak Republic</t>
  </si>
  <si>
    <t>Region of Bratislava  (NUTS 2)</t>
  </si>
  <si>
    <t>SK010</t>
  </si>
  <si>
    <t>Region of Bratislava</t>
  </si>
  <si>
    <t>SK02</t>
  </si>
  <si>
    <t>West Slovakia</t>
  </si>
  <si>
    <t>SK021</t>
  </si>
  <si>
    <t>Region of Trnava</t>
  </si>
  <si>
    <t>SK022</t>
  </si>
  <si>
    <t>Region of Trenčín</t>
  </si>
  <si>
    <t>SK023</t>
  </si>
  <si>
    <t>Region of Nitra</t>
  </si>
  <si>
    <t>SK03</t>
  </si>
  <si>
    <t>Central Slovakia</t>
  </si>
  <si>
    <t>SK031</t>
  </si>
  <si>
    <t>Region of Žilina</t>
  </si>
  <si>
    <t>SK032</t>
  </si>
  <si>
    <t>Region of Banská Bystrica</t>
  </si>
  <si>
    <t>SK04</t>
  </si>
  <si>
    <t>East Slovakia</t>
  </si>
  <si>
    <t>SK041</t>
  </si>
  <si>
    <t>Region of Prešov</t>
  </si>
  <si>
    <t>SK042</t>
  </si>
  <si>
    <t>Region of Košice</t>
  </si>
  <si>
    <t>UK</t>
  </si>
  <si>
    <t>UK - United Kingdom</t>
  </si>
  <si>
    <t>UKC</t>
  </si>
  <si>
    <t>UKC - North East (UK)</t>
  </si>
  <si>
    <t>UKC1</t>
  </si>
  <si>
    <t>UKC1 - Tees Valley and Durham</t>
  </si>
  <si>
    <t>UKC2</t>
  </si>
  <si>
    <t>UKC2 - Northumberland and Tyne and Wear</t>
  </si>
  <si>
    <t>UKD</t>
  </si>
  <si>
    <t>UKD - North West (UK)</t>
  </si>
  <si>
    <t>UKD1</t>
  </si>
  <si>
    <t>UKD1 - Cumbria</t>
  </si>
  <si>
    <t>UKD3</t>
  </si>
  <si>
    <t>UKD3 - Greater Manchester</t>
  </si>
  <si>
    <t>UKD4</t>
  </si>
  <si>
    <t>UKD4 - Lancashire</t>
  </si>
  <si>
    <t>UKD6</t>
  </si>
  <si>
    <t>UKD6 - Cheshire</t>
  </si>
  <si>
    <t>UKD7</t>
  </si>
  <si>
    <t>UKD7 - Merseyside</t>
  </si>
  <si>
    <t>UKE</t>
  </si>
  <si>
    <t>UKE - Yorkshire and The Humber</t>
  </si>
  <si>
    <t>UKE1</t>
  </si>
  <si>
    <t>UKE1 - East Yorkshire and Northern Lincolnshire</t>
  </si>
  <si>
    <t>UKE2</t>
  </si>
  <si>
    <t>UKE2 - North Yorkshire</t>
  </si>
  <si>
    <t>UKE3</t>
  </si>
  <si>
    <t>UKE3 - South Yorkshire</t>
  </si>
  <si>
    <t>UKE4</t>
  </si>
  <si>
    <t>UKE4 - West Yorkshire</t>
  </si>
  <si>
    <t>UKF</t>
  </si>
  <si>
    <t>UKF - East Midlands (UK)</t>
  </si>
  <si>
    <t>UKF1</t>
  </si>
  <si>
    <t>UKF1 - Derbyshire and Nottinghamshire</t>
  </si>
  <si>
    <t>UKF2</t>
  </si>
  <si>
    <t>UKF2 - Leicestershire, Rutland and Northamptonshire</t>
  </si>
  <si>
    <t>UKF3</t>
  </si>
  <si>
    <t>UKF3 - Lincolnshire</t>
  </si>
  <si>
    <t>UKG</t>
  </si>
  <si>
    <t>UKG - West Midlands (UK)</t>
  </si>
  <si>
    <t>UKG1</t>
  </si>
  <si>
    <t>UKG1 - Herefordshire, Worcestershire and Warwickshire</t>
  </si>
  <si>
    <t>UKG2</t>
  </si>
  <si>
    <t>UKG2 - Shropshire and Staffordshire</t>
  </si>
  <si>
    <t>UKG3</t>
  </si>
  <si>
    <t>UKG3 - West Midlands</t>
  </si>
  <si>
    <t>UKH</t>
  </si>
  <si>
    <t>UKH - East of England</t>
  </si>
  <si>
    <t>UKH1</t>
  </si>
  <si>
    <t>UKH1 - East Anglia</t>
  </si>
  <si>
    <t>UKH2</t>
  </si>
  <si>
    <t>UKH2 - Bedfordshire and Hertfordshire</t>
  </si>
  <si>
    <t>UKH3</t>
  </si>
  <si>
    <t>UKH3 - Essex</t>
  </si>
  <si>
    <t>UKI</t>
  </si>
  <si>
    <t>UKI - London</t>
  </si>
  <si>
    <t>UKI1</t>
  </si>
  <si>
    <t>UKI1 - Inner London (NUTS 2010)</t>
  </si>
  <si>
    <t>UKI2</t>
  </si>
  <si>
    <t>UKI2 - Outer London (NUTS 2010)</t>
  </si>
  <si>
    <t>UKI3</t>
  </si>
  <si>
    <t>UKI3 - Inner London - West</t>
  </si>
  <si>
    <t>UKI4</t>
  </si>
  <si>
    <t>UKI4 - Inner London - East</t>
  </si>
  <si>
    <t>UKI5</t>
  </si>
  <si>
    <t>UKI5 - Outer London - East and North East</t>
  </si>
  <si>
    <t>UKI6</t>
  </si>
  <si>
    <t>UKI6 - Outer London - South</t>
  </si>
  <si>
    <t>UKI7</t>
  </si>
  <si>
    <t>UKI7 - Outer London - West and North West</t>
  </si>
  <si>
    <t>UKJ</t>
  </si>
  <si>
    <t>UKJ - South East (UK)</t>
  </si>
  <si>
    <t>UKJ1</t>
  </si>
  <si>
    <t>UKJ1 - Berkshire, Buckinghamshire and Oxfordshire</t>
  </si>
  <si>
    <t>UKJ2</t>
  </si>
  <si>
    <t>UKJ2 - Surrey, East and West Sussex</t>
  </si>
  <si>
    <t>UKJ3</t>
  </si>
  <si>
    <t>UKJ3 - Hampshire and Isle of Wight</t>
  </si>
  <si>
    <t>UKJ4</t>
  </si>
  <si>
    <t>UKJ4 - Kent</t>
  </si>
  <si>
    <t>UKK</t>
  </si>
  <si>
    <t>UKK - South West (UK)</t>
  </si>
  <si>
    <t>UKK1</t>
  </si>
  <si>
    <t>UKK1 - Gloucestershire, Wiltshire and Bristol/Bath area</t>
  </si>
  <si>
    <t>UKK2</t>
  </si>
  <si>
    <t>UKK2 - Dorset and Somerset</t>
  </si>
  <si>
    <t>UKK3</t>
  </si>
  <si>
    <t>UKK3 - Cornwall and Isles of Scilly</t>
  </si>
  <si>
    <t>UKK4</t>
  </si>
  <si>
    <t>UKK4 - Devon</t>
  </si>
  <si>
    <t>UKL</t>
  </si>
  <si>
    <t>UKL - Wales</t>
  </si>
  <si>
    <t>UKL1</t>
  </si>
  <si>
    <t>UKL1 - West Wales and The Valleys</t>
  </si>
  <si>
    <t>UKL2</t>
  </si>
  <si>
    <t>UKL2 - East Wales</t>
  </si>
  <si>
    <t>UKM</t>
  </si>
  <si>
    <t>UKM - Scotland</t>
  </si>
  <si>
    <t>UKM2</t>
  </si>
  <si>
    <t>UKM2 - Eastern Scotland (NUTS 2013)</t>
  </si>
  <si>
    <t>UKM3</t>
  </si>
  <si>
    <t>UKM3 - South Western Scotland (NUTS 2013)</t>
  </si>
  <si>
    <t>UKM5</t>
  </si>
  <si>
    <t>UKM5 - North Eastern Scotland</t>
  </si>
  <si>
    <t>UKM6</t>
  </si>
  <si>
    <t>UKM6 - Highlands and Islands</t>
  </si>
  <si>
    <t>UKM7</t>
  </si>
  <si>
    <t>UKM7 - Eastern Scotland</t>
  </si>
  <si>
    <t>UKM8</t>
  </si>
  <si>
    <t>UKM8 - West Central Scotland</t>
  </si>
  <si>
    <t>UKM9</t>
  </si>
  <si>
    <t>UKM9 - Southern Scotland</t>
  </si>
  <si>
    <t>UKN</t>
  </si>
  <si>
    <t>UKN - Northern Ireland (UK)</t>
  </si>
  <si>
    <t>UKN0</t>
  </si>
  <si>
    <t>UKN0 - Northern Ireland (UK)</t>
  </si>
  <si>
    <t>BG31</t>
  </si>
  <si>
    <t>Severozapaden</t>
  </si>
  <si>
    <t>BG311</t>
  </si>
  <si>
    <t>Vidin</t>
  </si>
  <si>
    <t>BG313</t>
  </si>
  <si>
    <t>Vratsa</t>
  </si>
  <si>
    <t>BG315</t>
  </si>
  <si>
    <t>Lovech</t>
  </si>
  <si>
    <t>BG312</t>
  </si>
  <si>
    <t>Montana</t>
  </si>
  <si>
    <t>BG314</t>
  </si>
  <si>
    <t>Pleven</t>
  </si>
  <si>
    <t>BG32</t>
  </si>
  <si>
    <t>Severen tsentralen</t>
  </si>
  <si>
    <t>BG321</t>
  </si>
  <si>
    <t>Veliko Tarnovo</t>
  </si>
  <si>
    <t>BG322</t>
  </si>
  <si>
    <t>Gabrovo</t>
  </si>
  <si>
    <t>BG324</t>
  </si>
  <si>
    <t>Razgrad</t>
  </si>
  <si>
    <t>BG323</t>
  </si>
  <si>
    <t>Ruse</t>
  </si>
  <si>
    <t>BG325</t>
  </si>
  <si>
    <t>Silistra</t>
  </si>
  <si>
    <t>BG33</t>
  </si>
  <si>
    <t>Severoiztochen</t>
  </si>
  <si>
    <t>BG331</t>
  </si>
  <si>
    <t>Varna</t>
  </si>
  <si>
    <t>BG332</t>
  </si>
  <si>
    <t>Dobrich</t>
  </si>
  <si>
    <t>BG334</t>
  </si>
  <si>
    <t>Targovishte</t>
  </si>
  <si>
    <t>BG333</t>
  </si>
  <si>
    <t>Shumen</t>
  </si>
  <si>
    <t>BG34</t>
  </si>
  <si>
    <t>Yugoiztochen</t>
  </si>
  <si>
    <t>BG341</t>
  </si>
  <si>
    <t>Burgas</t>
  </si>
  <si>
    <t>BG342</t>
  </si>
  <si>
    <t>Sliven</t>
  </si>
  <si>
    <t>BG344</t>
  </si>
  <si>
    <t>Stara Zagora</t>
  </si>
  <si>
    <t>BG343</t>
  </si>
  <si>
    <t>Yambol</t>
  </si>
  <si>
    <t>BG41</t>
  </si>
  <si>
    <t>Yugozapaden</t>
  </si>
  <si>
    <t>BG413</t>
  </si>
  <si>
    <t>Blagoevgrad</t>
  </si>
  <si>
    <t>BG415</t>
  </si>
  <si>
    <t>Kyustendil</t>
  </si>
  <si>
    <t>BG414</t>
  </si>
  <si>
    <t>Pernik</t>
  </si>
  <si>
    <t>BG411</t>
  </si>
  <si>
    <t>Sofia</t>
  </si>
  <si>
    <t>BG412</t>
  </si>
  <si>
    <t>Sofia (stolitsa)</t>
  </si>
  <si>
    <t>BG42</t>
  </si>
  <si>
    <t>Yuzhen tsentralen</t>
  </si>
  <si>
    <t>BG425</t>
  </si>
  <si>
    <t>Kardzhali</t>
  </si>
  <si>
    <t>BG423</t>
  </si>
  <si>
    <t>Pazardzhik</t>
  </si>
  <si>
    <t>BG421</t>
  </si>
  <si>
    <t>Plovdiv</t>
  </si>
  <si>
    <t>BG424</t>
  </si>
  <si>
    <t>Smolyan</t>
  </si>
  <si>
    <t>BG422</t>
  </si>
  <si>
    <t>Haskovo</t>
  </si>
  <si>
    <t xml:space="preserve">Cyprus </t>
  </si>
  <si>
    <t>Lefkosia</t>
  </si>
  <si>
    <t>Ammochostos</t>
  </si>
  <si>
    <t>Larnaca</t>
  </si>
  <si>
    <t>Lemesos</t>
  </si>
  <si>
    <t>Pafos</t>
  </si>
  <si>
    <t>CY000</t>
  </si>
  <si>
    <t xml:space="preserve">national </t>
  </si>
  <si>
    <t xml:space="preserve">Lithuania </t>
  </si>
  <si>
    <t>LT</t>
  </si>
  <si>
    <t>Republic of Lithuania</t>
  </si>
  <si>
    <t>LT01</t>
  </si>
  <si>
    <t>Capital Region</t>
  </si>
  <si>
    <t>LT011</t>
  </si>
  <si>
    <t>Vilnius county</t>
  </si>
  <si>
    <t>LT02</t>
  </si>
  <si>
    <t>Central and Western Lithuania Region</t>
  </si>
  <si>
    <t>LT021</t>
  </si>
  <si>
    <t>Alytus county</t>
  </si>
  <si>
    <t>LT022</t>
  </si>
  <si>
    <t>Kaunas county</t>
  </si>
  <si>
    <t>LT023</t>
  </si>
  <si>
    <t>Klaipėda county</t>
  </si>
  <si>
    <t>LT024</t>
  </si>
  <si>
    <t>Marijampolė county</t>
  </si>
  <si>
    <t>LT025</t>
  </si>
  <si>
    <t>Panevėžys county</t>
  </si>
  <si>
    <t>LT026</t>
  </si>
  <si>
    <t>Šiauliai county</t>
  </si>
  <si>
    <t>LT027</t>
  </si>
  <si>
    <t>Tauragė county</t>
  </si>
  <si>
    <t>LT028</t>
  </si>
  <si>
    <t>Telšiai county</t>
  </si>
  <si>
    <t>LT029</t>
  </si>
  <si>
    <t>Utena county</t>
  </si>
  <si>
    <t>Malta</t>
  </si>
  <si>
    <t>MT</t>
  </si>
  <si>
    <t>MT - Malta</t>
  </si>
  <si>
    <t>MT0</t>
  </si>
  <si>
    <t>MT0 - Malta</t>
  </si>
  <si>
    <t>MT00</t>
  </si>
  <si>
    <t>MT00 - Malta</t>
  </si>
  <si>
    <t xml:space="preserve">Iceland </t>
  </si>
  <si>
    <t>IS001</t>
  </si>
  <si>
    <t>Capital region</t>
  </si>
  <si>
    <t>IS002</t>
  </si>
  <si>
    <t>Outside Capital region</t>
  </si>
  <si>
    <t>Liechtenstein</t>
  </si>
  <si>
    <t>LI0</t>
  </si>
  <si>
    <t>LI00</t>
  </si>
  <si>
    <t>LI000</t>
  </si>
  <si>
    <t xml:space="preserve">Germany </t>
  </si>
  <si>
    <t>DE</t>
  </si>
  <si>
    <t>Deutschland</t>
  </si>
  <si>
    <t>DEF</t>
  </si>
  <si>
    <t xml:space="preserve">  Schleswig-Holstein</t>
  </si>
  <si>
    <t>DEF01</t>
  </si>
  <si>
    <t xml:space="preserve">      Flensburg, kreisfreie Stadt</t>
  </si>
  <si>
    <t>DEF02</t>
  </si>
  <si>
    <t xml:space="preserve">      Kiel, Landeshauptstadt, kreisfreie Stadt</t>
  </si>
  <si>
    <t>DEF03</t>
  </si>
  <si>
    <t xml:space="preserve">      Lübeck, Hansestadt, kreisfreie Stadt</t>
  </si>
  <si>
    <t>DEF04</t>
  </si>
  <si>
    <t xml:space="preserve">      Neumünster, kreisfreie Stadt</t>
  </si>
  <si>
    <t>DEF05</t>
  </si>
  <si>
    <t xml:space="preserve">      Dithmarschen, Landkreis</t>
  </si>
  <si>
    <t>DEF06</t>
  </si>
  <si>
    <t xml:space="preserve">      Herzogtum Lauenburg, Landkreis</t>
  </si>
  <si>
    <t>DEF07</t>
  </si>
  <si>
    <t xml:space="preserve">      Nordfriesland, Landkreis</t>
  </si>
  <si>
    <t>DEF08</t>
  </si>
  <si>
    <t xml:space="preserve">      Ostholstein, Landkreis</t>
  </si>
  <si>
    <t>DEF09</t>
  </si>
  <si>
    <t xml:space="preserve">      Pinneberg, Landkreis</t>
  </si>
  <si>
    <t>DEF0A</t>
  </si>
  <si>
    <t xml:space="preserve">      Plön, Landkreis</t>
  </si>
  <si>
    <t>DEF0B</t>
  </si>
  <si>
    <t xml:space="preserve">      Rendsburg-Eckernförde, Landkreis</t>
  </si>
  <si>
    <t>DEF0C</t>
  </si>
  <si>
    <t xml:space="preserve">      Schleswig-Flensburg, Landkreis</t>
  </si>
  <si>
    <t>DEF0D</t>
  </si>
  <si>
    <t xml:space="preserve">      Segeberg, Landkreis</t>
  </si>
  <si>
    <t>DEF0E</t>
  </si>
  <si>
    <t xml:space="preserve">      Steinburg, Landkreis</t>
  </si>
  <si>
    <t>DEF0F</t>
  </si>
  <si>
    <t xml:space="preserve">      Stormarn, Landkreis</t>
  </si>
  <si>
    <t>DE600</t>
  </si>
  <si>
    <t xml:space="preserve">  Hamburg</t>
  </si>
  <si>
    <t>DE9</t>
  </si>
  <si>
    <t xml:space="preserve">  Niedersachsen</t>
  </si>
  <si>
    <t>DE91</t>
  </si>
  <si>
    <t xml:space="preserve">    Braunschweig, Stat. Region</t>
  </si>
  <si>
    <t>DE911</t>
  </si>
  <si>
    <t xml:space="preserve">      Braunschweig, kreisfreie Stadt</t>
  </si>
  <si>
    <t>DE912</t>
  </si>
  <si>
    <t xml:space="preserve">      Salzgitter, kreisfreie Stadt</t>
  </si>
  <si>
    <t>DE913</t>
  </si>
  <si>
    <t xml:space="preserve">      Wolfsburg, kreisfreie Stadt</t>
  </si>
  <si>
    <t>DE914</t>
  </si>
  <si>
    <t xml:space="preserve">      Gifhorn, Landkreis</t>
  </si>
  <si>
    <t>DE916</t>
  </si>
  <si>
    <t xml:space="preserve">      Göttingen, Landkreis</t>
  </si>
  <si>
    <t>DE917</t>
  </si>
  <si>
    <t xml:space="preserve">      Goslar, Landkreis</t>
  </si>
  <si>
    <t xml:space="preserve">      Helmstedt, Landkreis</t>
  </si>
  <si>
    <t>DE918</t>
  </si>
  <si>
    <t xml:space="preserve">      Northeim, Landkreis</t>
  </si>
  <si>
    <t>DE91A</t>
  </si>
  <si>
    <t xml:space="preserve">      Osterode am Harz, Landkreis</t>
  </si>
  <si>
    <t xml:space="preserve">      Peine, Landkreis</t>
  </si>
  <si>
    <t>DE91B</t>
  </si>
  <si>
    <t xml:space="preserve">      Wolfenbüttel, Landkreis</t>
  </si>
  <si>
    <t>DE91C</t>
  </si>
  <si>
    <t>DE92</t>
  </si>
  <si>
    <t xml:space="preserve">    Hannover, Stat. Region</t>
  </si>
  <si>
    <t>DE929</t>
  </si>
  <si>
    <t xml:space="preserve">      Region Hannover, Landkreis</t>
  </si>
  <si>
    <t xml:space="preserve">      Hannover, Landeshauptstadt</t>
  </si>
  <si>
    <t>DE922</t>
  </si>
  <si>
    <t xml:space="preserve">      Diepholz, Landkreis</t>
  </si>
  <si>
    <t>DE923</t>
  </si>
  <si>
    <t xml:space="preserve">      Hameln-Pyrmont, Landkreis</t>
  </si>
  <si>
    <t>DE925</t>
  </si>
  <si>
    <t xml:space="preserve">      Hildesheim, Landkreis</t>
  </si>
  <si>
    <t>DE926</t>
  </si>
  <si>
    <t xml:space="preserve">      Holzminden, Landkreis</t>
  </si>
  <si>
    <t>DE927</t>
  </si>
  <si>
    <t xml:space="preserve">      Nienburg (Weser), Landkreis</t>
  </si>
  <si>
    <t>DE928</t>
  </si>
  <si>
    <t xml:space="preserve">      Schaumburg, Landkreis</t>
  </si>
  <si>
    <t>DE93</t>
  </si>
  <si>
    <t xml:space="preserve">    Lüneburg, Stat. Region</t>
  </si>
  <si>
    <t>DE931</t>
  </si>
  <si>
    <t xml:space="preserve">      Celle, Landkreis</t>
  </si>
  <si>
    <t>DE932</t>
  </si>
  <si>
    <t xml:space="preserve">      Cuxhaven, Landkreis</t>
  </si>
  <si>
    <t>DE933</t>
  </si>
  <si>
    <t xml:space="preserve">      Harburg, Landkreis</t>
  </si>
  <si>
    <t>DE934</t>
  </si>
  <si>
    <t xml:space="preserve">      Lüchow-Dannenberg, Landkreis</t>
  </si>
  <si>
    <t>DE935</t>
  </si>
  <si>
    <t xml:space="preserve">      Lüneburg, Landkreis</t>
  </si>
  <si>
    <t>DE936</t>
  </si>
  <si>
    <t xml:space="preserve">      Osterholz, Landkreis</t>
  </si>
  <si>
    <t>DE937</t>
  </si>
  <si>
    <t xml:space="preserve">      Rotenburg (Wümme), Landkreis</t>
  </si>
  <si>
    <t>DE938</t>
  </si>
  <si>
    <t xml:space="preserve">      Heidekreis, Landkreis</t>
  </si>
  <si>
    <t>DE939</t>
  </si>
  <si>
    <t xml:space="preserve">      Stade, Landkreis</t>
  </si>
  <si>
    <t>DE93A</t>
  </si>
  <si>
    <t xml:space="preserve">      Uelzen, Landkreis</t>
  </si>
  <si>
    <t>DE93B</t>
  </si>
  <si>
    <t xml:space="preserve">      Verden, Landkreis</t>
  </si>
  <si>
    <t>DE94</t>
  </si>
  <si>
    <t xml:space="preserve">    Weser-Ems, Stat. Region</t>
  </si>
  <si>
    <t>DE941</t>
  </si>
  <si>
    <t xml:space="preserve">      Delmenhorst, kreisfreie Stadt</t>
  </si>
  <si>
    <t>DE942</t>
  </si>
  <si>
    <t xml:space="preserve">      Emden, kreisfreie Stadt</t>
  </si>
  <si>
    <t>DE943</t>
  </si>
  <si>
    <t xml:space="preserve">      Oldenburg (Oldenburg), kreisfreie Stadt</t>
  </si>
  <si>
    <t>DE944</t>
  </si>
  <si>
    <t xml:space="preserve">      Osnabrück, kreisfreie Stadt</t>
  </si>
  <si>
    <t>DE945</t>
  </si>
  <si>
    <t xml:space="preserve">      Wilhelmshaven, kreisfreie Stadt</t>
  </si>
  <si>
    <t>DE946</t>
  </si>
  <si>
    <t xml:space="preserve">      Ammerland, Landkreis</t>
  </si>
  <si>
    <t>DE947</t>
  </si>
  <si>
    <t xml:space="preserve">      Aurich, Landkreis</t>
  </si>
  <si>
    <t>DE948</t>
  </si>
  <si>
    <t xml:space="preserve">      Cloppenburg, Landkreis</t>
  </si>
  <si>
    <t>DE949</t>
  </si>
  <si>
    <t xml:space="preserve">      Emsland, Landkreis</t>
  </si>
  <si>
    <t>DE94A</t>
  </si>
  <si>
    <t xml:space="preserve">      Friesland, Landkreis</t>
  </si>
  <si>
    <t>DE94B</t>
  </si>
  <si>
    <t xml:space="preserve">      Grafschaft Bentheim, Landkreis</t>
  </si>
  <si>
    <t>DE94C</t>
  </si>
  <si>
    <t xml:space="preserve">      Leer, Landkreis</t>
  </si>
  <si>
    <t>DE94D</t>
  </si>
  <si>
    <t xml:space="preserve">      Oldenburg, Landkreis</t>
  </si>
  <si>
    <t>DE94E</t>
  </si>
  <si>
    <t xml:space="preserve">      Osnabrück, Landkreis</t>
  </si>
  <si>
    <t>DE94F</t>
  </si>
  <si>
    <t xml:space="preserve">      Vechta, Landkreis</t>
  </si>
  <si>
    <t>DE94G</t>
  </si>
  <si>
    <t xml:space="preserve">      Wesermarsch, Landkreis</t>
  </si>
  <si>
    <t>DE94H</t>
  </si>
  <si>
    <t xml:space="preserve">      Wittmund, Landkreis</t>
  </si>
  <si>
    <t>DE50</t>
  </si>
  <si>
    <t xml:space="preserve">  Bremen</t>
  </si>
  <si>
    <t>DE501</t>
  </si>
  <si>
    <t xml:space="preserve">      Bremen, kreisfreie Stadt</t>
  </si>
  <si>
    <t>DE502</t>
  </si>
  <si>
    <t xml:space="preserve">      Bremerhaven, kreisfreie Stadt</t>
  </si>
  <si>
    <t>DEA</t>
  </si>
  <si>
    <t xml:space="preserve">  Nordrhein-Westfalen</t>
  </si>
  <si>
    <t>DEA1</t>
  </si>
  <si>
    <t xml:space="preserve">    Düsseldorf, Regierungsbezirk</t>
  </si>
  <si>
    <t>DEA11</t>
  </si>
  <si>
    <t xml:space="preserve">      Düsseldorf, kreisfreie Stadt</t>
  </si>
  <si>
    <t>DEA12</t>
  </si>
  <si>
    <t xml:space="preserve">      Duisburg, kreisfreie Stadt</t>
  </si>
  <si>
    <t>DEA13</t>
  </si>
  <si>
    <t xml:space="preserve">      Essen, kreisfreie Stadt</t>
  </si>
  <si>
    <t>DEA14</t>
  </si>
  <si>
    <t xml:space="preserve">      Krefeld, kreisfreie Stadt</t>
  </si>
  <si>
    <t>DEA15</t>
  </si>
  <si>
    <t xml:space="preserve">      Mönchengladbach, kreisfreie Stadt</t>
  </si>
  <si>
    <t>DEA16</t>
  </si>
  <si>
    <t xml:space="preserve">      Mülheim an der Ruhr, kreisfreie Stadt</t>
  </si>
  <si>
    <t>DEA17</t>
  </si>
  <si>
    <t xml:space="preserve">      Oberhausen, kreisfreie Stadt</t>
  </si>
  <si>
    <t>DEA18</t>
  </si>
  <si>
    <t xml:space="preserve">      Remscheid, kreisfreie Stadt</t>
  </si>
  <si>
    <t>DEA19</t>
  </si>
  <si>
    <t xml:space="preserve">      Solingen, kreisfreie Stadt</t>
  </si>
  <si>
    <t>DEA1A</t>
  </si>
  <si>
    <t xml:space="preserve">      Wuppertal, kreisfreie Stadt</t>
  </si>
  <si>
    <t>DEA1B</t>
  </si>
  <si>
    <t xml:space="preserve">      Kleve, Kreis</t>
  </si>
  <si>
    <t>DEA1C</t>
  </si>
  <si>
    <t xml:space="preserve">      Mettmann, Kreis</t>
  </si>
  <si>
    <t>DEA1D</t>
  </si>
  <si>
    <t xml:space="preserve">      Rhein-Kreis Neuss</t>
  </si>
  <si>
    <t>DEA1E</t>
  </si>
  <si>
    <t xml:space="preserve">      Viersen, Kreis</t>
  </si>
  <si>
    <t>DEA1F</t>
  </si>
  <si>
    <t xml:space="preserve">      Wesel, Kreis</t>
  </si>
  <si>
    <t>DEA2</t>
  </si>
  <si>
    <t xml:space="preserve">    Köln, Regierungsbezirk</t>
  </si>
  <si>
    <t>DEA22</t>
  </si>
  <si>
    <t xml:space="preserve">      Bonn, kreisfreie Stadt</t>
  </si>
  <si>
    <t>DEA23</t>
  </si>
  <si>
    <t xml:space="preserve">      Köln, kreisfreie Stadt</t>
  </si>
  <si>
    <t>DEA24</t>
  </si>
  <si>
    <t xml:space="preserve">      Leverkusen, kreisfreie Stadt</t>
  </si>
  <si>
    <t>DEA2D</t>
  </si>
  <si>
    <t xml:space="preserve">      Städteregion Aachen (einschl. Stadt Aachen)</t>
  </si>
  <si>
    <t>05334002</t>
  </si>
  <si>
    <t xml:space="preserve">      Aachen, krfr. Stadt</t>
  </si>
  <si>
    <t>05354</t>
  </si>
  <si>
    <t xml:space="preserve">      Aachen, Kreis</t>
  </si>
  <si>
    <t>DEA26</t>
  </si>
  <si>
    <t xml:space="preserve">      Düren, Kreis</t>
  </si>
  <si>
    <t>DEA27</t>
  </si>
  <si>
    <t xml:space="preserve">      Rhein-Erft-Kreis</t>
  </si>
  <si>
    <t>DEA28</t>
  </si>
  <si>
    <t xml:space="preserve">      Euskirchen, Kreis</t>
  </si>
  <si>
    <t>DEA29</t>
  </si>
  <si>
    <t xml:space="preserve">      Heinsberg, Kreis</t>
  </si>
  <si>
    <t>DEA2A</t>
  </si>
  <si>
    <t xml:space="preserve">      Oberbergischer Kreis</t>
  </si>
  <si>
    <t>DEA2B</t>
  </si>
  <si>
    <t xml:space="preserve">      Rheinisch-Bergischer Kreis</t>
  </si>
  <si>
    <t>DEA2C</t>
  </si>
  <si>
    <t xml:space="preserve">      Rhein-Sieg-Kreis</t>
  </si>
  <si>
    <t>DEA3</t>
  </si>
  <si>
    <t xml:space="preserve">    Münster, Regierungsbezirk</t>
  </si>
  <si>
    <t>DEA31</t>
  </si>
  <si>
    <t xml:space="preserve">      Bottrop, kreisfreie Stadt</t>
  </si>
  <si>
    <t>DEA32</t>
  </si>
  <si>
    <t xml:space="preserve">      Gelsenkirchen, kreisfreie Stadt</t>
  </si>
  <si>
    <t>DEA33</t>
  </si>
  <si>
    <t xml:space="preserve">      Münster, kreisfreie Stadt</t>
  </si>
  <si>
    <t>DEA34</t>
  </si>
  <si>
    <t xml:space="preserve">      Borken, Kreis</t>
  </si>
  <si>
    <t>DEA35</t>
  </si>
  <si>
    <t xml:space="preserve">      Coesfeld, Kreis</t>
  </si>
  <si>
    <t>DEA36</t>
  </si>
  <si>
    <t xml:space="preserve">      Recklinghausen, Kreis</t>
  </si>
  <si>
    <t>DEA37</t>
  </si>
  <si>
    <t xml:space="preserve">      Steinfurt, Kreis</t>
  </si>
  <si>
    <t>DEA38</t>
  </si>
  <si>
    <t xml:space="preserve">      Warendorf, Kreis</t>
  </si>
  <si>
    <t>DEA4</t>
  </si>
  <si>
    <t xml:space="preserve">    Detmold, Regierungsbezirk</t>
  </si>
  <si>
    <t>DEA41</t>
  </si>
  <si>
    <t xml:space="preserve">      Bielefeld, kreisfreie Stadt</t>
  </si>
  <si>
    <t>DEA42</t>
  </si>
  <si>
    <t xml:space="preserve">      Gütersloh, Kreis</t>
  </si>
  <si>
    <t>DEA43</t>
  </si>
  <si>
    <t xml:space="preserve">      Herford, Kreis</t>
  </si>
  <si>
    <t>DEA44</t>
  </si>
  <si>
    <t xml:space="preserve">      Höxter, Kreis</t>
  </si>
  <si>
    <t>DEA45</t>
  </si>
  <si>
    <t xml:space="preserve">      Lippe, Kreis</t>
  </si>
  <si>
    <t>DEA46</t>
  </si>
  <si>
    <t xml:space="preserve">      Minden-Lübbecke, Kreis</t>
  </si>
  <si>
    <t>DEA47</t>
  </si>
  <si>
    <t xml:space="preserve">      Paderborn, Kreis</t>
  </si>
  <si>
    <t>DEA5</t>
  </si>
  <si>
    <t xml:space="preserve">    Arnsberg, Regierungsbezirk</t>
  </si>
  <si>
    <t>DEA51</t>
  </si>
  <si>
    <t xml:space="preserve">      Bochum, kreisfreie Stadt</t>
  </si>
  <si>
    <t>DEA52</t>
  </si>
  <si>
    <t xml:space="preserve">      Dortmund, kreisfreie Stadt</t>
  </si>
  <si>
    <t>DEA53</t>
  </si>
  <si>
    <t xml:space="preserve">      Hagen, kreisfreie Stadt</t>
  </si>
  <si>
    <t>DEA54</t>
  </si>
  <si>
    <t xml:space="preserve">      Hamm, kreisfreie Stadt</t>
  </si>
  <si>
    <t>DEA55</t>
  </si>
  <si>
    <t xml:space="preserve">      Herne, kreisfreie Stadt</t>
  </si>
  <si>
    <t>DEA56</t>
  </si>
  <si>
    <t xml:space="preserve">      Ennepe-Ruhr-Kreis</t>
  </si>
  <si>
    <t>DEA57</t>
  </si>
  <si>
    <t xml:space="preserve">      Hochsauerlandkreis</t>
  </si>
  <si>
    <t>DEA58</t>
  </si>
  <si>
    <t xml:space="preserve">      Märkischer Kreis</t>
  </si>
  <si>
    <t>DEA59</t>
  </si>
  <si>
    <t xml:space="preserve">      Olpe, Kreis</t>
  </si>
  <si>
    <t>DEA5A</t>
  </si>
  <si>
    <t xml:space="preserve">      Siegen-Wittgenstein, Kreis</t>
  </si>
  <si>
    <t>DEA5B</t>
  </si>
  <si>
    <t xml:space="preserve">      Soest, Kreis</t>
  </si>
  <si>
    <t>DEA5C</t>
  </si>
  <si>
    <t xml:space="preserve">      Unna, Kreis</t>
  </si>
  <si>
    <t>DE7</t>
  </si>
  <si>
    <t xml:space="preserve">  Hessen</t>
  </si>
  <si>
    <t>DE71</t>
  </si>
  <si>
    <t xml:space="preserve">    Darmstadt, Regierungsbezirk</t>
  </si>
  <si>
    <t>DE711</t>
  </si>
  <si>
    <t xml:space="preserve">      Darmstadt, kreisfreie Stadt</t>
  </si>
  <si>
    <t>DE712</t>
  </si>
  <si>
    <t xml:space="preserve">      Frankfurt am Main, kreisfreie Stadt</t>
  </si>
  <si>
    <t>DE713</t>
  </si>
  <si>
    <t xml:space="preserve">      Offenbach am Main, kreisfreie Stadt</t>
  </si>
  <si>
    <t>DE714</t>
  </si>
  <si>
    <t xml:space="preserve">      Wiesbaden, Landeshauptstadt, kreisfreie Stadt</t>
  </si>
  <si>
    <t>DE715</t>
  </si>
  <si>
    <t xml:space="preserve">      Bergstraße, Landkreis</t>
  </si>
  <si>
    <t>DE716</t>
  </si>
  <si>
    <t xml:space="preserve">      Darmstadt-Dieburg, Landkreis</t>
  </si>
  <si>
    <t>DE717</t>
  </si>
  <si>
    <t xml:space="preserve">      Groß-Gerau, Landkreis</t>
  </si>
  <si>
    <t>DE718</t>
  </si>
  <si>
    <t xml:space="preserve">      Hochtaunuskreis</t>
  </si>
  <si>
    <t>DE719</t>
  </si>
  <si>
    <t xml:space="preserve">      Main-Kinzig-Kreis</t>
  </si>
  <si>
    <t>DE71A</t>
  </si>
  <si>
    <t xml:space="preserve">      Main-Taunus-Kreis</t>
  </si>
  <si>
    <t>DE71B</t>
  </si>
  <si>
    <t xml:space="preserve">      Odenwaldkreis</t>
  </si>
  <si>
    <t>DE71C</t>
  </si>
  <si>
    <t xml:space="preserve">      Offenbach, Landkreis</t>
  </si>
  <si>
    <t>DE71D</t>
  </si>
  <si>
    <t xml:space="preserve">      Rheingau-Taunus-Kreis</t>
  </si>
  <si>
    <t>DE71E</t>
  </si>
  <si>
    <t xml:space="preserve">      Wetteraukreis</t>
  </si>
  <si>
    <t>DE72</t>
  </si>
  <si>
    <t xml:space="preserve">    Gießen, Regierungsbezirk</t>
  </si>
  <si>
    <t>DE721</t>
  </si>
  <si>
    <t xml:space="preserve">      Gießen, Landkreis</t>
  </si>
  <si>
    <t>DE722</t>
  </si>
  <si>
    <t xml:space="preserve">      Lahn-Dill-Kreis</t>
  </si>
  <si>
    <t>DE723</t>
  </si>
  <si>
    <t xml:space="preserve">      Limburg-Weilburg, Landkreis</t>
  </si>
  <si>
    <t>DE724</t>
  </si>
  <si>
    <t xml:space="preserve">      Marburg-Biedenkopf, Landkreis</t>
  </si>
  <si>
    <t>DE725</t>
  </si>
  <si>
    <t xml:space="preserve">      Vogelsbergkreis</t>
  </si>
  <si>
    <t>DE73</t>
  </si>
  <si>
    <t xml:space="preserve">    Kassel, Regierungsbezirk</t>
  </si>
  <si>
    <t>DE731</t>
  </si>
  <si>
    <t xml:space="preserve">      Kassel, kreisfreie Stadt</t>
  </si>
  <si>
    <t>DE732</t>
  </si>
  <si>
    <t xml:space="preserve">      Fulda, Landkreis</t>
  </si>
  <si>
    <t>DE733</t>
  </si>
  <si>
    <t xml:space="preserve">      Hersfeld-Rotenburg, Landkreis</t>
  </si>
  <si>
    <t>DE734</t>
  </si>
  <si>
    <t xml:space="preserve">      Kassel, Landkreis</t>
  </si>
  <si>
    <t>DE735</t>
  </si>
  <si>
    <t xml:space="preserve">      Schwalm-Eder-Kreis</t>
  </si>
  <si>
    <t>DE736</t>
  </si>
  <si>
    <t xml:space="preserve">      Waldeck-Frankenberg, Landkreis</t>
  </si>
  <si>
    <t>DE737</t>
  </si>
  <si>
    <t xml:space="preserve">      Werra-Meißner-Kreis</t>
  </si>
  <si>
    <t>DEB3</t>
  </si>
  <si>
    <t xml:space="preserve">  Rheinland-Pfalz</t>
  </si>
  <si>
    <t>DEB1</t>
  </si>
  <si>
    <t xml:space="preserve">    Koblenz, Stat. Region</t>
  </si>
  <si>
    <t>DEB11</t>
  </si>
  <si>
    <t xml:space="preserve">      Koblenz, kreisfreie Stadt</t>
  </si>
  <si>
    <t>DEB12</t>
  </si>
  <si>
    <t xml:space="preserve">      Ahrweiler, Landkreis</t>
  </si>
  <si>
    <t>DEB13</t>
  </si>
  <si>
    <t xml:space="preserve">      Altenkirchen (Westerwald), Landkreis</t>
  </si>
  <si>
    <t>DEB14</t>
  </si>
  <si>
    <t xml:space="preserve">      Bad Kreuznach, Landkreis</t>
  </si>
  <si>
    <t>DEB15</t>
  </si>
  <si>
    <t xml:space="preserve">      Birkenfeld, Landkreis</t>
  </si>
  <si>
    <t>DEB1C</t>
  </si>
  <si>
    <t xml:space="preserve">      Cochem-Zell, Landkreis</t>
  </si>
  <si>
    <t>DEB17</t>
  </si>
  <si>
    <t xml:space="preserve">      Mayen-Koblenz, Landkreis</t>
  </si>
  <si>
    <t>DEB18</t>
  </si>
  <si>
    <t xml:space="preserve">      Neuwied, Landkreis</t>
  </si>
  <si>
    <t>DEB1D</t>
  </si>
  <si>
    <t xml:space="preserve">      Rhein-Hunsrück-Kreis</t>
  </si>
  <si>
    <t>DEB1A</t>
  </si>
  <si>
    <t xml:space="preserve">      Rhein-Lahn-Kreis</t>
  </si>
  <si>
    <t>DEB1B</t>
  </si>
  <si>
    <t xml:space="preserve">      Westerwaldkreis</t>
  </si>
  <si>
    <t>DEB2</t>
  </si>
  <si>
    <t xml:space="preserve">    Trier, Stat. Region</t>
  </si>
  <si>
    <t>DEB21</t>
  </si>
  <si>
    <t xml:space="preserve">      Trier, kreisfreie Stadt</t>
  </si>
  <si>
    <t>DEB22</t>
  </si>
  <si>
    <t xml:space="preserve">      Bernkastel-Wittlich, Landkreis</t>
  </si>
  <si>
    <t>DEB23</t>
  </si>
  <si>
    <t xml:space="preserve">      Eifelkreis Bitburg-Prüm</t>
  </si>
  <si>
    <t>DEB24</t>
  </si>
  <si>
    <t xml:space="preserve">      Vulkaneifel, Landkreis</t>
  </si>
  <si>
    <t>DEB25</t>
  </si>
  <si>
    <t xml:space="preserve">      Trier-Saarburg, Landkreis</t>
  </si>
  <si>
    <t xml:space="preserve">    Rheinhessen-Pfalz, Stat. Region</t>
  </si>
  <si>
    <t>DEB31</t>
  </si>
  <si>
    <t xml:space="preserve">      Frankenthal (Pfalz), kreisfreie Stadt</t>
  </si>
  <si>
    <t>DEB32</t>
  </si>
  <si>
    <t xml:space="preserve">      Kaiserslautern, kreisfreie Stadt</t>
  </si>
  <si>
    <t>DEB33</t>
  </si>
  <si>
    <t xml:space="preserve">      Landau in der Pfalz, kreisfreie Stadt</t>
  </si>
  <si>
    <t>DEB34</t>
  </si>
  <si>
    <t xml:space="preserve">      Ludwigshafen am Rhein, kreisfreie Stadt</t>
  </si>
  <si>
    <t>DEB35</t>
  </si>
  <si>
    <t xml:space="preserve">      Mainz, kreisfreie Stadt</t>
  </si>
  <si>
    <t>DEB36</t>
  </si>
  <si>
    <t xml:space="preserve">      Neustadt an der Weinstraße, kreisfreie Stadt</t>
  </si>
  <si>
    <t>DEB37</t>
  </si>
  <si>
    <t xml:space="preserve">      Pirmasens, kreisfreie Stadt</t>
  </si>
  <si>
    <t>DEB38</t>
  </si>
  <si>
    <t xml:space="preserve">      Speyer, kreisfreie Stadt</t>
  </si>
  <si>
    <t>DEB39</t>
  </si>
  <si>
    <t xml:space="preserve">      Worms, kreisfreie Stadt</t>
  </si>
  <si>
    <t>DEB3A</t>
  </si>
  <si>
    <t xml:space="preserve">      Zweibrücken, kreisfreie Stadt</t>
  </si>
  <si>
    <t>DEB3B</t>
  </si>
  <si>
    <t xml:space="preserve">      Alzey-Worms, Landkreis</t>
  </si>
  <si>
    <t>DEB3C</t>
  </si>
  <si>
    <t xml:space="preserve">      Bad Dürkheim, Landkreis</t>
  </si>
  <si>
    <t>DEB3D</t>
  </si>
  <si>
    <t xml:space="preserve">      Donnersbergkreis</t>
  </si>
  <si>
    <t>DEB3E</t>
  </si>
  <si>
    <t xml:space="preserve">      Germersheim, Landkreis</t>
  </si>
  <si>
    <t>DEB3F</t>
  </si>
  <si>
    <t xml:space="preserve">      Kaiserslautern, Landkreis</t>
  </si>
  <si>
    <t>DEB3G</t>
  </si>
  <si>
    <t xml:space="preserve">      Kusel, Landkreis</t>
  </si>
  <si>
    <t>DEB3H</t>
  </si>
  <si>
    <t xml:space="preserve">      Südliche Weinstraße, Landkreis</t>
  </si>
  <si>
    <t>DEB3I</t>
  </si>
  <si>
    <t xml:space="preserve">      Rhein-Pfalz-Kreis</t>
  </si>
  <si>
    <t>DEB3J</t>
  </si>
  <si>
    <t xml:space="preserve">      Mainz-Bingen, Landkreis</t>
  </si>
  <si>
    <t>DEB3K</t>
  </si>
  <si>
    <t xml:space="preserve">      Südwestpfalz, Landkreis</t>
  </si>
  <si>
    <t>DE1</t>
  </si>
  <si>
    <t xml:space="preserve">  Baden-Württemberg, Land</t>
  </si>
  <si>
    <t>DE11</t>
  </si>
  <si>
    <t xml:space="preserve">    Stuttgart, Regierungsbezirk</t>
  </si>
  <si>
    <t>DE111</t>
  </si>
  <si>
    <t xml:space="preserve">      Stuttgart, Landeshauptstadt, Stadtkreis</t>
  </si>
  <si>
    <t>DE112</t>
  </si>
  <si>
    <t xml:space="preserve">      Böblingen, Landkreis</t>
  </si>
  <si>
    <t>DE113</t>
  </si>
  <si>
    <t xml:space="preserve">      Esslingen, Landkreis</t>
  </si>
  <si>
    <t>DE114</t>
  </si>
  <si>
    <t xml:space="preserve">      Göppingen, Landkreis</t>
  </si>
  <si>
    <t>DE115</t>
  </si>
  <si>
    <t xml:space="preserve">      Ludwigsburg, Landkreis</t>
  </si>
  <si>
    <t>DE116</t>
  </si>
  <si>
    <t xml:space="preserve">      Rems-Murr-Kreis, Landkreis</t>
  </si>
  <si>
    <t>DE117</t>
  </si>
  <si>
    <t xml:space="preserve">      Heilbronn, Universitätsstadt, Stadtkreis</t>
  </si>
  <si>
    <t>DE118</t>
  </si>
  <si>
    <t xml:space="preserve">      Heilbronn, Landkreis</t>
  </si>
  <si>
    <t>DE119</t>
  </si>
  <si>
    <t xml:space="preserve">      Hohenlohekreis, Landkreis</t>
  </si>
  <si>
    <t>DE11A</t>
  </si>
  <si>
    <t xml:space="preserve">      Schwäbisch Hall, Landkreis</t>
  </si>
  <si>
    <t>DE11B</t>
  </si>
  <si>
    <t xml:space="preserve">      Main-Tauber-Kreis, Landkreis</t>
  </si>
  <si>
    <t>DE11C</t>
  </si>
  <si>
    <t xml:space="preserve">      Heidenheim, Landkreis</t>
  </si>
  <si>
    <t>DE11D</t>
  </si>
  <si>
    <t xml:space="preserve">      Ostalbkreis, Landkreis</t>
  </si>
  <si>
    <t>DE12</t>
  </si>
  <si>
    <t xml:space="preserve">    Karlsruhe, Regierungsbezirk</t>
  </si>
  <si>
    <t>DE121</t>
  </si>
  <si>
    <t xml:space="preserve">      Baden-Baden, Stadtkreis</t>
  </si>
  <si>
    <t>DE122</t>
  </si>
  <si>
    <t xml:space="preserve">      Karlsruhe, Stadtkreis</t>
  </si>
  <si>
    <t>DE123</t>
  </si>
  <si>
    <t xml:space="preserve">      Karlsruhe, Landkreis</t>
  </si>
  <si>
    <t>DE124</t>
  </si>
  <si>
    <t xml:space="preserve">      Rastatt, Landkreis</t>
  </si>
  <si>
    <t>DE125</t>
  </si>
  <si>
    <t xml:space="preserve">      Heidelberg, Stadtkreis</t>
  </si>
  <si>
    <t>DE126</t>
  </si>
  <si>
    <t xml:space="preserve">      Mannheim, Stadtkreis</t>
  </si>
  <si>
    <t>DE127</t>
  </si>
  <si>
    <t xml:space="preserve">      Neckar-Odenwald-Kreis, Landkreis</t>
  </si>
  <si>
    <t>DE128</t>
  </si>
  <si>
    <t xml:space="preserve">      Rhein-Neckar-Kreis, Landkreis</t>
  </si>
  <si>
    <t>DE129</t>
  </si>
  <si>
    <t xml:space="preserve">      Pforzheim, Stadtkreis</t>
  </si>
  <si>
    <t>DE12A</t>
  </si>
  <si>
    <t xml:space="preserve">      Calw, Landkreis</t>
  </si>
  <si>
    <t>DE12B</t>
  </si>
  <si>
    <t xml:space="preserve">      Enzkreis, Landkreis</t>
  </si>
  <si>
    <t>DE12C</t>
  </si>
  <si>
    <t xml:space="preserve">      Freudenstadt, Landkreis</t>
  </si>
  <si>
    <t>DE13</t>
  </si>
  <si>
    <t xml:space="preserve">    Freiburg, Regierungsbezirk</t>
  </si>
  <si>
    <t>DE131</t>
  </si>
  <si>
    <t xml:space="preserve">      Freiburg im Breisgau, Stadtkreis</t>
  </si>
  <si>
    <t>DE132</t>
  </si>
  <si>
    <t xml:space="preserve">      Breisgau-Hochschwarzwald, Landkreis</t>
  </si>
  <si>
    <t>DE133</t>
  </si>
  <si>
    <t xml:space="preserve">      Emmendingen, Landkreis</t>
  </si>
  <si>
    <t>DE134</t>
  </si>
  <si>
    <t xml:space="preserve">      Ortenaukreis, Landkreis</t>
  </si>
  <si>
    <t>DE135</t>
  </si>
  <si>
    <t xml:space="preserve">      Rottweil, Landkreis</t>
  </si>
  <si>
    <t>DE136</t>
  </si>
  <si>
    <t xml:space="preserve">      Schwarzwald-Baar-Kreis, Landkreis</t>
  </si>
  <si>
    <t>DE137</t>
  </si>
  <si>
    <t xml:space="preserve">      Tuttlingen, Landkreis</t>
  </si>
  <si>
    <t>DE138</t>
  </si>
  <si>
    <t xml:space="preserve">      Konstanz, Landkreis</t>
  </si>
  <si>
    <t>DE139</t>
  </si>
  <si>
    <t xml:space="preserve">      Lörrach, Landkreis</t>
  </si>
  <si>
    <t>DE13A</t>
  </si>
  <si>
    <t xml:space="preserve">      Waldshut, Landkreis</t>
  </si>
  <si>
    <t>DE14</t>
  </si>
  <si>
    <t xml:space="preserve">    Tübingen, Regierungsbezirk</t>
  </si>
  <si>
    <t>DE141</t>
  </si>
  <si>
    <t xml:space="preserve">      Reutlingen, Landkreis</t>
  </si>
  <si>
    <t>DE142</t>
  </si>
  <si>
    <t xml:space="preserve">      Tübingen, Landkreis</t>
  </si>
  <si>
    <t>DE143</t>
  </si>
  <si>
    <t xml:space="preserve">      Zollernalbkreis, Landkreis</t>
  </si>
  <si>
    <t>DE144</t>
  </si>
  <si>
    <t xml:space="preserve">      Ulm, Stadtkreis</t>
  </si>
  <si>
    <t>DE145</t>
  </si>
  <si>
    <t xml:space="preserve">      Alb-Donau-Kreis, Landkreis</t>
  </si>
  <si>
    <t>DE146</t>
  </si>
  <si>
    <t xml:space="preserve">      Biberach, Landkreis</t>
  </si>
  <si>
    <t>DE147</t>
  </si>
  <si>
    <t xml:space="preserve">      Bodenseekreis, Landkreis</t>
  </si>
  <si>
    <t>DE148</t>
  </si>
  <si>
    <t xml:space="preserve">      Ravensburg, Landkreis</t>
  </si>
  <si>
    <t>DE149</t>
  </si>
  <si>
    <t xml:space="preserve">      Sigmaringen, Landkreis</t>
  </si>
  <si>
    <t>DE2</t>
  </si>
  <si>
    <t xml:space="preserve">  Bayern</t>
  </si>
  <si>
    <t>DE21</t>
  </si>
  <si>
    <t xml:space="preserve">    Oberbayern, Regierungsbezirk</t>
  </si>
  <si>
    <t>DE211</t>
  </si>
  <si>
    <t xml:space="preserve">      Ingolstadt</t>
  </si>
  <si>
    <t>DE212</t>
  </si>
  <si>
    <t xml:space="preserve">      München, Landeshauptstadt</t>
  </si>
  <si>
    <t>DE213</t>
  </si>
  <si>
    <t xml:space="preserve">      Rosenheim</t>
  </si>
  <si>
    <t>DE214</t>
  </si>
  <si>
    <t xml:space="preserve">      Altötting, Landkreis</t>
  </si>
  <si>
    <t>DE215</t>
  </si>
  <si>
    <t xml:space="preserve">      Berchtesgadener Land, Landkreis</t>
  </si>
  <si>
    <t>DE216</t>
  </si>
  <si>
    <t xml:space="preserve">      Bad Tölz-Wolfratshausen, Landkreis</t>
  </si>
  <si>
    <t>DE217</t>
  </si>
  <si>
    <t xml:space="preserve">      Dachau, Landkreis</t>
  </si>
  <si>
    <t>DE218</t>
  </si>
  <si>
    <t xml:space="preserve">      Ebersberg, Landkreis</t>
  </si>
  <si>
    <t>DE219</t>
  </si>
  <si>
    <t xml:space="preserve">      Eichstätt, Landkreis</t>
  </si>
  <si>
    <t>DE21A</t>
  </si>
  <si>
    <t xml:space="preserve">      Erding, Landkreis</t>
  </si>
  <si>
    <t>DE21B</t>
  </si>
  <si>
    <t xml:space="preserve">      Freising, Landkreis</t>
  </si>
  <si>
    <t>DE21C</t>
  </si>
  <si>
    <t xml:space="preserve">      Fürstenfeldbruck, Landkreis</t>
  </si>
  <si>
    <t>DE21D</t>
  </si>
  <si>
    <t xml:space="preserve">      Garmisch-Partenkirchen, Landkreis</t>
  </si>
  <si>
    <t>DE21E</t>
  </si>
  <si>
    <t xml:space="preserve">      Landsberg am Lech, Landkreis</t>
  </si>
  <si>
    <t>DE21F</t>
  </si>
  <si>
    <t xml:space="preserve">      Miesbach, Landkreis</t>
  </si>
  <si>
    <t>DE21G</t>
  </si>
  <si>
    <t xml:space="preserve">      Mühldorf a.Inn, Landkreis</t>
  </si>
  <si>
    <t>DE21H</t>
  </si>
  <si>
    <t xml:space="preserve">      München, Landkreis</t>
  </si>
  <si>
    <t>DE21I</t>
  </si>
  <si>
    <t xml:space="preserve">      Neuburg-Schrobenhausen, Landkreis</t>
  </si>
  <si>
    <t>DE21J</t>
  </si>
  <si>
    <t xml:space="preserve">      Pfaffenhofen a.d.Ilm, Landkreis</t>
  </si>
  <si>
    <t>DE21K</t>
  </si>
  <si>
    <t xml:space="preserve">      Rosenheim, Landkreis</t>
  </si>
  <si>
    <t>DE21L</t>
  </si>
  <si>
    <t xml:space="preserve">      Starnberg, Landkreis</t>
  </si>
  <si>
    <t>DE21M</t>
  </si>
  <si>
    <t xml:space="preserve">      Traunstein, Landkreis</t>
  </si>
  <si>
    <t>DE21N</t>
  </si>
  <si>
    <t xml:space="preserve">      Weilheim-Schongau, Landkreis</t>
  </si>
  <si>
    <t>DE22</t>
  </si>
  <si>
    <t xml:space="preserve">    Niederbayern, Regierungsbezirk</t>
  </si>
  <si>
    <t>DE221</t>
  </si>
  <si>
    <t xml:space="preserve">      Landshut</t>
  </si>
  <si>
    <t>DE222</t>
  </si>
  <si>
    <t xml:space="preserve">      Passau</t>
  </si>
  <si>
    <t>DE223</t>
  </si>
  <si>
    <t xml:space="preserve">      Straubing</t>
  </si>
  <si>
    <t>DE224</t>
  </si>
  <si>
    <t xml:space="preserve">      Deggendorf, Landkreis</t>
  </si>
  <si>
    <t>DE225</t>
  </si>
  <si>
    <t xml:space="preserve">      Freyung-Grafenau, Landkreis</t>
  </si>
  <si>
    <t>DE226</t>
  </si>
  <si>
    <t xml:space="preserve">      Kelheim, Landkreis</t>
  </si>
  <si>
    <t>DE227</t>
  </si>
  <si>
    <t xml:space="preserve">      Landshut, Landkreis</t>
  </si>
  <si>
    <t>DE228</t>
  </si>
  <si>
    <t xml:space="preserve">      Passau, Landkreis</t>
  </si>
  <si>
    <t>DE229</t>
  </si>
  <si>
    <t xml:space="preserve">      Regen, Landkreis</t>
  </si>
  <si>
    <t>DE22A</t>
  </si>
  <si>
    <t xml:space="preserve">      Rottal-Inn, Landkreis</t>
  </si>
  <si>
    <t>DE22B</t>
  </si>
  <si>
    <t xml:space="preserve">      Straubing-Bogen, Landkreis</t>
  </si>
  <si>
    <t>DE22C</t>
  </si>
  <si>
    <t xml:space="preserve">      Dingolfing-Landau, Landkreis</t>
  </si>
  <si>
    <t>DE23</t>
  </si>
  <si>
    <t xml:space="preserve">    Oberpfalz, Regierungsbezirk</t>
  </si>
  <si>
    <t>DE231</t>
  </si>
  <si>
    <t xml:space="preserve">      Amberg</t>
  </si>
  <si>
    <t>DE232</t>
  </si>
  <si>
    <t xml:space="preserve">      Regensburg</t>
  </si>
  <si>
    <t>DE233</t>
  </si>
  <si>
    <t xml:space="preserve">      Weiden i.d.OPf.</t>
  </si>
  <si>
    <t>DE234</t>
  </si>
  <si>
    <t xml:space="preserve">      Amberg-Sulzbach, Landkreis</t>
  </si>
  <si>
    <t>DE235</t>
  </si>
  <si>
    <t xml:space="preserve">      Cham, Landkreis</t>
  </si>
  <si>
    <t>DE236</t>
  </si>
  <si>
    <t xml:space="preserve">      Neumarkt i.d.OPf., Landkreis</t>
  </si>
  <si>
    <t>DE237</t>
  </si>
  <si>
    <t xml:space="preserve">      Neustadt a.d.Waldnaab, Landkreis</t>
  </si>
  <si>
    <t>DE238</t>
  </si>
  <si>
    <t xml:space="preserve">      Regensburg, Landkreis</t>
  </si>
  <si>
    <t>DE239</t>
  </si>
  <si>
    <t xml:space="preserve">      Schwandorf, Landkreis</t>
  </si>
  <si>
    <t>DE23A</t>
  </si>
  <si>
    <t xml:space="preserve">      Tirschenreuth, Landkreis</t>
  </si>
  <si>
    <t>DE24</t>
  </si>
  <si>
    <t xml:space="preserve">    Oberfranken, Regierungsbezirk</t>
  </si>
  <si>
    <t>DE241</t>
  </si>
  <si>
    <t xml:space="preserve">      Bamberg</t>
  </si>
  <si>
    <t>DE242</t>
  </si>
  <si>
    <t xml:space="preserve">      Bayreuth</t>
  </si>
  <si>
    <t>DE243</t>
  </si>
  <si>
    <t xml:space="preserve">      Coburg</t>
  </si>
  <si>
    <t>DE244</t>
  </si>
  <si>
    <t xml:space="preserve">      Hof</t>
  </si>
  <si>
    <t>DE245</t>
  </si>
  <si>
    <t xml:space="preserve">      Bamberg, Landkreis</t>
  </si>
  <si>
    <t>DE246</t>
  </si>
  <si>
    <t xml:space="preserve">      Bayreuth, Landkreis</t>
  </si>
  <si>
    <t>DE247</t>
  </si>
  <si>
    <t xml:space="preserve">      Coburg, Landkreis</t>
  </si>
  <si>
    <t>DE248</t>
  </si>
  <si>
    <t xml:space="preserve">      Forchheim, Landkreis</t>
  </si>
  <si>
    <t>DE249</t>
  </si>
  <si>
    <t xml:space="preserve">      Hof, Landkreis</t>
  </si>
  <si>
    <t>DE24A</t>
  </si>
  <si>
    <t xml:space="preserve">      Kronach, Landkreis</t>
  </si>
  <si>
    <t>DE24B</t>
  </si>
  <si>
    <t xml:space="preserve">      Kulmbach, Landkreis</t>
  </si>
  <si>
    <t>DE24C</t>
  </si>
  <si>
    <t xml:space="preserve">      Lichtenfels, Landkreis</t>
  </si>
  <si>
    <t>DE24D</t>
  </si>
  <si>
    <t xml:space="preserve">      Wunsiedel i.Fichtelgebirge, Landkreis</t>
  </si>
  <si>
    <t>DE25</t>
  </si>
  <si>
    <t xml:space="preserve">    Mittelfranken, Regierungsbezirk</t>
  </si>
  <si>
    <t>DE251</t>
  </si>
  <si>
    <t xml:space="preserve">      Ansbach</t>
  </si>
  <si>
    <t>DE252</t>
  </si>
  <si>
    <t xml:space="preserve">      Erlangen</t>
  </si>
  <si>
    <t>DE253</t>
  </si>
  <si>
    <t xml:space="preserve">      Fürth</t>
  </si>
  <si>
    <t>DE254</t>
  </si>
  <si>
    <t xml:space="preserve">      Nürnberg</t>
  </si>
  <si>
    <t>DE255</t>
  </si>
  <si>
    <t xml:space="preserve">      Schwabach</t>
  </si>
  <si>
    <t>DE256</t>
  </si>
  <si>
    <t xml:space="preserve">      Ansbach, Landkreis</t>
  </si>
  <si>
    <t>DE257</t>
  </si>
  <si>
    <t xml:space="preserve">      Erlangen-Höchstadt, Landkreis</t>
  </si>
  <si>
    <t>DE258</t>
  </si>
  <si>
    <t xml:space="preserve">      Fürth, Landkreis</t>
  </si>
  <si>
    <t>DE259</t>
  </si>
  <si>
    <t xml:space="preserve">      Nürnberger Land, Landkreis</t>
  </si>
  <si>
    <t>DE25A</t>
  </si>
  <si>
    <t xml:space="preserve">      Neustadt a.d.Aisch-Bad Windsheim, Landkreis</t>
  </si>
  <si>
    <t>DE25B</t>
  </si>
  <si>
    <t xml:space="preserve">      Roth, Landkreis</t>
  </si>
  <si>
    <t>DE25C</t>
  </si>
  <si>
    <t xml:space="preserve">      Weißenburg-Gunzenhausen, Landkreis</t>
  </si>
  <si>
    <t>DE26</t>
  </si>
  <si>
    <t xml:space="preserve">    Unterfranken, Regierungsbezirk</t>
  </si>
  <si>
    <t>DE261</t>
  </si>
  <si>
    <t xml:space="preserve">      Aschaffenburg</t>
  </si>
  <si>
    <t>DE262</t>
  </si>
  <si>
    <t xml:space="preserve">      Schweinfurt</t>
  </si>
  <si>
    <t>DE263</t>
  </si>
  <si>
    <t xml:space="preserve">      Würzburg</t>
  </si>
  <si>
    <t>DE264</t>
  </si>
  <si>
    <t xml:space="preserve">      Aschaffenburg, Landkreis</t>
  </si>
  <si>
    <t>DE265</t>
  </si>
  <si>
    <t xml:space="preserve">      Bad Kissingen, Landkreis</t>
  </si>
  <si>
    <t>DE266</t>
  </si>
  <si>
    <t xml:space="preserve">      Rhön-Grabfeld, Landkreis</t>
  </si>
  <si>
    <t>DE267</t>
  </si>
  <si>
    <t xml:space="preserve">      Haßberge, Landkreis</t>
  </si>
  <si>
    <t>DE268</t>
  </si>
  <si>
    <t xml:space="preserve">      Kitzingen, Landkreis</t>
  </si>
  <si>
    <t>DE269</t>
  </si>
  <si>
    <t xml:space="preserve">      Miltenberg, Landkreis</t>
  </si>
  <si>
    <t>DE26A</t>
  </si>
  <si>
    <t xml:space="preserve">      Main-Spessart, Landkreis</t>
  </si>
  <si>
    <t>DE26B</t>
  </si>
  <si>
    <t xml:space="preserve">      Schweinfurt, Landkreis</t>
  </si>
  <si>
    <t>DE26C</t>
  </si>
  <si>
    <t xml:space="preserve">      Würzburg, Landkreis</t>
  </si>
  <si>
    <t>DE27</t>
  </si>
  <si>
    <t xml:space="preserve">    Schwaben, Regierungsbezirk</t>
  </si>
  <si>
    <t>DE271</t>
  </si>
  <si>
    <t xml:space="preserve">      Augsburg</t>
  </si>
  <si>
    <t>DE272</t>
  </si>
  <si>
    <t xml:space="preserve">      Kaufbeuren</t>
  </si>
  <si>
    <t>DE273</t>
  </si>
  <si>
    <t xml:space="preserve">      Kempten (Allgäu)</t>
  </si>
  <si>
    <t>DE274</t>
  </si>
  <si>
    <t xml:space="preserve">      Memmingen</t>
  </si>
  <si>
    <t>DE275</t>
  </si>
  <si>
    <t xml:space="preserve">      Aichach-Friedberg, Landkreis</t>
  </si>
  <si>
    <t>DE276</t>
  </si>
  <si>
    <t xml:space="preserve">      Augsburg, Landkreis</t>
  </si>
  <si>
    <t>DE277</t>
  </si>
  <si>
    <t xml:space="preserve">      Dillingen a.d.Donau, Landkreis</t>
  </si>
  <si>
    <t>DE278</t>
  </si>
  <si>
    <t xml:space="preserve">      Günzburg, Landkreis</t>
  </si>
  <si>
    <t>DE279</t>
  </si>
  <si>
    <t xml:space="preserve">      Neu-Ulm, Landkreis</t>
  </si>
  <si>
    <t>DE27A</t>
  </si>
  <si>
    <t xml:space="preserve">      Lindau (Bodensee), Landkreis</t>
  </si>
  <si>
    <t>DE27B</t>
  </si>
  <si>
    <t xml:space="preserve">      Ostallgäu, Landkreis</t>
  </si>
  <si>
    <t>DE27C</t>
  </si>
  <si>
    <t xml:space="preserve">      Unterallgäu, Landkreis</t>
  </si>
  <si>
    <t>DE27D</t>
  </si>
  <si>
    <t xml:space="preserve">      Donau-Ries, Landkreis</t>
  </si>
  <si>
    <t>DE27E</t>
  </si>
  <si>
    <t xml:space="preserve">      Oberallgäu, Landkreis</t>
  </si>
  <si>
    <t>DEC</t>
  </si>
  <si>
    <t xml:space="preserve">  Saarland</t>
  </si>
  <si>
    <t>DEC0'</t>
  </si>
  <si>
    <t xml:space="preserve">      Saarbrücken, Regionalverband</t>
  </si>
  <si>
    <t>10041100</t>
  </si>
  <si>
    <t xml:space="preserve">      Saarbrücken, Landeshauptstadt</t>
  </si>
  <si>
    <t>DEC02'</t>
  </si>
  <si>
    <t xml:space="preserve">      Merzig-Wadern, Landkreis</t>
  </si>
  <si>
    <t>DEC03'</t>
  </si>
  <si>
    <t xml:space="preserve">      Neunkirchen, Landkreis</t>
  </si>
  <si>
    <t>DEC04'</t>
  </si>
  <si>
    <t xml:space="preserve">      Saarlouis, Landkreis</t>
  </si>
  <si>
    <t>DEC05'</t>
  </si>
  <si>
    <t xml:space="preserve">      Saarpfalz-Kreis</t>
  </si>
  <si>
    <t>DEC06'</t>
  </si>
  <si>
    <t xml:space="preserve">      St. Wendel, Landkreis</t>
  </si>
  <si>
    <t>DE300</t>
  </si>
  <si>
    <t xml:space="preserve">  Berlin</t>
  </si>
  <si>
    <t>11001001</t>
  </si>
  <si>
    <t xml:space="preserve">      Berlin-Mitte</t>
  </si>
  <si>
    <t>11002002</t>
  </si>
  <si>
    <t xml:space="preserve">      Berlin-Friedrichshain-Kreuzberg</t>
  </si>
  <si>
    <t>11003003</t>
  </si>
  <si>
    <t xml:space="preserve">      Berlin-Pankow</t>
  </si>
  <si>
    <t>11004004</t>
  </si>
  <si>
    <t xml:space="preserve">      Berlin-Charlottenburg-Wilmersdorf</t>
  </si>
  <si>
    <t>11005005</t>
  </si>
  <si>
    <t xml:space="preserve">      Berlin-Spandau</t>
  </si>
  <si>
    <t>11006006</t>
  </si>
  <si>
    <t xml:space="preserve">      Berlin-Steglitz-Zehlendorf</t>
  </si>
  <si>
    <t>11007007</t>
  </si>
  <si>
    <t xml:space="preserve">      Berlin-Tempelhof-Schöneberg</t>
  </si>
  <si>
    <t>11008008</t>
  </si>
  <si>
    <t xml:space="preserve">      Berlin-Neukölln</t>
  </si>
  <si>
    <t>11009009</t>
  </si>
  <si>
    <t xml:space="preserve">      Berlin-Treptow-Köpenick</t>
  </si>
  <si>
    <t>11010010</t>
  </si>
  <si>
    <t xml:space="preserve">      Berlin-Marzahn-Hellersdorf</t>
  </si>
  <si>
    <t>11011011</t>
  </si>
  <si>
    <t xml:space="preserve">      Berlin-Lichtenberg</t>
  </si>
  <si>
    <t>11012012</t>
  </si>
  <si>
    <t xml:space="preserve">      Berlin-Reinickendorf</t>
  </si>
  <si>
    <t>DE40</t>
  </si>
  <si>
    <t xml:space="preserve">  Brandenburg</t>
  </si>
  <si>
    <t>DE401</t>
  </si>
  <si>
    <t xml:space="preserve">      Brandenburg an der Havel, kreisfreie Stadt</t>
  </si>
  <si>
    <t>DE402</t>
  </si>
  <si>
    <t xml:space="preserve">      Cottbus, kreisfreie Stadt</t>
  </si>
  <si>
    <t>DE403</t>
  </si>
  <si>
    <t xml:space="preserve">      Frankfurt (Oder), kreisfreie Stadt</t>
  </si>
  <si>
    <t>DE404</t>
  </si>
  <si>
    <t xml:space="preserve">      Potsdam, kreisfreie Stadt</t>
  </si>
  <si>
    <t>DE405</t>
  </si>
  <si>
    <t xml:space="preserve">      Barnim, Landkreis</t>
  </si>
  <si>
    <t>DE406</t>
  </si>
  <si>
    <t xml:space="preserve">      Dahme-Spreewald, Landkreis</t>
  </si>
  <si>
    <t>DE407</t>
  </si>
  <si>
    <t xml:space="preserve">      Elbe-Elster, Landkreis</t>
  </si>
  <si>
    <t>DE408</t>
  </si>
  <si>
    <t xml:space="preserve">      Havelland, Landkreis</t>
  </si>
  <si>
    <t>DE409</t>
  </si>
  <si>
    <t xml:space="preserve">      Märkisch-Oderland, Landkreis</t>
  </si>
  <si>
    <t>DE40A</t>
  </si>
  <si>
    <t xml:space="preserve">      Oberhavel, Landkreis</t>
  </si>
  <si>
    <t>DE40B</t>
  </si>
  <si>
    <t xml:space="preserve">      Oberspreewald-Lausitz, Landkreis</t>
  </si>
  <si>
    <t>DE40C</t>
  </si>
  <si>
    <t xml:space="preserve">      Oder-Spree, Landkreis</t>
  </si>
  <si>
    <t>DE40D</t>
  </si>
  <si>
    <t xml:space="preserve">      Ostprignitz-Ruppin, Landkreis</t>
  </si>
  <si>
    <t>DE40E</t>
  </si>
  <si>
    <t xml:space="preserve">      Potsdam-Mittelmark, Landkreis</t>
  </si>
  <si>
    <t>DE40F</t>
  </si>
  <si>
    <t xml:space="preserve">      Prignitz, Landkreis</t>
  </si>
  <si>
    <t>DE40G</t>
  </si>
  <si>
    <t xml:space="preserve">      Spree-Neiße, Landkreis</t>
  </si>
  <si>
    <t>DE40H</t>
  </si>
  <si>
    <t xml:space="preserve">      Teltow-Fläming, Landkreis</t>
  </si>
  <si>
    <t>DE40I</t>
  </si>
  <si>
    <t xml:space="preserve">      Uckermark, Landkreis</t>
  </si>
  <si>
    <t>DE80</t>
  </si>
  <si>
    <t xml:space="preserve">  Mecklenburg-Vorpommern</t>
  </si>
  <si>
    <t>DE80N</t>
  </si>
  <si>
    <t xml:space="preserve">      Kreisfreie Stadt Greifswald, Hansestadt</t>
  </si>
  <si>
    <t>13002</t>
  </si>
  <si>
    <t xml:space="preserve">      Kreisfreie Stadt Neubrandenburg, Stadt</t>
  </si>
  <si>
    <t>DE803</t>
  </si>
  <si>
    <t xml:space="preserve">      Kreisfreie Stadt Rostock, Hansestadt</t>
  </si>
  <si>
    <t>DE804</t>
  </si>
  <si>
    <t xml:space="preserve">      Kreisfreie Stadt Schwerin, Landeshauptstadt</t>
  </si>
  <si>
    <t>13005</t>
  </si>
  <si>
    <t xml:space="preserve">      Kreisfreie Stadt Stralsund, Hansestadt</t>
  </si>
  <si>
    <t>13006</t>
  </si>
  <si>
    <t xml:space="preserve">      Kreisfreie Stadt Wismar, Hansestadt</t>
  </si>
  <si>
    <t>13051</t>
  </si>
  <si>
    <t xml:space="preserve">      Landkreis Bad Doberan</t>
  </si>
  <si>
    <t>13052</t>
  </si>
  <si>
    <t xml:space="preserve">      Landkreis Demmin</t>
  </si>
  <si>
    <t>13053</t>
  </si>
  <si>
    <t xml:space="preserve">      Landkreis Güstrow</t>
  </si>
  <si>
    <t>13054</t>
  </si>
  <si>
    <t xml:space="preserve">      Landkreis Ludwigslust</t>
  </si>
  <si>
    <t>13055</t>
  </si>
  <si>
    <t xml:space="preserve">      Landkreis Mecklenburg-Strelitz</t>
  </si>
  <si>
    <t>13056</t>
  </si>
  <si>
    <t xml:space="preserve">      Landkreis Müritz</t>
  </si>
  <si>
    <t>13057</t>
  </si>
  <si>
    <t xml:space="preserve">      Landkreis Nordvorpommern</t>
  </si>
  <si>
    <t>13058</t>
  </si>
  <si>
    <t xml:space="preserve">      Landkreis Nordwestmecklenburg</t>
  </si>
  <si>
    <t>13059</t>
  </si>
  <si>
    <t xml:space="preserve">      Landkreis Ostvorpommern</t>
  </si>
  <si>
    <t>13060</t>
  </si>
  <si>
    <t xml:space="preserve">      Landkreis Parchim</t>
  </si>
  <si>
    <t>13061</t>
  </si>
  <si>
    <t xml:space="preserve">      Landkreis Rügen</t>
  </si>
  <si>
    <t>13062</t>
  </si>
  <si>
    <t xml:space="preserve">      Landkreis Uecker-Randow</t>
  </si>
  <si>
    <t>DE80J</t>
  </si>
  <si>
    <t xml:space="preserve">      Landkreis Mecklenburgische Seenplatte</t>
  </si>
  <si>
    <t>DE80K</t>
  </si>
  <si>
    <t xml:space="preserve">      Landkreis Rostock</t>
  </si>
  <si>
    <t>DE80L</t>
  </si>
  <si>
    <t xml:space="preserve">      Landkreis Vorpommern-Rügen</t>
  </si>
  <si>
    <t>DE80M</t>
  </si>
  <si>
    <t xml:space="preserve">      Landkreis Vorpommern-Greifswald</t>
  </si>
  <si>
    <t>DE80O</t>
  </si>
  <si>
    <t xml:space="preserve">      Landkreis Ludwigslust-Parchim</t>
  </si>
  <si>
    <t>DED</t>
  </si>
  <si>
    <t xml:space="preserve">  Sachsen</t>
  </si>
  <si>
    <t>DED4</t>
  </si>
  <si>
    <t xml:space="preserve">    Chemnitz, Regierungsbezirk</t>
  </si>
  <si>
    <t>DED41</t>
  </si>
  <si>
    <t xml:space="preserve">      Chemnitz, kreisfreie Stadt</t>
  </si>
  <si>
    <t>14166</t>
  </si>
  <si>
    <t xml:space="preserve">      Plauen, kreisfreie Stadt</t>
  </si>
  <si>
    <t>14167</t>
  </si>
  <si>
    <t xml:space="preserve">      Zwickau, kreisfreie Stadt</t>
  </si>
  <si>
    <t>14171</t>
  </si>
  <si>
    <t xml:space="preserve">      Annaberg, Landkreis</t>
  </si>
  <si>
    <t>14173</t>
  </si>
  <si>
    <t xml:space="preserve">      Chemnitzer Land, Landkreis</t>
  </si>
  <si>
    <t>14177</t>
  </si>
  <si>
    <t xml:space="preserve">      Freiberg, Landkreis</t>
  </si>
  <si>
    <t>DED44</t>
  </si>
  <si>
    <t xml:space="preserve">      Vogtlandkreis</t>
  </si>
  <si>
    <t>14181</t>
  </si>
  <si>
    <t xml:space="preserve">      Mittlerer Erzgebirgskreis</t>
  </si>
  <si>
    <t>14182</t>
  </si>
  <si>
    <t xml:space="preserve">      Mittweida, Landkreis</t>
  </si>
  <si>
    <t>14188</t>
  </si>
  <si>
    <t xml:space="preserve">      Stollberg, Landkreis</t>
  </si>
  <si>
    <t>14191</t>
  </si>
  <si>
    <t xml:space="preserve">      Aue-Schwarzenberg, Landkreis</t>
  </si>
  <si>
    <t>DED45</t>
  </si>
  <si>
    <t xml:space="preserve">      Zwickauer Land, Landkreis</t>
  </si>
  <si>
    <t>DED2</t>
  </si>
  <si>
    <t xml:space="preserve">    Dresden, Regierungsbezirk</t>
  </si>
  <si>
    <t>DED21</t>
  </si>
  <si>
    <t xml:space="preserve">      Dresden, kreisfreie Stadt</t>
  </si>
  <si>
    <t>DED2D</t>
  </si>
  <si>
    <t xml:space="preserve">      Görlitz, kreisfreie Stadt</t>
  </si>
  <si>
    <t>14264</t>
  </si>
  <si>
    <t xml:space="preserve">      Hoyerswerda, kreisfreie Stadt</t>
  </si>
  <si>
    <t>DED2C</t>
  </si>
  <si>
    <t xml:space="preserve">      Bautzen, Landkreis</t>
  </si>
  <si>
    <t>DED2E</t>
  </si>
  <si>
    <t xml:space="preserve">      Meißen, Landkreis</t>
  </si>
  <si>
    <t>14284</t>
  </si>
  <si>
    <t xml:space="preserve">      Niederschlesischer Oberlausitzkreis</t>
  </si>
  <si>
    <t>14285</t>
  </si>
  <si>
    <t xml:space="preserve">      Riesa-Großenhain, Landkreis</t>
  </si>
  <si>
    <t>14286</t>
  </si>
  <si>
    <t xml:space="preserve">      Löbau-Zittau, Landkreis</t>
  </si>
  <si>
    <t>DED2F</t>
  </si>
  <si>
    <t xml:space="preserve">      Sächsische Schweiz, Landkreis</t>
  </si>
  <si>
    <t>14290</t>
  </si>
  <si>
    <t xml:space="preserve">      Weißeritzkreis</t>
  </si>
  <si>
    <t>14292</t>
  </si>
  <si>
    <t xml:space="preserve">      Kamenz, Landkreis</t>
  </si>
  <si>
    <t>DED5</t>
  </si>
  <si>
    <t xml:space="preserve">    Leipzig, Regierungsbezirk</t>
  </si>
  <si>
    <t>DED51</t>
  </si>
  <si>
    <t xml:space="preserve">      Leipzig, kreisfreie Stadt</t>
  </si>
  <si>
    <t>14374</t>
  </si>
  <si>
    <t xml:space="preserve">      Delitzsch, Landkreis</t>
  </si>
  <si>
    <t>14375</t>
  </si>
  <si>
    <t xml:space="preserve">      Döbeln, Landkreis</t>
  </si>
  <si>
    <t>DED52</t>
  </si>
  <si>
    <t xml:space="preserve">      Leipziger Land, Landkreis</t>
  </si>
  <si>
    <t>14383</t>
  </si>
  <si>
    <t xml:space="preserve">      Muldentalkreis</t>
  </si>
  <si>
    <t>14389</t>
  </si>
  <si>
    <t xml:space="preserve">      Torgau-Oschatz, Landkreis</t>
  </si>
  <si>
    <t xml:space="preserve">    Chemnitz, Stat. Region</t>
  </si>
  <si>
    <t xml:space="preserve">      Chemnitz, Stadt</t>
  </si>
  <si>
    <t>DED42</t>
  </si>
  <si>
    <t xml:space="preserve">      Erzgebirgskreis</t>
  </si>
  <si>
    <t>DED43</t>
  </si>
  <si>
    <t xml:space="preserve">      Mittelsachsen, Landkreis</t>
  </si>
  <si>
    <t xml:space="preserve">      Zwickau, Landkreis</t>
  </si>
  <si>
    <t xml:space="preserve">    Dresden, Stat. Region</t>
  </si>
  <si>
    <t xml:space="preserve">      Dresden, Stadt</t>
  </si>
  <si>
    <t xml:space="preserve">      Görlitz, Landkreis</t>
  </si>
  <si>
    <t xml:space="preserve">      Sächsische Schweiz-Osterzgebirge, Landkreis</t>
  </si>
  <si>
    <t xml:space="preserve">    Leipzig, Stat. Region</t>
  </si>
  <si>
    <t xml:space="preserve">      Leipzig, Stadt</t>
  </si>
  <si>
    <t xml:space="preserve">      Leipzig, Landkreis</t>
  </si>
  <si>
    <t>DED53</t>
  </si>
  <si>
    <t xml:space="preserve">      Nordsachsen, Landkreis</t>
  </si>
  <si>
    <t>DEE0</t>
  </si>
  <si>
    <t xml:space="preserve">  Sachsen-Anhalt</t>
  </si>
  <si>
    <t>DEE01</t>
  </si>
  <si>
    <t xml:space="preserve">      Dessau-Roßlau, kreisfreie Stadt</t>
  </si>
  <si>
    <t>DEE02</t>
  </si>
  <si>
    <t xml:space="preserve">      Halle (Saale), kreisfreie Stadt</t>
  </si>
  <si>
    <t>DEE03</t>
  </si>
  <si>
    <t xml:space="preserve">      Magdeburg, kreisfreie Stadt</t>
  </si>
  <si>
    <t>DEE04</t>
  </si>
  <si>
    <t xml:space="preserve">      Altmarkkreis Salzwedel</t>
  </si>
  <si>
    <t>DEE05</t>
  </si>
  <si>
    <t xml:space="preserve">      Anhalt-Bitterfeld, Landkreis</t>
  </si>
  <si>
    <t>DEE07</t>
  </si>
  <si>
    <t xml:space="preserve">      Börde, Landkreis</t>
  </si>
  <si>
    <t>DEE08</t>
  </si>
  <si>
    <t xml:space="preserve">      Burgenlandkreis</t>
  </si>
  <si>
    <t>DEE09</t>
  </si>
  <si>
    <t xml:space="preserve">      Harz, Landkreis</t>
  </si>
  <si>
    <t>DEE06</t>
  </si>
  <si>
    <t xml:space="preserve">      Jerichower Land, Landkreis</t>
  </si>
  <si>
    <t>DEE0A</t>
  </si>
  <si>
    <t xml:space="preserve">      Mansfeld-Südharz, Landkreis</t>
  </si>
  <si>
    <t>DEE0B</t>
  </si>
  <si>
    <t xml:space="preserve">      Saalekreis</t>
  </si>
  <si>
    <t>DEE0C</t>
  </si>
  <si>
    <t xml:space="preserve">      Salzlandkreis</t>
  </si>
  <si>
    <t>DEE0D</t>
  </si>
  <si>
    <t xml:space="preserve">      Stendal, Landkreis</t>
  </si>
  <si>
    <t>DEE0E</t>
  </si>
  <si>
    <t xml:space="preserve">      Wittenberg, Landkreis</t>
  </si>
  <si>
    <t>DEE1</t>
  </si>
  <si>
    <t xml:space="preserve">    Dessau, Stat. Region</t>
  </si>
  <si>
    <t>DEE11</t>
  </si>
  <si>
    <t xml:space="preserve">      Dessau, kreisfreie Stadt</t>
  </si>
  <si>
    <t>DEE12</t>
  </si>
  <si>
    <t xml:space="preserve">      Anhalt-Zerbst, Kreis</t>
  </si>
  <si>
    <t>15153</t>
  </si>
  <si>
    <t xml:space="preserve">      Bernburg, Kreis</t>
  </si>
  <si>
    <t>15154</t>
  </si>
  <si>
    <t xml:space="preserve">      Bitterfeld, Kreis</t>
  </si>
  <si>
    <t>15159</t>
  </si>
  <si>
    <t xml:space="preserve">      Köthen, Kreis</t>
  </si>
  <si>
    <t>15171</t>
  </si>
  <si>
    <t xml:space="preserve">      Wittenberg, Kreis</t>
  </si>
  <si>
    <t>152</t>
  </si>
  <si>
    <t xml:space="preserve">    Halle, Stat. Region</t>
  </si>
  <si>
    <t>15202</t>
  </si>
  <si>
    <t>15256</t>
  </si>
  <si>
    <t>15260</t>
  </si>
  <si>
    <t xml:space="preserve">      Mansfelder Land, Kreis</t>
  </si>
  <si>
    <t>15261</t>
  </si>
  <si>
    <t xml:space="preserve">      Merseburg-Querfurt, Kreis</t>
  </si>
  <si>
    <t>15265</t>
  </si>
  <si>
    <t xml:space="preserve">      Saalkreis</t>
  </si>
  <si>
    <t>15266</t>
  </si>
  <si>
    <t xml:space="preserve">      Sangerhausen, Kreis</t>
  </si>
  <si>
    <t>15268</t>
  </si>
  <si>
    <t xml:space="preserve">      Weißenfels, Kreis</t>
  </si>
  <si>
    <t>153</t>
  </si>
  <si>
    <t xml:space="preserve">    Magdeburg, Stat. Region</t>
  </si>
  <si>
    <t>15303</t>
  </si>
  <si>
    <t>15352</t>
  </si>
  <si>
    <t xml:space="preserve">      Aschersleben-Staßfurt, Kreis</t>
  </si>
  <si>
    <t>15355</t>
  </si>
  <si>
    <t xml:space="preserve">      Bördekreis</t>
  </si>
  <si>
    <t>15357</t>
  </si>
  <si>
    <t xml:space="preserve">      Halberstadt, Kreis</t>
  </si>
  <si>
    <t>15358</t>
  </si>
  <si>
    <t xml:space="preserve">      Jerichower Land, Kreis</t>
  </si>
  <si>
    <t>15362</t>
  </si>
  <si>
    <t xml:space="preserve">      Ohrekreis</t>
  </si>
  <si>
    <t>15363</t>
  </si>
  <si>
    <t xml:space="preserve">      Stendal, Kreis</t>
  </si>
  <si>
    <t>15364</t>
  </si>
  <si>
    <t xml:space="preserve">      Quedlinburg, Kreis</t>
  </si>
  <si>
    <t>15367</t>
  </si>
  <si>
    <t xml:space="preserve">      Schönebeck, Kreis</t>
  </si>
  <si>
    <t>15369</t>
  </si>
  <si>
    <t xml:space="preserve">      Wernigerode, Kreis</t>
  </si>
  <si>
    <t>15370</t>
  </si>
  <si>
    <t xml:space="preserve">      Altmarkkreis Salzwedel, Kreis</t>
  </si>
  <si>
    <t>DEG0</t>
  </si>
  <si>
    <t xml:space="preserve">  Thüringen</t>
  </si>
  <si>
    <t>DEG01</t>
  </si>
  <si>
    <t xml:space="preserve">      Erfurt, kreisfreie Stadt</t>
  </si>
  <si>
    <t>DEG02</t>
  </si>
  <si>
    <t xml:space="preserve">      Gera, kreisfreie Stadt</t>
  </si>
  <si>
    <t>DEG03</t>
  </si>
  <si>
    <t xml:space="preserve">      Jena, kreisfreie Stadt</t>
  </si>
  <si>
    <t>DEG04</t>
  </si>
  <si>
    <t xml:space="preserve">      Suhl, kreisfreie Stadt</t>
  </si>
  <si>
    <t>DEG05</t>
  </si>
  <si>
    <t xml:space="preserve">      Weimar, kreisfreie Stadt</t>
  </si>
  <si>
    <t>DEG0N</t>
  </si>
  <si>
    <t xml:space="preserve">      Eisenach, kreisfreie Stadt</t>
  </si>
  <si>
    <t>DEG06</t>
  </si>
  <si>
    <t xml:space="preserve">      Eichsfeld, Kreis</t>
  </si>
  <si>
    <t>DEG07</t>
  </si>
  <si>
    <t xml:space="preserve">      Nordhausen, Kreis</t>
  </si>
  <si>
    <t>DEG0P</t>
  </si>
  <si>
    <t xml:space="preserve">      Wartburgkreis</t>
  </si>
  <si>
    <t>DEG09</t>
  </si>
  <si>
    <t xml:space="preserve">      Unstrut-Hainich-Kreis</t>
  </si>
  <si>
    <t>DEG0A</t>
  </si>
  <si>
    <t xml:space="preserve">      Kyffhäuserkreis</t>
  </si>
  <si>
    <t>DEG0B</t>
  </si>
  <si>
    <t xml:space="preserve">      Schmalkalden-Meiningen, Kreis</t>
  </si>
  <si>
    <t>DEG0C</t>
  </si>
  <si>
    <t xml:space="preserve">      Gotha, Kreis</t>
  </si>
  <si>
    <t>DEG0D</t>
  </si>
  <si>
    <t xml:space="preserve">      Sömmerda, Kreis</t>
  </si>
  <si>
    <t>DEG0E</t>
  </si>
  <si>
    <t xml:space="preserve">      Hildburghausen, Kreis</t>
  </si>
  <si>
    <t>DEG0F</t>
  </si>
  <si>
    <t xml:space="preserve">      Ilm-Kreis</t>
  </si>
  <si>
    <t>DEG0G</t>
  </si>
  <si>
    <t xml:space="preserve">      Weimarer Land, Kreis</t>
  </si>
  <si>
    <t>DEG0H</t>
  </si>
  <si>
    <t xml:space="preserve">      Sonneberg, Kreis</t>
  </si>
  <si>
    <t>DEG0I</t>
  </si>
  <si>
    <t xml:space="preserve">      Saalfeld-Rudolstadt, Kreis</t>
  </si>
  <si>
    <t>DEG0J</t>
  </si>
  <si>
    <t xml:space="preserve">      Saale-Holzland-Kreis</t>
  </si>
  <si>
    <t>DEG0K</t>
  </si>
  <si>
    <t xml:space="preserve">      Saale-Orla-Kreis</t>
  </si>
  <si>
    <t>DEG0L</t>
  </si>
  <si>
    <t xml:space="preserve">      Greiz, Kreis</t>
  </si>
  <si>
    <t>DEG0M</t>
  </si>
  <si>
    <t xml:space="preserve">      Altenburger Land, Kreis</t>
  </si>
  <si>
    <t xml:space="preserve">Denmark </t>
  </si>
  <si>
    <t>All Denmark</t>
  </si>
  <si>
    <t>DK011</t>
  </si>
  <si>
    <t>Province Byen København</t>
  </si>
  <si>
    <t>DK012</t>
  </si>
  <si>
    <t>Province Københavns omegn</t>
  </si>
  <si>
    <t>DK013</t>
  </si>
  <si>
    <t>Province Nordsjælland</t>
  </si>
  <si>
    <t>DK014</t>
  </si>
  <si>
    <t>Province Bornholm</t>
  </si>
  <si>
    <t>DK021</t>
  </si>
  <si>
    <t>Province Østsjælland</t>
  </si>
  <si>
    <t>DK022</t>
  </si>
  <si>
    <t>Province Vest- og Sydsjælland</t>
  </si>
  <si>
    <t>DK031</t>
  </si>
  <si>
    <t>Province Fyn</t>
  </si>
  <si>
    <t>DK032</t>
  </si>
  <si>
    <t>Province Sydjylland</t>
  </si>
  <si>
    <t>DK042</t>
  </si>
  <si>
    <t>Province Østjylland</t>
  </si>
  <si>
    <t>DK041</t>
  </si>
  <si>
    <t>Province Vestjylland</t>
  </si>
  <si>
    <t>DK050</t>
  </si>
  <si>
    <t>Province Nordjylland</t>
  </si>
  <si>
    <t xml:space="preserve">Austria </t>
  </si>
  <si>
    <t>AT11</t>
  </si>
  <si>
    <t>Burgenland &lt;AT11&gt;</t>
  </si>
  <si>
    <t>AT21</t>
  </si>
  <si>
    <t>Carinthia &lt;AT21&gt;</t>
  </si>
  <si>
    <t>AT12</t>
  </si>
  <si>
    <t>Lower Austria &lt;AT12&gt;</t>
  </si>
  <si>
    <t>AT31</t>
  </si>
  <si>
    <t>Upper Austria &lt;AT31&gt;</t>
  </si>
  <si>
    <t>AT32</t>
  </si>
  <si>
    <t>Salzburg &lt;AT32&gt;</t>
  </si>
  <si>
    <t>AT22</t>
  </si>
  <si>
    <t>Styria &lt;AT22&gt;</t>
  </si>
  <si>
    <t>AT33</t>
  </si>
  <si>
    <t>Tyrol &lt;AT33&gt;</t>
  </si>
  <si>
    <t>AT34</t>
  </si>
  <si>
    <t>Vorarlberg &lt;AT34&gt;</t>
  </si>
  <si>
    <t>AT13</t>
  </si>
  <si>
    <t>Vienna &lt;AT13&gt;</t>
  </si>
  <si>
    <t>BE - Belgium</t>
  </si>
  <si>
    <t>BE1 - Région de Bruxelles-Capitale/Brussels Hoofdstedelijk Gewest</t>
  </si>
  <si>
    <t>BE10 - Région de Bruxelles-Capitale/Brussels Hoofdstedelijk Gewest</t>
  </si>
  <si>
    <t>BE2 - Vlaams Gewest</t>
  </si>
  <si>
    <t>BE21 - Prov. Antwerpen</t>
  </si>
  <si>
    <t>BE22 - Prov. Limburg (BE)</t>
  </si>
  <si>
    <t>BE23 - Prov. Oost-Vlaanderen</t>
  </si>
  <si>
    <t>BE24 - Prov. Vlaams-Brabant</t>
  </si>
  <si>
    <t>BE25 - Prov. West-Vlaanderen</t>
  </si>
  <si>
    <t>BE3 - Région wallonne</t>
  </si>
  <si>
    <t>BE31 - Prov. Brabant wallon</t>
  </si>
  <si>
    <t>BE32 - Prov. Hainaut</t>
  </si>
  <si>
    <t>BE33 - Prov. Liège</t>
  </si>
  <si>
    <t>BE34 - Prov. Luxembourg (BE)</t>
  </si>
  <si>
    <t>BE35 - Prov. Namur</t>
  </si>
  <si>
    <t>BE</t>
  </si>
  <si>
    <t>BE1</t>
  </si>
  <si>
    <t>BE2</t>
  </si>
  <si>
    <t>BE21</t>
  </si>
  <si>
    <t>BE22</t>
  </si>
  <si>
    <t>BE23</t>
  </si>
  <si>
    <t>BE24</t>
  </si>
  <si>
    <t>BE25</t>
  </si>
  <si>
    <t>BE3</t>
  </si>
  <si>
    <t>BE31</t>
  </si>
  <si>
    <t>BE32</t>
  </si>
  <si>
    <t>BE33</t>
  </si>
  <si>
    <t>BE34</t>
  </si>
  <si>
    <t>BE35</t>
  </si>
  <si>
    <t>DK</t>
  </si>
  <si>
    <t>NL - Netherlands</t>
  </si>
  <si>
    <t>NL1 - Noord-Nederland</t>
  </si>
  <si>
    <t>NL11 - Groningen</t>
  </si>
  <si>
    <t>NL12 - Friesland (NL)</t>
  </si>
  <si>
    <t>NL13 - Drenthe</t>
  </si>
  <si>
    <t>NL2 - Oost-Nederland</t>
  </si>
  <si>
    <t>NL21 - Overijssel</t>
  </si>
  <si>
    <t>NL22 - Gelderland</t>
  </si>
  <si>
    <t>NL23 - Flevoland</t>
  </si>
  <si>
    <t>NL3 - West-Nederland</t>
  </si>
  <si>
    <t>NL31 - Utrecht</t>
  </si>
  <si>
    <t>NL32 - Noord-Holland</t>
  </si>
  <si>
    <t>NL33 - Zuid-Holland</t>
  </si>
  <si>
    <t>NL34 - Zeeland</t>
  </si>
  <si>
    <t>NL4 - Zuid-Nederland</t>
  </si>
  <si>
    <t>NL41 - Noord-Brabant</t>
  </si>
  <si>
    <t>NL42 - Limburg (NL)</t>
  </si>
  <si>
    <t>Cyprus</t>
  </si>
  <si>
    <t>CY0</t>
  </si>
  <si>
    <t>NL</t>
  </si>
  <si>
    <t>NL1</t>
  </si>
  <si>
    <t>NL11</t>
  </si>
  <si>
    <t>NL12</t>
  </si>
  <si>
    <t>NL13</t>
  </si>
  <si>
    <t>NL2</t>
  </si>
  <si>
    <t>NL21</t>
  </si>
  <si>
    <t>NL22</t>
  </si>
  <si>
    <t>NL23</t>
  </si>
  <si>
    <t>NL3</t>
  </si>
  <si>
    <t>NL31</t>
  </si>
  <si>
    <t>NL32</t>
  </si>
  <si>
    <t>NL33</t>
  </si>
  <si>
    <t>NL34</t>
  </si>
  <si>
    <t>NL4</t>
  </si>
  <si>
    <t>NL41</t>
  </si>
  <si>
    <t>NL42</t>
  </si>
  <si>
    <t xml:space="preserve">Bulgaria </t>
  </si>
  <si>
    <t>youth_2019</t>
  </si>
  <si>
    <t>youth_2020</t>
  </si>
  <si>
    <t>SK0</t>
  </si>
  <si>
    <t>ARoP_2019</t>
  </si>
  <si>
    <t>ARoP_2020</t>
  </si>
  <si>
    <t>FRK21</t>
  </si>
  <si>
    <t xml:space="preserve">Luxembourg </t>
  </si>
  <si>
    <t>LU0</t>
  </si>
  <si>
    <t>RO424</t>
  </si>
  <si>
    <t>AT111</t>
  </si>
  <si>
    <t>AT111 - Mittelburgenland</t>
  </si>
  <si>
    <t>AT112</t>
  </si>
  <si>
    <t>AT112 - Nordburgenland</t>
  </si>
  <si>
    <t>AT113</t>
  </si>
  <si>
    <t>AT113 - Südburgenland</t>
  </si>
  <si>
    <t>AT121</t>
  </si>
  <si>
    <t>AT121 - Mostviertel - Eisenwurzen</t>
  </si>
  <si>
    <t>AT122</t>
  </si>
  <si>
    <t>AT122 - Niederösterreich-Süd</t>
  </si>
  <si>
    <t>AT123</t>
  </si>
  <si>
    <t>AT123 - Sankt Pölten</t>
  </si>
  <si>
    <t>AT124</t>
  </si>
  <si>
    <t>AT124 - Waldviertel</t>
  </si>
  <si>
    <t>AT125</t>
  </si>
  <si>
    <t>AT125 - Weinviertel</t>
  </si>
  <si>
    <t>AT126</t>
  </si>
  <si>
    <t>AT126 - Wiener Umland - Nordteil</t>
  </si>
  <si>
    <t>AT127</t>
  </si>
  <si>
    <t>AT127 - Wiener Umland - Südteil</t>
  </si>
  <si>
    <t>AT131</t>
  </si>
  <si>
    <t>AT131 - Wien</t>
  </si>
  <si>
    <t>AT211</t>
  </si>
  <si>
    <t>AT211 - Klagenfurt - Villach</t>
  </si>
  <si>
    <t>AT212</t>
  </si>
  <si>
    <t>AT212 - Oberkärnten</t>
  </si>
  <si>
    <t>AT213</t>
  </si>
  <si>
    <t>AT213 - Unterkärnten</t>
  </si>
  <si>
    <t>AT221</t>
  </si>
  <si>
    <t>AT221 - Graz</t>
  </si>
  <si>
    <t>AT222</t>
  </si>
  <si>
    <t>AT222 - Liezen</t>
  </si>
  <si>
    <t>AT223</t>
  </si>
  <si>
    <t>AT223 - Östliche Obersteiermark</t>
  </si>
  <si>
    <t>AT224</t>
  </si>
  <si>
    <t>AT224 - Oststeiermark</t>
  </si>
  <si>
    <t>AT225</t>
  </si>
  <si>
    <t>AT225 - West- und Südsteiermark</t>
  </si>
  <si>
    <t>AT226</t>
  </si>
  <si>
    <t>AT226 - Westliche Obersteiermark</t>
  </si>
  <si>
    <t>AT312</t>
  </si>
  <si>
    <t>AT311 - Innviertel</t>
  </si>
  <si>
    <t>AT312 - Linz - Wels</t>
  </si>
  <si>
    <t>AT313</t>
  </si>
  <si>
    <t>AT313 - Mühlviertel</t>
  </si>
  <si>
    <t>AT314</t>
  </si>
  <si>
    <t>AT314 - Steyr - Kirchdorf</t>
  </si>
  <si>
    <t>AT315</t>
  </si>
  <si>
    <t>AT315 - Traunviertel</t>
  </si>
  <si>
    <t>AT321</t>
  </si>
  <si>
    <t>AT321 - Lungau</t>
  </si>
  <si>
    <t>AT322</t>
  </si>
  <si>
    <t>AT322 - Pinzgau - Pongau</t>
  </si>
  <si>
    <t>AT323</t>
  </si>
  <si>
    <t>AT323 - Salzburg und Umgebung</t>
  </si>
  <si>
    <t>AT331</t>
  </si>
  <si>
    <t>AT331 - Außerfern</t>
  </si>
  <si>
    <t>AT332</t>
  </si>
  <si>
    <t>AT332 - Innsbruck</t>
  </si>
  <si>
    <t>AT333</t>
  </si>
  <si>
    <t>AT333 - Osttirol</t>
  </si>
  <si>
    <t>AT334</t>
  </si>
  <si>
    <t>AT334 - Tiroler Oberland</t>
  </si>
  <si>
    <t>AT335</t>
  </si>
  <si>
    <t>AT335 - Tiroler Unterland</t>
  </si>
  <si>
    <t>AT341</t>
  </si>
  <si>
    <t>AT341 - Bludenz - Bregenzer Wald</t>
  </si>
  <si>
    <t>AT342</t>
  </si>
  <si>
    <t>AT342 - Rheintal - Bodenseegebiet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</si>
</sst>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name val="Arial"/>
      <family val="2"/>
    </font>
    <font>
      <sz val="7"/>
      <color rgb="FF202122"/>
      <name val="Arial"/>
      <family val="2"/>
    </font>
    <font>
      <sz val="11"/>
      <color rgb="FF202122"/>
      <name val="Arial"/>
      <family val="2"/>
    </font>
    <font>
      <sz val="9"/>
      <color rgb="FF000000"/>
      <name val="Arial"/>
      <family val="2"/>
    </font>
    <font>
      <sz val="10"/>
      <name val="Arial"/>
    </font>
    <font>
      <sz val="8"/>
      <color rgb="FF333333"/>
      <name val="Andale WT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E7E5E5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35">
    <xf numFmtId="0" fontId="0" fillId="0" borderId="0" xfId="0"/>
    <xf numFmtId="0" fontId="1" fillId="0" borderId="0" xfId="0" applyFont="1"/>
    <xf numFmtId="164" fontId="4" fillId="0" borderId="1" xfId="0" applyNumberFormat="1" applyFont="1" applyBorder="1"/>
    <xf numFmtId="164" fontId="4" fillId="2" borderId="1" xfId="0" applyNumberFormat="1" applyFont="1" applyFill="1" applyBorder="1"/>
    <xf numFmtId="164" fontId="3" fillId="0" borderId="0" xfId="2" applyNumberFormat="1"/>
    <xf numFmtId="164" fontId="4" fillId="3" borderId="1" xfId="0" applyNumberFormat="1" applyFont="1" applyFill="1" applyBorder="1"/>
    <xf numFmtId="165" fontId="0" fillId="0" borderId="0" xfId="0" applyNumberForma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2" borderId="0" xfId="0" applyFill="1"/>
    <xf numFmtId="164" fontId="9" fillId="2" borderId="1" xfId="0" applyNumberFormat="1" applyFont="1" applyFill="1" applyBorder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4" fillId="0" borderId="1" xfId="3" applyNumberFormat="1" applyFont="1" applyFill="1" applyBorder="1" applyAlignment="1"/>
    <xf numFmtId="164" fontId="3" fillId="0" borderId="0" xfId="1" applyNumberFormat="1" applyFont="1"/>
    <xf numFmtId="0" fontId="10" fillId="4" borderId="0" xfId="1" applyFont="1" applyFill="1" applyAlignment="1">
      <alignment horizontal="left" vertical="top"/>
    </xf>
    <xf numFmtId="164" fontId="0" fillId="0" borderId="0" xfId="0" applyNumberFormat="1"/>
  </cellXfs>
  <cellStyles count="4">
    <cellStyle name="Normal" xfId="0" builtinId="0"/>
    <cellStyle name="Normal 2" xfId="1" xr:uid="{B5F1FB1D-70F2-40DF-9A2C-06FC93BF4362}"/>
    <cellStyle name="Normal 3" xfId="3" xr:uid="{4876EE75-CFE9-4BA6-9F11-E6C850053CAB}"/>
    <cellStyle name="Normal 4" xfId="2" xr:uid="{DF4CBFF6-E88E-44E9-9869-437547AF108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67"/>
  <sheetViews>
    <sheetView tabSelected="1" topLeftCell="A1024" zoomScale="145" zoomScaleNormal="145" workbookViewId="0">
      <selection activeCell="G1032" sqref="G1032"/>
    </sheetView>
  </sheetViews>
  <sheetFormatPr defaultRowHeight="15" x14ac:dyDescent="0.25"/>
  <cols>
    <col min="1" max="1" width="18.5703125" customWidth="1"/>
    <col min="2" max="2" width="15.42578125" customWidth="1"/>
    <col min="3" max="3" width="14.140625" customWidth="1"/>
    <col min="4" max="4" width="13.140625" customWidth="1"/>
    <col min="5" max="5" width="14.7109375" customWidth="1"/>
    <col min="6" max="6" width="11.7109375" customWidth="1"/>
    <col min="7" max="7" width="10.8554687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3277</v>
      </c>
      <c r="G1" s="1" t="s">
        <v>3278</v>
      </c>
      <c r="H1" s="1" t="s">
        <v>3280</v>
      </c>
      <c r="I1" s="1" t="s">
        <v>3281</v>
      </c>
    </row>
    <row r="2" spans="1:9" x14ac:dyDescent="0.25">
      <c r="A2" t="s">
        <v>3191</v>
      </c>
      <c r="B2" t="s">
        <v>3192</v>
      </c>
      <c r="C2" t="s">
        <v>3193</v>
      </c>
      <c r="D2" s="34">
        <f>AVERAGE(D3:D5)</f>
        <v>6.8999999999999995</v>
      </c>
      <c r="E2" s="34">
        <f>AVERAGE(E3:E5)</f>
        <v>8.7099999999999991</v>
      </c>
      <c r="F2">
        <v>6.5</v>
      </c>
      <c r="G2">
        <f>F2*1.04</f>
        <v>6.76</v>
      </c>
      <c r="H2">
        <v>13.3</v>
      </c>
      <c r="I2">
        <v>13.9</v>
      </c>
    </row>
    <row r="3" spans="1:9" x14ac:dyDescent="0.25">
      <c r="A3" t="s">
        <v>3191</v>
      </c>
      <c r="B3" s="32" t="s">
        <v>3286</v>
      </c>
      <c r="C3" s="33" t="s">
        <v>3287</v>
      </c>
      <c r="D3" s="32">
        <v>6.7</v>
      </c>
      <c r="E3" s="32">
        <v>8.24</v>
      </c>
      <c r="F3">
        <v>6.5</v>
      </c>
      <c r="G3">
        <f>F3*1.04</f>
        <v>6.76</v>
      </c>
      <c r="H3">
        <v>13.3</v>
      </c>
      <c r="I3">
        <v>13.9</v>
      </c>
    </row>
    <row r="4" spans="1:9" x14ac:dyDescent="0.25">
      <c r="A4" t="s">
        <v>3191</v>
      </c>
      <c r="B4" s="32" t="s">
        <v>3288</v>
      </c>
      <c r="C4" s="33" t="s">
        <v>3289</v>
      </c>
      <c r="D4" s="32">
        <v>6.3</v>
      </c>
      <c r="E4" s="32">
        <v>8.35</v>
      </c>
      <c r="F4">
        <v>6.5</v>
      </c>
      <c r="G4">
        <f>F4*1.04</f>
        <v>6.76</v>
      </c>
      <c r="H4">
        <v>13.3</v>
      </c>
      <c r="I4">
        <v>13.9</v>
      </c>
    </row>
    <row r="5" spans="1:9" x14ac:dyDescent="0.25">
      <c r="A5" t="s">
        <v>3191</v>
      </c>
      <c r="B5" s="32" t="s">
        <v>3290</v>
      </c>
      <c r="C5" s="33" t="s">
        <v>3291</v>
      </c>
      <c r="D5" s="32">
        <v>7.7</v>
      </c>
      <c r="E5" s="32">
        <v>9.5399999999999991</v>
      </c>
      <c r="F5">
        <v>6.5</v>
      </c>
      <c r="G5">
        <f>F5*1.04</f>
        <v>6.76</v>
      </c>
      <c r="H5">
        <v>13.3</v>
      </c>
      <c r="I5">
        <v>13.9</v>
      </c>
    </row>
    <row r="6" spans="1:9" x14ac:dyDescent="0.25">
      <c r="A6" t="s">
        <v>3191</v>
      </c>
      <c r="B6" t="s">
        <v>3196</v>
      </c>
      <c r="C6" t="s">
        <v>3197</v>
      </c>
      <c r="D6" s="34">
        <f>AVERAGE(D7:D13)</f>
        <v>6.7857142857142856</v>
      </c>
      <c r="E6">
        <f>AVERAGE(E7:E13)</f>
        <v>8.5771428571428583</v>
      </c>
      <c r="F6">
        <v>8.8699999999999992</v>
      </c>
      <c r="G6">
        <v>9.1999999999999993</v>
      </c>
      <c r="H6">
        <v>13.3</v>
      </c>
      <c r="I6">
        <v>13.9</v>
      </c>
    </row>
    <row r="7" spans="1:9" x14ac:dyDescent="0.25">
      <c r="A7" t="s">
        <v>3191</v>
      </c>
      <c r="B7" s="32" t="s">
        <v>3292</v>
      </c>
      <c r="C7" s="33" t="s">
        <v>3293</v>
      </c>
      <c r="D7" s="32">
        <v>4.0999999999999996</v>
      </c>
      <c r="E7" s="19">
        <v>5.47</v>
      </c>
      <c r="F7">
        <v>8.8699999999999992</v>
      </c>
      <c r="G7">
        <v>9.1999999999999993</v>
      </c>
      <c r="H7">
        <v>13.3</v>
      </c>
      <c r="I7">
        <v>13.9</v>
      </c>
    </row>
    <row r="8" spans="1:9" x14ac:dyDescent="0.25">
      <c r="A8" t="s">
        <v>3191</v>
      </c>
      <c r="B8" s="32" t="s">
        <v>3294</v>
      </c>
      <c r="C8" s="33" t="s">
        <v>3295</v>
      </c>
      <c r="D8" s="32">
        <v>9</v>
      </c>
      <c r="E8" s="19">
        <v>11</v>
      </c>
      <c r="F8">
        <v>8.8699999999999992</v>
      </c>
      <c r="G8">
        <v>9.1999999999999993</v>
      </c>
      <c r="H8">
        <v>13.3</v>
      </c>
      <c r="I8">
        <v>13.9</v>
      </c>
    </row>
    <row r="9" spans="1:9" x14ac:dyDescent="0.25">
      <c r="A9" t="s">
        <v>3191</v>
      </c>
      <c r="B9" s="32" t="s">
        <v>3296</v>
      </c>
      <c r="C9" s="33" t="s">
        <v>3297</v>
      </c>
      <c r="D9" s="32">
        <v>8</v>
      </c>
      <c r="E9" s="19">
        <v>10.55</v>
      </c>
      <c r="F9">
        <v>8.8699999999999992</v>
      </c>
      <c r="G9">
        <v>9.1999999999999993</v>
      </c>
      <c r="H9">
        <v>13.3</v>
      </c>
      <c r="I9">
        <v>13.9</v>
      </c>
    </row>
    <row r="10" spans="1:9" x14ac:dyDescent="0.25">
      <c r="A10" t="s">
        <v>3191</v>
      </c>
      <c r="B10" s="32" t="s">
        <v>3298</v>
      </c>
      <c r="C10" s="33" t="s">
        <v>3299</v>
      </c>
      <c r="D10" s="32">
        <v>5.9</v>
      </c>
      <c r="E10" s="19">
        <v>7.65</v>
      </c>
      <c r="F10">
        <v>8.8699999999999992</v>
      </c>
      <c r="G10">
        <v>9.1999999999999993</v>
      </c>
      <c r="H10">
        <v>13.3</v>
      </c>
      <c r="I10">
        <v>13.9</v>
      </c>
    </row>
    <row r="11" spans="1:9" x14ac:dyDescent="0.25">
      <c r="A11" t="s">
        <v>3191</v>
      </c>
      <c r="B11" s="32" t="s">
        <v>3300</v>
      </c>
      <c r="C11" s="33" t="s">
        <v>3301</v>
      </c>
      <c r="D11" s="32">
        <v>7</v>
      </c>
      <c r="E11" s="19">
        <v>8.73</v>
      </c>
      <c r="F11">
        <v>8.8699999999999992</v>
      </c>
      <c r="G11">
        <v>9.1999999999999993</v>
      </c>
      <c r="H11">
        <v>13.3</v>
      </c>
      <c r="I11">
        <v>13.9</v>
      </c>
    </row>
    <row r="12" spans="1:9" x14ac:dyDescent="0.25">
      <c r="A12" t="s">
        <v>3191</v>
      </c>
      <c r="B12" s="32" t="s">
        <v>3302</v>
      </c>
      <c r="C12" s="33" t="s">
        <v>3303</v>
      </c>
      <c r="D12" s="32">
        <v>6.2</v>
      </c>
      <c r="E12" s="19">
        <v>7.24</v>
      </c>
      <c r="F12">
        <v>8.8699999999999992</v>
      </c>
      <c r="G12">
        <v>9.1999999999999993</v>
      </c>
      <c r="H12">
        <v>13.3</v>
      </c>
      <c r="I12">
        <v>13.9</v>
      </c>
    </row>
    <row r="13" spans="1:9" x14ac:dyDescent="0.25">
      <c r="A13" t="s">
        <v>3191</v>
      </c>
      <c r="B13" s="32" t="s">
        <v>3304</v>
      </c>
      <c r="C13" s="33" t="s">
        <v>3305</v>
      </c>
      <c r="D13" s="32">
        <v>7.3</v>
      </c>
      <c r="E13" s="19">
        <v>9.4</v>
      </c>
      <c r="F13">
        <v>8.8699999999999992</v>
      </c>
      <c r="G13">
        <v>9.1999999999999993</v>
      </c>
      <c r="H13">
        <v>13.3</v>
      </c>
      <c r="I13">
        <v>13.9</v>
      </c>
    </row>
    <row r="14" spans="1:9" x14ac:dyDescent="0.25">
      <c r="A14" t="s">
        <v>3191</v>
      </c>
      <c r="B14" t="s">
        <v>3208</v>
      </c>
      <c r="C14" t="s">
        <v>3209</v>
      </c>
      <c r="D14" s="32">
        <v>13.5</v>
      </c>
      <c r="E14">
        <f>E15</f>
        <v>17.190000000000001</v>
      </c>
      <c r="F14">
        <v>15.98</v>
      </c>
      <c r="G14">
        <v>16.5</v>
      </c>
      <c r="H14">
        <v>13.3</v>
      </c>
      <c r="I14">
        <v>13.9</v>
      </c>
    </row>
    <row r="15" spans="1:9" x14ac:dyDescent="0.25">
      <c r="A15" s="32" t="s">
        <v>3191</v>
      </c>
      <c r="B15" s="32" t="s">
        <v>3306</v>
      </c>
      <c r="C15" s="33" t="s">
        <v>3307</v>
      </c>
      <c r="D15" s="32">
        <v>13.5</v>
      </c>
      <c r="E15" s="19">
        <v>17.190000000000001</v>
      </c>
      <c r="F15">
        <v>15.98</v>
      </c>
      <c r="G15">
        <v>16.5</v>
      </c>
      <c r="H15">
        <v>13.3</v>
      </c>
      <c r="I15">
        <v>13.9</v>
      </c>
    </row>
    <row r="16" spans="1:9" x14ac:dyDescent="0.25">
      <c r="A16" t="s">
        <v>3191</v>
      </c>
      <c r="B16" t="s">
        <v>3194</v>
      </c>
      <c r="C16" t="s">
        <v>3195</v>
      </c>
      <c r="D16" s="34">
        <f>AVERAGE(D17:D19)</f>
        <v>8.4666666666666668</v>
      </c>
      <c r="E16">
        <f>AVERAGE(E17:E19)</f>
        <v>10.64</v>
      </c>
      <c r="F16">
        <v>6.25</v>
      </c>
      <c r="G16">
        <f>F16*1.55</f>
        <v>9.6875</v>
      </c>
      <c r="H16">
        <v>13.3</v>
      </c>
      <c r="I16">
        <v>13.9</v>
      </c>
    </row>
    <row r="17" spans="1:9" x14ac:dyDescent="0.25">
      <c r="A17" s="32" t="s">
        <v>3191</v>
      </c>
      <c r="B17" s="32" t="s">
        <v>3308</v>
      </c>
      <c r="C17" s="33" t="s">
        <v>3309</v>
      </c>
      <c r="D17" s="32">
        <v>9.4</v>
      </c>
      <c r="E17" s="19">
        <v>11.64</v>
      </c>
      <c r="F17">
        <v>6.25</v>
      </c>
      <c r="G17">
        <f>F17*1.55</f>
        <v>9.6875</v>
      </c>
      <c r="H17">
        <v>13.3</v>
      </c>
      <c r="I17">
        <v>13.9</v>
      </c>
    </row>
    <row r="18" spans="1:9" x14ac:dyDescent="0.25">
      <c r="A18" s="32" t="s">
        <v>3191</v>
      </c>
      <c r="B18" s="32" t="s">
        <v>3310</v>
      </c>
      <c r="C18" s="33" t="s">
        <v>3311</v>
      </c>
      <c r="D18" s="32">
        <v>8.6</v>
      </c>
      <c r="E18" s="19">
        <v>10.220000000000001</v>
      </c>
      <c r="F18">
        <v>6.25</v>
      </c>
      <c r="G18">
        <f>F18*1.55</f>
        <v>9.6875</v>
      </c>
      <c r="H18">
        <v>13.3</v>
      </c>
      <c r="I18">
        <v>13.9</v>
      </c>
    </row>
    <row r="19" spans="1:9" x14ac:dyDescent="0.25">
      <c r="A19" s="32" t="s">
        <v>3191</v>
      </c>
      <c r="B19" s="32" t="s">
        <v>3312</v>
      </c>
      <c r="C19" s="33" t="s">
        <v>3313</v>
      </c>
      <c r="D19" s="32">
        <v>7.4</v>
      </c>
      <c r="E19" s="19">
        <v>10.06</v>
      </c>
      <c r="F19">
        <v>6.25</v>
      </c>
      <c r="G19">
        <f>F19*1.55</f>
        <v>9.6875</v>
      </c>
      <c r="H19">
        <v>13.3</v>
      </c>
      <c r="I19">
        <v>13.9</v>
      </c>
    </row>
    <row r="20" spans="1:9" x14ac:dyDescent="0.25">
      <c r="A20" s="32" t="s">
        <v>3191</v>
      </c>
      <c r="B20" s="32" t="s">
        <v>3202</v>
      </c>
      <c r="C20" t="s">
        <v>3203</v>
      </c>
      <c r="D20" s="34">
        <f>AVERAGE(D21:D26)</f>
        <v>5.8666666666666671</v>
      </c>
      <c r="E20">
        <f>AVERAGE(E21:E26)</f>
        <v>7.7549999999999999</v>
      </c>
      <c r="F20">
        <v>6</v>
      </c>
      <c r="G20">
        <v>9.5</v>
      </c>
      <c r="H20">
        <v>13.3</v>
      </c>
      <c r="I20">
        <v>13.9</v>
      </c>
    </row>
    <row r="21" spans="1:9" x14ac:dyDescent="0.25">
      <c r="A21" s="32" t="s">
        <v>3191</v>
      </c>
      <c r="B21" s="32" t="s">
        <v>3314</v>
      </c>
      <c r="C21" s="33" t="s">
        <v>3315</v>
      </c>
      <c r="D21" s="32">
        <v>7.5</v>
      </c>
      <c r="E21" s="19">
        <v>9.51</v>
      </c>
      <c r="F21">
        <v>6</v>
      </c>
      <c r="G21">
        <v>9.5</v>
      </c>
      <c r="H21">
        <v>13.3</v>
      </c>
      <c r="I21">
        <v>13.9</v>
      </c>
    </row>
    <row r="22" spans="1:9" x14ac:dyDescent="0.25">
      <c r="A22" s="32" t="s">
        <v>3191</v>
      </c>
      <c r="B22" s="32" t="s">
        <v>3316</v>
      </c>
      <c r="C22" s="33" t="s">
        <v>3317</v>
      </c>
      <c r="D22" s="32">
        <v>5.2</v>
      </c>
      <c r="E22" s="19">
        <v>7.89</v>
      </c>
      <c r="F22">
        <v>6</v>
      </c>
      <c r="G22">
        <v>9.5</v>
      </c>
      <c r="H22">
        <v>13.3</v>
      </c>
      <c r="I22">
        <v>13.9</v>
      </c>
    </row>
    <row r="23" spans="1:9" x14ac:dyDescent="0.25">
      <c r="A23" s="32" t="s">
        <v>3191</v>
      </c>
      <c r="B23" s="32" t="s">
        <v>3318</v>
      </c>
      <c r="C23" s="33" t="s">
        <v>3319</v>
      </c>
      <c r="D23" s="32">
        <v>6</v>
      </c>
      <c r="E23" s="19">
        <v>8.76</v>
      </c>
      <c r="F23">
        <v>6</v>
      </c>
      <c r="G23">
        <v>9.5</v>
      </c>
      <c r="H23">
        <v>13.3</v>
      </c>
      <c r="I23">
        <v>13.9</v>
      </c>
    </row>
    <row r="24" spans="1:9" x14ac:dyDescent="0.25">
      <c r="A24" s="32" t="s">
        <v>3191</v>
      </c>
      <c r="B24" s="32" t="s">
        <v>3320</v>
      </c>
      <c r="C24" s="33" t="s">
        <v>3321</v>
      </c>
      <c r="D24" s="32">
        <v>4.8</v>
      </c>
      <c r="E24" s="19">
        <v>6.55</v>
      </c>
      <c r="F24">
        <v>6</v>
      </c>
      <c r="G24">
        <v>9.5</v>
      </c>
      <c r="H24">
        <v>13.3</v>
      </c>
      <c r="I24">
        <v>13.9</v>
      </c>
    </row>
    <row r="25" spans="1:9" x14ac:dyDescent="0.25">
      <c r="A25" s="32" t="s">
        <v>3191</v>
      </c>
      <c r="B25" s="32" t="s">
        <v>3322</v>
      </c>
      <c r="C25" s="33" t="s">
        <v>3323</v>
      </c>
      <c r="D25" s="32">
        <v>5.6</v>
      </c>
      <c r="E25" s="19">
        <v>7.73</v>
      </c>
      <c r="F25">
        <v>6</v>
      </c>
      <c r="G25">
        <v>9.5</v>
      </c>
      <c r="H25">
        <v>13.3</v>
      </c>
      <c r="I25">
        <v>13.9</v>
      </c>
    </row>
    <row r="26" spans="1:9" x14ac:dyDescent="0.25">
      <c r="A26" s="32" t="s">
        <v>3191</v>
      </c>
      <c r="B26" s="32" t="s">
        <v>3324</v>
      </c>
      <c r="C26" s="33" t="s">
        <v>3325</v>
      </c>
      <c r="D26" s="32">
        <v>6.1</v>
      </c>
      <c r="E26" s="19">
        <v>6.09</v>
      </c>
      <c r="F26">
        <v>6</v>
      </c>
      <c r="G26">
        <v>9.5</v>
      </c>
      <c r="H26">
        <v>13.3</v>
      </c>
      <c r="I26">
        <v>13.9</v>
      </c>
    </row>
    <row r="27" spans="1:9" x14ac:dyDescent="0.25">
      <c r="A27" s="32" t="s">
        <v>3191</v>
      </c>
      <c r="B27" s="32" t="s">
        <v>3198</v>
      </c>
      <c r="C27" t="s">
        <v>3199</v>
      </c>
      <c r="D27" s="34">
        <f>AVERAGE(D28:D32)</f>
        <v>4.8</v>
      </c>
      <c r="E27">
        <f>AVERAGE(E28:E32)</f>
        <v>6.4279999999999999</v>
      </c>
      <c r="F27">
        <v>5.83</v>
      </c>
      <c r="G27">
        <v>9.3000000000000007</v>
      </c>
      <c r="H27">
        <v>13.3</v>
      </c>
      <c r="I27">
        <v>13.9</v>
      </c>
    </row>
    <row r="28" spans="1:9" x14ac:dyDescent="0.25">
      <c r="A28" s="32" t="s">
        <v>3191</v>
      </c>
      <c r="B28" s="32" t="s">
        <v>3326</v>
      </c>
      <c r="C28" s="33" t="s">
        <v>3327</v>
      </c>
      <c r="D28" s="32">
        <v>4.4000000000000004</v>
      </c>
      <c r="E28" s="19">
        <v>5.81</v>
      </c>
      <c r="F28">
        <v>5.83</v>
      </c>
      <c r="G28">
        <v>9.3000000000000007</v>
      </c>
      <c r="H28">
        <v>13.3</v>
      </c>
      <c r="I28">
        <v>13.9</v>
      </c>
    </row>
    <row r="29" spans="1:9" x14ac:dyDescent="0.25">
      <c r="A29" s="32" t="s">
        <v>3191</v>
      </c>
      <c r="B29" s="32" t="s">
        <v>3326</v>
      </c>
      <c r="C29" s="33" t="s">
        <v>3328</v>
      </c>
      <c r="D29" s="32">
        <v>6.1</v>
      </c>
      <c r="E29" s="19">
        <v>7.83</v>
      </c>
      <c r="F29">
        <v>5.83</v>
      </c>
      <c r="G29">
        <v>9.3000000000000007</v>
      </c>
      <c r="H29">
        <v>13.3</v>
      </c>
      <c r="I29">
        <v>13.9</v>
      </c>
    </row>
    <row r="30" spans="1:9" x14ac:dyDescent="0.25">
      <c r="A30" s="32" t="s">
        <v>3191</v>
      </c>
      <c r="B30" s="32" t="s">
        <v>3329</v>
      </c>
      <c r="C30" s="33" t="s">
        <v>3330</v>
      </c>
      <c r="D30" s="32">
        <v>3.2</v>
      </c>
      <c r="E30" s="19">
        <v>4.12</v>
      </c>
      <c r="F30">
        <v>5.83</v>
      </c>
      <c r="G30">
        <v>9.3000000000000007</v>
      </c>
      <c r="H30">
        <v>13.3</v>
      </c>
      <c r="I30">
        <v>13.9</v>
      </c>
    </row>
    <row r="31" spans="1:9" x14ac:dyDescent="0.25">
      <c r="A31" s="32" t="s">
        <v>3191</v>
      </c>
      <c r="B31" s="32" t="s">
        <v>3331</v>
      </c>
      <c r="C31" s="33" t="s">
        <v>3332</v>
      </c>
      <c r="D31" s="32">
        <v>5.9</v>
      </c>
      <c r="E31" s="19">
        <v>8.17</v>
      </c>
      <c r="F31">
        <v>5.83</v>
      </c>
      <c r="G31">
        <v>9.3000000000000007</v>
      </c>
      <c r="H31">
        <v>13.3</v>
      </c>
      <c r="I31">
        <v>13.9</v>
      </c>
    </row>
    <row r="32" spans="1:9" x14ac:dyDescent="0.25">
      <c r="A32" s="32" t="s">
        <v>3191</v>
      </c>
      <c r="B32" s="32" t="s">
        <v>3333</v>
      </c>
      <c r="C32" s="33" t="s">
        <v>3334</v>
      </c>
      <c r="D32" s="32">
        <v>4.4000000000000004</v>
      </c>
      <c r="E32" s="19">
        <v>6.21</v>
      </c>
      <c r="F32">
        <v>5.83</v>
      </c>
      <c r="G32">
        <v>9.3000000000000007</v>
      </c>
      <c r="H32">
        <v>13.3</v>
      </c>
      <c r="I32">
        <v>13.9</v>
      </c>
    </row>
    <row r="33" spans="1:9" x14ac:dyDescent="0.25">
      <c r="A33" s="32" t="s">
        <v>3191</v>
      </c>
      <c r="B33" s="32" t="s">
        <v>3200</v>
      </c>
      <c r="C33" t="s">
        <v>3201</v>
      </c>
      <c r="D33" s="34">
        <f>AVERAGE(D34:D36)</f>
        <v>4.9333333333333327</v>
      </c>
      <c r="E33">
        <f>AVERAGE(E34:E36)</f>
        <v>7.8933333333333335</v>
      </c>
      <c r="F33">
        <v>5.97</v>
      </c>
      <c r="G33">
        <f>F33*1.42</f>
        <v>8.4773999999999994</v>
      </c>
      <c r="H33">
        <v>13.3</v>
      </c>
      <c r="I33">
        <v>13.9</v>
      </c>
    </row>
    <row r="34" spans="1:9" x14ac:dyDescent="0.25">
      <c r="A34" s="32" t="s">
        <v>3191</v>
      </c>
      <c r="B34" s="32" t="s">
        <v>3335</v>
      </c>
      <c r="C34" s="33" t="s">
        <v>3336</v>
      </c>
      <c r="D34" s="32">
        <v>4.8</v>
      </c>
      <c r="E34" s="19">
        <v>7.54</v>
      </c>
      <c r="F34">
        <v>5.97</v>
      </c>
      <c r="G34">
        <f t="shared" ref="G34:G36" si="0">F34*1.42</f>
        <v>8.4773999999999994</v>
      </c>
      <c r="H34">
        <v>13.3</v>
      </c>
      <c r="I34">
        <v>13.9</v>
      </c>
    </row>
    <row r="35" spans="1:9" x14ac:dyDescent="0.25">
      <c r="A35" s="32" t="s">
        <v>3191</v>
      </c>
      <c r="B35" s="32" t="s">
        <v>3337</v>
      </c>
      <c r="C35" s="33" t="s">
        <v>3338</v>
      </c>
      <c r="D35" s="32">
        <v>5.0999999999999996</v>
      </c>
      <c r="E35" s="19">
        <v>9.17</v>
      </c>
      <c r="F35">
        <v>5.97</v>
      </c>
      <c r="G35">
        <f t="shared" si="0"/>
        <v>8.4773999999999994</v>
      </c>
      <c r="H35">
        <v>13.3</v>
      </c>
      <c r="I35">
        <v>13.9</v>
      </c>
    </row>
    <row r="36" spans="1:9" x14ac:dyDescent="0.25">
      <c r="A36" s="32" t="s">
        <v>3191</v>
      </c>
      <c r="B36" s="32" t="s">
        <v>3339</v>
      </c>
      <c r="C36" s="33" t="s">
        <v>3340</v>
      </c>
      <c r="D36" s="32">
        <v>4.9000000000000004</v>
      </c>
      <c r="E36" s="19">
        <v>6.97</v>
      </c>
      <c r="F36">
        <v>5.97</v>
      </c>
      <c r="G36">
        <f t="shared" si="0"/>
        <v>8.4773999999999994</v>
      </c>
      <c r="H36">
        <v>13.3</v>
      </c>
      <c r="I36">
        <v>13.9</v>
      </c>
    </row>
    <row r="37" spans="1:9" x14ac:dyDescent="0.25">
      <c r="A37" s="32" t="s">
        <v>3191</v>
      </c>
      <c r="B37" s="32" t="s">
        <v>3204</v>
      </c>
      <c r="C37" t="s">
        <v>3205</v>
      </c>
      <c r="D37" s="34">
        <f>AVERAGE(D38:D42)</f>
        <v>4.9599999999999991</v>
      </c>
      <c r="E37">
        <f>AVERAGE(E38:E42)</f>
        <v>8.8999999999999986</v>
      </c>
      <c r="F37">
        <v>5.87</v>
      </c>
      <c r="G37">
        <v>8.5</v>
      </c>
      <c r="H37">
        <v>13.3</v>
      </c>
      <c r="I37">
        <v>13.9</v>
      </c>
    </row>
    <row r="38" spans="1:9" x14ac:dyDescent="0.25">
      <c r="A38" s="32" t="s">
        <v>3191</v>
      </c>
      <c r="B38" s="32" t="s">
        <v>3341</v>
      </c>
      <c r="C38" s="33" t="s">
        <v>3342</v>
      </c>
      <c r="D38" s="32">
        <v>4</v>
      </c>
      <c r="E38" s="19">
        <v>8.6199999999999992</v>
      </c>
      <c r="F38">
        <v>5.87</v>
      </c>
      <c r="G38">
        <v>8.5</v>
      </c>
      <c r="H38">
        <v>13.3</v>
      </c>
      <c r="I38">
        <v>13.9</v>
      </c>
    </row>
    <row r="39" spans="1:9" x14ac:dyDescent="0.25">
      <c r="A39" s="32" t="s">
        <v>3191</v>
      </c>
      <c r="B39" s="32" t="s">
        <v>3343</v>
      </c>
      <c r="C39" s="33" t="s">
        <v>3344</v>
      </c>
      <c r="D39" s="32">
        <v>4.2</v>
      </c>
      <c r="E39" s="19">
        <v>7.65</v>
      </c>
      <c r="F39">
        <v>5.87</v>
      </c>
      <c r="G39">
        <v>8.5</v>
      </c>
      <c r="H39">
        <v>13.3</v>
      </c>
      <c r="I39">
        <v>13.9</v>
      </c>
    </row>
    <row r="40" spans="1:9" x14ac:dyDescent="0.25">
      <c r="A40" s="32" t="s">
        <v>3191</v>
      </c>
      <c r="B40" s="32" t="s">
        <v>3345</v>
      </c>
      <c r="C40" s="33" t="s">
        <v>3346</v>
      </c>
      <c r="D40" s="32">
        <v>6.5</v>
      </c>
      <c r="E40" s="19">
        <v>8.7799999999999994</v>
      </c>
      <c r="F40">
        <v>5.87</v>
      </c>
      <c r="G40">
        <v>8.5</v>
      </c>
      <c r="H40">
        <v>13.3</v>
      </c>
      <c r="I40">
        <v>13.9</v>
      </c>
    </row>
    <row r="41" spans="1:9" x14ac:dyDescent="0.25">
      <c r="A41" s="32" t="s">
        <v>3191</v>
      </c>
      <c r="B41" s="32" t="s">
        <v>3347</v>
      </c>
      <c r="C41" s="33" t="s">
        <v>3348</v>
      </c>
      <c r="D41" s="32">
        <v>5.7</v>
      </c>
      <c r="E41" s="19">
        <v>11.26</v>
      </c>
      <c r="F41">
        <v>5.87</v>
      </c>
      <c r="G41">
        <v>8.5</v>
      </c>
      <c r="H41">
        <v>13.3</v>
      </c>
      <c r="I41">
        <v>13.9</v>
      </c>
    </row>
    <row r="42" spans="1:9" x14ac:dyDescent="0.25">
      <c r="A42" s="32" t="s">
        <v>3191</v>
      </c>
      <c r="B42" s="32" t="s">
        <v>3349</v>
      </c>
      <c r="C42" s="33" t="s">
        <v>3350</v>
      </c>
      <c r="D42" s="32">
        <v>4.4000000000000004</v>
      </c>
      <c r="E42" s="19">
        <v>8.19</v>
      </c>
      <c r="F42">
        <v>5.87</v>
      </c>
      <c r="G42">
        <v>8.5</v>
      </c>
      <c r="H42">
        <v>13.3</v>
      </c>
      <c r="I42">
        <v>13.9</v>
      </c>
    </row>
    <row r="43" spans="1:9" x14ac:dyDescent="0.25">
      <c r="A43" s="32" t="s">
        <v>3191</v>
      </c>
      <c r="B43" s="32" t="s">
        <v>3206</v>
      </c>
      <c r="C43" t="s">
        <v>3207</v>
      </c>
      <c r="D43" s="34">
        <f>AVERAGE(D44:D45)</f>
        <v>5.25</v>
      </c>
      <c r="E43">
        <f>AVERAGE(E44:E45)</f>
        <v>7.8599999999999994</v>
      </c>
      <c r="F43">
        <v>7.55</v>
      </c>
      <c r="G43">
        <f>F43*1.42</f>
        <v>10.721</v>
      </c>
      <c r="H43">
        <v>13.3</v>
      </c>
      <c r="I43">
        <v>13.9</v>
      </c>
    </row>
    <row r="44" spans="1:9" x14ac:dyDescent="0.25">
      <c r="A44" s="32" t="s">
        <v>3191</v>
      </c>
      <c r="B44" s="32" t="s">
        <v>3351</v>
      </c>
      <c r="C44" s="33" t="s">
        <v>3352</v>
      </c>
      <c r="D44" s="32">
        <v>4.7</v>
      </c>
      <c r="E44" s="19">
        <v>7.61</v>
      </c>
      <c r="F44">
        <v>7.55</v>
      </c>
      <c r="G44">
        <f>F44*1.42</f>
        <v>10.721</v>
      </c>
      <c r="H44">
        <v>13.3</v>
      </c>
      <c r="I44">
        <v>13.9</v>
      </c>
    </row>
    <row r="45" spans="1:9" x14ac:dyDescent="0.25">
      <c r="A45" s="32" t="s">
        <v>3191</v>
      </c>
      <c r="B45" s="32" t="s">
        <v>3353</v>
      </c>
      <c r="C45" s="33" t="s">
        <v>3354</v>
      </c>
      <c r="D45" s="32">
        <v>5.8</v>
      </c>
      <c r="E45" s="19">
        <v>8.11</v>
      </c>
      <c r="F45">
        <v>7.55</v>
      </c>
      <c r="G45">
        <f>F45*1.42</f>
        <v>10.721</v>
      </c>
      <c r="H45">
        <v>13.3</v>
      </c>
      <c r="I45">
        <v>13.9</v>
      </c>
    </row>
    <row r="46" spans="1:9" x14ac:dyDescent="0.25">
      <c r="A46" t="s">
        <v>5</v>
      </c>
      <c r="B46" t="s">
        <v>3225</v>
      </c>
      <c r="C46" t="s">
        <v>3210</v>
      </c>
      <c r="D46">
        <v>5.4</v>
      </c>
      <c r="E46">
        <v>5.6</v>
      </c>
      <c r="F46">
        <v>14.2</v>
      </c>
      <c r="G46">
        <v>15.3</v>
      </c>
      <c r="H46">
        <v>14.8</v>
      </c>
      <c r="I46">
        <v>14.1</v>
      </c>
    </row>
    <row r="47" spans="1:9" x14ac:dyDescent="0.25">
      <c r="A47" t="s">
        <v>5</v>
      </c>
      <c r="B47" t="s">
        <v>3226</v>
      </c>
      <c r="C47" t="s">
        <v>3211</v>
      </c>
      <c r="D47">
        <v>12.6</v>
      </c>
      <c r="E47">
        <v>12.3</v>
      </c>
      <c r="F47">
        <v>29.2</v>
      </c>
      <c r="G47">
        <v>29.1</v>
      </c>
      <c r="H47">
        <v>31.4</v>
      </c>
      <c r="I47">
        <v>27.8</v>
      </c>
    </row>
    <row r="48" spans="1:9" x14ac:dyDescent="0.25">
      <c r="A48" t="s">
        <v>5</v>
      </c>
      <c r="B48" t="s">
        <v>6</v>
      </c>
      <c r="C48" t="s">
        <v>3212</v>
      </c>
      <c r="D48">
        <v>12.6</v>
      </c>
      <c r="E48">
        <v>12.3</v>
      </c>
      <c r="F48">
        <v>29.2</v>
      </c>
      <c r="G48">
        <v>29.1</v>
      </c>
      <c r="H48">
        <v>31.4</v>
      </c>
      <c r="I48">
        <v>27.8</v>
      </c>
    </row>
    <row r="49" spans="1:9" x14ac:dyDescent="0.25">
      <c r="A49" t="s">
        <v>5</v>
      </c>
      <c r="B49" t="s">
        <v>3227</v>
      </c>
      <c r="C49" t="s">
        <v>3213</v>
      </c>
      <c r="D49">
        <v>3.2</v>
      </c>
      <c r="E49">
        <v>3.5</v>
      </c>
      <c r="F49">
        <v>9.5</v>
      </c>
      <c r="G49">
        <v>10.8</v>
      </c>
      <c r="H49">
        <v>9.8000000000000007</v>
      </c>
      <c r="I49">
        <v>9.3000000000000007</v>
      </c>
    </row>
    <row r="50" spans="1:9" x14ac:dyDescent="0.25">
      <c r="A50" t="s">
        <v>5</v>
      </c>
      <c r="B50" t="s">
        <v>3228</v>
      </c>
      <c r="C50" t="s">
        <v>3214</v>
      </c>
      <c r="D50">
        <v>3.6</v>
      </c>
      <c r="E50">
        <v>4</v>
      </c>
      <c r="F50">
        <v>8.8000000000000007</v>
      </c>
      <c r="G50">
        <v>10.199999999999999</v>
      </c>
      <c r="H50">
        <v>9.8000000000000007</v>
      </c>
      <c r="I50">
        <v>9.3000000000000007</v>
      </c>
    </row>
    <row r="51" spans="1:9" x14ac:dyDescent="0.25">
      <c r="A51" t="s">
        <v>5</v>
      </c>
      <c r="B51" t="s">
        <v>3229</v>
      </c>
      <c r="C51" t="s">
        <v>3215</v>
      </c>
      <c r="D51">
        <v>3.6</v>
      </c>
      <c r="E51">
        <v>3.6</v>
      </c>
      <c r="F51">
        <v>13.4</v>
      </c>
      <c r="G51">
        <v>11.4</v>
      </c>
      <c r="H51">
        <v>9.8000000000000007</v>
      </c>
      <c r="I51">
        <v>9.3000000000000007</v>
      </c>
    </row>
    <row r="52" spans="1:9" x14ac:dyDescent="0.25">
      <c r="A52" t="s">
        <v>5</v>
      </c>
      <c r="B52" t="s">
        <v>3230</v>
      </c>
      <c r="C52" t="s">
        <v>3216</v>
      </c>
      <c r="D52">
        <v>2.9</v>
      </c>
      <c r="E52">
        <v>2.7</v>
      </c>
      <c r="F52">
        <v>9</v>
      </c>
      <c r="G52">
        <v>9.3000000000000007</v>
      </c>
      <c r="H52">
        <v>9.8000000000000007</v>
      </c>
      <c r="I52">
        <v>9.3000000000000007</v>
      </c>
    </row>
    <row r="53" spans="1:9" x14ac:dyDescent="0.25">
      <c r="A53" t="s">
        <v>5</v>
      </c>
      <c r="B53" t="s">
        <v>3231</v>
      </c>
      <c r="C53" t="s">
        <v>3217</v>
      </c>
      <c r="D53">
        <v>3.6</v>
      </c>
      <c r="E53">
        <v>3.9</v>
      </c>
      <c r="F53">
        <v>12.7</v>
      </c>
      <c r="G53">
        <v>15.2</v>
      </c>
      <c r="H53">
        <v>9.8000000000000007</v>
      </c>
      <c r="I53">
        <v>9.3000000000000007</v>
      </c>
    </row>
    <row r="54" spans="1:9" x14ac:dyDescent="0.25">
      <c r="A54" t="s">
        <v>5</v>
      </c>
      <c r="B54" t="s">
        <v>3232</v>
      </c>
      <c r="C54" t="s">
        <v>3218</v>
      </c>
      <c r="D54">
        <v>2.5</v>
      </c>
      <c r="E54">
        <v>3.3</v>
      </c>
      <c r="F54">
        <v>5.4</v>
      </c>
      <c r="G54">
        <v>9.9</v>
      </c>
      <c r="H54">
        <v>9.8000000000000007</v>
      </c>
      <c r="I54">
        <v>9.3000000000000007</v>
      </c>
    </row>
    <row r="55" spans="1:9" x14ac:dyDescent="0.25">
      <c r="A55" t="s">
        <v>5</v>
      </c>
      <c r="B55" t="s">
        <v>3233</v>
      </c>
      <c r="C55" t="s">
        <v>3219</v>
      </c>
      <c r="D55">
        <v>7.2</v>
      </c>
      <c r="E55">
        <v>7.3</v>
      </c>
      <c r="F55">
        <v>21.9</v>
      </c>
      <c r="G55">
        <v>21.7</v>
      </c>
      <c r="H55">
        <v>18.3</v>
      </c>
      <c r="I55">
        <v>18.2</v>
      </c>
    </row>
    <row r="56" spans="1:9" x14ac:dyDescent="0.25">
      <c r="A56" t="s">
        <v>5</v>
      </c>
      <c r="B56" t="s">
        <v>3234</v>
      </c>
      <c r="C56" t="s">
        <v>3220</v>
      </c>
      <c r="D56">
        <v>5.5</v>
      </c>
      <c r="E56">
        <v>6.2</v>
      </c>
      <c r="F56">
        <v>20.8</v>
      </c>
      <c r="G56">
        <v>20.2</v>
      </c>
      <c r="H56">
        <v>18.3</v>
      </c>
      <c r="I56">
        <v>18.2</v>
      </c>
    </row>
    <row r="57" spans="1:9" x14ac:dyDescent="0.25">
      <c r="A57" t="s">
        <v>5</v>
      </c>
      <c r="B57" t="s">
        <v>3235</v>
      </c>
      <c r="C57" t="s">
        <v>3221</v>
      </c>
      <c r="D57">
        <v>8.6</v>
      </c>
      <c r="E57">
        <v>8.3000000000000007</v>
      </c>
      <c r="F57">
        <v>23.9</v>
      </c>
      <c r="G57">
        <v>24.7</v>
      </c>
      <c r="H57">
        <v>18.3</v>
      </c>
      <c r="I57">
        <v>18.2</v>
      </c>
    </row>
    <row r="58" spans="1:9" x14ac:dyDescent="0.25">
      <c r="A58" t="s">
        <v>5</v>
      </c>
      <c r="B58" t="s">
        <v>3236</v>
      </c>
      <c r="C58" t="s">
        <v>3222</v>
      </c>
      <c r="D58">
        <v>6.7</v>
      </c>
      <c r="E58">
        <v>7.8</v>
      </c>
      <c r="F58">
        <v>20</v>
      </c>
      <c r="G58">
        <v>21.5</v>
      </c>
      <c r="H58">
        <v>18.3</v>
      </c>
      <c r="I58">
        <v>18.2</v>
      </c>
    </row>
    <row r="59" spans="1:9" x14ac:dyDescent="0.25">
      <c r="A59" t="s">
        <v>5</v>
      </c>
      <c r="B59" t="s">
        <v>3237</v>
      </c>
      <c r="C59" t="s">
        <v>3223</v>
      </c>
      <c r="D59">
        <v>5.4</v>
      </c>
      <c r="E59">
        <v>5.0999999999999996</v>
      </c>
      <c r="F59">
        <v>19.899999999999999</v>
      </c>
      <c r="G59">
        <v>19.100000000000001</v>
      </c>
      <c r="H59">
        <v>18.3</v>
      </c>
      <c r="I59">
        <v>18.2</v>
      </c>
    </row>
    <row r="60" spans="1:9" x14ac:dyDescent="0.25">
      <c r="A60" t="s">
        <v>5</v>
      </c>
      <c r="B60" t="s">
        <v>3238</v>
      </c>
      <c r="C60" t="s">
        <v>3224</v>
      </c>
      <c r="D60">
        <v>7</v>
      </c>
      <c r="E60">
        <v>6.1</v>
      </c>
      <c r="F60">
        <v>23.2</v>
      </c>
      <c r="G60">
        <v>18.7</v>
      </c>
      <c r="H60">
        <v>18.3</v>
      </c>
      <c r="I60">
        <v>18.2</v>
      </c>
    </row>
    <row r="61" spans="1:9" x14ac:dyDescent="0.25">
      <c r="A61" t="s">
        <v>3276</v>
      </c>
      <c r="B61" t="s">
        <v>1997</v>
      </c>
      <c r="C61" t="s">
        <v>1998</v>
      </c>
      <c r="D61">
        <v>10.8</v>
      </c>
      <c r="E61">
        <v>13</v>
      </c>
      <c r="F61">
        <v>25.1</v>
      </c>
      <c r="G61">
        <v>34.299999999999997</v>
      </c>
      <c r="H61">
        <v>22.6</v>
      </c>
      <c r="I61">
        <v>23.8</v>
      </c>
    </row>
    <row r="62" spans="1:9" x14ac:dyDescent="0.25">
      <c r="A62" t="s">
        <v>3276</v>
      </c>
      <c r="B62" t="s">
        <v>1999</v>
      </c>
      <c r="C62" t="s">
        <v>2000</v>
      </c>
      <c r="D62">
        <v>19.100000000000001</v>
      </c>
      <c r="E62">
        <v>18.899999999999999</v>
      </c>
      <c r="F62">
        <v>25.1</v>
      </c>
      <c r="G62">
        <v>34.299999999999997</v>
      </c>
      <c r="H62">
        <v>22.1</v>
      </c>
      <c r="I62">
        <v>24</v>
      </c>
    </row>
    <row r="63" spans="1:9" x14ac:dyDescent="0.25">
      <c r="A63" t="s">
        <v>3276</v>
      </c>
      <c r="B63" t="s">
        <v>2005</v>
      </c>
      <c r="C63" t="s">
        <v>2006</v>
      </c>
      <c r="D63">
        <v>20.399999999999999</v>
      </c>
      <c r="E63">
        <v>24.5</v>
      </c>
      <c r="F63">
        <v>25.1</v>
      </c>
      <c r="G63">
        <v>34.299999999999997</v>
      </c>
      <c r="H63">
        <v>26.4</v>
      </c>
      <c r="I63">
        <v>23</v>
      </c>
    </row>
    <row r="64" spans="1:9" x14ac:dyDescent="0.25">
      <c r="A64" t="s">
        <v>3276</v>
      </c>
      <c r="B64" t="s">
        <v>2001</v>
      </c>
      <c r="C64" t="s">
        <v>2002</v>
      </c>
      <c r="D64">
        <v>7.7</v>
      </c>
      <c r="E64">
        <v>10</v>
      </c>
      <c r="F64">
        <v>25.1</v>
      </c>
      <c r="G64">
        <v>34.299999999999997</v>
      </c>
      <c r="H64">
        <v>27.7</v>
      </c>
      <c r="I64">
        <v>24.5</v>
      </c>
    </row>
    <row r="65" spans="1:9" x14ac:dyDescent="0.25">
      <c r="A65" t="s">
        <v>3276</v>
      </c>
      <c r="B65" t="s">
        <v>2007</v>
      </c>
      <c r="C65" t="s">
        <v>2008</v>
      </c>
      <c r="D65">
        <v>7.9</v>
      </c>
      <c r="E65">
        <v>10.9</v>
      </c>
      <c r="F65">
        <v>25.1</v>
      </c>
      <c r="G65">
        <v>34.299999999999997</v>
      </c>
      <c r="H65">
        <v>18.5</v>
      </c>
      <c r="I65">
        <v>20.100000000000001</v>
      </c>
    </row>
    <row r="66" spans="1:9" x14ac:dyDescent="0.25">
      <c r="A66" t="s">
        <v>3276</v>
      </c>
      <c r="B66" t="s">
        <v>2003</v>
      </c>
      <c r="C66" t="s">
        <v>2004</v>
      </c>
      <c r="D66">
        <v>6.5</v>
      </c>
      <c r="E66">
        <v>4.8</v>
      </c>
      <c r="F66">
        <v>25.1</v>
      </c>
      <c r="G66">
        <v>34.299999999999997</v>
      </c>
      <c r="H66">
        <v>23.1</v>
      </c>
      <c r="I66">
        <v>29.4</v>
      </c>
    </row>
    <row r="67" spans="1:9" x14ac:dyDescent="0.25">
      <c r="A67" t="s">
        <v>3276</v>
      </c>
      <c r="B67" t="s">
        <v>2009</v>
      </c>
      <c r="C67" t="s">
        <v>2010</v>
      </c>
      <c r="D67">
        <v>5.0999999999999996</v>
      </c>
      <c r="E67">
        <v>5.7</v>
      </c>
      <c r="F67">
        <v>20.3</v>
      </c>
      <c r="G67">
        <v>26.998999999999999</v>
      </c>
      <c r="H67">
        <v>14.3</v>
      </c>
      <c r="I67">
        <v>20.6</v>
      </c>
    </row>
    <row r="68" spans="1:9" x14ac:dyDescent="0.25">
      <c r="A68" t="s">
        <v>3276</v>
      </c>
      <c r="B68" t="s">
        <v>2011</v>
      </c>
      <c r="C68" t="s">
        <v>2012</v>
      </c>
      <c r="D68">
        <v>2</v>
      </c>
      <c r="E68">
        <v>2.6</v>
      </c>
      <c r="F68">
        <v>20.3</v>
      </c>
      <c r="G68">
        <v>26.998999999999999</v>
      </c>
      <c r="H68">
        <v>21.1</v>
      </c>
      <c r="I68">
        <v>21.3</v>
      </c>
    </row>
    <row r="69" spans="1:9" x14ac:dyDescent="0.25">
      <c r="A69" t="s">
        <v>3276</v>
      </c>
      <c r="B69" t="s">
        <v>2013</v>
      </c>
      <c r="C69" t="s">
        <v>2014</v>
      </c>
      <c r="D69">
        <v>4.5</v>
      </c>
      <c r="E69">
        <v>6.8</v>
      </c>
      <c r="F69">
        <v>20.3</v>
      </c>
      <c r="G69">
        <v>26.998999999999999</v>
      </c>
      <c r="H69">
        <v>23</v>
      </c>
      <c r="I69">
        <v>25</v>
      </c>
    </row>
    <row r="70" spans="1:9" x14ac:dyDescent="0.25">
      <c r="A70" t="s">
        <v>3276</v>
      </c>
      <c r="B70" t="s">
        <v>2017</v>
      </c>
      <c r="C70" t="s">
        <v>2018</v>
      </c>
      <c r="D70">
        <v>3.1</v>
      </c>
      <c r="E70">
        <v>2.6</v>
      </c>
      <c r="F70">
        <v>20.3</v>
      </c>
      <c r="G70">
        <v>26.998999999999999</v>
      </c>
      <c r="H70">
        <v>20.5</v>
      </c>
      <c r="I70">
        <v>12.3</v>
      </c>
    </row>
    <row r="71" spans="1:9" x14ac:dyDescent="0.25">
      <c r="A71" t="s">
        <v>3276</v>
      </c>
      <c r="B71" t="s">
        <v>2015</v>
      </c>
      <c r="C71" t="s">
        <v>2016</v>
      </c>
      <c r="D71">
        <v>9.6</v>
      </c>
      <c r="E71">
        <v>10.3</v>
      </c>
      <c r="F71">
        <v>20.3</v>
      </c>
      <c r="G71">
        <v>26.998999999999999</v>
      </c>
      <c r="H71">
        <v>21.2</v>
      </c>
      <c r="I71">
        <v>12.6</v>
      </c>
    </row>
    <row r="72" spans="1:9" x14ac:dyDescent="0.25">
      <c r="A72" t="s">
        <v>3276</v>
      </c>
      <c r="B72" t="s">
        <v>2019</v>
      </c>
      <c r="C72" t="s">
        <v>2020</v>
      </c>
      <c r="D72">
        <v>13.3</v>
      </c>
      <c r="E72">
        <v>15.2</v>
      </c>
      <c r="F72">
        <v>20.3</v>
      </c>
      <c r="G72">
        <v>26.998999999999999</v>
      </c>
      <c r="H72">
        <v>20.5</v>
      </c>
      <c r="I72">
        <v>20.8</v>
      </c>
    </row>
    <row r="73" spans="1:9" x14ac:dyDescent="0.25">
      <c r="A73" t="s">
        <v>3276</v>
      </c>
      <c r="B73" t="s">
        <v>2021</v>
      </c>
      <c r="C73" t="s">
        <v>2022</v>
      </c>
      <c r="D73">
        <v>5.9</v>
      </c>
      <c r="E73">
        <v>6.1</v>
      </c>
      <c r="F73">
        <v>14.7</v>
      </c>
      <c r="G73">
        <v>19.550999999999998</v>
      </c>
      <c r="H73">
        <v>24.9</v>
      </c>
      <c r="I73">
        <v>29.1</v>
      </c>
    </row>
    <row r="74" spans="1:9" x14ac:dyDescent="0.25">
      <c r="A74" t="s">
        <v>3276</v>
      </c>
      <c r="B74" t="s">
        <v>2023</v>
      </c>
      <c r="C74" t="s">
        <v>2024</v>
      </c>
      <c r="D74">
        <v>3</v>
      </c>
      <c r="E74">
        <v>2.1</v>
      </c>
      <c r="F74">
        <v>14.7</v>
      </c>
      <c r="G74">
        <v>19.550999999999998</v>
      </c>
      <c r="H74">
        <v>21.8</v>
      </c>
      <c r="I74">
        <v>19.600000000000001</v>
      </c>
    </row>
    <row r="75" spans="1:9" x14ac:dyDescent="0.25">
      <c r="A75" t="s">
        <v>3276</v>
      </c>
      <c r="B75" t="s">
        <v>2025</v>
      </c>
      <c r="C75" t="s">
        <v>2026</v>
      </c>
      <c r="D75">
        <v>7</v>
      </c>
      <c r="E75">
        <v>9.4</v>
      </c>
      <c r="F75">
        <v>14.7</v>
      </c>
      <c r="G75">
        <v>19.550999999999998</v>
      </c>
      <c r="H75">
        <v>21.1</v>
      </c>
      <c r="I75">
        <v>24</v>
      </c>
    </row>
    <row r="76" spans="1:9" x14ac:dyDescent="0.25">
      <c r="A76" t="s">
        <v>3276</v>
      </c>
      <c r="B76" t="s">
        <v>2029</v>
      </c>
      <c r="C76" t="s">
        <v>2030</v>
      </c>
      <c r="D76">
        <v>10.1</v>
      </c>
      <c r="E76">
        <v>11.1</v>
      </c>
      <c r="F76">
        <v>14.7</v>
      </c>
      <c r="G76">
        <v>19.550999999999998</v>
      </c>
      <c r="H76">
        <v>25.1</v>
      </c>
      <c r="I76">
        <v>20</v>
      </c>
    </row>
    <row r="77" spans="1:9" x14ac:dyDescent="0.25">
      <c r="A77" t="s">
        <v>3276</v>
      </c>
      <c r="B77" t="s">
        <v>2027</v>
      </c>
      <c r="C77" t="s">
        <v>2028</v>
      </c>
      <c r="D77">
        <v>10.5</v>
      </c>
      <c r="E77">
        <v>10.5</v>
      </c>
      <c r="F77">
        <v>14.7</v>
      </c>
      <c r="G77">
        <v>19.550999999999998</v>
      </c>
      <c r="H77">
        <v>24.6</v>
      </c>
      <c r="I77">
        <v>18.899999999999999</v>
      </c>
    </row>
    <row r="78" spans="1:9" x14ac:dyDescent="0.25">
      <c r="A78" t="s">
        <v>3276</v>
      </c>
      <c r="B78" t="s">
        <v>2031</v>
      </c>
      <c r="C78" t="s">
        <v>2032</v>
      </c>
      <c r="D78">
        <v>4</v>
      </c>
      <c r="E78">
        <v>4.5999999999999996</v>
      </c>
      <c r="F78">
        <v>15.5</v>
      </c>
      <c r="G78">
        <v>20.614999999999998</v>
      </c>
      <c r="H78">
        <v>23.1</v>
      </c>
      <c r="I78">
        <v>16.399999999999999</v>
      </c>
    </row>
    <row r="79" spans="1:9" x14ac:dyDescent="0.25">
      <c r="A79" t="s">
        <v>3276</v>
      </c>
      <c r="B79" t="s">
        <v>2033</v>
      </c>
      <c r="C79" t="s">
        <v>2034</v>
      </c>
      <c r="D79">
        <v>3.6</v>
      </c>
      <c r="E79">
        <v>4.9000000000000004</v>
      </c>
      <c r="F79">
        <v>15.5</v>
      </c>
      <c r="G79">
        <v>20.614999999999998</v>
      </c>
      <c r="H79">
        <v>23.6</v>
      </c>
      <c r="I79">
        <v>27</v>
      </c>
    </row>
    <row r="80" spans="1:9" x14ac:dyDescent="0.25">
      <c r="A80" t="s">
        <v>3276</v>
      </c>
      <c r="B80" t="s">
        <v>2035</v>
      </c>
      <c r="C80" t="s">
        <v>2036</v>
      </c>
      <c r="D80">
        <v>6.5</v>
      </c>
      <c r="E80">
        <v>6.9</v>
      </c>
      <c r="F80">
        <v>15.5</v>
      </c>
      <c r="G80">
        <v>20.614999999999998</v>
      </c>
      <c r="H80">
        <v>20.100000000000001</v>
      </c>
      <c r="I80">
        <v>29</v>
      </c>
    </row>
    <row r="81" spans="1:9" x14ac:dyDescent="0.25">
      <c r="A81" t="s">
        <v>3276</v>
      </c>
      <c r="B81" t="s">
        <v>2039</v>
      </c>
      <c r="C81" t="s">
        <v>2040</v>
      </c>
      <c r="D81">
        <v>9</v>
      </c>
      <c r="E81">
        <v>7.2</v>
      </c>
      <c r="F81">
        <v>15.5</v>
      </c>
      <c r="G81">
        <v>20.614999999999998</v>
      </c>
      <c r="H81">
        <v>30.1</v>
      </c>
      <c r="I81">
        <v>31.3</v>
      </c>
    </row>
    <row r="82" spans="1:9" x14ac:dyDescent="0.25">
      <c r="A82" t="s">
        <v>3276</v>
      </c>
      <c r="B82" t="s">
        <v>2037</v>
      </c>
      <c r="C82" t="s">
        <v>2038</v>
      </c>
      <c r="D82">
        <v>1.4</v>
      </c>
      <c r="E82">
        <v>2.1</v>
      </c>
      <c r="F82">
        <v>15.5</v>
      </c>
      <c r="G82">
        <v>20.614999999999998</v>
      </c>
      <c r="H82">
        <v>26.9</v>
      </c>
      <c r="I82">
        <v>26.9</v>
      </c>
    </row>
    <row r="83" spans="1:9" x14ac:dyDescent="0.25">
      <c r="A83" t="s">
        <v>3276</v>
      </c>
      <c r="B83" t="s">
        <v>2041</v>
      </c>
      <c r="C83" t="s">
        <v>2042</v>
      </c>
      <c r="D83">
        <v>2.2999999999999998</v>
      </c>
      <c r="E83">
        <v>3.6</v>
      </c>
      <c r="F83">
        <v>5.6</v>
      </c>
      <c r="G83">
        <v>10.8</v>
      </c>
      <c r="H83">
        <v>27.4</v>
      </c>
      <c r="I83">
        <v>22.2</v>
      </c>
    </row>
    <row r="84" spans="1:9" x14ac:dyDescent="0.25">
      <c r="A84" t="s">
        <v>3276</v>
      </c>
      <c r="B84" t="s">
        <v>2049</v>
      </c>
      <c r="C84" t="s">
        <v>2050</v>
      </c>
      <c r="D84">
        <v>0.4</v>
      </c>
      <c r="E84">
        <v>0.8</v>
      </c>
      <c r="F84">
        <v>5.6</v>
      </c>
      <c r="G84">
        <v>10.8</v>
      </c>
      <c r="H84">
        <v>21.6</v>
      </c>
      <c r="I84">
        <v>21.7</v>
      </c>
    </row>
    <row r="85" spans="1:9" x14ac:dyDescent="0.25">
      <c r="A85" t="s">
        <v>3276</v>
      </c>
      <c r="B85" t="s">
        <v>2051</v>
      </c>
      <c r="C85" t="s">
        <v>2052</v>
      </c>
      <c r="D85">
        <v>1.6</v>
      </c>
      <c r="E85">
        <v>2.8</v>
      </c>
      <c r="F85">
        <v>5.6</v>
      </c>
      <c r="G85">
        <v>10.8</v>
      </c>
      <c r="H85">
        <v>16.5</v>
      </c>
      <c r="I85">
        <v>19.600000000000001</v>
      </c>
    </row>
    <row r="86" spans="1:9" x14ac:dyDescent="0.25">
      <c r="A86" t="s">
        <v>3276</v>
      </c>
      <c r="B86" t="s">
        <v>2043</v>
      </c>
      <c r="C86" t="s">
        <v>2044</v>
      </c>
      <c r="D86">
        <v>4.0999999999999996</v>
      </c>
      <c r="E86">
        <v>7.2</v>
      </c>
      <c r="F86">
        <v>5.6</v>
      </c>
      <c r="G86">
        <v>10.8</v>
      </c>
      <c r="H86">
        <v>28.8</v>
      </c>
      <c r="I86">
        <v>24.8</v>
      </c>
    </row>
    <row r="87" spans="1:9" x14ac:dyDescent="0.25">
      <c r="A87" t="s">
        <v>3276</v>
      </c>
      <c r="B87" t="s">
        <v>2047</v>
      </c>
      <c r="C87" t="s">
        <v>2048</v>
      </c>
      <c r="D87">
        <v>8.1999999999999993</v>
      </c>
      <c r="E87">
        <v>8.1</v>
      </c>
      <c r="F87">
        <v>5.6</v>
      </c>
      <c r="G87">
        <v>10.8</v>
      </c>
      <c r="H87">
        <v>20.9</v>
      </c>
      <c r="I87">
        <v>16.899999999999999</v>
      </c>
    </row>
    <row r="88" spans="1:9" x14ac:dyDescent="0.25">
      <c r="A88" t="s">
        <v>3276</v>
      </c>
      <c r="B88" t="s">
        <v>2045</v>
      </c>
      <c r="C88" t="s">
        <v>2046</v>
      </c>
      <c r="D88">
        <v>2.6</v>
      </c>
      <c r="E88">
        <v>4.5</v>
      </c>
      <c r="F88">
        <v>5.6</v>
      </c>
      <c r="G88">
        <v>10.8</v>
      </c>
      <c r="H88">
        <v>16.8</v>
      </c>
      <c r="I88">
        <v>20.6</v>
      </c>
    </row>
    <row r="89" spans="1:9" x14ac:dyDescent="0.25">
      <c r="A89" t="s">
        <v>3276</v>
      </c>
      <c r="B89" t="s">
        <v>2053</v>
      </c>
      <c r="C89" t="s">
        <v>2054</v>
      </c>
      <c r="D89">
        <v>3</v>
      </c>
      <c r="E89">
        <v>3.4</v>
      </c>
      <c r="F89">
        <v>10.6</v>
      </c>
      <c r="G89">
        <v>23.744</v>
      </c>
      <c r="H89">
        <v>20.8</v>
      </c>
      <c r="I89">
        <v>22.5</v>
      </c>
    </row>
    <row r="90" spans="1:9" x14ac:dyDescent="0.25">
      <c r="A90" t="s">
        <v>3276</v>
      </c>
      <c r="B90" t="s">
        <v>2059</v>
      </c>
      <c r="C90" t="s">
        <v>2060</v>
      </c>
      <c r="D90">
        <v>2.4</v>
      </c>
      <c r="E90">
        <v>2.9</v>
      </c>
      <c r="F90">
        <v>10.6</v>
      </c>
      <c r="G90">
        <v>23.744</v>
      </c>
      <c r="H90">
        <v>21.5</v>
      </c>
      <c r="I90">
        <v>23.1</v>
      </c>
    </row>
    <row r="91" spans="1:9" x14ac:dyDescent="0.25">
      <c r="A91" t="s">
        <v>3276</v>
      </c>
      <c r="B91" t="s">
        <v>2063</v>
      </c>
      <c r="C91" t="s">
        <v>2064</v>
      </c>
      <c r="D91">
        <v>0.4</v>
      </c>
      <c r="E91">
        <v>0.3</v>
      </c>
      <c r="F91">
        <v>10.6</v>
      </c>
      <c r="G91">
        <v>23.744</v>
      </c>
      <c r="H91">
        <v>24.2</v>
      </c>
      <c r="I91">
        <v>21.1</v>
      </c>
    </row>
    <row r="92" spans="1:9" x14ac:dyDescent="0.25">
      <c r="A92" t="s">
        <v>3276</v>
      </c>
      <c r="B92" t="s">
        <v>2057</v>
      </c>
      <c r="C92" t="s">
        <v>2058</v>
      </c>
      <c r="D92">
        <v>5.0999999999999996</v>
      </c>
      <c r="E92">
        <v>5</v>
      </c>
      <c r="F92">
        <v>10.6</v>
      </c>
      <c r="G92">
        <v>23.744</v>
      </c>
      <c r="H92">
        <v>20.8</v>
      </c>
      <c r="I92">
        <v>21.7</v>
      </c>
    </row>
    <row r="93" spans="1:9" x14ac:dyDescent="0.25">
      <c r="A93" t="s">
        <v>3276</v>
      </c>
      <c r="B93" t="s">
        <v>2061</v>
      </c>
      <c r="C93" t="s">
        <v>2062</v>
      </c>
      <c r="D93">
        <v>8.8000000000000007</v>
      </c>
      <c r="E93">
        <v>11.5</v>
      </c>
      <c r="F93">
        <v>10.6</v>
      </c>
      <c r="G93">
        <v>23.744</v>
      </c>
      <c r="H93">
        <v>21</v>
      </c>
      <c r="I93">
        <v>25.3</v>
      </c>
    </row>
    <row r="94" spans="1:9" x14ac:dyDescent="0.25">
      <c r="A94" t="s">
        <v>3276</v>
      </c>
      <c r="B94" t="s">
        <v>2055</v>
      </c>
      <c r="C94" t="s">
        <v>2056</v>
      </c>
      <c r="D94">
        <v>2</v>
      </c>
      <c r="E94">
        <v>1.4</v>
      </c>
      <c r="F94">
        <v>10.6</v>
      </c>
      <c r="G94">
        <v>23.744</v>
      </c>
      <c r="H94">
        <v>23.2</v>
      </c>
      <c r="I94">
        <v>26.2</v>
      </c>
    </row>
    <row r="95" spans="1:9" x14ac:dyDescent="0.25">
      <c r="A95" t="s">
        <v>493</v>
      </c>
      <c r="B95" t="s">
        <v>494</v>
      </c>
      <c r="C95" t="s">
        <v>495</v>
      </c>
      <c r="D95">
        <v>9.1</v>
      </c>
      <c r="E95">
        <v>8.9</v>
      </c>
      <c r="F95">
        <v>16.600000000000001</v>
      </c>
      <c r="G95">
        <v>21.1</v>
      </c>
      <c r="H95">
        <v>18.3</v>
      </c>
      <c r="I95">
        <v>18.3</v>
      </c>
    </row>
    <row r="96" spans="1:9" x14ac:dyDescent="0.25">
      <c r="A96" t="s">
        <v>493</v>
      </c>
      <c r="B96" t="s">
        <v>508</v>
      </c>
      <c r="C96" t="s">
        <v>509</v>
      </c>
      <c r="D96">
        <v>13.7</v>
      </c>
      <c r="E96">
        <v>12.4</v>
      </c>
      <c r="F96">
        <v>16.600000000000001</v>
      </c>
      <c r="G96">
        <v>21.1</v>
      </c>
      <c r="H96">
        <v>18.3</v>
      </c>
      <c r="I96">
        <v>18.3</v>
      </c>
    </row>
    <row r="97" spans="1:9" x14ac:dyDescent="0.25">
      <c r="A97" t="s">
        <v>493</v>
      </c>
      <c r="B97" t="s">
        <v>514</v>
      </c>
      <c r="C97" t="s">
        <v>515</v>
      </c>
      <c r="D97">
        <v>19.600000000000001</v>
      </c>
      <c r="E97">
        <v>18.8</v>
      </c>
      <c r="F97">
        <v>16.600000000000001</v>
      </c>
      <c r="G97">
        <v>21.1</v>
      </c>
      <c r="H97">
        <v>18.3</v>
      </c>
      <c r="I97">
        <v>18.3</v>
      </c>
    </row>
    <row r="98" spans="1:9" x14ac:dyDescent="0.25">
      <c r="A98" t="s">
        <v>493</v>
      </c>
      <c r="B98" t="s">
        <v>516</v>
      </c>
      <c r="C98" t="s">
        <v>517</v>
      </c>
      <c r="D98">
        <v>12.7</v>
      </c>
      <c r="E98">
        <v>12.9</v>
      </c>
      <c r="F98">
        <v>16.600000000000001</v>
      </c>
      <c r="G98">
        <v>21.1</v>
      </c>
      <c r="H98">
        <v>18.3</v>
      </c>
      <c r="I98">
        <v>18.3</v>
      </c>
    </row>
    <row r="99" spans="1:9" x14ac:dyDescent="0.25">
      <c r="A99" t="s">
        <v>493</v>
      </c>
      <c r="B99" t="s">
        <v>516</v>
      </c>
      <c r="C99" t="s">
        <v>518</v>
      </c>
      <c r="D99">
        <v>15.7</v>
      </c>
      <c r="E99">
        <v>14.6</v>
      </c>
      <c r="F99">
        <v>16.600000000000001</v>
      </c>
      <c r="G99">
        <v>21.1</v>
      </c>
      <c r="H99">
        <v>18.3</v>
      </c>
      <c r="I99">
        <v>18.3</v>
      </c>
    </row>
    <row r="100" spans="1:9" x14ac:dyDescent="0.25">
      <c r="A100" t="s">
        <v>493</v>
      </c>
      <c r="B100" t="s">
        <v>521</v>
      </c>
      <c r="C100" t="s">
        <v>522</v>
      </c>
      <c r="D100">
        <v>17.600000000000001</v>
      </c>
      <c r="E100">
        <v>16.8</v>
      </c>
      <c r="F100">
        <v>16.600000000000001</v>
      </c>
      <c r="G100">
        <v>21.1</v>
      </c>
      <c r="H100">
        <v>18.3</v>
      </c>
      <c r="I100">
        <v>18.3</v>
      </c>
    </row>
    <row r="101" spans="1:9" x14ac:dyDescent="0.25">
      <c r="A101" t="s">
        <v>493</v>
      </c>
      <c r="B101" t="s">
        <v>525</v>
      </c>
      <c r="C101" t="s">
        <v>526</v>
      </c>
      <c r="D101">
        <v>16</v>
      </c>
      <c r="E101">
        <v>15.1</v>
      </c>
      <c r="F101">
        <v>16.600000000000001</v>
      </c>
      <c r="G101">
        <v>21.1</v>
      </c>
      <c r="H101">
        <v>18.3</v>
      </c>
      <c r="I101">
        <v>18.3</v>
      </c>
    </row>
    <row r="102" spans="1:9" x14ac:dyDescent="0.25">
      <c r="A102" t="s">
        <v>493</v>
      </c>
      <c r="B102" t="s">
        <v>502</v>
      </c>
      <c r="C102" t="s">
        <v>503</v>
      </c>
      <c r="D102">
        <v>9.9</v>
      </c>
      <c r="E102">
        <v>9.1</v>
      </c>
      <c r="F102">
        <v>16.600000000000001</v>
      </c>
      <c r="G102">
        <v>21.1</v>
      </c>
      <c r="H102">
        <v>18.3</v>
      </c>
      <c r="I102">
        <v>18.3</v>
      </c>
    </row>
    <row r="103" spans="1:9" x14ac:dyDescent="0.25">
      <c r="A103" t="s">
        <v>493</v>
      </c>
      <c r="B103" t="s">
        <v>500</v>
      </c>
      <c r="C103" t="s">
        <v>501</v>
      </c>
      <c r="D103">
        <v>19.899999999999999</v>
      </c>
      <c r="E103">
        <v>18.7</v>
      </c>
      <c r="F103">
        <v>16.600000000000001</v>
      </c>
      <c r="G103">
        <v>21.1</v>
      </c>
      <c r="H103">
        <v>18.3</v>
      </c>
      <c r="I103">
        <v>18.3</v>
      </c>
    </row>
    <row r="104" spans="1:9" x14ac:dyDescent="0.25">
      <c r="A104" t="s">
        <v>493</v>
      </c>
      <c r="B104" t="s">
        <v>510</v>
      </c>
      <c r="C104" t="s">
        <v>511</v>
      </c>
      <c r="D104">
        <v>6.7</v>
      </c>
      <c r="E104">
        <v>7.2</v>
      </c>
      <c r="F104">
        <v>14.7</v>
      </c>
      <c r="G104">
        <v>15</v>
      </c>
      <c r="H104" s="20">
        <v>16.100000000000001</v>
      </c>
      <c r="I104" s="20">
        <v>18.3</v>
      </c>
    </row>
    <row r="105" spans="1:9" x14ac:dyDescent="0.25">
      <c r="A105" t="s">
        <v>493</v>
      </c>
      <c r="B105" t="s">
        <v>512</v>
      </c>
      <c r="C105" t="s">
        <v>513</v>
      </c>
      <c r="D105">
        <v>12.5</v>
      </c>
      <c r="E105">
        <v>12.7</v>
      </c>
      <c r="F105">
        <v>14.7</v>
      </c>
      <c r="G105">
        <v>15</v>
      </c>
      <c r="H105" s="20">
        <v>16.100000000000001</v>
      </c>
      <c r="I105" s="20">
        <v>18.3</v>
      </c>
    </row>
    <row r="106" spans="1:9" x14ac:dyDescent="0.25">
      <c r="A106" t="s">
        <v>493</v>
      </c>
      <c r="B106" t="s">
        <v>519</v>
      </c>
      <c r="C106" t="s">
        <v>520</v>
      </c>
      <c r="D106">
        <v>9.1999999999999993</v>
      </c>
      <c r="E106">
        <v>9.1999999999999993</v>
      </c>
      <c r="F106">
        <v>14.7</v>
      </c>
      <c r="G106">
        <v>15</v>
      </c>
      <c r="H106" s="20">
        <v>16.100000000000001</v>
      </c>
      <c r="I106" s="20">
        <v>18.3</v>
      </c>
    </row>
    <row r="107" spans="1:9" x14ac:dyDescent="0.25">
      <c r="A107" t="s">
        <v>493</v>
      </c>
      <c r="B107" t="s">
        <v>523</v>
      </c>
      <c r="C107" t="s">
        <v>524</v>
      </c>
      <c r="D107">
        <v>14.2</v>
      </c>
      <c r="E107">
        <v>14.3</v>
      </c>
      <c r="F107">
        <v>14.7</v>
      </c>
      <c r="G107">
        <v>15</v>
      </c>
      <c r="H107" s="20">
        <v>16.100000000000001</v>
      </c>
      <c r="I107" s="20">
        <v>18.3</v>
      </c>
    </row>
    <row r="108" spans="1:9" x14ac:dyDescent="0.25">
      <c r="A108" t="s">
        <v>493</v>
      </c>
      <c r="B108" t="s">
        <v>527</v>
      </c>
      <c r="C108" t="s">
        <v>528</v>
      </c>
      <c r="D108">
        <v>15.4</v>
      </c>
      <c r="E108">
        <v>14.6</v>
      </c>
      <c r="F108">
        <v>14.7</v>
      </c>
      <c r="G108">
        <v>15</v>
      </c>
      <c r="H108" s="20">
        <v>16.100000000000001</v>
      </c>
      <c r="I108" s="20">
        <v>18.3</v>
      </c>
    </row>
    <row r="109" spans="1:9" x14ac:dyDescent="0.25">
      <c r="A109" t="s">
        <v>493</v>
      </c>
      <c r="B109" t="s">
        <v>529</v>
      </c>
      <c r="C109" t="s">
        <v>530</v>
      </c>
      <c r="D109">
        <v>4.5999999999999996</v>
      </c>
      <c r="E109">
        <v>6.3</v>
      </c>
      <c r="F109">
        <v>14.7</v>
      </c>
      <c r="G109">
        <v>15</v>
      </c>
      <c r="H109" s="20">
        <v>16.100000000000001</v>
      </c>
      <c r="I109" s="20">
        <v>18.3</v>
      </c>
    </row>
    <row r="110" spans="1:9" x14ac:dyDescent="0.25">
      <c r="A110" t="s">
        <v>493</v>
      </c>
      <c r="B110" t="s">
        <v>531</v>
      </c>
      <c r="C110" t="s">
        <v>532</v>
      </c>
      <c r="D110">
        <v>12.7</v>
      </c>
      <c r="E110">
        <v>13.1</v>
      </c>
      <c r="F110">
        <v>14.7</v>
      </c>
      <c r="G110">
        <v>15</v>
      </c>
      <c r="H110" s="20">
        <v>16.100000000000001</v>
      </c>
      <c r="I110" s="20">
        <v>18.3</v>
      </c>
    </row>
    <row r="111" spans="1:9" x14ac:dyDescent="0.25">
      <c r="A111" t="s">
        <v>493</v>
      </c>
      <c r="B111" t="s">
        <v>535</v>
      </c>
      <c r="C111" t="s">
        <v>536</v>
      </c>
      <c r="D111">
        <v>3.7</v>
      </c>
      <c r="E111">
        <v>3.7</v>
      </c>
      <c r="F111">
        <v>16.600000000000001</v>
      </c>
      <c r="G111">
        <v>21.1</v>
      </c>
      <c r="H111" s="20">
        <v>18.3</v>
      </c>
      <c r="I111" s="20">
        <v>18.3</v>
      </c>
    </row>
    <row r="112" spans="1:9" x14ac:dyDescent="0.25">
      <c r="A112" t="s">
        <v>493</v>
      </c>
      <c r="B112" t="s">
        <v>533</v>
      </c>
      <c r="C112" t="s">
        <v>534</v>
      </c>
      <c r="D112">
        <v>5.4</v>
      </c>
      <c r="E112">
        <v>5.5</v>
      </c>
      <c r="F112">
        <v>16.600000000000001</v>
      </c>
      <c r="G112">
        <v>21.1</v>
      </c>
      <c r="H112" s="20">
        <v>18.3</v>
      </c>
      <c r="I112" s="20">
        <v>18.3</v>
      </c>
    </row>
    <row r="113" spans="1:9" x14ac:dyDescent="0.25">
      <c r="A113" t="s">
        <v>493</v>
      </c>
      <c r="B113" t="s">
        <v>504</v>
      </c>
      <c r="C113" t="s">
        <v>505</v>
      </c>
      <c r="D113">
        <v>4</v>
      </c>
      <c r="E113">
        <v>4.2</v>
      </c>
      <c r="F113">
        <v>16.600000000000001</v>
      </c>
      <c r="G113">
        <v>21.1</v>
      </c>
      <c r="H113" s="20">
        <v>18.3</v>
      </c>
      <c r="I113" s="20">
        <v>18.3</v>
      </c>
    </row>
    <row r="114" spans="1:9" x14ac:dyDescent="0.25">
      <c r="A114" t="s">
        <v>493</v>
      </c>
      <c r="B114" t="s">
        <v>506</v>
      </c>
      <c r="C114" t="s">
        <v>507</v>
      </c>
      <c r="D114">
        <v>6.8</v>
      </c>
      <c r="E114">
        <v>6.4</v>
      </c>
      <c r="F114">
        <v>16.600000000000001</v>
      </c>
      <c r="G114">
        <v>21.1</v>
      </c>
      <c r="H114" s="20">
        <v>18.3</v>
      </c>
      <c r="I114" s="20">
        <v>18.3</v>
      </c>
    </row>
    <row r="115" spans="1:9" x14ac:dyDescent="0.25">
      <c r="A115" t="s">
        <v>493</v>
      </c>
      <c r="B115" t="s">
        <v>498</v>
      </c>
      <c r="C115" t="s">
        <v>499</v>
      </c>
      <c r="D115">
        <v>6.4</v>
      </c>
      <c r="E115">
        <v>6.1</v>
      </c>
      <c r="F115">
        <v>16.600000000000001</v>
      </c>
      <c r="G115">
        <v>21.1</v>
      </c>
      <c r="H115" s="20">
        <v>18.3</v>
      </c>
      <c r="I115" s="20">
        <v>18.3</v>
      </c>
    </row>
    <row r="116" spans="1:9" x14ac:dyDescent="0.25">
      <c r="A116" t="s">
        <v>493</v>
      </c>
      <c r="B116" t="s">
        <v>496</v>
      </c>
      <c r="C116" t="s">
        <v>497</v>
      </c>
      <c r="D116">
        <v>6.3</v>
      </c>
      <c r="E116">
        <v>5.8</v>
      </c>
      <c r="F116">
        <v>16.600000000000001</v>
      </c>
      <c r="G116">
        <v>21.1</v>
      </c>
      <c r="H116" s="20">
        <v>18.3</v>
      </c>
      <c r="I116" s="20">
        <v>18.3</v>
      </c>
    </row>
    <row r="117" spans="1:9" x14ac:dyDescent="0.25">
      <c r="A117" t="s">
        <v>2065</v>
      </c>
      <c r="B117" t="s">
        <v>3258</v>
      </c>
      <c r="C117" t="s">
        <v>3257</v>
      </c>
      <c r="D117">
        <f ca="1">AVERAGE(D118:D122)</f>
        <v>8.1320000000000014</v>
      </c>
      <c r="E117">
        <f ca="1">AVERAGE(E118:E122)</f>
        <v>8.84</v>
      </c>
      <c r="F117">
        <v>16.600000000000001</v>
      </c>
      <c r="G117">
        <v>18.2</v>
      </c>
      <c r="H117" s="7">
        <v>14.7</v>
      </c>
      <c r="I117" s="7">
        <v>14.3</v>
      </c>
    </row>
    <row r="118" spans="1:9" x14ac:dyDescent="0.25">
      <c r="A118" t="s">
        <v>2065</v>
      </c>
      <c r="B118" t="s">
        <v>2071</v>
      </c>
      <c r="C118" t="s">
        <v>2072</v>
      </c>
      <c r="D118">
        <f ca="1">AVERAGE(D113:D117)</f>
        <v>5.78</v>
      </c>
      <c r="E118">
        <f ca="1">AVERAGE(E113:E117)</f>
        <v>5.6000000000000005</v>
      </c>
      <c r="F118">
        <v>16.600000000000001</v>
      </c>
      <c r="G118">
        <v>18.2</v>
      </c>
      <c r="H118" s="8">
        <v>14.7</v>
      </c>
      <c r="I118" s="8">
        <v>14.3</v>
      </c>
    </row>
    <row r="119" spans="1:9" x14ac:dyDescent="0.25">
      <c r="A119" t="s">
        <v>2065</v>
      </c>
      <c r="C119" t="s">
        <v>2066</v>
      </c>
      <c r="D119">
        <v>6.02</v>
      </c>
      <c r="E119">
        <v>6.76</v>
      </c>
      <c r="F119">
        <v>16.600000000000001</v>
      </c>
      <c r="G119">
        <v>18.2</v>
      </c>
      <c r="H119" s="9">
        <v>14.7</v>
      </c>
      <c r="I119" s="9">
        <v>14.3</v>
      </c>
    </row>
    <row r="120" spans="1:9" x14ac:dyDescent="0.25">
      <c r="A120" t="s">
        <v>2065</v>
      </c>
      <c r="C120" t="s">
        <v>2067</v>
      </c>
      <c r="D120">
        <v>12.41</v>
      </c>
      <c r="E120">
        <v>13.19</v>
      </c>
      <c r="F120">
        <v>16.600000000000001</v>
      </c>
      <c r="G120">
        <v>18.2</v>
      </c>
      <c r="H120" s="10">
        <v>14.7</v>
      </c>
      <c r="I120" s="10">
        <v>14.3</v>
      </c>
    </row>
    <row r="121" spans="1:9" x14ac:dyDescent="0.25">
      <c r="A121" t="s">
        <v>2065</v>
      </c>
      <c r="C121" t="s">
        <v>2068</v>
      </c>
      <c r="D121">
        <v>7.1</v>
      </c>
      <c r="E121">
        <v>7.77</v>
      </c>
      <c r="F121">
        <v>16.600000000000001</v>
      </c>
      <c r="G121">
        <v>18.2</v>
      </c>
      <c r="H121" s="11">
        <v>14.7</v>
      </c>
      <c r="I121" s="11">
        <v>14.3</v>
      </c>
    </row>
    <row r="122" spans="1:9" x14ac:dyDescent="0.25">
      <c r="A122" t="s">
        <v>2065</v>
      </c>
      <c r="C122" t="s">
        <v>2069</v>
      </c>
      <c r="D122">
        <v>7.21</v>
      </c>
      <c r="E122">
        <v>6.94</v>
      </c>
      <c r="F122">
        <v>16.600000000000001</v>
      </c>
      <c r="G122">
        <v>18.2</v>
      </c>
      <c r="H122" s="12">
        <v>14.7</v>
      </c>
      <c r="I122" s="12">
        <v>14.3</v>
      </c>
    </row>
    <row r="123" spans="1:9" x14ac:dyDescent="0.25">
      <c r="A123" t="s">
        <v>2065</v>
      </c>
      <c r="C123" t="s">
        <v>2070</v>
      </c>
      <c r="D123">
        <v>7.92</v>
      </c>
      <c r="E123">
        <v>9.5399999999999991</v>
      </c>
      <c r="F123">
        <v>16.600000000000001</v>
      </c>
      <c r="G123">
        <v>18.2</v>
      </c>
      <c r="H123" s="13">
        <v>14.7</v>
      </c>
      <c r="I123" s="13">
        <v>14.3</v>
      </c>
    </row>
    <row r="124" spans="1:9" x14ac:dyDescent="0.25">
      <c r="A124" t="s">
        <v>8</v>
      </c>
      <c r="B124" t="s">
        <v>9</v>
      </c>
      <c r="C124" t="s">
        <v>10</v>
      </c>
      <c r="D124">
        <v>1.3049909141</v>
      </c>
      <c r="E124">
        <v>2.2696005705000002</v>
      </c>
      <c r="F124">
        <f xml:space="preserve"> 0.95 * 5.85</f>
        <v>5.5574999999999992</v>
      </c>
      <c r="G124">
        <f xml:space="preserve"> 1.337467575 * 5.85</f>
        <v>7.8241853137499993</v>
      </c>
      <c r="H124">
        <v>5.0999999999999996</v>
      </c>
      <c r="I124">
        <v>5.6</v>
      </c>
    </row>
    <row r="125" spans="1:9" x14ac:dyDescent="0.25">
      <c r="A125" t="s">
        <v>8</v>
      </c>
      <c r="B125" t="s">
        <v>11</v>
      </c>
      <c r="C125" t="s">
        <v>12</v>
      </c>
      <c r="D125">
        <v>1.3231707106999999</v>
      </c>
      <c r="E125">
        <v>1.9480011253</v>
      </c>
      <c r="F125">
        <f xml:space="preserve"> 1.22518535 * 2.93</f>
        <v>3.5897930755000003</v>
      </c>
      <c r="G125">
        <f xml:space="preserve"> 2.534268275 * 2.93</f>
        <v>7.4254060457500008</v>
      </c>
      <c r="H125">
        <v>7.5</v>
      </c>
      <c r="I125">
        <v>7.3</v>
      </c>
    </row>
    <row r="126" spans="1:9" x14ac:dyDescent="0.25">
      <c r="A126" t="s">
        <v>8</v>
      </c>
      <c r="B126" t="s">
        <v>13</v>
      </c>
      <c r="C126" t="s">
        <v>14</v>
      </c>
      <c r="D126">
        <v>1.7774302059</v>
      </c>
      <c r="E126">
        <v>1.7821589745999999</v>
      </c>
      <c r="F126">
        <f xml:space="preserve"> 0.8719839 * 2.81</f>
        <v>2.450274759</v>
      </c>
      <c r="G126">
        <f xml:space="preserve"> 0.8464184 * 2.81</f>
        <v>2.3784357040000002</v>
      </c>
      <c r="H126">
        <v>8</v>
      </c>
      <c r="I126">
        <v>6.6</v>
      </c>
    </row>
    <row r="127" spans="1:9" x14ac:dyDescent="0.25">
      <c r="A127" t="s">
        <v>8</v>
      </c>
      <c r="B127" t="s">
        <v>15</v>
      </c>
      <c r="C127" t="s">
        <v>16</v>
      </c>
      <c r="D127">
        <v>1.2758090045999999</v>
      </c>
      <c r="E127">
        <v>2.2016867193</v>
      </c>
      <c r="F127">
        <f xml:space="preserve"> 0.796051925 * 2.81</f>
        <v>2.2369059092499999</v>
      </c>
      <c r="G127">
        <f xml:space="preserve"> 0.791292675 * 2.81</f>
        <v>2.2235324167499999</v>
      </c>
      <c r="H127">
        <v>8</v>
      </c>
      <c r="I127">
        <v>6.6</v>
      </c>
    </row>
    <row r="128" spans="1:9" x14ac:dyDescent="0.25">
      <c r="A128" t="s">
        <v>8</v>
      </c>
      <c r="B128" t="s">
        <v>17</v>
      </c>
      <c r="C128" t="s">
        <v>18</v>
      </c>
      <c r="D128">
        <v>4.1853600726</v>
      </c>
      <c r="E128">
        <v>4.7203580879000002</v>
      </c>
      <c r="F128">
        <f xml:space="preserve"> 1.546782025 * 5.7</f>
        <v>8.8166575424999998</v>
      </c>
      <c r="G128">
        <f>1.414441225 * 5.7</f>
        <v>8.0623149825000002</v>
      </c>
      <c r="H128">
        <v>16.899999999999999</v>
      </c>
      <c r="I128">
        <v>14.7</v>
      </c>
    </row>
    <row r="129" spans="1:9" x14ac:dyDescent="0.25">
      <c r="A129" t="s">
        <v>8</v>
      </c>
      <c r="B129" t="s">
        <v>19</v>
      </c>
      <c r="C129" t="s">
        <v>20</v>
      </c>
      <c r="D129">
        <v>2.5119948607000002</v>
      </c>
      <c r="E129">
        <v>3.6757318740999998</v>
      </c>
      <c r="F129">
        <f xml:space="preserve"> 1.18651015 * 5.7</f>
        <v>6.7631078549999994</v>
      </c>
      <c r="G129">
        <f xml:space="preserve"> 2.32490885 * 5.7</f>
        <v>13.251980444999999</v>
      </c>
      <c r="H129">
        <v>16.899999999999999</v>
      </c>
      <c r="I129">
        <v>14.7</v>
      </c>
    </row>
    <row r="130" spans="1:9" x14ac:dyDescent="0.25">
      <c r="A130" t="s">
        <v>8</v>
      </c>
      <c r="B130" t="s">
        <v>21</v>
      </c>
      <c r="C130" t="s">
        <v>22</v>
      </c>
      <c r="D130">
        <v>1.8483576434</v>
      </c>
      <c r="E130">
        <v>2.9063724097999999</v>
      </c>
      <c r="F130">
        <f xml:space="preserve"> 0.5056899 * 3.9</f>
        <v>1.97219061</v>
      </c>
      <c r="G130">
        <f>1.1423533 * 3.9</f>
        <v>4.4551778699999991</v>
      </c>
      <c r="H130">
        <v>10.5</v>
      </c>
      <c r="I130">
        <v>10.3</v>
      </c>
    </row>
    <row r="131" spans="1:9" x14ac:dyDescent="0.25">
      <c r="A131" t="s">
        <v>8</v>
      </c>
      <c r="B131" t="s">
        <v>23</v>
      </c>
      <c r="C131" t="s">
        <v>24</v>
      </c>
      <c r="D131">
        <v>1.6433966467000001</v>
      </c>
      <c r="E131">
        <v>2.5741849087999999</v>
      </c>
      <c r="G131">
        <f xml:space="preserve"> 0.96619845 * 3.9</f>
        <v>3.768173955</v>
      </c>
      <c r="H131">
        <v>10.5</v>
      </c>
      <c r="I131">
        <v>10.3</v>
      </c>
    </row>
    <row r="132" spans="1:9" x14ac:dyDescent="0.25">
      <c r="A132" t="s">
        <v>8</v>
      </c>
      <c r="B132" t="s">
        <v>25</v>
      </c>
      <c r="C132" t="s">
        <v>26</v>
      </c>
      <c r="D132">
        <v>1.5969240479</v>
      </c>
      <c r="E132">
        <v>1.6115583167</v>
      </c>
      <c r="G132">
        <v>0.75211892499999999</v>
      </c>
      <c r="H132">
        <v>10.5</v>
      </c>
      <c r="I132">
        <v>10.3</v>
      </c>
    </row>
    <row r="133" spans="1:9" x14ac:dyDescent="0.25">
      <c r="A133" t="s">
        <v>8</v>
      </c>
      <c r="B133" t="s">
        <v>27</v>
      </c>
      <c r="C133" t="s">
        <v>28</v>
      </c>
      <c r="D133">
        <v>1.3876305939</v>
      </c>
      <c r="E133">
        <v>2.2228186794</v>
      </c>
      <c r="F133">
        <f xml:space="preserve"> 0.900096375 * 4.62</f>
        <v>4.1584452525</v>
      </c>
      <c r="G133">
        <f xml:space="preserve"> 0.5592808 * 4.62</f>
        <v>2.5838772960000003</v>
      </c>
      <c r="H133">
        <v>9.9</v>
      </c>
      <c r="I133">
        <v>8.8000000000000007</v>
      </c>
    </row>
    <row r="134" spans="1:9" x14ac:dyDescent="0.25">
      <c r="A134" t="s">
        <v>8</v>
      </c>
      <c r="B134" t="s">
        <v>29</v>
      </c>
      <c r="C134" t="s">
        <v>30</v>
      </c>
      <c r="D134">
        <v>2.1202270502</v>
      </c>
      <c r="E134">
        <v>2.2903756272</v>
      </c>
      <c r="F134">
        <f xml:space="preserve"> 1.4327232 * 4.62</f>
        <v>6.6191811840000003</v>
      </c>
      <c r="G134">
        <f>2.04558175 * 4.62</f>
        <v>9.4505876850000003</v>
      </c>
      <c r="H134">
        <v>9.9</v>
      </c>
      <c r="I134">
        <v>8.8000000000000007</v>
      </c>
    </row>
    <row r="135" spans="1:9" x14ac:dyDescent="0.25">
      <c r="A135" t="s">
        <v>8</v>
      </c>
      <c r="B135" t="s">
        <v>31</v>
      </c>
      <c r="C135" t="s">
        <v>32</v>
      </c>
      <c r="D135">
        <v>2.4475895634999998</v>
      </c>
      <c r="E135">
        <v>3.0678383973000001</v>
      </c>
      <c r="F135">
        <f xml:space="preserve"> 1.4849912 * 6.33</f>
        <v>9.3999942960000009</v>
      </c>
      <c r="G135">
        <f xml:space="preserve"> 1.64166895 * 6.33</f>
        <v>10.391764453499999</v>
      </c>
      <c r="H135">
        <v>11.6</v>
      </c>
      <c r="I135">
        <v>12</v>
      </c>
    </row>
    <row r="136" spans="1:9" x14ac:dyDescent="0.25">
      <c r="A136" t="s">
        <v>8</v>
      </c>
      <c r="B136" t="s">
        <v>33</v>
      </c>
      <c r="C136" t="s">
        <v>34</v>
      </c>
      <c r="D136">
        <v>1.9530493679000001</v>
      </c>
      <c r="E136">
        <v>1.9218596789</v>
      </c>
      <c r="F136">
        <f xml:space="preserve"> 1.357158075 * 6.33</f>
        <v>8.5908106147500014</v>
      </c>
      <c r="G136">
        <f xml:space="preserve"> 1.04548105 * 6.33</f>
        <v>6.6178950465000002</v>
      </c>
      <c r="H136">
        <v>11.6</v>
      </c>
      <c r="I136">
        <v>12</v>
      </c>
    </row>
    <row r="137" spans="1:9" x14ac:dyDescent="0.25">
      <c r="A137" t="s">
        <v>8</v>
      </c>
      <c r="B137" t="s">
        <v>35</v>
      </c>
      <c r="C137" t="s">
        <v>36</v>
      </c>
      <c r="D137">
        <v>3.6637559646</v>
      </c>
      <c r="E137">
        <v>3.6114661356000002</v>
      </c>
      <c r="F137">
        <f xml:space="preserve"> 3.2078497 * 2.71</f>
        <v>8.6932726870000003</v>
      </c>
      <c r="G137">
        <f xml:space="preserve"> 3.5164472 * 2.71</f>
        <v>9.5295719119999998</v>
      </c>
      <c r="H137">
        <v>13</v>
      </c>
      <c r="I137">
        <v>12</v>
      </c>
    </row>
    <row r="138" spans="1:9" x14ac:dyDescent="0.25">
      <c r="A138" t="s">
        <v>3167</v>
      </c>
      <c r="B138" t="s">
        <v>3239</v>
      </c>
      <c r="C138" t="s">
        <v>3168</v>
      </c>
      <c r="D138">
        <v>3.58</v>
      </c>
      <c r="E138">
        <v>4.4800000000000004</v>
      </c>
      <c r="H138" s="22">
        <v>12.5</v>
      </c>
      <c r="I138" s="22">
        <v>12.1</v>
      </c>
    </row>
    <row r="139" spans="1:9" x14ac:dyDescent="0.25">
      <c r="A139" t="s">
        <v>3167</v>
      </c>
      <c r="B139" t="s">
        <v>3169</v>
      </c>
      <c r="C139" t="s">
        <v>3170</v>
      </c>
      <c r="D139">
        <v>4.13</v>
      </c>
      <c r="E139">
        <v>5.4</v>
      </c>
      <c r="F139">
        <v>7.5476669459999997</v>
      </c>
      <c r="G139">
        <v>8.4964722459999997</v>
      </c>
      <c r="H139" s="23">
        <v>14.1</v>
      </c>
      <c r="I139" s="23">
        <v>12.7</v>
      </c>
    </row>
    <row r="140" spans="1:9" x14ac:dyDescent="0.25">
      <c r="A140" t="s">
        <v>3167</v>
      </c>
      <c r="B140" t="s">
        <v>3171</v>
      </c>
      <c r="C140" t="s">
        <v>3172</v>
      </c>
      <c r="D140">
        <v>3.64</v>
      </c>
      <c r="E140">
        <v>4.6399999999999997</v>
      </c>
      <c r="F140">
        <v>4.1891021740000003</v>
      </c>
      <c r="G140">
        <v>4.9821883810000003</v>
      </c>
      <c r="H140" s="24">
        <v>14.1</v>
      </c>
      <c r="I140" s="24">
        <v>12.7</v>
      </c>
    </row>
    <row r="141" spans="1:9" x14ac:dyDescent="0.25">
      <c r="A141" t="s">
        <v>3167</v>
      </c>
      <c r="B141" t="s">
        <v>3173</v>
      </c>
      <c r="C141" t="s">
        <v>3174</v>
      </c>
      <c r="D141">
        <v>2.69</v>
      </c>
      <c r="E141">
        <v>3.41</v>
      </c>
      <c r="F141">
        <v>5.5820817260000002</v>
      </c>
      <c r="G141">
        <v>6.7557955349999999</v>
      </c>
      <c r="H141" s="24">
        <v>14.1</v>
      </c>
      <c r="I141" s="24">
        <v>12.7</v>
      </c>
    </row>
    <row r="142" spans="1:9" x14ac:dyDescent="0.25">
      <c r="A142" t="s">
        <v>3167</v>
      </c>
      <c r="B142" t="s">
        <v>3175</v>
      </c>
      <c r="C142" t="s">
        <v>3176</v>
      </c>
      <c r="D142">
        <v>3.81</v>
      </c>
      <c r="E142">
        <v>5.32</v>
      </c>
      <c r="F142">
        <v>6.6738980950000002</v>
      </c>
      <c r="G142">
        <v>8.3452352239999996</v>
      </c>
      <c r="H142" s="24">
        <v>14.1</v>
      </c>
      <c r="I142" s="24">
        <v>12.7</v>
      </c>
    </row>
    <row r="143" spans="1:9" x14ac:dyDescent="0.25">
      <c r="A143" t="s">
        <v>3167</v>
      </c>
      <c r="B143" t="s">
        <v>3177</v>
      </c>
      <c r="C143" t="s">
        <v>3178</v>
      </c>
      <c r="D143">
        <v>2.82</v>
      </c>
      <c r="E143">
        <v>3.56</v>
      </c>
      <c r="F143">
        <v>6.609437357</v>
      </c>
      <c r="G143">
        <v>8.4739123930000009</v>
      </c>
      <c r="H143" s="25">
        <v>9.3000000000000007</v>
      </c>
      <c r="I143" s="25">
        <v>10.1</v>
      </c>
    </row>
    <row r="144" spans="1:9" x14ac:dyDescent="0.25">
      <c r="A144" t="s">
        <v>3167</v>
      </c>
      <c r="B144" t="s">
        <v>3179</v>
      </c>
      <c r="C144" t="s">
        <v>3180</v>
      </c>
      <c r="D144">
        <v>3.72</v>
      </c>
      <c r="E144">
        <v>4.4400000000000004</v>
      </c>
      <c r="F144">
        <v>6.3476314289999998</v>
      </c>
      <c r="G144">
        <v>7.6437677409999996</v>
      </c>
      <c r="H144" s="26">
        <v>9.3000000000000007</v>
      </c>
      <c r="I144" s="26">
        <v>10.1</v>
      </c>
    </row>
    <row r="145" spans="1:9" x14ac:dyDescent="0.25">
      <c r="A145" t="s">
        <v>3167</v>
      </c>
      <c r="B145" t="s">
        <v>3181</v>
      </c>
      <c r="C145" t="s">
        <v>3182</v>
      </c>
      <c r="D145">
        <v>4.03</v>
      </c>
      <c r="E145">
        <v>4.96</v>
      </c>
      <c r="F145">
        <v>7.2561941250000004</v>
      </c>
      <c r="G145">
        <v>8.6161489509999996</v>
      </c>
      <c r="H145" s="27">
        <v>12.3</v>
      </c>
      <c r="I145" s="27">
        <v>12.4</v>
      </c>
    </row>
    <row r="146" spans="1:9" x14ac:dyDescent="0.25">
      <c r="A146" t="s">
        <v>3167</v>
      </c>
      <c r="B146" t="s">
        <v>3183</v>
      </c>
      <c r="C146" t="s">
        <v>3184</v>
      </c>
      <c r="D146">
        <v>3.18</v>
      </c>
      <c r="E146">
        <v>4.03</v>
      </c>
      <c r="F146">
        <v>8.7624477889999994</v>
      </c>
      <c r="G146">
        <v>10.01962509</v>
      </c>
      <c r="H146" s="28">
        <v>12.3</v>
      </c>
      <c r="I146" s="28">
        <v>12.4</v>
      </c>
    </row>
    <row r="147" spans="1:9" x14ac:dyDescent="0.25">
      <c r="A147" t="s">
        <v>3167</v>
      </c>
      <c r="B147" t="s">
        <v>3187</v>
      </c>
      <c r="C147" t="s">
        <v>3188</v>
      </c>
      <c r="D147">
        <v>2.87</v>
      </c>
      <c r="E147">
        <v>3.53</v>
      </c>
      <c r="F147">
        <v>8.5575686040000001</v>
      </c>
      <c r="G147">
        <v>9.607258646</v>
      </c>
      <c r="H147" s="29">
        <v>12.1</v>
      </c>
      <c r="I147" s="29">
        <v>12.3</v>
      </c>
    </row>
    <row r="148" spans="1:9" x14ac:dyDescent="0.25">
      <c r="A148" t="s">
        <v>3167</v>
      </c>
      <c r="B148" t="s">
        <v>3185</v>
      </c>
      <c r="C148" t="s">
        <v>3186</v>
      </c>
      <c r="D148">
        <v>3.57</v>
      </c>
      <c r="E148">
        <v>4.4800000000000004</v>
      </c>
      <c r="F148">
        <v>10.0826162</v>
      </c>
      <c r="G148">
        <v>11.65023656</v>
      </c>
      <c r="H148" s="30">
        <v>12.1</v>
      </c>
      <c r="I148" s="30">
        <v>12.3</v>
      </c>
    </row>
    <row r="149" spans="1:9" x14ac:dyDescent="0.25">
      <c r="A149" t="s">
        <v>3167</v>
      </c>
      <c r="B149" t="s">
        <v>3189</v>
      </c>
      <c r="C149" t="s">
        <v>3190</v>
      </c>
      <c r="D149">
        <v>4.03</v>
      </c>
      <c r="E149">
        <v>5.0199999999999996</v>
      </c>
      <c r="F149">
        <v>9.2098008910000004</v>
      </c>
      <c r="G149">
        <v>9.9698153739999995</v>
      </c>
      <c r="H149" s="31">
        <v>13.3</v>
      </c>
      <c r="I149" s="31">
        <v>11.7</v>
      </c>
    </row>
    <row r="150" spans="1:9" x14ac:dyDescent="0.25">
      <c r="A150" t="s">
        <v>87</v>
      </c>
      <c r="B150" t="s">
        <v>88</v>
      </c>
      <c r="C150" t="s">
        <v>87</v>
      </c>
      <c r="D150">
        <v>4.4000000000000004</v>
      </c>
      <c r="E150">
        <v>6.8</v>
      </c>
      <c r="F150">
        <v>6.664506093</v>
      </c>
      <c r="G150">
        <v>8.3085652870000004</v>
      </c>
      <c r="H150" s="2">
        <v>11.1</v>
      </c>
      <c r="I150" s="2">
        <v>17.899999999999999</v>
      </c>
    </row>
    <row r="151" spans="1:9" x14ac:dyDescent="0.25">
      <c r="A151" t="s">
        <v>87</v>
      </c>
      <c r="B151" t="s">
        <v>89</v>
      </c>
      <c r="C151" t="s">
        <v>90</v>
      </c>
      <c r="D151">
        <v>3.4</v>
      </c>
      <c r="E151">
        <v>6.1</v>
      </c>
      <c r="F151">
        <v>6.664506093</v>
      </c>
      <c r="G151">
        <v>8.3085652870000004</v>
      </c>
      <c r="H151" s="2">
        <v>11.1</v>
      </c>
      <c r="I151" s="2">
        <v>17.899999999999999</v>
      </c>
    </row>
    <row r="152" spans="1:9" x14ac:dyDescent="0.25">
      <c r="A152" t="s">
        <v>87</v>
      </c>
      <c r="B152" t="s">
        <v>95</v>
      </c>
      <c r="C152" t="s">
        <v>96</v>
      </c>
      <c r="D152">
        <v>5.8</v>
      </c>
      <c r="E152">
        <v>6.9</v>
      </c>
      <c r="F152">
        <v>6.664506093</v>
      </c>
      <c r="G152">
        <v>8.3085652870000004</v>
      </c>
      <c r="H152" s="2">
        <v>11.1</v>
      </c>
      <c r="I152" s="2">
        <v>17.899999999999999</v>
      </c>
    </row>
    <row r="153" spans="1:9" x14ac:dyDescent="0.25">
      <c r="A153" t="s">
        <v>87</v>
      </c>
      <c r="B153" t="s">
        <v>91</v>
      </c>
      <c r="C153" t="s">
        <v>92</v>
      </c>
      <c r="D153">
        <v>4</v>
      </c>
      <c r="E153">
        <v>6.9</v>
      </c>
      <c r="F153">
        <v>6.664506093</v>
      </c>
      <c r="G153">
        <v>8.3085652870000004</v>
      </c>
      <c r="H153" s="2">
        <v>11.1</v>
      </c>
      <c r="I153" s="2">
        <v>17.899999999999999</v>
      </c>
    </row>
    <row r="154" spans="1:9" x14ac:dyDescent="0.25">
      <c r="A154" t="s">
        <v>87</v>
      </c>
      <c r="B154" t="s">
        <v>93</v>
      </c>
      <c r="C154" t="s">
        <v>94</v>
      </c>
      <c r="D154">
        <v>8.6999999999999993</v>
      </c>
      <c r="E154">
        <v>12.3</v>
      </c>
      <c r="F154">
        <v>6.664506093</v>
      </c>
      <c r="G154">
        <v>8.3085652870000004</v>
      </c>
      <c r="H154" s="2">
        <v>11.1</v>
      </c>
      <c r="I154" s="2">
        <v>17.899999999999999</v>
      </c>
    </row>
    <row r="155" spans="1:9" x14ac:dyDescent="0.25">
      <c r="A155" t="s">
        <v>87</v>
      </c>
      <c r="B155" t="s">
        <v>97</v>
      </c>
      <c r="C155" t="s">
        <v>98</v>
      </c>
      <c r="D155">
        <v>4.5</v>
      </c>
      <c r="E155">
        <v>6.1</v>
      </c>
      <c r="F155">
        <v>6.664506093</v>
      </c>
      <c r="G155">
        <v>8.3085652870000004</v>
      </c>
      <c r="H155" s="2">
        <v>11.1</v>
      </c>
      <c r="I155" s="2">
        <v>17.899999999999999</v>
      </c>
    </row>
    <row r="156" spans="1:9" x14ac:dyDescent="0.25">
      <c r="A156" t="s">
        <v>87</v>
      </c>
      <c r="C156" t="s">
        <v>99</v>
      </c>
      <c r="D156">
        <v>3.4</v>
      </c>
      <c r="E156">
        <v>6.1</v>
      </c>
    </row>
    <row r="157" spans="1:9" x14ac:dyDescent="0.25">
      <c r="A157" t="s">
        <v>87</v>
      </c>
      <c r="C157" t="s">
        <v>100</v>
      </c>
      <c r="D157">
        <v>3.7</v>
      </c>
      <c r="E157">
        <v>6.5</v>
      </c>
    </row>
    <row r="158" spans="1:9" x14ac:dyDescent="0.25">
      <c r="A158" t="s">
        <v>87</v>
      </c>
      <c r="C158" t="s">
        <v>101</v>
      </c>
      <c r="D158">
        <v>2.6</v>
      </c>
      <c r="E158">
        <v>5.0999999999999996</v>
      </c>
    </row>
    <row r="159" spans="1:9" x14ac:dyDescent="0.25">
      <c r="A159" t="s">
        <v>87</v>
      </c>
      <c r="C159" t="s">
        <v>102</v>
      </c>
      <c r="D159">
        <f xml:space="preserve"> (E159*D154) /E154</f>
        <v>5.5170731707317069</v>
      </c>
      <c r="E159">
        <v>7.8</v>
      </c>
    </row>
    <row r="160" spans="1:9" x14ac:dyDescent="0.25">
      <c r="A160" t="s">
        <v>87</v>
      </c>
      <c r="C160" t="s">
        <v>103</v>
      </c>
      <c r="D160">
        <v>8.6999999999999993</v>
      </c>
      <c r="E160">
        <v>12.3</v>
      </c>
    </row>
    <row r="161" spans="1:9" x14ac:dyDescent="0.25">
      <c r="A161" t="s">
        <v>87</v>
      </c>
      <c r="C161" t="s">
        <v>104</v>
      </c>
      <c r="D161">
        <f>E161/1.38</f>
        <v>6.3043478260869561</v>
      </c>
      <c r="E161">
        <v>8.6999999999999993</v>
      </c>
    </row>
    <row r="162" spans="1:9" x14ac:dyDescent="0.25">
      <c r="A162" t="s">
        <v>87</v>
      </c>
      <c r="C162" t="s">
        <v>105</v>
      </c>
      <c r="D162">
        <f>E162/1.73</f>
        <v>4.2196531791907512</v>
      </c>
      <c r="E162">
        <v>7.3</v>
      </c>
    </row>
    <row r="163" spans="1:9" x14ac:dyDescent="0.25">
      <c r="A163" t="s">
        <v>87</v>
      </c>
      <c r="C163" t="s">
        <v>106</v>
      </c>
      <c r="D163">
        <v>5.8</v>
      </c>
      <c r="E163">
        <v>6.9</v>
      </c>
    </row>
    <row r="164" spans="1:9" x14ac:dyDescent="0.25">
      <c r="A164" t="s">
        <v>87</v>
      </c>
      <c r="C164" t="s">
        <v>107</v>
      </c>
      <c r="D164">
        <v>4.5999999999999996</v>
      </c>
      <c r="E164">
        <v>7.2</v>
      </c>
    </row>
    <row r="165" spans="1:9" x14ac:dyDescent="0.25">
      <c r="A165" t="s">
        <v>87</v>
      </c>
      <c r="C165" t="s">
        <v>108</v>
      </c>
      <c r="D165">
        <v>4.5</v>
      </c>
      <c r="E165">
        <v>6.1</v>
      </c>
    </row>
    <row r="166" spans="1:9" x14ac:dyDescent="0.25">
      <c r="A166" t="s">
        <v>87</v>
      </c>
      <c r="C166" t="s">
        <v>109</v>
      </c>
      <c r="D166">
        <v>6.1</v>
      </c>
      <c r="E166">
        <v>7.8</v>
      </c>
    </row>
    <row r="167" spans="1:9" x14ac:dyDescent="0.25">
      <c r="A167" t="s">
        <v>87</v>
      </c>
      <c r="C167" t="s">
        <v>110</v>
      </c>
      <c r="D167">
        <v>4</v>
      </c>
      <c r="E167">
        <v>6.9</v>
      </c>
    </row>
    <row r="168" spans="1:9" x14ac:dyDescent="0.25">
      <c r="A168" t="s">
        <v>87</v>
      </c>
      <c r="C168" t="s">
        <v>111</v>
      </c>
      <c r="D168">
        <v>5.8</v>
      </c>
      <c r="E168">
        <v>6.9</v>
      </c>
    </row>
    <row r="169" spans="1:9" x14ac:dyDescent="0.25">
      <c r="A169" t="s">
        <v>87</v>
      </c>
      <c r="C169" t="s">
        <v>112</v>
      </c>
      <c r="D169">
        <v>4.0999999999999996</v>
      </c>
      <c r="E169">
        <v>5.7</v>
      </c>
    </row>
    <row r="170" spans="1:9" x14ac:dyDescent="0.25">
      <c r="A170" t="s">
        <v>87</v>
      </c>
      <c r="C170" t="s">
        <v>113</v>
      </c>
      <c r="D170">
        <f>E170/1.36</f>
        <v>5.2941176470588234</v>
      </c>
      <c r="E170">
        <v>7.2</v>
      </c>
    </row>
    <row r="171" spans="1:9" x14ac:dyDescent="0.25">
      <c r="A171" t="s">
        <v>87</v>
      </c>
      <c r="C171" t="s">
        <v>114</v>
      </c>
      <c r="D171">
        <v>4.5999999999999996</v>
      </c>
      <c r="E171">
        <v>5.9</v>
      </c>
    </row>
    <row r="172" spans="1:9" x14ac:dyDescent="0.25">
      <c r="A172" t="s">
        <v>87</v>
      </c>
      <c r="C172" t="s">
        <v>115</v>
      </c>
      <c r="D172">
        <v>4.5</v>
      </c>
      <c r="E172">
        <v>6.1</v>
      </c>
    </row>
    <row r="173" spans="1:9" x14ac:dyDescent="0.25">
      <c r="A173" t="s">
        <v>260</v>
      </c>
      <c r="B173" t="s">
        <v>261</v>
      </c>
      <c r="C173" t="s">
        <v>262</v>
      </c>
      <c r="D173">
        <v>6.7</v>
      </c>
      <c r="E173">
        <v>7.8</v>
      </c>
      <c r="F173" s="5">
        <v>17.2</v>
      </c>
      <c r="G173" s="5">
        <v>21.4</v>
      </c>
      <c r="H173" s="6">
        <f>AVERAGE(H174:H192)</f>
        <v>8.5210526315789465</v>
      </c>
      <c r="I173">
        <f>AVERAGE(I192)</f>
        <v>4.0999999999999996</v>
      </c>
    </row>
    <row r="174" spans="1:9" x14ac:dyDescent="0.25">
      <c r="A174" t="s">
        <v>260</v>
      </c>
      <c r="B174" t="s">
        <v>285</v>
      </c>
      <c r="C174" t="s">
        <v>286</v>
      </c>
      <c r="D174">
        <v>7.4</v>
      </c>
      <c r="E174">
        <v>9.8000000000000007</v>
      </c>
      <c r="F174" s="5">
        <v>17.399999999999999</v>
      </c>
      <c r="G174" s="5">
        <v>21.2</v>
      </c>
      <c r="H174">
        <v>5.2</v>
      </c>
      <c r="I174">
        <v>5.0999999999999996</v>
      </c>
    </row>
    <row r="175" spans="1:9" x14ac:dyDescent="0.25">
      <c r="A175" t="s">
        <v>260</v>
      </c>
      <c r="B175" t="s">
        <v>287</v>
      </c>
      <c r="C175" t="s">
        <v>288</v>
      </c>
      <c r="D175">
        <v>4.4000000000000004</v>
      </c>
      <c r="E175">
        <v>5.6</v>
      </c>
      <c r="F175" s="5">
        <v>17.399999999999999</v>
      </c>
      <c r="G175" s="5">
        <v>21.2</v>
      </c>
      <c r="H175">
        <v>8.1999999999999993</v>
      </c>
      <c r="I175">
        <v>8</v>
      </c>
    </row>
    <row r="176" spans="1:9" x14ac:dyDescent="0.25">
      <c r="A176" t="s">
        <v>260</v>
      </c>
      <c r="B176" t="s">
        <v>289</v>
      </c>
      <c r="C176" t="s">
        <v>290</v>
      </c>
      <c r="D176">
        <v>4.7</v>
      </c>
      <c r="E176">
        <v>5.9</v>
      </c>
      <c r="F176" s="5">
        <v>17.399999999999999</v>
      </c>
      <c r="G176" s="5">
        <v>21.2</v>
      </c>
      <c r="H176">
        <v>7.4</v>
      </c>
      <c r="I176">
        <v>7.4</v>
      </c>
    </row>
    <row r="177" spans="1:9" x14ac:dyDescent="0.25">
      <c r="A177" t="s">
        <v>260</v>
      </c>
      <c r="B177" t="s">
        <v>267</v>
      </c>
      <c r="C177" t="s">
        <v>268</v>
      </c>
      <c r="D177">
        <v>6.5</v>
      </c>
      <c r="E177">
        <v>7.4</v>
      </c>
      <c r="F177" s="5">
        <v>17.399999999999999</v>
      </c>
      <c r="G177" s="5">
        <v>21.2</v>
      </c>
      <c r="H177">
        <v>8.8000000000000007</v>
      </c>
      <c r="I177">
        <v>8.6</v>
      </c>
    </row>
    <row r="178" spans="1:9" x14ac:dyDescent="0.25">
      <c r="A178" t="s">
        <v>260</v>
      </c>
      <c r="B178" t="s">
        <v>271</v>
      </c>
      <c r="C178" t="s">
        <v>272</v>
      </c>
      <c r="D178">
        <v>7.2</v>
      </c>
      <c r="E178">
        <v>8.1999999999999993</v>
      </c>
      <c r="F178" s="5">
        <v>17.399999999999999</v>
      </c>
      <c r="G178" s="5">
        <v>21.2</v>
      </c>
      <c r="H178">
        <v>9.6999999999999993</v>
      </c>
      <c r="I178">
        <v>9.5</v>
      </c>
    </row>
    <row r="179" spans="1:9" x14ac:dyDescent="0.25">
      <c r="A179" t="s">
        <v>260</v>
      </c>
      <c r="B179" t="s">
        <v>263</v>
      </c>
      <c r="C179" t="s">
        <v>264</v>
      </c>
      <c r="D179">
        <v>6.4</v>
      </c>
      <c r="E179">
        <v>7.2</v>
      </c>
      <c r="F179" s="5">
        <v>16.7</v>
      </c>
      <c r="G179" s="5">
        <v>20.5</v>
      </c>
      <c r="H179">
        <v>10</v>
      </c>
      <c r="I179">
        <v>9.9</v>
      </c>
    </row>
    <row r="180" spans="1:9" x14ac:dyDescent="0.25">
      <c r="A180" t="s">
        <v>260</v>
      </c>
      <c r="B180" t="s">
        <v>265</v>
      </c>
      <c r="C180" t="s">
        <v>266</v>
      </c>
      <c r="D180">
        <v>6.1</v>
      </c>
      <c r="E180">
        <v>7.2</v>
      </c>
      <c r="F180" s="5">
        <v>16.8</v>
      </c>
      <c r="G180" s="5">
        <v>21.1</v>
      </c>
      <c r="H180">
        <v>8.8000000000000007</v>
      </c>
      <c r="I180">
        <v>8.6</v>
      </c>
    </row>
    <row r="181" spans="1:9" x14ac:dyDescent="0.25">
      <c r="A181" t="s">
        <v>260</v>
      </c>
      <c r="B181" t="s">
        <v>269</v>
      </c>
      <c r="C181" t="s">
        <v>270</v>
      </c>
      <c r="D181">
        <v>4.4000000000000004</v>
      </c>
      <c r="E181">
        <v>6.2</v>
      </c>
      <c r="F181" s="5">
        <v>16.8</v>
      </c>
      <c r="G181" s="5">
        <v>21.1</v>
      </c>
      <c r="H181">
        <v>8.1</v>
      </c>
      <c r="I181">
        <v>7.9</v>
      </c>
    </row>
    <row r="182" spans="1:9" x14ac:dyDescent="0.25">
      <c r="A182" t="s">
        <v>260</v>
      </c>
      <c r="B182" t="s">
        <v>273</v>
      </c>
      <c r="C182" t="s">
        <v>274</v>
      </c>
      <c r="D182">
        <v>6.3</v>
      </c>
      <c r="E182">
        <v>8</v>
      </c>
      <c r="F182" s="5">
        <v>16.8</v>
      </c>
      <c r="G182" s="5">
        <v>21.1</v>
      </c>
      <c r="H182">
        <v>9.9</v>
      </c>
      <c r="I182">
        <v>9.8000000000000007</v>
      </c>
    </row>
    <row r="183" spans="1:9" x14ac:dyDescent="0.25">
      <c r="A183" t="s">
        <v>260</v>
      </c>
      <c r="B183" t="s">
        <v>275</v>
      </c>
      <c r="C183" t="s">
        <v>276</v>
      </c>
      <c r="D183">
        <v>7.7</v>
      </c>
      <c r="E183">
        <v>8.6999999999999993</v>
      </c>
      <c r="F183" s="5">
        <v>16.8</v>
      </c>
      <c r="G183" s="5">
        <v>21.1</v>
      </c>
      <c r="H183">
        <v>8.6999999999999993</v>
      </c>
      <c r="I183">
        <v>8.5</v>
      </c>
    </row>
    <row r="184" spans="1:9" x14ac:dyDescent="0.25">
      <c r="A184" t="s">
        <v>260</v>
      </c>
      <c r="B184" t="s">
        <v>277</v>
      </c>
      <c r="C184" t="s">
        <v>278</v>
      </c>
      <c r="D184">
        <v>8</v>
      </c>
      <c r="E184">
        <v>9.8000000000000007</v>
      </c>
      <c r="F184" s="5">
        <v>16.8</v>
      </c>
      <c r="G184" s="5">
        <v>21.1</v>
      </c>
      <c r="H184">
        <v>7</v>
      </c>
      <c r="I184">
        <v>6.8</v>
      </c>
    </row>
    <row r="185" spans="1:9" x14ac:dyDescent="0.25">
      <c r="A185" t="s">
        <v>260</v>
      </c>
      <c r="B185" t="s">
        <v>279</v>
      </c>
      <c r="C185" t="s">
        <v>280</v>
      </c>
      <c r="D185">
        <v>6.8</v>
      </c>
      <c r="E185">
        <v>7.8</v>
      </c>
      <c r="F185" s="5">
        <v>18.100000000000001</v>
      </c>
      <c r="G185" s="5">
        <v>22.9</v>
      </c>
      <c r="H185">
        <v>10.3</v>
      </c>
      <c r="I185">
        <v>10.1</v>
      </c>
    </row>
    <row r="186" spans="1:9" x14ac:dyDescent="0.25">
      <c r="A186" t="s">
        <v>260</v>
      </c>
      <c r="B186" t="s">
        <v>281</v>
      </c>
      <c r="C186" t="s">
        <v>282</v>
      </c>
      <c r="D186">
        <v>6.8</v>
      </c>
      <c r="E186">
        <v>7.6</v>
      </c>
      <c r="F186" s="5">
        <v>18.100000000000001</v>
      </c>
      <c r="G186" s="5">
        <v>22.9</v>
      </c>
      <c r="H186">
        <v>9.4</v>
      </c>
      <c r="I186">
        <v>9.1999999999999993</v>
      </c>
    </row>
    <row r="187" spans="1:9" x14ac:dyDescent="0.25">
      <c r="A187" t="s">
        <v>260</v>
      </c>
      <c r="B187" t="s">
        <v>283</v>
      </c>
      <c r="C187" t="s">
        <v>284</v>
      </c>
      <c r="D187">
        <v>10.4</v>
      </c>
      <c r="E187">
        <v>13.3</v>
      </c>
      <c r="F187" s="5">
        <v>18.100000000000001</v>
      </c>
      <c r="G187" s="5">
        <v>22.9</v>
      </c>
      <c r="H187">
        <v>11.9</v>
      </c>
      <c r="I187">
        <v>11.8</v>
      </c>
    </row>
    <row r="188" spans="1:9" x14ac:dyDescent="0.25">
      <c r="A188" t="s">
        <v>260</v>
      </c>
      <c r="B188" t="s">
        <v>295</v>
      </c>
      <c r="C188" t="s">
        <v>296</v>
      </c>
      <c r="D188">
        <v>8.4</v>
      </c>
      <c r="E188">
        <v>7.4</v>
      </c>
      <c r="F188" s="5">
        <v>18.100000000000001</v>
      </c>
      <c r="G188" s="5">
        <v>22.9</v>
      </c>
      <c r="H188">
        <v>7.4</v>
      </c>
      <c r="I188">
        <v>7.1</v>
      </c>
    </row>
    <row r="189" spans="1:9" x14ac:dyDescent="0.25">
      <c r="A189" t="s">
        <v>260</v>
      </c>
      <c r="B189" t="s">
        <v>291</v>
      </c>
      <c r="C189" t="s">
        <v>292</v>
      </c>
      <c r="D189">
        <v>4.2</v>
      </c>
      <c r="E189">
        <v>6.6</v>
      </c>
      <c r="F189" s="5">
        <v>18.100000000000001</v>
      </c>
      <c r="G189" s="5">
        <v>22.9</v>
      </c>
      <c r="H189">
        <v>8.6999999999999993</v>
      </c>
      <c r="I189">
        <v>8.5</v>
      </c>
    </row>
    <row r="190" spans="1:9" x14ac:dyDescent="0.25">
      <c r="A190" t="s">
        <v>260</v>
      </c>
      <c r="B190" t="s">
        <v>293</v>
      </c>
      <c r="C190" t="s">
        <v>294</v>
      </c>
      <c r="D190">
        <v>8</v>
      </c>
      <c r="E190">
        <v>8.4</v>
      </c>
      <c r="F190" s="5">
        <v>18.100000000000001</v>
      </c>
      <c r="G190" s="5">
        <v>22.9</v>
      </c>
      <c r="H190">
        <v>9.6999999999999993</v>
      </c>
      <c r="I190">
        <v>9.3000000000000007</v>
      </c>
    </row>
    <row r="191" spans="1:9" x14ac:dyDescent="0.25">
      <c r="A191" t="s">
        <v>260</v>
      </c>
      <c r="B191" t="s">
        <v>297</v>
      </c>
      <c r="C191" t="s">
        <v>298</v>
      </c>
      <c r="D191">
        <v>8.3000000000000007</v>
      </c>
      <c r="E191">
        <v>9.3000000000000007</v>
      </c>
      <c r="F191" s="5">
        <v>18.100000000000001</v>
      </c>
      <c r="G191" s="5">
        <v>22.9</v>
      </c>
      <c r="H191">
        <v>8.6</v>
      </c>
      <c r="I191">
        <v>8.3000000000000007</v>
      </c>
    </row>
    <row r="192" spans="1:9" x14ac:dyDescent="0.25">
      <c r="A192" t="s">
        <v>260</v>
      </c>
      <c r="B192" t="s">
        <v>299</v>
      </c>
      <c r="C192" t="s">
        <v>300</v>
      </c>
      <c r="D192">
        <v>3.6</v>
      </c>
      <c r="E192">
        <v>3.4</v>
      </c>
      <c r="F192" s="5">
        <v>17.2</v>
      </c>
      <c r="G192" s="5">
        <v>21.4</v>
      </c>
      <c r="H192">
        <v>4.0999999999999996</v>
      </c>
      <c r="I192">
        <v>4.0999999999999996</v>
      </c>
    </row>
    <row r="193" spans="1:9" x14ac:dyDescent="0.25">
      <c r="A193" t="s">
        <v>301</v>
      </c>
      <c r="B193" t="s">
        <v>451</v>
      </c>
      <c r="C193" t="s">
        <v>452</v>
      </c>
      <c r="D193">
        <v>6.5</v>
      </c>
      <c r="E193">
        <v>6.4</v>
      </c>
      <c r="F193">
        <v>8.8000000000000007</v>
      </c>
      <c r="G193">
        <v>10.1</v>
      </c>
      <c r="H193">
        <v>13.6</v>
      </c>
      <c r="I193">
        <v>13.8</v>
      </c>
    </row>
    <row r="194" spans="1:9" x14ac:dyDescent="0.25">
      <c r="A194" t="s">
        <v>301</v>
      </c>
      <c r="B194" t="s">
        <v>455</v>
      </c>
      <c r="C194" t="s">
        <v>456</v>
      </c>
      <c r="D194">
        <v>7</v>
      </c>
      <c r="E194">
        <v>7</v>
      </c>
      <c r="F194">
        <v>16.3</v>
      </c>
      <c r="G194">
        <v>18</v>
      </c>
      <c r="H194">
        <v>13.6</v>
      </c>
      <c r="I194">
        <v>13.8</v>
      </c>
    </row>
    <row r="195" spans="1:9" x14ac:dyDescent="0.25">
      <c r="A195" t="s">
        <v>301</v>
      </c>
      <c r="B195" t="s">
        <v>457</v>
      </c>
      <c r="C195" t="s">
        <v>458</v>
      </c>
      <c r="D195">
        <v>6.5</v>
      </c>
      <c r="E195">
        <v>6.4</v>
      </c>
      <c r="F195">
        <v>13</v>
      </c>
      <c r="G195">
        <v>14.2</v>
      </c>
      <c r="H195">
        <v>13.6</v>
      </c>
      <c r="I195">
        <v>13.8</v>
      </c>
    </row>
    <row r="196" spans="1:9" x14ac:dyDescent="0.25">
      <c r="A196" t="s">
        <v>301</v>
      </c>
      <c r="B196" t="s">
        <v>483</v>
      </c>
      <c r="C196" t="s">
        <v>484</v>
      </c>
      <c r="D196">
        <v>6.7</v>
      </c>
      <c r="E196">
        <v>6.8</v>
      </c>
      <c r="F196">
        <v>15</v>
      </c>
      <c r="G196">
        <v>16.600000000000001</v>
      </c>
      <c r="H196">
        <v>13.6</v>
      </c>
      <c r="I196">
        <v>13.8</v>
      </c>
    </row>
    <row r="197" spans="1:9" x14ac:dyDescent="0.25">
      <c r="A197" t="s">
        <v>301</v>
      </c>
      <c r="B197" t="s">
        <v>485</v>
      </c>
      <c r="C197" t="s">
        <v>486</v>
      </c>
      <c r="D197">
        <v>6.5</v>
      </c>
      <c r="E197">
        <v>6.4</v>
      </c>
      <c r="F197">
        <v>10.3</v>
      </c>
      <c r="G197">
        <v>11.6</v>
      </c>
      <c r="H197">
        <v>13.6</v>
      </c>
      <c r="I197">
        <v>13.8</v>
      </c>
    </row>
    <row r="198" spans="1:9" x14ac:dyDescent="0.25">
      <c r="A198" t="s">
        <v>301</v>
      </c>
      <c r="B198" t="s">
        <v>487</v>
      </c>
      <c r="C198" t="s">
        <v>488</v>
      </c>
      <c r="D198">
        <v>10.9</v>
      </c>
      <c r="E198">
        <v>10.7</v>
      </c>
      <c r="F198">
        <v>19</v>
      </c>
      <c r="G198">
        <v>20.6</v>
      </c>
      <c r="H198">
        <v>13.6</v>
      </c>
      <c r="I198">
        <v>13.8</v>
      </c>
    </row>
    <row r="199" spans="1:9" x14ac:dyDescent="0.25">
      <c r="A199" t="s">
        <v>301</v>
      </c>
      <c r="B199" t="s">
        <v>489</v>
      </c>
      <c r="C199" t="s">
        <v>490</v>
      </c>
      <c r="D199">
        <v>7.5</v>
      </c>
      <c r="E199">
        <v>7.5</v>
      </c>
      <c r="F199">
        <v>14.2</v>
      </c>
      <c r="G199">
        <v>15.6</v>
      </c>
      <c r="H199">
        <v>13.6</v>
      </c>
      <c r="I199">
        <v>13.8</v>
      </c>
    </row>
    <row r="200" spans="1:9" x14ac:dyDescent="0.25">
      <c r="A200" t="s">
        <v>301</v>
      </c>
      <c r="B200" t="s">
        <v>491</v>
      </c>
      <c r="C200" t="s">
        <v>492</v>
      </c>
      <c r="D200">
        <v>8.6</v>
      </c>
      <c r="E200">
        <v>8.6</v>
      </c>
      <c r="F200">
        <v>17.5</v>
      </c>
      <c r="G200">
        <v>19.399999999999999</v>
      </c>
      <c r="H200">
        <v>13.6</v>
      </c>
      <c r="I200">
        <v>13.8</v>
      </c>
    </row>
    <row r="201" spans="1:9" x14ac:dyDescent="0.25">
      <c r="A201" t="s">
        <v>301</v>
      </c>
      <c r="B201" t="s">
        <v>335</v>
      </c>
      <c r="C201" t="s">
        <v>336</v>
      </c>
      <c r="D201">
        <v>8.8000000000000007</v>
      </c>
      <c r="E201">
        <v>8.1</v>
      </c>
      <c r="F201">
        <v>21.7</v>
      </c>
      <c r="G201">
        <v>21.5</v>
      </c>
      <c r="H201">
        <v>13.6</v>
      </c>
      <c r="I201">
        <v>13.8</v>
      </c>
    </row>
    <row r="202" spans="1:9" x14ac:dyDescent="0.25">
      <c r="A202" t="s">
        <v>301</v>
      </c>
      <c r="B202" t="s">
        <v>353</v>
      </c>
      <c r="C202" t="s">
        <v>354</v>
      </c>
      <c r="D202">
        <v>8.1999999999999993</v>
      </c>
      <c r="E202">
        <v>7.4</v>
      </c>
      <c r="F202">
        <v>20.100000000000001</v>
      </c>
      <c r="G202">
        <v>19.7</v>
      </c>
      <c r="H202">
        <v>13.6</v>
      </c>
      <c r="I202">
        <v>13.8</v>
      </c>
    </row>
    <row r="203" spans="1:9" x14ac:dyDescent="0.25">
      <c r="A203" t="s">
        <v>301</v>
      </c>
      <c r="B203" t="s">
        <v>373</v>
      </c>
      <c r="C203" t="s">
        <v>374</v>
      </c>
      <c r="D203">
        <v>8.1</v>
      </c>
      <c r="E203">
        <v>7.8</v>
      </c>
      <c r="F203">
        <v>20.8</v>
      </c>
      <c r="G203">
        <v>21.7</v>
      </c>
      <c r="H203">
        <v>13.6</v>
      </c>
      <c r="I203">
        <v>13.8</v>
      </c>
    </row>
    <row r="204" spans="1:9" x14ac:dyDescent="0.25">
      <c r="A204" t="s">
        <v>301</v>
      </c>
      <c r="B204" t="s">
        <v>375</v>
      </c>
      <c r="C204" t="s">
        <v>376</v>
      </c>
      <c r="D204">
        <v>7.7</v>
      </c>
      <c r="E204">
        <v>7.2</v>
      </c>
      <c r="F204">
        <v>18.7</v>
      </c>
      <c r="G204">
        <v>18.899999999999999</v>
      </c>
      <c r="H204">
        <v>13.6</v>
      </c>
      <c r="I204">
        <v>13.8</v>
      </c>
    </row>
    <row r="205" spans="1:9" x14ac:dyDescent="0.25">
      <c r="A205" t="s">
        <v>301</v>
      </c>
      <c r="B205" t="s">
        <v>383</v>
      </c>
      <c r="C205" t="s">
        <v>384</v>
      </c>
      <c r="D205">
        <v>7.1</v>
      </c>
      <c r="E205">
        <v>6.5</v>
      </c>
      <c r="F205">
        <v>18.5</v>
      </c>
      <c r="G205">
        <v>17.899999999999999</v>
      </c>
      <c r="H205">
        <v>13.6</v>
      </c>
      <c r="I205">
        <v>13.8</v>
      </c>
    </row>
    <row r="206" spans="1:9" x14ac:dyDescent="0.25">
      <c r="A206" t="s">
        <v>301</v>
      </c>
      <c r="B206" t="s">
        <v>391</v>
      </c>
      <c r="C206" t="s">
        <v>392</v>
      </c>
      <c r="D206">
        <v>8.3000000000000007</v>
      </c>
      <c r="E206">
        <v>7.6</v>
      </c>
      <c r="F206">
        <v>20.3</v>
      </c>
      <c r="G206">
        <v>19.8</v>
      </c>
      <c r="H206">
        <v>13.6</v>
      </c>
      <c r="I206">
        <v>13.8</v>
      </c>
    </row>
    <row r="207" spans="1:9" x14ac:dyDescent="0.25">
      <c r="A207" t="s">
        <v>301</v>
      </c>
      <c r="B207" t="s">
        <v>339</v>
      </c>
      <c r="C207" t="s">
        <v>340</v>
      </c>
      <c r="D207">
        <v>6.8</v>
      </c>
      <c r="E207">
        <v>6.2</v>
      </c>
      <c r="F207">
        <v>16.3</v>
      </c>
      <c r="G207">
        <v>16.3</v>
      </c>
      <c r="H207">
        <v>13.6</v>
      </c>
      <c r="I207">
        <v>13.8</v>
      </c>
    </row>
    <row r="208" spans="1:9" x14ac:dyDescent="0.25">
      <c r="A208" t="s">
        <v>301</v>
      </c>
      <c r="B208" t="s">
        <v>417</v>
      </c>
      <c r="C208" t="s">
        <v>418</v>
      </c>
      <c r="D208">
        <v>7.2</v>
      </c>
      <c r="E208">
        <v>6.6</v>
      </c>
      <c r="F208">
        <v>19.100000000000001</v>
      </c>
      <c r="G208">
        <v>19.399999999999999</v>
      </c>
      <c r="H208">
        <v>13.6</v>
      </c>
      <c r="I208">
        <v>13.8</v>
      </c>
    </row>
    <row r="209" spans="1:9" x14ac:dyDescent="0.25">
      <c r="A209" t="s">
        <v>301</v>
      </c>
      <c r="B209" t="s">
        <v>443</v>
      </c>
      <c r="C209" t="s">
        <v>444</v>
      </c>
      <c r="D209">
        <v>7.6</v>
      </c>
      <c r="E209">
        <v>7.1</v>
      </c>
      <c r="F209">
        <v>18.600000000000001</v>
      </c>
      <c r="G209">
        <v>18.600000000000001</v>
      </c>
      <c r="H209">
        <v>13.6</v>
      </c>
      <c r="I209">
        <v>13.8</v>
      </c>
    </row>
    <row r="210" spans="1:9" x14ac:dyDescent="0.25">
      <c r="A210" t="s">
        <v>301</v>
      </c>
      <c r="B210" t="s">
        <v>479</v>
      </c>
      <c r="C210" t="s">
        <v>480</v>
      </c>
      <c r="D210">
        <v>7.9</v>
      </c>
      <c r="E210">
        <v>7.3</v>
      </c>
      <c r="F210">
        <v>20.3</v>
      </c>
      <c r="G210">
        <v>20.3</v>
      </c>
      <c r="H210">
        <v>13.6</v>
      </c>
      <c r="I210">
        <v>13.8</v>
      </c>
    </row>
    <row r="211" spans="1:9" x14ac:dyDescent="0.25">
      <c r="A211" t="s">
        <v>301</v>
      </c>
      <c r="B211" t="s">
        <v>347</v>
      </c>
      <c r="C211" t="s">
        <v>348</v>
      </c>
      <c r="D211">
        <v>7.5</v>
      </c>
      <c r="E211">
        <v>7.5</v>
      </c>
      <c r="F211">
        <v>17.8</v>
      </c>
      <c r="G211">
        <v>19.2</v>
      </c>
      <c r="H211">
        <v>13.6</v>
      </c>
      <c r="I211">
        <v>13.8</v>
      </c>
    </row>
    <row r="212" spans="1:9" x14ac:dyDescent="0.25">
      <c r="A212" t="s">
        <v>301</v>
      </c>
      <c r="B212" t="s">
        <v>379</v>
      </c>
      <c r="C212" t="s">
        <v>380</v>
      </c>
      <c r="D212">
        <v>6.1</v>
      </c>
      <c r="E212">
        <v>5.8</v>
      </c>
      <c r="F212">
        <v>16</v>
      </c>
      <c r="G212">
        <v>15.9</v>
      </c>
      <c r="H212">
        <v>13.6</v>
      </c>
      <c r="I212">
        <v>13.8</v>
      </c>
    </row>
    <row r="213" spans="1:9" x14ac:dyDescent="0.25">
      <c r="A213" t="s">
        <v>301</v>
      </c>
      <c r="B213" t="s">
        <v>441</v>
      </c>
      <c r="C213" t="s">
        <v>442</v>
      </c>
      <c r="D213">
        <v>7.8</v>
      </c>
      <c r="E213">
        <v>7.2</v>
      </c>
      <c r="F213">
        <v>20.3</v>
      </c>
      <c r="G213">
        <v>20.100000000000001</v>
      </c>
      <c r="H213">
        <v>13.6</v>
      </c>
      <c r="I213">
        <v>13.8</v>
      </c>
    </row>
    <row r="214" spans="1:9" x14ac:dyDescent="0.25">
      <c r="A214" t="s">
        <v>301</v>
      </c>
      <c r="B214" t="s">
        <v>481</v>
      </c>
      <c r="C214" t="s">
        <v>482</v>
      </c>
      <c r="D214">
        <v>8.9</v>
      </c>
      <c r="E214">
        <v>9</v>
      </c>
      <c r="F214">
        <v>21.4</v>
      </c>
      <c r="G214">
        <v>23.9</v>
      </c>
      <c r="H214">
        <v>13.6</v>
      </c>
      <c r="I214">
        <v>13.8</v>
      </c>
    </row>
    <row r="215" spans="1:9" x14ac:dyDescent="0.25">
      <c r="A215" t="s">
        <v>301</v>
      </c>
      <c r="B215" t="s">
        <v>327</v>
      </c>
      <c r="C215" t="s">
        <v>328</v>
      </c>
      <c r="D215">
        <v>7.7</v>
      </c>
      <c r="E215">
        <v>7.5</v>
      </c>
      <c r="F215">
        <v>19.5</v>
      </c>
      <c r="G215">
        <v>20.2</v>
      </c>
      <c r="H215">
        <v>13.6</v>
      </c>
      <c r="I215">
        <v>13.8</v>
      </c>
    </row>
    <row r="216" spans="1:9" x14ac:dyDescent="0.25">
      <c r="A216" t="s">
        <v>301</v>
      </c>
      <c r="B216" t="s">
        <v>401</v>
      </c>
      <c r="C216" t="s">
        <v>402</v>
      </c>
      <c r="D216">
        <v>6.2</v>
      </c>
      <c r="E216">
        <v>6.1</v>
      </c>
      <c r="F216">
        <v>16.600000000000001</v>
      </c>
      <c r="G216">
        <v>17.5</v>
      </c>
      <c r="H216">
        <v>13.6</v>
      </c>
      <c r="I216">
        <v>13.8</v>
      </c>
    </row>
    <row r="217" spans="1:9" x14ac:dyDescent="0.25">
      <c r="A217" t="s">
        <v>301</v>
      </c>
      <c r="B217" t="s">
        <v>423</v>
      </c>
      <c r="C217" t="s">
        <v>424</v>
      </c>
      <c r="D217">
        <v>7.9</v>
      </c>
      <c r="E217">
        <v>7.5</v>
      </c>
      <c r="F217">
        <v>20.6</v>
      </c>
      <c r="G217">
        <v>21.2</v>
      </c>
      <c r="H217">
        <v>13.6</v>
      </c>
      <c r="I217">
        <v>13.8</v>
      </c>
    </row>
    <row r="218" spans="1:9" x14ac:dyDescent="0.25">
      <c r="A218" t="s">
        <v>301</v>
      </c>
      <c r="B218" t="s">
        <v>351</v>
      </c>
      <c r="C218" t="s">
        <v>352</v>
      </c>
      <c r="D218">
        <v>8.5</v>
      </c>
      <c r="E218">
        <v>8.1</v>
      </c>
      <c r="F218">
        <v>22</v>
      </c>
      <c r="G218">
        <v>22.6</v>
      </c>
      <c r="H218">
        <v>13.6</v>
      </c>
      <c r="I218">
        <v>13.8</v>
      </c>
    </row>
    <row r="219" spans="1:9" x14ac:dyDescent="0.25">
      <c r="A219" t="s">
        <v>301</v>
      </c>
      <c r="B219" t="s">
        <v>453</v>
      </c>
      <c r="C219" t="s">
        <v>454</v>
      </c>
      <c r="D219">
        <v>9.5</v>
      </c>
      <c r="E219">
        <v>9.1</v>
      </c>
      <c r="F219">
        <v>24</v>
      </c>
      <c r="G219">
        <v>24.6</v>
      </c>
      <c r="H219">
        <v>13.6</v>
      </c>
      <c r="I219">
        <v>13.8</v>
      </c>
    </row>
    <row r="220" spans="1:9" x14ac:dyDescent="0.25">
      <c r="A220" t="s">
        <v>301</v>
      </c>
      <c r="B220" t="s">
        <v>419</v>
      </c>
      <c r="C220" t="s">
        <v>420</v>
      </c>
      <c r="D220">
        <v>11</v>
      </c>
      <c r="E220">
        <v>10.1</v>
      </c>
      <c r="F220">
        <v>25.1</v>
      </c>
      <c r="G220">
        <v>24.9</v>
      </c>
      <c r="H220">
        <v>13.6</v>
      </c>
      <c r="I220">
        <v>13.8</v>
      </c>
    </row>
    <row r="221" spans="1:9" x14ac:dyDescent="0.25">
      <c r="A221" t="s">
        <v>301</v>
      </c>
      <c r="B221" t="s">
        <v>425</v>
      </c>
      <c r="C221" t="s">
        <v>426</v>
      </c>
      <c r="D221">
        <v>10.3</v>
      </c>
      <c r="E221">
        <v>9.5</v>
      </c>
      <c r="F221">
        <v>26.9</v>
      </c>
      <c r="G221">
        <v>27.1</v>
      </c>
      <c r="H221">
        <v>13.6</v>
      </c>
      <c r="I221">
        <v>13.8</v>
      </c>
    </row>
    <row r="222" spans="1:9" x14ac:dyDescent="0.25">
      <c r="A222" t="s">
        <v>301</v>
      </c>
      <c r="B222" t="s">
        <v>303</v>
      </c>
      <c r="C222" t="s">
        <v>304</v>
      </c>
      <c r="D222">
        <v>11.8</v>
      </c>
      <c r="E222">
        <v>11.1</v>
      </c>
      <c r="F222">
        <v>29.4</v>
      </c>
      <c r="G222">
        <v>29.3</v>
      </c>
      <c r="H222">
        <v>13.6</v>
      </c>
      <c r="I222">
        <v>13.8</v>
      </c>
    </row>
    <row r="223" spans="1:9" x14ac:dyDescent="0.25">
      <c r="A223" t="s">
        <v>301</v>
      </c>
      <c r="B223" t="s">
        <v>421</v>
      </c>
      <c r="C223" t="s">
        <v>422</v>
      </c>
      <c r="D223">
        <v>8.4</v>
      </c>
      <c r="E223">
        <v>8.1999999999999993</v>
      </c>
      <c r="F223">
        <v>21.2</v>
      </c>
      <c r="G223">
        <v>22.4</v>
      </c>
      <c r="H223">
        <v>13.6</v>
      </c>
      <c r="I223">
        <v>13.8</v>
      </c>
    </row>
    <row r="224" spans="1:9" x14ac:dyDescent="0.25">
      <c r="A224" t="s">
        <v>301</v>
      </c>
      <c r="B224" t="s">
        <v>461</v>
      </c>
      <c r="C224" t="s">
        <v>462</v>
      </c>
      <c r="D224">
        <v>10</v>
      </c>
      <c r="E224">
        <v>9.4</v>
      </c>
      <c r="F224">
        <v>25.4</v>
      </c>
      <c r="G224">
        <v>25.6</v>
      </c>
      <c r="H224">
        <v>13.6</v>
      </c>
      <c r="I224">
        <v>13.8</v>
      </c>
    </row>
    <row r="225" spans="1:9" x14ac:dyDescent="0.25">
      <c r="A225" t="s">
        <v>301</v>
      </c>
      <c r="B225" t="s">
        <v>435</v>
      </c>
      <c r="C225" t="s">
        <v>436</v>
      </c>
      <c r="D225">
        <v>7.1</v>
      </c>
      <c r="E225">
        <v>6.9</v>
      </c>
      <c r="F225">
        <v>16.5</v>
      </c>
      <c r="G225">
        <v>17.399999999999999</v>
      </c>
      <c r="H225">
        <v>13.6</v>
      </c>
      <c r="I225">
        <v>13.8</v>
      </c>
    </row>
    <row r="226" spans="1:9" x14ac:dyDescent="0.25">
      <c r="A226" t="s">
        <v>301</v>
      </c>
      <c r="B226" t="s">
        <v>437</v>
      </c>
      <c r="C226" t="s">
        <v>438</v>
      </c>
      <c r="D226">
        <v>8</v>
      </c>
      <c r="E226">
        <v>8</v>
      </c>
      <c r="F226">
        <v>18.8</v>
      </c>
      <c r="G226">
        <v>20.6</v>
      </c>
      <c r="H226">
        <v>13.6</v>
      </c>
      <c r="I226">
        <v>13.8</v>
      </c>
    </row>
    <row r="227" spans="1:9" x14ac:dyDescent="0.25">
      <c r="A227" t="s">
        <v>301</v>
      </c>
      <c r="B227" t="s">
        <v>315</v>
      </c>
      <c r="C227" t="s">
        <v>316</v>
      </c>
      <c r="D227">
        <v>10</v>
      </c>
      <c r="E227">
        <v>9.6999999999999993</v>
      </c>
      <c r="F227">
        <v>24.7</v>
      </c>
      <c r="G227">
        <v>25.1</v>
      </c>
      <c r="H227">
        <v>13.6</v>
      </c>
      <c r="I227">
        <v>13.8</v>
      </c>
    </row>
    <row r="228" spans="1:9" x14ac:dyDescent="0.25">
      <c r="A228" t="s">
        <v>301</v>
      </c>
      <c r="B228" t="s">
        <v>319</v>
      </c>
      <c r="C228" t="s">
        <v>320</v>
      </c>
      <c r="D228">
        <v>10.7</v>
      </c>
      <c r="E228">
        <v>10</v>
      </c>
      <c r="F228">
        <v>24.7</v>
      </c>
      <c r="G228">
        <v>25</v>
      </c>
      <c r="H228">
        <v>13.6</v>
      </c>
      <c r="I228">
        <v>13.8</v>
      </c>
    </row>
    <row r="229" spans="1:9" x14ac:dyDescent="0.25">
      <c r="A229" t="s">
        <v>301</v>
      </c>
      <c r="B229" t="s">
        <v>403</v>
      </c>
      <c r="C229" t="s">
        <v>404</v>
      </c>
      <c r="D229">
        <v>7.9</v>
      </c>
      <c r="E229">
        <v>7.6</v>
      </c>
      <c r="F229">
        <v>18.3</v>
      </c>
      <c r="G229">
        <v>19.2</v>
      </c>
      <c r="H229">
        <v>13.6</v>
      </c>
      <c r="I229">
        <v>13.8</v>
      </c>
    </row>
    <row r="230" spans="1:9" x14ac:dyDescent="0.25">
      <c r="A230" t="s">
        <v>301</v>
      </c>
      <c r="B230" t="s">
        <v>405</v>
      </c>
      <c r="C230" t="s">
        <v>406</v>
      </c>
      <c r="D230">
        <v>7.2</v>
      </c>
      <c r="E230">
        <v>7</v>
      </c>
      <c r="F230">
        <v>18.2</v>
      </c>
      <c r="G230">
        <v>19.399999999999999</v>
      </c>
      <c r="H230">
        <v>13.6</v>
      </c>
      <c r="I230">
        <v>13.8</v>
      </c>
    </row>
    <row r="231" spans="1:9" x14ac:dyDescent="0.25">
      <c r="A231" t="s">
        <v>301</v>
      </c>
      <c r="B231" s="17" t="s">
        <v>409</v>
      </c>
      <c r="C231" t="s">
        <v>410</v>
      </c>
      <c r="D231">
        <v>8</v>
      </c>
      <c r="E231">
        <v>7.6</v>
      </c>
      <c r="F231">
        <v>18.8</v>
      </c>
      <c r="G231">
        <v>19.7</v>
      </c>
      <c r="H231">
        <v>13.6</v>
      </c>
      <c r="I231">
        <v>13.8</v>
      </c>
    </row>
    <row r="232" spans="1:9" x14ac:dyDescent="0.25">
      <c r="A232" t="s">
        <v>301</v>
      </c>
      <c r="B232" t="s">
        <v>411</v>
      </c>
      <c r="C232" t="s">
        <v>412</v>
      </c>
      <c r="D232">
        <v>7.9</v>
      </c>
      <c r="E232">
        <v>7.4</v>
      </c>
      <c r="F232">
        <v>19.7</v>
      </c>
      <c r="G232">
        <v>20.399999999999999</v>
      </c>
      <c r="H232">
        <v>13.6</v>
      </c>
      <c r="I232">
        <v>13.8</v>
      </c>
    </row>
    <row r="233" spans="1:9" x14ac:dyDescent="0.25">
      <c r="A233" t="s">
        <v>301</v>
      </c>
      <c r="B233" t="s">
        <v>415</v>
      </c>
      <c r="C233" t="s">
        <v>416</v>
      </c>
      <c r="D233">
        <v>8.1</v>
      </c>
      <c r="E233">
        <v>7.7</v>
      </c>
      <c r="F233">
        <v>19.899999999999999</v>
      </c>
      <c r="G233">
        <v>20.7</v>
      </c>
      <c r="H233">
        <v>13.6</v>
      </c>
      <c r="I233">
        <v>13.8</v>
      </c>
    </row>
    <row r="234" spans="1:9" x14ac:dyDescent="0.25">
      <c r="A234" t="s">
        <v>301</v>
      </c>
      <c r="B234" t="s">
        <v>477</v>
      </c>
      <c r="C234" t="s">
        <v>478</v>
      </c>
      <c r="D234">
        <v>9</v>
      </c>
      <c r="E234">
        <v>8.5</v>
      </c>
      <c r="F234">
        <v>22</v>
      </c>
      <c r="G234">
        <v>22.4</v>
      </c>
      <c r="H234">
        <v>13.6</v>
      </c>
      <c r="I234">
        <v>13.8</v>
      </c>
    </row>
    <row r="235" spans="1:9" x14ac:dyDescent="0.25">
      <c r="A235" t="s">
        <v>301</v>
      </c>
      <c r="B235" t="s">
        <v>389</v>
      </c>
      <c r="C235" t="s">
        <v>390</v>
      </c>
      <c r="D235">
        <v>6.8</v>
      </c>
      <c r="E235">
        <v>6.9</v>
      </c>
      <c r="F235">
        <v>16.600000000000001</v>
      </c>
      <c r="G235">
        <v>18.399999999999999</v>
      </c>
      <c r="H235">
        <v>13.6</v>
      </c>
      <c r="I235">
        <v>13.8</v>
      </c>
    </row>
    <row r="236" spans="1:9" x14ac:dyDescent="0.25">
      <c r="A236" t="s">
        <v>301</v>
      </c>
      <c r="B236" t="s">
        <v>399</v>
      </c>
      <c r="C236" t="s">
        <v>400</v>
      </c>
      <c r="D236">
        <v>7.6</v>
      </c>
      <c r="E236">
        <v>7.5</v>
      </c>
      <c r="F236">
        <v>18.8</v>
      </c>
      <c r="G236">
        <v>20.2</v>
      </c>
      <c r="H236">
        <v>13.6</v>
      </c>
      <c r="I236">
        <v>13.8</v>
      </c>
    </row>
    <row r="237" spans="1:9" x14ac:dyDescent="0.25">
      <c r="A237" t="s">
        <v>301</v>
      </c>
      <c r="B237" t="s">
        <v>407</v>
      </c>
      <c r="C237" t="s">
        <v>408</v>
      </c>
      <c r="D237">
        <v>5.5</v>
      </c>
      <c r="E237">
        <v>5.7</v>
      </c>
      <c r="F237">
        <v>15.7</v>
      </c>
      <c r="G237">
        <v>17.600000000000001</v>
      </c>
      <c r="H237">
        <v>13.6</v>
      </c>
      <c r="I237">
        <v>13.8</v>
      </c>
    </row>
    <row r="238" spans="1:9" x14ac:dyDescent="0.25">
      <c r="A238" t="s">
        <v>301</v>
      </c>
      <c r="B238" t="s">
        <v>445</v>
      </c>
      <c r="C238" t="s">
        <v>446</v>
      </c>
      <c r="D238">
        <v>8.3000000000000007</v>
      </c>
      <c r="E238">
        <v>8.1</v>
      </c>
      <c r="F238">
        <v>22.1</v>
      </c>
      <c r="G238">
        <v>23.2</v>
      </c>
      <c r="H238">
        <v>13.6</v>
      </c>
      <c r="I238">
        <v>13.8</v>
      </c>
    </row>
    <row r="239" spans="1:9" x14ac:dyDescent="0.25">
      <c r="A239" t="s">
        <v>301</v>
      </c>
      <c r="B239" t="s">
        <v>471</v>
      </c>
      <c r="C239" t="s">
        <v>472</v>
      </c>
      <c r="D239">
        <v>6.5</v>
      </c>
      <c r="E239">
        <v>6.5</v>
      </c>
      <c r="F239">
        <v>16.5</v>
      </c>
      <c r="G239">
        <v>18.100000000000001</v>
      </c>
      <c r="H239">
        <v>13.6</v>
      </c>
      <c r="I239">
        <v>13.8</v>
      </c>
    </row>
    <row r="240" spans="1:9" x14ac:dyDescent="0.25">
      <c r="A240" t="s">
        <v>301</v>
      </c>
      <c r="B240" t="s">
        <v>341</v>
      </c>
      <c r="C240" t="s">
        <v>342</v>
      </c>
      <c r="D240">
        <v>7.5</v>
      </c>
      <c r="E240">
        <v>7</v>
      </c>
      <c r="F240">
        <v>17.899999999999999</v>
      </c>
      <c r="G240">
        <v>18.5</v>
      </c>
      <c r="H240">
        <v>13.6</v>
      </c>
      <c r="I240">
        <v>13.8</v>
      </c>
    </row>
    <row r="241" spans="1:9" x14ac:dyDescent="0.25">
      <c r="A241" t="s">
        <v>301</v>
      </c>
      <c r="B241" t="s">
        <v>355</v>
      </c>
      <c r="C241" t="s">
        <v>356</v>
      </c>
      <c r="D241">
        <v>7.3</v>
      </c>
      <c r="E241">
        <v>6.9</v>
      </c>
      <c r="F241">
        <v>18</v>
      </c>
      <c r="G241">
        <v>18.5</v>
      </c>
      <c r="H241">
        <v>13.6</v>
      </c>
      <c r="I241">
        <v>13.8</v>
      </c>
    </row>
    <row r="242" spans="1:9" x14ac:dyDescent="0.25">
      <c r="A242" t="s">
        <v>301</v>
      </c>
      <c r="B242" t="s">
        <v>371</v>
      </c>
      <c r="C242" t="s">
        <v>372</v>
      </c>
      <c r="D242">
        <v>6.4</v>
      </c>
      <c r="E242">
        <v>6.4</v>
      </c>
      <c r="F242">
        <v>15.5</v>
      </c>
      <c r="G242">
        <v>17</v>
      </c>
      <c r="H242">
        <v>13.6</v>
      </c>
      <c r="I242">
        <v>13.8</v>
      </c>
    </row>
    <row r="243" spans="1:9" x14ac:dyDescent="0.25">
      <c r="A243" t="s">
        <v>301</v>
      </c>
      <c r="B243" t="s">
        <v>413</v>
      </c>
      <c r="C243" t="s">
        <v>414</v>
      </c>
      <c r="D243">
        <v>7.3</v>
      </c>
      <c r="E243">
        <v>6.9</v>
      </c>
      <c r="F243">
        <v>17.7</v>
      </c>
      <c r="G243">
        <v>18.100000000000001</v>
      </c>
      <c r="H243">
        <v>13.6</v>
      </c>
      <c r="I243">
        <v>13.8</v>
      </c>
    </row>
    <row r="244" spans="1:9" x14ac:dyDescent="0.25">
      <c r="A244" t="s">
        <v>301</v>
      </c>
      <c r="B244" t="s">
        <v>345</v>
      </c>
      <c r="C244" t="s">
        <v>346</v>
      </c>
      <c r="D244">
        <v>8.6</v>
      </c>
      <c r="E244">
        <v>8.1</v>
      </c>
      <c r="F244">
        <v>21.8</v>
      </c>
      <c r="G244">
        <v>21.9</v>
      </c>
      <c r="H244">
        <v>13.6</v>
      </c>
      <c r="I244">
        <v>13.8</v>
      </c>
    </row>
    <row r="245" spans="1:9" x14ac:dyDescent="0.25">
      <c r="A245" t="s">
        <v>301</v>
      </c>
      <c r="B245" t="s">
        <v>367</v>
      </c>
      <c r="C245" t="s">
        <v>368</v>
      </c>
      <c r="D245">
        <v>8.1</v>
      </c>
      <c r="E245">
        <v>7.6</v>
      </c>
      <c r="F245">
        <v>18.8</v>
      </c>
      <c r="G245">
        <v>19.3</v>
      </c>
      <c r="H245">
        <v>13.6</v>
      </c>
      <c r="I245">
        <v>13.8</v>
      </c>
    </row>
    <row r="246" spans="1:9" x14ac:dyDescent="0.25">
      <c r="A246" t="s">
        <v>301</v>
      </c>
      <c r="B246" t="s">
        <v>381</v>
      </c>
      <c r="C246" t="s">
        <v>382</v>
      </c>
      <c r="D246">
        <v>8.1</v>
      </c>
      <c r="E246">
        <v>7.9</v>
      </c>
      <c r="F246">
        <v>20.399999999999999</v>
      </c>
      <c r="G246">
        <v>21.1</v>
      </c>
      <c r="H246">
        <v>13.6</v>
      </c>
      <c r="I246">
        <v>13.8</v>
      </c>
    </row>
    <row r="247" spans="1:9" x14ac:dyDescent="0.25">
      <c r="A247" t="s">
        <v>301</v>
      </c>
      <c r="B247" t="s">
        <v>395</v>
      </c>
      <c r="C247" t="s">
        <v>396</v>
      </c>
      <c r="D247">
        <v>8.6</v>
      </c>
      <c r="E247">
        <v>8</v>
      </c>
      <c r="F247">
        <v>17.7</v>
      </c>
      <c r="G247">
        <v>17.8</v>
      </c>
      <c r="H247">
        <v>13.6</v>
      </c>
      <c r="I247">
        <v>13.8</v>
      </c>
    </row>
    <row r="248" spans="1:9" x14ac:dyDescent="0.25">
      <c r="A248" t="s">
        <v>301</v>
      </c>
      <c r="B248" t="s">
        <v>429</v>
      </c>
      <c r="C248" t="s">
        <v>430</v>
      </c>
      <c r="D248">
        <v>7</v>
      </c>
      <c r="E248">
        <v>6.8</v>
      </c>
      <c r="F248">
        <v>17.3</v>
      </c>
      <c r="G248">
        <v>17.899999999999999</v>
      </c>
      <c r="H248">
        <v>13.6</v>
      </c>
      <c r="I248">
        <v>13.8</v>
      </c>
    </row>
    <row r="249" spans="1:9" x14ac:dyDescent="0.25">
      <c r="A249" t="s">
        <v>301</v>
      </c>
      <c r="B249" t="s">
        <v>337</v>
      </c>
      <c r="C249" t="s">
        <v>338</v>
      </c>
      <c r="D249">
        <v>6.8</v>
      </c>
      <c r="E249">
        <v>6.5</v>
      </c>
      <c r="F249">
        <v>21.9</v>
      </c>
      <c r="G249">
        <v>21.5</v>
      </c>
      <c r="H249">
        <v>13.6</v>
      </c>
      <c r="I249">
        <v>13.8</v>
      </c>
    </row>
    <row r="250" spans="1:9" x14ac:dyDescent="0.25">
      <c r="A250" t="s">
        <v>301</v>
      </c>
      <c r="B250" t="s">
        <v>343</v>
      </c>
      <c r="C250" t="s">
        <v>344</v>
      </c>
      <c r="D250">
        <v>8</v>
      </c>
      <c r="E250">
        <v>7.3</v>
      </c>
      <c r="F250">
        <v>20.5</v>
      </c>
      <c r="G250">
        <v>20.9</v>
      </c>
      <c r="H250">
        <v>13.6</v>
      </c>
      <c r="I250">
        <v>13.8</v>
      </c>
    </row>
    <row r="251" spans="1:9" x14ac:dyDescent="0.25">
      <c r="A251" t="s">
        <v>301</v>
      </c>
      <c r="B251" t="s">
        <v>475</v>
      </c>
      <c r="C251" t="s">
        <v>476</v>
      </c>
      <c r="D251">
        <v>7.7</v>
      </c>
      <c r="E251">
        <v>7.4</v>
      </c>
      <c r="F251">
        <v>20.3</v>
      </c>
      <c r="G251">
        <v>21.3</v>
      </c>
      <c r="H251">
        <v>13.6</v>
      </c>
      <c r="I251">
        <v>13.8</v>
      </c>
    </row>
    <row r="252" spans="1:9" x14ac:dyDescent="0.25">
      <c r="A252" t="s">
        <v>301</v>
      </c>
      <c r="B252" t="s">
        <v>331</v>
      </c>
      <c r="C252" t="s">
        <v>332</v>
      </c>
      <c r="D252">
        <v>8.1</v>
      </c>
      <c r="E252">
        <v>7.9</v>
      </c>
      <c r="F252">
        <v>21</v>
      </c>
      <c r="G252">
        <v>22.4</v>
      </c>
      <c r="H252">
        <v>13.6</v>
      </c>
      <c r="I252">
        <v>13.8</v>
      </c>
    </row>
    <row r="253" spans="1:9" x14ac:dyDescent="0.25">
      <c r="A253" t="s">
        <v>301</v>
      </c>
      <c r="B253" t="s">
        <v>333</v>
      </c>
      <c r="C253" t="s">
        <v>334</v>
      </c>
      <c r="D253">
        <v>8.6</v>
      </c>
      <c r="E253">
        <v>8.4</v>
      </c>
      <c r="F253">
        <v>17</v>
      </c>
      <c r="G253">
        <v>17.899999999999999</v>
      </c>
      <c r="H253">
        <v>13.6</v>
      </c>
      <c r="I253">
        <v>13.8</v>
      </c>
    </row>
    <row r="254" spans="1:9" x14ac:dyDescent="0.25">
      <c r="A254" t="s">
        <v>301</v>
      </c>
      <c r="B254" t="s">
        <v>459</v>
      </c>
      <c r="C254" t="s">
        <v>460</v>
      </c>
      <c r="D254">
        <v>6.1</v>
      </c>
      <c r="E254">
        <v>5.9</v>
      </c>
      <c r="F254">
        <v>18.3</v>
      </c>
      <c r="G254">
        <v>19</v>
      </c>
      <c r="H254">
        <v>13.6</v>
      </c>
      <c r="I254">
        <v>13.8</v>
      </c>
    </row>
    <row r="255" spans="1:9" x14ac:dyDescent="0.25">
      <c r="A255" t="s">
        <v>301</v>
      </c>
      <c r="B255" t="s">
        <v>473</v>
      </c>
      <c r="C255" t="s">
        <v>474</v>
      </c>
      <c r="D255">
        <v>6.8</v>
      </c>
      <c r="E255">
        <v>6.6</v>
      </c>
      <c r="F255">
        <v>27.5</v>
      </c>
      <c r="G255">
        <v>27.3</v>
      </c>
      <c r="H255">
        <v>13.6</v>
      </c>
      <c r="I255">
        <v>13.8</v>
      </c>
    </row>
    <row r="256" spans="1:9" x14ac:dyDescent="0.25">
      <c r="A256" t="s">
        <v>301</v>
      </c>
      <c r="B256" t="s">
        <v>321</v>
      </c>
      <c r="C256" t="s">
        <v>322</v>
      </c>
      <c r="D256">
        <v>11.3</v>
      </c>
      <c r="E256">
        <v>10.5</v>
      </c>
      <c r="F256">
        <v>27.6</v>
      </c>
      <c r="G256">
        <v>27</v>
      </c>
      <c r="H256">
        <v>13.6</v>
      </c>
      <c r="I256">
        <v>13.8</v>
      </c>
    </row>
    <row r="257" spans="1:9" x14ac:dyDescent="0.25">
      <c r="A257" t="s">
        <v>301</v>
      </c>
      <c r="B257" t="s">
        <v>361</v>
      </c>
      <c r="C257" t="s">
        <v>362</v>
      </c>
      <c r="D257">
        <v>11.8</v>
      </c>
      <c r="E257">
        <v>10.8</v>
      </c>
      <c r="F257">
        <v>27.2</v>
      </c>
      <c r="G257">
        <v>27.4</v>
      </c>
      <c r="H257">
        <v>13.6</v>
      </c>
      <c r="I257">
        <v>13.8</v>
      </c>
    </row>
    <row r="258" spans="1:9" x14ac:dyDescent="0.25">
      <c r="A258" t="s">
        <v>301</v>
      </c>
      <c r="B258" t="s">
        <v>369</v>
      </c>
      <c r="C258" t="s">
        <v>370</v>
      </c>
      <c r="D258">
        <v>11.9</v>
      </c>
      <c r="E258">
        <v>11.2</v>
      </c>
      <c r="F258">
        <v>14.9</v>
      </c>
      <c r="G258">
        <v>15.1</v>
      </c>
      <c r="H258">
        <v>13.6</v>
      </c>
      <c r="I258">
        <v>13.8</v>
      </c>
    </row>
    <row r="259" spans="1:9" x14ac:dyDescent="0.25">
      <c r="A259" t="s">
        <v>301</v>
      </c>
      <c r="B259" t="s">
        <v>397</v>
      </c>
      <c r="C259" t="s">
        <v>398</v>
      </c>
      <c r="D259">
        <v>5.3</v>
      </c>
      <c r="E259">
        <v>5</v>
      </c>
      <c r="F259">
        <v>31.1</v>
      </c>
      <c r="G259">
        <v>31.1</v>
      </c>
      <c r="H259">
        <v>13.6</v>
      </c>
      <c r="I259">
        <v>13.8</v>
      </c>
    </row>
    <row r="260" spans="1:9" x14ac:dyDescent="0.25">
      <c r="A260" t="s">
        <v>301</v>
      </c>
      <c r="B260" t="s">
        <v>433</v>
      </c>
      <c r="C260" t="s">
        <v>434</v>
      </c>
      <c r="D260">
        <v>13.5</v>
      </c>
      <c r="E260">
        <v>12.5</v>
      </c>
      <c r="F260">
        <v>24.9</v>
      </c>
      <c r="G260">
        <v>25</v>
      </c>
      <c r="H260">
        <v>13.6</v>
      </c>
      <c r="I260">
        <v>13.8</v>
      </c>
    </row>
    <row r="261" spans="1:9" x14ac:dyDescent="0.25">
      <c r="A261" t="s">
        <v>301</v>
      </c>
      <c r="B261" t="s">
        <v>317</v>
      </c>
      <c r="C261" t="s">
        <v>318</v>
      </c>
      <c r="D261">
        <v>10.7</v>
      </c>
      <c r="E261">
        <v>9.9</v>
      </c>
      <c r="F261">
        <v>17</v>
      </c>
      <c r="G261">
        <v>17.600000000000001</v>
      </c>
      <c r="H261">
        <v>13.6</v>
      </c>
      <c r="I261">
        <v>13.8</v>
      </c>
    </row>
    <row r="262" spans="1:9" x14ac:dyDescent="0.25">
      <c r="A262" t="s">
        <v>301</v>
      </c>
      <c r="B262" t="s">
        <v>323</v>
      </c>
      <c r="C262" t="s">
        <v>324</v>
      </c>
      <c r="D262">
        <v>6.3</v>
      </c>
      <c r="E262">
        <v>6</v>
      </c>
      <c r="F262">
        <v>18.3</v>
      </c>
      <c r="G262">
        <v>19.600000000000001</v>
      </c>
      <c r="H262">
        <v>13.6</v>
      </c>
      <c r="I262">
        <v>13.8</v>
      </c>
    </row>
    <row r="263" spans="1:9" x14ac:dyDescent="0.25">
      <c r="A263" t="s">
        <v>301</v>
      </c>
      <c r="B263" t="s">
        <v>363</v>
      </c>
      <c r="C263" t="s">
        <v>364</v>
      </c>
      <c r="D263">
        <v>8</v>
      </c>
      <c r="E263">
        <v>7.9</v>
      </c>
      <c r="F263">
        <v>17.399999999999999</v>
      </c>
      <c r="G263">
        <v>17.5</v>
      </c>
      <c r="H263">
        <v>13.6</v>
      </c>
      <c r="I263">
        <v>13.8</v>
      </c>
    </row>
    <row r="264" spans="1:9" x14ac:dyDescent="0.25">
      <c r="A264" t="s">
        <v>301</v>
      </c>
      <c r="B264" t="s">
        <v>365</v>
      </c>
      <c r="C264" t="s">
        <v>366</v>
      </c>
      <c r="D264">
        <v>6.3</v>
      </c>
      <c r="E264">
        <v>6</v>
      </c>
      <c r="F264">
        <v>20</v>
      </c>
      <c r="G264">
        <v>20.9</v>
      </c>
      <c r="H264">
        <v>13.6</v>
      </c>
      <c r="I264">
        <v>13.8</v>
      </c>
    </row>
    <row r="265" spans="1:9" x14ac:dyDescent="0.25">
      <c r="A265" t="s">
        <v>301</v>
      </c>
      <c r="B265" t="s">
        <v>393</v>
      </c>
      <c r="C265" t="s">
        <v>394</v>
      </c>
      <c r="D265">
        <v>8.1999999999999993</v>
      </c>
      <c r="E265">
        <v>7.9</v>
      </c>
      <c r="F265">
        <v>22.2</v>
      </c>
      <c r="G265">
        <v>23.1</v>
      </c>
      <c r="H265">
        <v>13.6</v>
      </c>
      <c r="I265">
        <v>13.8</v>
      </c>
    </row>
    <row r="266" spans="1:9" x14ac:dyDescent="0.25">
      <c r="A266" t="s">
        <v>301</v>
      </c>
      <c r="B266" t="s">
        <v>431</v>
      </c>
      <c r="C266" t="s">
        <v>432</v>
      </c>
      <c r="D266">
        <v>9.4</v>
      </c>
      <c r="E266">
        <v>9.3000000000000007</v>
      </c>
      <c r="F266">
        <v>23.3</v>
      </c>
      <c r="G266">
        <v>23.1</v>
      </c>
      <c r="H266">
        <v>13.6</v>
      </c>
      <c r="I266">
        <v>13.8</v>
      </c>
    </row>
    <row r="267" spans="1:9" x14ac:dyDescent="0.25">
      <c r="A267" t="s">
        <v>301</v>
      </c>
      <c r="B267" t="s">
        <v>463</v>
      </c>
      <c r="C267" t="s">
        <v>464</v>
      </c>
      <c r="D267">
        <v>8.9</v>
      </c>
      <c r="E267">
        <v>8.1999999999999993</v>
      </c>
      <c r="F267">
        <v>21.5</v>
      </c>
      <c r="G267">
        <v>21.4</v>
      </c>
      <c r="H267">
        <v>13.6</v>
      </c>
      <c r="I267">
        <v>13.8</v>
      </c>
    </row>
    <row r="268" spans="1:9" x14ac:dyDescent="0.25">
      <c r="A268" t="s">
        <v>301</v>
      </c>
      <c r="B268" t="s">
        <v>465</v>
      </c>
      <c r="C268" t="s">
        <v>466</v>
      </c>
      <c r="D268">
        <v>9.6</v>
      </c>
      <c r="E268">
        <v>9</v>
      </c>
      <c r="F268">
        <v>24.5</v>
      </c>
      <c r="G268">
        <v>24.7</v>
      </c>
      <c r="H268">
        <v>13.6</v>
      </c>
      <c r="I268">
        <v>13.8</v>
      </c>
    </row>
    <row r="269" spans="1:9" x14ac:dyDescent="0.25">
      <c r="A269" t="s">
        <v>301</v>
      </c>
      <c r="B269" t="s">
        <v>305</v>
      </c>
      <c r="C269" t="s">
        <v>306</v>
      </c>
      <c r="D269">
        <v>9.1</v>
      </c>
      <c r="E269">
        <v>8.6999999999999993</v>
      </c>
      <c r="F269">
        <v>21.9</v>
      </c>
      <c r="G269">
        <v>22.8</v>
      </c>
      <c r="H269">
        <v>13.6</v>
      </c>
      <c r="I269">
        <v>13.8</v>
      </c>
    </row>
    <row r="270" spans="1:9" x14ac:dyDescent="0.25">
      <c r="A270" t="s">
        <v>301</v>
      </c>
      <c r="B270" t="s">
        <v>329</v>
      </c>
      <c r="C270" t="s">
        <v>330</v>
      </c>
      <c r="D270">
        <v>5</v>
      </c>
      <c r="E270">
        <v>4.7</v>
      </c>
      <c r="F270">
        <v>13.6</v>
      </c>
      <c r="G270">
        <v>14</v>
      </c>
      <c r="H270">
        <v>13.6</v>
      </c>
      <c r="I270">
        <v>13.8</v>
      </c>
    </row>
    <row r="271" spans="1:9" x14ac:dyDescent="0.25">
      <c r="A271" t="s">
        <v>301</v>
      </c>
      <c r="B271" t="s">
        <v>387</v>
      </c>
      <c r="C271" t="s">
        <v>388</v>
      </c>
      <c r="D271">
        <v>6.6</v>
      </c>
      <c r="E271">
        <v>6.3</v>
      </c>
      <c r="F271">
        <v>16.7</v>
      </c>
      <c r="G271">
        <v>17</v>
      </c>
      <c r="H271">
        <v>13.6</v>
      </c>
      <c r="I271">
        <v>13.8</v>
      </c>
    </row>
    <row r="272" spans="1:9" x14ac:dyDescent="0.25">
      <c r="A272" t="s">
        <v>301</v>
      </c>
      <c r="B272" t="s">
        <v>427</v>
      </c>
      <c r="C272" t="s">
        <v>428</v>
      </c>
      <c r="D272">
        <v>7.3</v>
      </c>
      <c r="E272">
        <v>7</v>
      </c>
      <c r="F272">
        <v>17.399999999999999</v>
      </c>
      <c r="G272">
        <v>18.100000000000001</v>
      </c>
      <c r="H272">
        <v>13.6</v>
      </c>
      <c r="I272">
        <v>13.8</v>
      </c>
    </row>
    <row r="273" spans="1:9" x14ac:dyDescent="0.25">
      <c r="A273" t="s">
        <v>301</v>
      </c>
      <c r="B273" s="18" t="s">
        <v>3282</v>
      </c>
      <c r="C273" t="s">
        <v>302</v>
      </c>
      <c r="D273">
        <v>6.1</v>
      </c>
      <c r="E273">
        <v>6.1</v>
      </c>
      <c r="F273">
        <v>22.4</v>
      </c>
      <c r="G273">
        <v>22.9</v>
      </c>
      <c r="H273">
        <v>13.6</v>
      </c>
      <c r="I273">
        <v>13.8</v>
      </c>
    </row>
    <row r="274" spans="1:9" x14ac:dyDescent="0.25">
      <c r="A274" t="s">
        <v>301</v>
      </c>
      <c r="B274" t="s">
        <v>313</v>
      </c>
      <c r="C274" t="s">
        <v>314</v>
      </c>
      <c r="D274">
        <v>9.1</v>
      </c>
      <c r="E274">
        <v>8.8000000000000007</v>
      </c>
      <c r="F274">
        <v>21.8</v>
      </c>
      <c r="G274">
        <v>22</v>
      </c>
      <c r="H274">
        <v>13.6</v>
      </c>
      <c r="I274">
        <v>13.8</v>
      </c>
    </row>
    <row r="275" spans="1:9" x14ac:dyDescent="0.25">
      <c r="A275" t="s">
        <v>301</v>
      </c>
      <c r="B275" t="s">
        <v>349</v>
      </c>
      <c r="C275" t="s">
        <v>350</v>
      </c>
      <c r="D275">
        <v>9.1999999999999993</v>
      </c>
      <c r="E275">
        <v>8.6999999999999993</v>
      </c>
      <c r="F275">
        <v>16.600000000000001</v>
      </c>
      <c r="G275">
        <v>17.399999999999999</v>
      </c>
      <c r="H275">
        <v>13.6</v>
      </c>
      <c r="I275">
        <v>13.8</v>
      </c>
    </row>
    <row r="276" spans="1:9" x14ac:dyDescent="0.25">
      <c r="A276" t="s">
        <v>301</v>
      </c>
      <c r="B276" t="s">
        <v>377</v>
      </c>
      <c r="C276" t="s">
        <v>378</v>
      </c>
      <c r="D276">
        <v>6.9</v>
      </c>
      <c r="E276">
        <v>6.6</v>
      </c>
      <c r="F276">
        <v>20.100000000000001</v>
      </c>
      <c r="G276">
        <v>21</v>
      </c>
      <c r="H276">
        <v>13.6</v>
      </c>
      <c r="I276">
        <v>13.8</v>
      </c>
    </row>
    <row r="277" spans="1:9" x14ac:dyDescent="0.25">
      <c r="A277" t="s">
        <v>301</v>
      </c>
      <c r="B277" t="s">
        <v>385</v>
      </c>
      <c r="C277" t="s">
        <v>386</v>
      </c>
      <c r="D277">
        <v>8.3000000000000007</v>
      </c>
      <c r="E277">
        <v>7.9</v>
      </c>
      <c r="F277">
        <v>15.7</v>
      </c>
      <c r="G277">
        <v>16.7</v>
      </c>
      <c r="H277">
        <v>13.6</v>
      </c>
      <c r="I277">
        <v>13.8</v>
      </c>
    </row>
    <row r="278" spans="1:9" x14ac:dyDescent="0.25">
      <c r="A278" t="s">
        <v>301</v>
      </c>
      <c r="B278" t="s">
        <v>439</v>
      </c>
      <c r="C278" t="s">
        <v>440</v>
      </c>
      <c r="D278">
        <v>7.5</v>
      </c>
      <c r="E278">
        <v>7.3</v>
      </c>
      <c r="F278">
        <v>14.4</v>
      </c>
      <c r="G278">
        <v>15.5</v>
      </c>
      <c r="H278">
        <v>13.6</v>
      </c>
      <c r="I278">
        <v>13.8</v>
      </c>
    </row>
    <row r="279" spans="1:9" x14ac:dyDescent="0.25">
      <c r="A279" t="s">
        <v>301</v>
      </c>
      <c r="B279" t="s">
        <v>447</v>
      </c>
      <c r="C279" t="s">
        <v>448</v>
      </c>
      <c r="D279">
        <v>6.4</v>
      </c>
      <c r="E279">
        <v>6.4</v>
      </c>
      <c r="F279">
        <v>14</v>
      </c>
      <c r="G279">
        <v>15.7</v>
      </c>
      <c r="H279">
        <v>13.6</v>
      </c>
      <c r="I279">
        <v>13.8</v>
      </c>
    </row>
    <row r="280" spans="1:9" x14ac:dyDescent="0.25">
      <c r="A280" t="s">
        <v>301</v>
      </c>
      <c r="B280" t="s">
        <v>449</v>
      </c>
      <c r="C280" t="s">
        <v>450</v>
      </c>
      <c r="D280">
        <v>6.2</v>
      </c>
      <c r="E280">
        <v>6.5</v>
      </c>
      <c r="F280">
        <v>23.1</v>
      </c>
      <c r="G280">
        <v>23.3</v>
      </c>
      <c r="H280">
        <v>13.6</v>
      </c>
      <c r="I280">
        <v>13.8</v>
      </c>
    </row>
    <row r="281" spans="1:9" x14ac:dyDescent="0.25">
      <c r="A281" t="s">
        <v>301</v>
      </c>
      <c r="B281" t="s">
        <v>307</v>
      </c>
      <c r="C281" t="s">
        <v>308</v>
      </c>
      <c r="D281">
        <v>10.1</v>
      </c>
      <c r="E281">
        <v>9.4</v>
      </c>
      <c r="F281">
        <v>18.2</v>
      </c>
      <c r="G281">
        <v>18.7</v>
      </c>
      <c r="H281">
        <v>13.6</v>
      </c>
      <c r="I281">
        <v>13.8</v>
      </c>
    </row>
    <row r="282" spans="1:9" x14ac:dyDescent="0.25">
      <c r="A282" t="s">
        <v>301</v>
      </c>
      <c r="B282" t="s">
        <v>309</v>
      </c>
      <c r="C282" t="s">
        <v>310</v>
      </c>
      <c r="D282">
        <v>8</v>
      </c>
      <c r="E282">
        <v>7.6</v>
      </c>
      <c r="F282">
        <v>19.2</v>
      </c>
      <c r="G282">
        <v>21.2</v>
      </c>
      <c r="H282">
        <v>13.6</v>
      </c>
      <c r="I282">
        <v>13.8</v>
      </c>
    </row>
    <row r="283" spans="1:9" x14ac:dyDescent="0.25">
      <c r="A283" t="s">
        <v>301</v>
      </c>
      <c r="B283" t="s">
        <v>311</v>
      </c>
      <c r="C283" t="s">
        <v>312</v>
      </c>
      <c r="D283">
        <v>8.8000000000000007</v>
      </c>
      <c r="E283">
        <v>8.9</v>
      </c>
      <c r="F283">
        <v>21.9</v>
      </c>
      <c r="G283">
        <v>22.1</v>
      </c>
      <c r="H283">
        <v>13.6</v>
      </c>
      <c r="I283">
        <v>13.8</v>
      </c>
    </row>
    <row r="284" spans="1:9" x14ac:dyDescent="0.25">
      <c r="A284" t="s">
        <v>301</v>
      </c>
      <c r="B284" t="s">
        <v>325</v>
      </c>
      <c r="C284" t="s">
        <v>326</v>
      </c>
      <c r="D284">
        <v>10</v>
      </c>
      <c r="E284">
        <v>9.3000000000000007</v>
      </c>
      <c r="F284">
        <v>22.7</v>
      </c>
      <c r="G284">
        <v>22.7</v>
      </c>
      <c r="H284">
        <v>13.6</v>
      </c>
      <c r="I284">
        <v>13.8</v>
      </c>
    </row>
    <row r="285" spans="1:9" x14ac:dyDescent="0.25">
      <c r="A285" t="s">
        <v>301</v>
      </c>
      <c r="B285" t="s">
        <v>467</v>
      </c>
      <c r="C285" t="s">
        <v>468</v>
      </c>
      <c r="D285">
        <v>9.1999999999999993</v>
      </c>
      <c r="E285">
        <v>8.6</v>
      </c>
      <c r="F285">
        <v>25.2</v>
      </c>
      <c r="G285">
        <v>25.1</v>
      </c>
      <c r="H285">
        <v>13.6</v>
      </c>
      <c r="I285">
        <v>13.8</v>
      </c>
    </row>
    <row r="286" spans="1:9" x14ac:dyDescent="0.25">
      <c r="A286" t="s">
        <v>301</v>
      </c>
      <c r="B286" t="s">
        <v>469</v>
      </c>
      <c r="C286" t="s">
        <v>470</v>
      </c>
      <c r="D286">
        <v>10.9</v>
      </c>
      <c r="E286">
        <v>10.199999999999999</v>
      </c>
      <c r="F286">
        <v>19.600000000000001</v>
      </c>
      <c r="G286">
        <v>21</v>
      </c>
      <c r="H286">
        <v>13.6</v>
      </c>
      <c r="I286">
        <v>13.8</v>
      </c>
    </row>
    <row r="287" spans="1:9" x14ac:dyDescent="0.25">
      <c r="A287" t="s">
        <v>301</v>
      </c>
      <c r="B287" t="s">
        <v>357</v>
      </c>
      <c r="C287" t="s">
        <v>358</v>
      </c>
      <c r="D287">
        <v>7.6</v>
      </c>
      <c r="E287">
        <v>7.7</v>
      </c>
      <c r="F287">
        <v>21.9</v>
      </c>
      <c r="G287">
        <v>21.9</v>
      </c>
      <c r="H287">
        <v>13.6</v>
      </c>
      <c r="I287">
        <v>13.8</v>
      </c>
    </row>
    <row r="288" spans="1:9" x14ac:dyDescent="0.25">
      <c r="A288" t="s">
        <v>301</v>
      </c>
      <c r="B288" t="s">
        <v>359</v>
      </c>
      <c r="C288" t="s">
        <v>360</v>
      </c>
      <c r="D288">
        <v>8.8000000000000007</v>
      </c>
      <c r="E288">
        <v>8.3000000000000007</v>
      </c>
      <c r="F288">
        <v>14.9</v>
      </c>
      <c r="G288">
        <v>16.3</v>
      </c>
      <c r="H288">
        <v>13.6</v>
      </c>
      <c r="I288">
        <v>13.8</v>
      </c>
    </row>
    <row r="289" spans="1:9" x14ac:dyDescent="0.25">
      <c r="A289" t="s">
        <v>2116</v>
      </c>
      <c r="B289" t="s">
        <v>3082</v>
      </c>
      <c r="C289" t="s">
        <v>3083</v>
      </c>
      <c r="D289" t="e">
        <v>#VALUE!</v>
      </c>
      <c r="E289" t="e">
        <v>#VALUE!</v>
      </c>
      <c r="H289">
        <v>14.8</v>
      </c>
      <c r="I289">
        <v>18.5</v>
      </c>
    </row>
    <row r="290" spans="1:9" x14ac:dyDescent="0.25">
      <c r="A290" t="s">
        <v>2116</v>
      </c>
      <c r="B290" t="s">
        <v>3096</v>
      </c>
      <c r="C290" t="s">
        <v>3097</v>
      </c>
      <c r="D290" t="e">
        <v>#VALUE!</v>
      </c>
      <c r="E290" t="e">
        <v>#VALUE!</v>
      </c>
      <c r="H290">
        <v>14.8</v>
      </c>
      <c r="I290">
        <v>18.5</v>
      </c>
    </row>
    <row r="291" spans="1:9" x14ac:dyDescent="0.25">
      <c r="A291" t="s">
        <v>2116</v>
      </c>
      <c r="B291" t="s">
        <v>2307</v>
      </c>
      <c r="C291" t="s">
        <v>2308</v>
      </c>
      <c r="D291" t="e">
        <v>#VALUE!</v>
      </c>
      <c r="E291" t="e">
        <v>#VALUE!</v>
      </c>
      <c r="H291">
        <v>14.8</v>
      </c>
      <c r="I291">
        <v>18.5</v>
      </c>
    </row>
    <row r="292" spans="1:9" x14ac:dyDescent="0.25">
      <c r="A292" t="s">
        <v>2116</v>
      </c>
      <c r="B292" t="s">
        <v>2912</v>
      </c>
      <c r="C292" t="s">
        <v>2913</v>
      </c>
      <c r="D292" t="e">
        <v>#VALUE!</v>
      </c>
      <c r="E292" t="e">
        <v>#VALUE!</v>
      </c>
      <c r="H292">
        <v>14.8</v>
      </c>
      <c r="I292">
        <v>18.5</v>
      </c>
    </row>
    <row r="293" spans="1:9" x14ac:dyDescent="0.25">
      <c r="A293" t="s">
        <v>2116</v>
      </c>
      <c r="B293" t="s">
        <v>2918</v>
      </c>
      <c r="C293" t="s">
        <v>2919</v>
      </c>
      <c r="D293" t="e">
        <v>#VALUE!</v>
      </c>
      <c r="E293" t="e">
        <v>#VALUE!</v>
      </c>
      <c r="H293">
        <v>14.8</v>
      </c>
      <c r="I293">
        <v>18.5</v>
      </c>
    </row>
    <row r="294" spans="1:9" x14ac:dyDescent="0.25">
      <c r="A294" t="s">
        <v>2116</v>
      </c>
      <c r="B294" t="s">
        <v>2920</v>
      </c>
      <c r="C294" t="s">
        <v>2921</v>
      </c>
      <c r="D294" t="e">
        <v>#VALUE!</v>
      </c>
      <c r="E294" t="e">
        <v>#VALUE!</v>
      </c>
      <c r="H294">
        <v>14.8</v>
      </c>
      <c r="I294">
        <v>18.5</v>
      </c>
    </row>
    <row r="295" spans="1:9" x14ac:dyDescent="0.25">
      <c r="A295" t="s">
        <v>2116</v>
      </c>
      <c r="B295" t="s">
        <v>2922</v>
      </c>
      <c r="C295" t="s">
        <v>2923</v>
      </c>
      <c r="D295" t="e">
        <v>#VALUE!</v>
      </c>
      <c r="E295" t="e">
        <v>#VALUE!</v>
      </c>
      <c r="H295">
        <v>14.8</v>
      </c>
      <c r="I295">
        <v>18.5</v>
      </c>
    </row>
    <row r="296" spans="1:9" x14ac:dyDescent="0.25">
      <c r="A296" t="s">
        <v>2116</v>
      </c>
      <c r="B296" t="s">
        <v>2924</v>
      </c>
      <c r="C296" t="s">
        <v>2925</v>
      </c>
      <c r="D296" t="e">
        <v>#VALUE!</v>
      </c>
      <c r="E296" t="e">
        <v>#VALUE!</v>
      </c>
      <c r="H296">
        <v>14.8</v>
      </c>
      <c r="I296">
        <v>18.5</v>
      </c>
    </row>
    <row r="297" spans="1:9" x14ac:dyDescent="0.25">
      <c r="A297" t="s">
        <v>2116</v>
      </c>
      <c r="B297" t="s">
        <v>2926</v>
      </c>
      <c r="C297" t="s">
        <v>2927</v>
      </c>
      <c r="D297" t="e">
        <v>#VALUE!</v>
      </c>
      <c r="E297" t="e">
        <v>#VALUE!</v>
      </c>
      <c r="H297">
        <v>14.8</v>
      </c>
      <c r="I297">
        <v>18.5</v>
      </c>
    </row>
    <row r="298" spans="1:9" x14ac:dyDescent="0.25">
      <c r="A298" t="s">
        <v>2116</v>
      </c>
      <c r="B298" t="s">
        <v>2928</v>
      </c>
      <c r="C298" t="s">
        <v>2929</v>
      </c>
      <c r="D298" t="e">
        <v>#VALUE!</v>
      </c>
      <c r="E298" t="e">
        <v>#VALUE!</v>
      </c>
      <c r="H298">
        <v>14.8</v>
      </c>
      <c r="I298">
        <v>18.5</v>
      </c>
    </row>
    <row r="299" spans="1:9" x14ac:dyDescent="0.25">
      <c r="A299" t="s">
        <v>2116</v>
      </c>
      <c r="B299" t="s">
        <v>2930</v>
      </c>
      <c r="C299" t="s">
        <v>2931</v>
      </c>
      <c r="D299" t="e">
        <v>#VALUE!</v>
      </c>
      <c r="E299" t="e">
        <v>#VALUE!</v>
      </c>
      <c r="H299">
        <v>14.8</v>
      </c>
      <c r="I299">
        <v>18.5</v>
      </c>
    </row>
    <row r="300" spans="1:9" x14ac:dyDescent="0.25">
      <c r="A300" t="s">
        <v>2116</v>
      </c>
      <c r="B300" t="s">
        <v>2932</v>
      </c>
      <c r="C300" t="s">
        <v>2933</v>
      </c>
      <c r="D300" t="e">
        <v>#VALUE!</v>
      </c>
      <c r="E300" t="e">
        <v>#VALUE!</v>
      </c>
      <c r="H300">
        <v>14.8</v>
      </c>
      <c r="I300">
        <v>18.5</v>
      </c>
    </row>
    <row r="301" spans="1:9" x14ac:dyDescent="0.25">
      <c r="A301" t="s">
        <v>2116</v>
      </c>
      <c r="B301" t="s">
        <v>2934</v>
      </c>
      <c r="C301" t="s">
        <v>2935</v>
      </c>
      <c r="D301" t="e">
        <v>#VALUE!</v>
      </c>
      <c r="E301" t="e">
        <v>#VALUE!</v>
      </c>
      <c r="H301">
        <v>14.8</v>
      </c>
      <c r="I301">
        <v>18.5</v>
      </c>
    </row>
    <row r="302" spans="1:9" x14ac:dyDescent="0.25">
      <c r="A302" t="s">
        <v>2116</v>
      </c>
      <c r="B302" t="s">
        <v>2936</v>
      </c>
      <c r="C302" t="s">
        <v>2937</v>
      </c>
      <c r="D302" t="e">
        <v>#VALUE!</v>
      </c>
      <c r="E302" t="e">
        <v>#VALUE!</v>
      </c>
      <c r="H302">
        <v>14.8</v>
      </c>
      <c r="I302">
        <v>18.5</v>
      </c>
    </row>
    <row r="303" spans="1:9" x14ac:dyDescent="0.25">
      <c r="A303" t="s">
        <v>2116</v>
      </c>
      <c r="B303" t="s">
        <v>2938</v>
      </c>
      <c r="C303" t="s">
        <v>2939</v>
      </c>
      <c r="D303" t="e">
        <v>#VALUE!</v>
      </c>
      <c r="E303" t="e">
        <v>#VALUE!</v>
      </c>
      <c r="H303">
        <v>14.8</v>
      </c>
      <c r="I303">
        <v>18.5</v>
      </c>
    </row>
    <row r="304" spans="1:9" x14ac:dyDescent="0.25">
      <c r="A304" t="s">
        <v>2116</v>
      </c>
      <c r="B304" t="s">
        <v>2940</v>
      </c>
      <c r="C304" t="s">
        <v>2941</v>
      </c>
      <c r="D304" t="e">
        <v>#VALUE!</v>
      </c>
      <c r="E304" t="e">
        <v>#VALUE!</v>
      </c>
      <c r="H304">
        <v>14.8</v>
      </c>
      <c r="I304">
        <v>18.5</v>
      </c>
    </row>
    <row r="305" spans="1:9" x14ac:dyDescent="0.25">
      <c r="A305" t="s">
        <v>2116</v>
      </c>
      <c r="B305" t="s">
        <v>2942</v>
      </c>
      <c r="C305" t="s">
        <v>2943</v>
      </c>
      <c r="D305" t="e">
        <v>#VALUE!</v>
      </c>
      <c r="E305" t="e">
        <v>#VALUE!</v>
      </c>
      <c r="H305">
        <v>14.8</v>
      </c>
      <c r="I305">
        <v>18.5</v>
      </c>
    </row>
    <row r="306" spans="1:9" x14ac:dyDescent="0.25">
      <c r="A306" t="s">
        <v>2116</v>
      </c>
      <c r="B306" t="s">
        <v>2944</v>
      </c>
      <c r="C306" t="s">
        <v>2945</v>
      </c>
      <c r="D306" t="e">
        <v>#VALUE!</v>
      </c>
      <c r="E306" t="e">
        <v>#VALUE!</v>
      </c>
      <c r="H306">
        <v>14.8</v>
      </c>
      <c r="I306">
        <v>18.5</v>
      </c>
    </row>
    <row r="307" spans="1:9" x14ac:dyDescent="0.25">
      <c r="A307" t="s">
        <v>2116</v>
      </c>
      <c r="B307" t="s">
        <v>2962</v>
      </c>
      <c r="C307" t="s">
        <v>2963</v>
      </c>
      <c r="D307" t="e">
        <v>#VALUE!</v>
      </c>
      <c r="E307" t="e">
        <v>#VALUE!</v>
      </c>
      <c r="H307">
        <v>14.8</v>
      </c>
      <c r="I307">
        <v>18.5</v>
      </c>
    </row>
    <row r="308" spans="1:9" x14ac:dyDescent="0.25">
      <c r="A308" t="s">
        <v>2116</v>
      </c>
      <c r="B308" t="s">
        <v>2964</v>
      </c>
      <c r="C308" t="s">
        <v>2965</v>
      </c>
      <c r="D308" t="e">
        <v>#VALUE!</v>
      </c>
      <c r="E308" t="e">
        <v>#VALUE!</v>
      </c>
      <c r="H308">
        <v>14.8</v>
      </c>
      <c r="I308">
        <v>18.5</v>
      </c>
    </row>
    <row r="309" spans="1:9" x14ac:dyDescent="0.25">
      <c r="A309" t="s">
        <v>2116</v>
      </c>
      <c r="B309" t="s">
        <v>2966</v>
      </c>
      <c r="C309" t="s">
        <v>2967</v>
      </c>
      <c r="D309" t="e">
        <v>#VALUE!</v>
      </c>
      <c r="E309" t="e">
        <v>#VALUE!</v>
      </c>
      <c r="H309">
        <v>14.8</v>
      </c>
      <c r="I309">
        <v>18.5</v>
      </c>
    </row>
    <row r="310" spans="1:9" x14ac:dyDescent="0.25">
      <c r="A310" t="s">
        <v>2116</v>
      </c>
      <c r="B310" t="s">
        <v>2968</v>
      </c>
      <c r="C310" t="s">
        <v>2969</v>
      </c>
      <c r="D310" t="e">
        <v>#VALUE!</v>
      </c>
      <c r="E310" t="e">
        <v>#VALUE!</v>
      </c>
      <c r="H310">
        <v>14.8</v>
      </c>
      <c r="I310">
        <v>18.5</v>
      </c>
    </row>
    <row r="311" spans="1:9" x14ac:dyDescent="0.25">
      <c r="A311" t="s">
        <v>2116</v>
      </c>
      <c r="B311" t="s">
        <v>2970</v>
      </c>
      <c r="C311" t="s">
        <v>2971</v>
      </c>
      <c r="D311" t="e">
        <v>#VALUE!</v>
      </c>
      <c r="E311" t="e">
        <v>#VALUE!</v>
      </c>
      <c r="H311">
        <v>14.8</v>
      </c>
      <c r="I311">
        <v>18.5</v>
      </c>
    </row>
    <row r="312" spans="1:9" x14ac:dyDescent="0.25">
      <c r="A312" t="s">
        <v>2116</v>
      </c>
      <c r="B312" t="s">
        <v>2974</v>
      </c>
      <c r="C312" t="s">
        <v>2975</v>
      </c>
      <c r="D312" t="e">
        <v>#VALUE!</v>
      </c>
      <c r="E312" t="e">
        <v>#VALUE!</v>
      </c>
      <c r="H312">
        <v>14.8</v>
      </c>
      <c r="I312">
        <v>18.5</v>
      </c>
    </row>
    <row r="313" spans="1:9" x14ac:dyDescent="0.25">
      <c r="A313" t="s">
        <v>2116</v>
      </c>
      <c r="B313" t="s">
        <v>2976</v>
      </c>
      <c r="C313" t="s">
        <v>2977</v>
      </c>
      <c r="D313" t="e">
        <v>#VALUE!</v>
      </c>
      <c r="E313" t="e">
        <v>#VALUE!</v>
      </c>
      <c r="H313">
        <v>14.8</v>
      </c>
      <c r="I313">
        <v>18.5</v>
      </c>
    </row>
    <row r="314" spans="1:9" x14ac:dyDescent="0.25">
      <c r="A314" t="s">
        <v>2116</v>
      </c>
      <c r="B314" t="s">
        <v>2978</v>
      </c>
      <c r="C314" t="s">
        <v>2979</v>
      </c>
      <c r="D314" t="e">
        <v>#VALUE!</v>
      </c>
      <c r="E314" t="e">
        <v>#VALUE!</v>
      </c>
      <c r="H314">
        <v>14.8</v>
      </c>
      <c r="I314">
        <v>18.5</v>
      </c>
    </row>
    <row r="315" spans="1:9" x14ac:dyDescent="0.25">
      <c r="A315" t="s">
        <v>2116</v>
      </c>
      <c r="B315" t="s">
        <v>2980</v>
      </c>
      <c r="C315" t="s">
        <v>2981</v>
      </c>
      <c r="D315" t="e">
        <v>#VALUE!</v>
      </c>
      <c r="E315" t="e">
        <v>#VALUE!</v>
      </c>
      <c r="H315">
        <v>14.8</v>
      </c>
      <c r="I315">
        <v>18.5</v>
      </c>
    </row>
    <row r="316" spans="1:9" x14ac:dyDescent="0.25">
      <c r="A316" t="s">
        <v>2116</v>
      </c>
      <c r="B316" t="s">
        <v>2990</v>
      </c>
      <c r="C316" t="s">
        <v>2991</v>
      </c>
      <c r="D316" t="e">
        <v>#VALUE!</v>
      </c>
      <c r="E316" t="e">
        <v>#VALUE!</v>
      </c>
      <c r="H316">
        <v>14.8</v>
      </c>
      <c r="I316">
        <v>18.5</v>
      </c>
    </row>
    <row r="317" spans="1:9" x14ac:dyDescent="0.25">
      <c r="A317" t="s">
        <v>2116</v>
      </c>
      <c r="B317" t="s">
        <v>2996</v>
      </c>
      <c r="C317" t="s">
        <v>2997</v>
      </c>
      <c r="D317" t="e">
        <v>#VALUE!</v>
      </c>
      <c r="E317" t="e">
        <v>#VALUE!</v>
      </c>
      <c r="H317">
        <v>14.8</v>
      </c>
      <c r="I317">
        <v>18.5</v>
      </c>
    </row>
    <row r="318" spans="1:9" x14ac:dyDescent="0.25">
      <c r="A318" t="s">
        <v>2116</v>
      </c>
      <c r="B318" t="s">
        <v>2998</v>
      </c>
      <c r="C318" t="s">
        <v>2999</v>
      </c>
      <c r="D318" t="e">
        <v>#VALUE!</v>
      </c>
      <c r="E318" t="e">
        <v>#VALUE!</v>
      </c>
      <c r="H318">
        <v>14.8</v>
      </c>
      <c r="I318">
        <v>18.5</v>
      </c>
    </row>
    <row r="319" spans="1:9" x14ac:dyDescent="0.25">
      <c r="A319" t="s">
        <v>2116</v>
      </c>
      <c r="B319" t="s">
        <v>3000</v>
      </c>
      <c r="C319" t="s">
        <v>3001</v>
      </c>
      <c r="D319" t="e">
        <v>#VALUE!</v>
      </c>
      <c r="E319" t="e">
        <v>#VALUE!</v>
      </c>
      <c r="H319">
        <v>14.8</v>
      </c>
      <c r="I319">
        <v>18.5</v>
      </c>
    </row>
    <row r="320" spans="1:9" x14ac:dyDescent="0.25">
      <c r="A320" t="s">
        <v>2116</v>
      </c>
      <c r="B320" t="s">
        <v>3004</v>
      </c>
      <c r="C320" t="s">
        <v>3005</v>
      </c>
      <c r="D320" t="e">
        <v>#VALUE!</v>
      </c>
      <c r="E320" t="e">
        <v>#VALUE!</v>
      </c>
      <c r="H320">
        <v>14.8</v>
      </c>
      <c r="I320">
        <v>18.5</v>
      </c>
    </row>
    <row r="321" spans="1:9" x14ac:dyDescent="0.25">
      <c r="A321" t="s">
        <v>2116</v>
      </c>
      <c r="B321" t="s">
        <v>3006</v>
      </c>
      <c r="C321" t="s">
        <v>3007</v>
      </c>
      <c r="D321" t="e">
        <v>#VALUE!</v>
      </c>
      <c r="E321" t="e">
        <v>#VALUE!</v>
      </c>
      <c r="H321">
        <v>14.8</v>
      </c>
      <c r="I321">
        <v>18.5</v>
      </c>
    </row>
    <row r="322" spans="1:9" x14ac:dyDescent="0.25">
      <c r="A322" t="s">
        <v>2116</v>
      </c>
      <c r="B322" t="s">
        <v>3012</v>
      </c>
      <c r="C322" t="s">
        <v>3013</v>
      </c>
      <c r="D322" t="e">
        <v>#VALUE!</v>
      </c>
      <c r="E322" t="e">
        <v>#VALUE!</v>
      </c>
      <c r="H322">
        <v>14.8</v>
      </c>
      <c r="I322">
        <v>18.5</v>
      </c>
    </row>
    <row r="323" spans="1:9" x14ac:dyDescent="0.25">
      <c r="A323" t="s">
        <v>2116</v>
      </c>
      <c r="B323" t="s">
        <v>3014</v>
      </c>
      <c r="C323" t="s">
        <v>3015</v>
      </c>
      <c r="D323" t="e">
        <v>#VALUE!</v>
      </c>
      <c r="E323" t="e">
        <v>#VALUE!</v>
      </c>
      <c r="H323">
        <v>14.8</v>
      </c>
      <c r="I323">
        <v>18.5</v>
      </c>
    </row>
    <row r="324" spans="1:9" x14ac:dyDescent="0.25">
      <c r="A324" t="s">
        <v>2116</v>
      </c>
      <c r="B324" t="s">
        <v>3018</v>
      </c>
      <c r="C324" t="s">
        <v>3019</v>
      </c>
      <c r="D324" t="e">
        <v>#VALUE!</v>
      </c>
      <c r="E324" t="e">
        <v>#VALUE!</v>
      </c>
      <c r="H324">
        <v>14.8</v>
      </c>
      <c r="I324">
        <v>18.5</v>
      </c>
    </row>
    <row r="325" spans="1:9" x14ac:dyDescent="0.25">
      <c r="A325" t="s">
        <v>2116</v>
      </c>
      <c r="B325" t="s">
        <v>3020</v>
      </c>
      <c r="C325" t="s">
        <v>3021</v>
      </c>
      <c r="D325" t="e">
        <v>#VALUE!</v>
      </c>
      <c r="E325" t="e">
        <v>#VALUE!</v>
      </c>
      <c r="H325">
        <v>14.8</v>
      </c>
      <c r="I325">
        <v>18.5</v>
      </c>
    </row>
    <row r="326" spans="1:9" x14ac:dyDescent="0.25">
      <c r="A326" t="s">
        <v>2116</v>
      </c>
      <c r="B326" t="s">
        <v>3074</v>
      </c>
      <c r="C326" t="s">
        <v>3075</v>
      </c>
      <c r="D326" t="e">
        <v>#VALUE!</v>
      </c>
      <c r="E326" t="e">
        <v>#VALUE!</v>
      </c>
      <c r="H326">
        <v>14.8</v>
      </c>
      <c r="I326">
        <v>18.5</v>
      </c>
    </row>
    <row r="327" spans="1:9" x14ac:dyDescent="0.25">
      <c r="A327" t="s">
        <v>2116</v>
      </c>
      <c r="B327" t="s">
        <v>3076</v>
      </c>
      <c r="C327" t="s">
        <v>3077</v>
      </c>
      <c r="D327" t="e">
        <v>#VALUE!</v>
      </c>
      <c r="E327" t="e">
        <v>#VALUE!</v>
      </c>
      <c r="H327">
        <v>14.8</v>
      </c>
      <c r="I327">
        <v>18.5</v>
      </c>
    </row>
    <row r="328" spans="1:9" x14ac:dyDescent="0.25">
      <c r="A328" t="s">
        <v>2116</v>
      </c>
      <c r="B328" t="s">
        <v>3078</v>
      </c>
      <c r="C328" t="s">
        <v>3079</v>
      </c>
      <c r="D328" t="e">
        <v>#VALUE!</v>
      </c>
      <c r="E328" t="e">
        <v>#VALUE!</v>
      </c>
      <c r="H328">
        <v>14.8</v>
      </c>
      <c r="I328">
        <v>18.5</v>
      </c>
    </row>
    <row r="329" spans="1:9" x14ac:dyDescent="0.25">
      <c r="A329" t="s">
        <v>2116</v>
      </c>
      <c r="B329" t="s">
        <v>3080</v>
      </c>
      <c r="C329" t="s">
        <v>3081</v>
      </c>
      <c r="D329" t="e">
        <v>#VALUE!</v>
      </c>
      <c r="E329" t="e">
        <v>#VALUE!</v>
      </c>
      <c r="H329">
        <v>14.8</v>
      </c>
      <c r="I329">
        <v>18.5</v>
      </c>
    </row>
    <row r="330" spans="1:9" x14ac:dyDescent="0.25">
      <c r="A330" t="s">
        <v>2116</v>
      </c>
      <c r="B330" t="s">
        <v>3084</v>
      </c>
      <c r="C330" t="s">
        <v>3043</v>
      </c>
      <c r="D330" t="e">
        <v>#VALUE!</v>
      </c>
      <c r="E330" t="e">
        <v>#VALUE!</v>
      </c>
      <c r="H330">
        <v>14.8</v>
      </c>
      <c r="I330">
        <v>18.5</v>
      </c>
    </row>
    <row r="331" spans="1:9" x14ac:dyDescent="0.25">
      <c r="A331" t="s">
        <v>2116</v>
      </c>
      <c r="B331" t="s">
        <v>3085</v>
      </c>
      <c r="C331" t="s">
        <v>3053</v>
      </c>
      <c r="D331" t="e">
        <v>#VALUE!</v>
      </c>
      <c r="E331" t="e">
        <v>#VALUE!</v>
      </c>
      <c r="H331">
        <v>14.8</v>
      </c>
      <c r="I331">
        <v>18.5</v>
      </c>
    </row>
    <row r="332" spans="1:9" x14ac:dyDescent="0.25">
      <c r="A332" t="s">
        <v>2116</v>
      </c>
      <c r="B332" t="s">
        <v>3086</v>
      </c>
      <c r="C332" t="s">
        <v>3087</v>
      </c>
      <c r="D332" t="e">
        <v>#VALUE!</v>
      </c>
      <c r="E332" t="e">
        <v>#VALUE!</v>
      </c>
      <c r="H332">
        <v>14.8</v>
      </c>
      <c r="I332">
        <v>18.5</v>
      </c>
    </row>
    <row r="333" spans="1:9" x14ac:dyDescent="0.25">
      <c r="A333" t="s">
        <v>2116</v>
      </c>
      <c r="B333" t="s">
        <v>3088</v>
      </c>
      <c r="C333" t="s">
        <v>3089</v>
      </c>
      <c r="D333" t="e">
        <v>#VALUE!</v>
      </c>
      <c r="E333" t="e">
        <v>#VALUE!</v>
      </c>
      <c r="H333">
        <v>14.8</v>
      </c>
      <c r="I333">
        <v>18.5</v>
      </c>
    </row>
    <row r="334" spans="1:9" x14ac:dyDescent="0.25">
      <c r="A334" t="s">
        <v>2116</v>
      </c>
      <c r="B334" t="s">
        <v>3090</v>
      </c>
      <c r="C334" t="s">
        <v>3091</v>
      </c>
      <c r="D334" t="e">
        <v>#VALUE!</v>
      </c>
      <c r="E334" t="e">
        <v>#VALUE!</v>
      </c>
      <c r="H334">
        <v>14.8</v>
      </c>
      <c r="I334">
        <v>18.5</v>
      </c>
    </row>
    <row r="335" spans="1:9" x14ac:dyDescent="0.25">
      <c r="A335" t="s">
        <v>2116</v>
      </c>
      <c r="B335" t="s">
        <v>3092</v>
      </c>
      <c r="C335" t="s">
        <v>3093</v>
      </c>
      <c r="D335" t="e">
        <v>#VALUE!</v>
      </c>
      <c r="E335" t="e">
        <v>#VALUE!</v>
      </c>
      <c r="H335">
        <v>14.8</v>
      </c>
      <c r="I335">
        <v>18.5</v>
      </c>
    </row>
    <row r="336" spans="1:9" x14ac:dyDescent="0.25">
      <c r="A336" t="s">
        <v>2116</v>
      </c>
      <c r="B336" t="s">
        <v>3094</v>
      </c>
      <c r="C336" t="s">
        <v>3095</v>
      </c>
      <c r="D336" t="e">
        <v>#VALUE!</v>
      </c>
      <c r="E336" t="e">
        <v>#VALUE!</v>
      </c>
      <c r="H336">
        <v>14.8</v>
      </c>
      <c r="I336">
        <v>18.5</v>
      </c>
    </row>
    <row r="337" spans="1:9" x14ac:dyDescent="0.25">
      <c r="A337" t="s">
        <v>2116</v>
      </c>
      <c r="B337" t="s">
        <v>3098</v>
      </c>
      <c r="C337" t="s">
        <v>3045</v>
      </c>
      <c r="D337" t="e">
        <v>#VALUE!</v>
      </c>
      <c r="E337" t="e">
        <v>#VALUE!</v>
      </c>
      <c r="H337">
        <v>14.8</v>
      </c>
      <c r="I337">
        <v>18.5</v>
      </c>
    </row>
    <row r="338" spans="1:9" x14ac:dyDescent="0.25">
      <c r="A338" t="s">
        <v>2116</v>
      </c>
      <c r="B338" t="s">
        <v>3099</v>
      </c>
      <c r="C338" t="s">
        <v>3100</v>
      </c>
      <c r="D338" t="e">
        <v>#VALUE!</v>
      </c>
      <c r="E338" t="e">
        <v>#VALUE!</v>
      </c>
      <c r="H338">
        <v>14.8</v>
      </c>
      <c r="I338">
        <v>18.5</v>
      </c>
    </row>
    <row r="339" spans="1:9" x14ac:dyDescent="0.25">
      <c r="A339" t="s">
        <v>2116</v>
      </c>
      <c r="B339" t="s">
        <v>3101</v>
      </c>
      <c r="C339" t="s">
        <v>3102</v>
      </c>
      <c r="D339" t="e">
        <v>#VALUE!</v>
      </c>
      <c r="E339" t="e">
        <v>#VALUE!</v>
      </c>
      <c r="H339">
        <v>14.8</v>
      </c>
      <c r="I339">
        <v>18.5</v>
      </c>
    </row>
    <row r="340" spans="1:9" x14ac:dyDescent="0.25">
      <c r="A340" t="s">
        <v>2116</v>
      </c>
      <c r="B340" t="s">
        <v>3103</v>
      </c>
      <c r="C340" t="s">
        <v>3104</v>
      </c>
      <c r="D340" t="e">
        <v>#VALUE!</v>
      </c>
      <c r="E340" t="e">
        <v>#VALUE!</v>
      </c>
      <c r="H340">
        <v>14.8</v>
      </c>
      <c r="I340">
        <v>18.5</v>
      </c>
    </row>
    <row r="341" spans="1:9" x14ac:dyDescent="0.25">
      <c r="A341" t="s">
        <v>2116</v>
      </c>
      <c r="B341" t="s">
        <v>3105</v>
      </c>
      <c r="C341" t="s">
        <v>3106</v>
      </c>
      <c r="D341" t="e">
        <v>#VALUE!</v>
      </c>
      <c r="E341" t="e">
        <v>#VALUE!</v>
      </c>
      <c r="H341">
        <v>14.8</v>
      </c>
      <c r="I341">
        <v>18.5</v>
      </c>
    </row>
    <row r="342" spans="1:9" x14ac:dyDescent="0.25">
      <c r="A342" t="s">
        <v>2116</v>
      </c>
      <c r="B342" t="s">
        <v>3107</v>
      </c>
      <c r="C342" t="s">
        <v>3108</v>
      </c>
      <c r="D342" t="e">
        <v>#VALUE!</v>
      </c>
      <c r="E342" t="e">
        <v>#VALUE!</v>
      </c>
      <c r="H342">
        <v>14.8</v>
      </c>
      <c r="I342">
        <v>18.5</v>
      </c>
    </row>
    <row r="343" spans="1:9" x14ac:dyDescent="0.25">
      <c r="A343" t="s">
        <v>2116</v>
      </c>
      <c r="B343" t="s">
        <v>3109</v>
      </c>
      <c r="C343" t="s">
        <v>3110</v>
      </c>
      <c r="D343" t="e">
        <v>#VALUE!</v>
      </c>
      <c r="E343" t="e">
        <v>#VALUE!</v>
      </c>
      <c r="H343">
        <v>14.8</v>
      </c>
      <c r="I343">
        <v>18.5</v>
      </c>
    </row>
    <row r="344" spans="1:9" x14ac:dyDescent="0.25">
      <c r="A344" t="s">
        <v>2116</v>
      </c>
      <c r="B344" t="s">
        <v>3111</v>
      </c>
      <c r="C344" t="s">
        <v>3112</v>
      </c>
      <c r="D344" t="e">
        <v>#VALUE!</v>
      </c>
      <c r="E344" t="e">
        <v>#VALUE!</v>
      </c>
      <c r="H344">
        <v>14.8</v>
      </c>
      <c r="I344">
        <v>18.5</v>
      </c>
    </row>
    <row r="345" spans="1:9" x14ac:dyDescent="0.25">
      <c r="A345" t="s">
        <v>2116</v>
      </c>
      <c r="B345" t="s">
        <v>3113</v>
      </c>
      <c r="C345" t="s">
        <v>3114</v>
      </c>
      <c r="D345" t="e">
        <v>#VALUE!</v>
      </c>
      <c r="E345" t="e">
        <v>#VALUE!</v>
      </c>
      <c r="H345">
        <v>14.8</v>
      </c>
      <c r="I345">
        <v>18.5</v>
      </c>
    </row>
    <row r="346" spans="1:9" x14ac:dyDescent="0.25">
      <c r="A346" t="s">
        <v>2116</v>
      </c>
      <c r="B346" t="s">
        <v>3115</v>
      </c>
      <c r="C346" t="s">
        <v>3116</v>
      </c>
      <c r="D346" t="e">
        <v>#VALUE!</v>
      </c>
      <c r="E346" t="e">
        <v>#VALUE!</v>
      </c>
      <c r="H346">
        <v>14.8</v>
      </c>
      <c r="I346">
        <v>18.5</v>
      </c>
    </row>
    <row r="347" spans="1:9" x14ac:dyDescent="0.25">
      <c r="A347" t="s">
        <v>2116</v>
      </c>
      <c r="B347" t="s">
        <v>3117</v>
      </c>
      <c r="C347" t="s">
        <v>3118</v>
      </c>
      <c r="D347" t="e">
        <v>#VALUE!</v>
      </c>
      <c r="E347" t="e">
        <v>#VALUE!</v>
      </c>
      <c r="H347">
        <v>14.8</v>
      </c>
      <c r="I347">
        <v>18.5</v>
      </c>
    </row>
    <row r="348" spans="1:9" x14ac:dyDescent="0.25">
      <c r="A348" t="s">
        <v>2116</v>
      </c>
      <c r="B348" t="s">
        <v>2305</v>
      </c>
      <c r="C348" t="s">
        <v>2306</v>
      </c>
      <c r="D348">
        <v>6.9039072920000004</v>
      </c>
      <c r="E348">
        <v>7.9554679349999997</v>
      </c>
      <c r="H348">
        <v>14.8</v>
      </c>
      <c r="I348">
        <v>18.5</v>
      </c>
    </row>
    <row r="349" spans="1:9" x14ac:dyDescent="0.25">
      <c r="A349" t="s">
        <v>2116</v>
      </c>
      <c r="B349" t="s">
        <v>2832</v>
      </c>
      <c r="C349" t="s">
        <v>2833</v>
      </c>
      <c r="D349">
        <v>8.1204786089999992</v>
      </c>
      <c r="E349">
        <v>9.4240837699999993</v>
      </c>
      <c r="H349">
        <v>14.8</v>
      </c>
      <c r="I349">
        <v>18.5</v>
      </c>
    </row>
    <row r="350" spans="1:9" x14ac:dyDescent="0.25">
      <c r="A350" t="s">
        <v>2116</v>
      </c>
      <c r="B350" t="s">
        <v>2846</v>
      </c>
      <c r="C350" t="s">
        <v>2847</v>
      </c>
      <c r="D350" t="e">
        <v>#VALUE!</v>
      </c>
      <c r="E350" t="e">
        <v>#VALUE!</v>
      </c>
      <c r="H350">
        <v>14.8</v>
      </c>
      <c r="I350">
        <v>18.5</v>
      </c>
    </row>
    <row r="351" spans="1:9" x14ac:dyDescent="0.25">
      <c r="A351" t="s">
        <v>2116</v>
      </c>
      <c r="B351" t="s">
        <v>2848</v>
      </c>
      <c r="C351" t="s">
        <v>2849</v>
      </c>
      <c r="D351" t="e">
        <v>#VALUE!</v>
      </c>
      <c r="E351" t="e">
        <v>#VALUE!</v>
      </c>
      <c r="H351">
        <v>14.8</v>
      </c>
      <c r="I351">
        <v>18.5</v>
      </c>
    </row>
    <row r="352" spans="1:9" x14ac:dyDescent="0.25">
      <c r="A352" t="s">
        <v>2116</v>
      </c>
      <c r="B352" t="s">
        <v>2850</v>
      </c>
      <c r="C352" t="s">
        <v>2851</v>
      </c>
      <c r="D352" t="e">
        <v>#VALUE!</v>
      </c>
      <c r="E352" t="e">
        <v>#VALUE!</v>
      </c>
      <c r="H352">
        <v>14.8</v>
      </c>
      <c r="I352">
        <v>18.5</v>
      </c>
    </row>
    <row r="353" spans="1:9" x14ac:dyDescent="0.25">
      <c r="A353" t="s">
        <v>2116</v>
      </c>
      <c r="B353" t="s">
        <v>2852</v>
      </c>
      <c r="C353" t="s">
        <v>2853</v>
      </c>
      <c r="D353" t="e">
        <v>#VALUE!</v>
      </c>
      <c r="E353" t="e">
        <v>#VALUE!</v>
      </c>
      <c r="H353">
        <v>14.8</v>
      </c>
      <c r="I353">
        <v>18.5</v>
      </c>
    </row>
    <row r="354" spans="1:9" x14ac:dyDescent="0.25">
      <c r="A354" t="s">
        <v>2116</v>
      </c>
      <c r="B354" t="s">
        <v>2854</v>
      </c>
      <c r="C354" t="s">
        <v>2855</v>
      </c>
      <c r="D354" t="e">
        <v>#VALUE!</v>
      </c>
      <c r="E354" t="e">
        <v>#VALUE!</v>
      </c>
      <c r="H354">
        <v>14.8</v>
      </c>
      <c r="I354">
        <v>18.5</v>
      </c>
    </row>
    <row r="355" spans="1:9" x14ac:dyDescent="0.25">
      <c r="A355" t="s">
        <v>2116</v>
      </c>
      <c r="B355" t="s">
        <v>2856</v>
      </c>
      <c r="C355" t="s">
        <v>2857</v>
      </c>
      <c r="D355" t="e">
        <v>#VALUE!</v>
      </c>
      <c r="E355" t="e">
        <v>#VALUE!</v>
      </c>
      <c r="H355">
        <v>14.8</v>
      </c>
      <c r="I355">
        <v>18.5</v>
      </c>
    </row>
    <row r="356" spans="1:9" x14ac:dyDescent="0.25">
      <c r="A356" t="s">
        <v>2116</v>
      </c>
      <c r="B356" t="s">
        <v>2858</v>
      </c>
      <c r="C356" t="s">
        <v>2859</v>
      </c>
      <c r="D356" t="e">
        <v>#VALUE!</v>
      </c>
      <c r="E356" t="e">
        <v>#VALUE!</v>
      </c>
      <c r="H356">
        <v>14.8</v>
      </c>
      <c r="I356">
        <v>18.5</v>
      </c>
    </row>
    <row r="357" spans="1:9" x14ac:dyDescent="0.25">
      <c r="A357" t="s">
        <v>2116</v>
      </c>
      <c r="B357" t="s">
        <v>2860</v>
      </c>
      <c r="C357" t="s">
        <v>2861</v>
      </c>
      <c r="D357" t="e">
        <v>#VALUE!</v>
      </c>
      <c r="E357" t="e">
        <v>#VALUE!</v>
      </c>
      <c r="H357">
        <v>14.8</v>
      </c>
      <c r="I357">
        <v>18.5</v>
      </c>
    </row>
    <row r="358" spans="1:9" x14ac:dyDescent="0.25">
      <c r="A358" t="s">
        <v>2116</v>
      </c>
      <c r="B358" t="s">
        <v>2862</v>
      </c>
      <c r="C358" t="s">
        <v>2863</v>
      </c>
      <c r="D358" t="e">
        <v>#VALUE!</v>
      </c>
      <c r="E358" t="e">
        <v>#VALUE!</v>
      </c>
      <c r="H358">
        <v>14.8</v>
      </c>
      <c r="I358">
        <v>18.5</v>
      </c>
    </row>
    <row r="359" spans="1:9" x14ac:dyDescent="0.25">
      <c r="A359" t="s">
        <v>2116</v>
      </c>
      <c r="B359" t="s">
        <v>2864</v>
      </c>
      <c r="C359" t="s">
        <v>2865</v>
      </c>
      <c r="D359" t="e">
        <v>#VALUE!</v>
      </c>
      <c r="E359" t="e">
        <v>#VALUE!</v>
      </c>
      <c r="H359">
        <v>14.8</v>
      </c>
      <c r="I359">
        <v>18.5</v>
      </c>
    </row>
    <row r="360" spans="1:9" x14ac:dyDescent="0.25">
      <c r="A360" t="s">
        <v>2116</v>
      </c>
      <c r="B360" t="s">
        <v>2866</v>
      </c>
      <c r="C360" t="s">
        <v>2867</v>
      </c>
      <c r="D360" t="e">
        <v>#VALUE!</v>
      </c>
      <c r="E360" t="e">
        <v>#VALUE!</v>
      </c>
      <c r="H360">
        <v>14.8</v>
      </c>
      <c r="I360">
        <v>18.5</v>
      </c>
    </row>
    <row r="361" spans="1:9" x14ac:dyDescent="0.25">
      <c r="A361" t="s">
        <v>2116</v>
      </c>
      <c r="B361" t="s">
        <v>2868</v>
      </c>
      <c r="C361" t="s">
        <v>2869</v>
      </c>
      <c r="D361" t="e">
        <v>#VALUE!</v>
      </c>
      <c r="E361" t="e">
        <v>#VALUE!</v>
      </c>
      <c r="H361">
        <v>14.8</v>
      </c>
      <c r="I361">
        <v>18.5</v>
      </c>
    </row>
    <row r="362" spans="1:9" x14ac:dyDescent="0.25">
      <c r="A362" t="s">
        <v>2116</v>
      </c>
      <c r="B362" t="s">
        <v>2117</v>
      </c>
      <c r="C362" t="s">
        <v>2118</v>
      </c>
      <c r="D362">
        <v>6.3539864990000003</v>
      </c>
      <c r="E362">
        <v>7.4835203659999996</v>
      </c>
      <c r="F362">
        <v>6.1909200459999996</v>
      </c>
      <c r="G362">
        <v>7.700065618</v>
      </c>
      <c r="H362">
        <v>14.8</v>
      </c>
      <c r="I362">
        <v>18.5</v>
      </c>
    </row>
    <row r="363" spans="1:9" x14ac:dyDescent="0.25">
      <c r="A363" t="s">
        <v>2116</v>
      </c>
      <c r="B363" t="s">
        <v>2522</v>
      </c>
      <c r="C363" t="s">
        <v>2523</v>
      </c>
      <c r="D363">
        <v>3.9821578299999998</v>
      </c>
      <c r="E363">
        <v>5.212863263</v>
      </c>
      <c r="F363">
        <v>7.9898501619999998</v>
      </c>
      <c r="G363">
        <v>9.2532231459999998</v>
      </c>
      <c r="H363">
        <v>14.8</v>
      </c>
      <c r="I363">
        <v>18.5</v>
      </c>
    </row>
    <row r="364" spans="1:9" x14ac:dyDescent="0.25">
      <c r="A364" t="s">
        <v>2116</v>
      </c>
      <c r="B364" t="s">
        <v>2524</v>
      </c>
      <c r="C364" t="s">
        <v>2525</v>
      </c>
      <c r="D364">
        <v>3.8114472259999999</v>
      </c>
      <c r="E364">
        <v>5.0137790070000001</v>
      </c>
      <c r="F364">
        <v>11.039141839999999</v>
      </c>
      <c r="G364">
        <v>12.87592369</v>
      </c>
      <c r="H364">
        <v>14.8</v>
      </c>
      <c r="I364">
        <v>18.5</v>
      </c>
    </row>
    <row r="365" spans="1:9" x14ac:dyDescent="0.25">
      <c r="A365" t="s">
        <v>2116</v>
      </c>
      <c r="B365" t="s">
        <v>2526</v>
      </c>
      <c r="C365" t="s">
        <v>2527</v>
      </c>
      <c r="D365">
        <v>3.1814969099999999</v>
      </c>
      <c r="E365">
        <v>4.2149306720000004</v>
      </c>
      <c r="F365">
        <v>6.676792872</v>
      </c>
      <c r="G365">
        <v>7.3968379190000002</v>
      </c>
      <c r="H365">
        <v>14.8</v>
      </c>
      <c r="I365">
        <v>18.5</v>
      </c>
    </row>
    <row r="366" spans="1:9" x14ac:dyDescent="0.25">
      <c r="A366" t="s">
        <v>2116</v>
      </c>
      <c r="B366" t="s">
        <v>2528</v>
      </c>
      <c r="C366" t="s">
        <v>2529</v>
      </c>
      <c r="D366">
        <v>3.2215336579999998</v>
      </c>
      <c r="E366">
        <v>4.3357734250000002</v>
      </c>
      <c r="F366">
        <v>7.7568675359999997</v>
      </c>
      <c r="G366">
        <v>9.1711546330000004</v>
      </c>
      <c r="H366">
        <v>14.8</v>
      </c>
      <c r="I366">
        <v>18.5</v>
      </c>
    </row>
    <row r="367" spans="1:9" x14ac:dyDescent="0.25">
      <c r="A367" t="s">
        <v>2116</v>
      </c>
      <c r="B367" t="s">
        <v>2530</v>
      </c>
      <c r="C367" t="s">
        <v>2531</v>
      </c>
      <c r="D367">
        <v>4.214999326</v>
      </c>
      <c r="E367">
        <v>5.3998838730000003</v>
      </c>
      <c r="F367">
        <v>9.6386161759999993</v>
      </c>
      <c r="G367">
        <v>10.675658609999999</v>
      </c>
      <c r="H367">
        <v>14.8</v>
      </c>
      <c r="I367">
        <v>18.5</v>
      </c>
    </row>
    <row r="368" spans="1:9" x14ac:dyDescent="0.25">
      <c r="A368" t="s">
        <v>2116</v>
      </c>
      <c r="B368" t="s">
        <v>2532</v>
      </c>
      <c r="C368" t="s">
        <v>2533</v>
      </c>
      <c r="D368">
        <v>5.3531235400000003</v>
      </c>
      <c r="E368">
        <v>7.2604147899999996</v>
      </c>
      <c r="F368">
        <v>12.10256832</v>
      </c>
      <c r="G368">
        <v>13.143737359999999</v>
      </c>
      <c r="H368">
        <v>14.8</v>
      </c>
      <c r="I368">
        <v>18.5</v>
      </c>
    </row>
    <row r="369" spans="1:9" x14ac:dyDescent="0.25">
      <c r="A369" t="s">
        <v>2116</v>
      </c>
      <c r="B369" t="s">
        <v>2534</v>
      </c>
      <c r="C369" t="s">
        <v>2535</v>
      </c>
      <c r="D369">
        <v>4.0612160099999999</v>
      </c>
      <c r="E369">
        <v>5.1134955529999999</v>
      </c>
      <c r="F369">
        <v>11.099260409999999</v>
      </c>
      <c r="G369">
        <v>13.1717896</v>
      </c>
      <c r="H369">
        <v>14.8</v>
      </c>
      <c r="I369">
        <v>18.5</v>
      </c>
    </row>
    <row r="370" spans="1:9" x14ac:dyDescent="0.25">
      <c r="A370" t="s">
        <v>2116</v>
      </c>
      <c r="B370" t="s">
        <v>2536</v>
      </c>
      <c r="C370" t="s">
        <v>2537</v>
      </c>
      <c r="D370">
        <v>4.6133072820000001</v>
      </c>
      <c r="E370">
        <v>6.3932248420000004</v>
      </c>
      <c r="F370">
        <v>8.2720982470000006</v>
      </c>
      <c r="G370">
        <v>8.8391431419999993</v>
      </c>
      <c r="H370">
        <v>14.8</v>
      </c>
      <c r="I370">
        <v>18.5</v>
      </c>
    </row>
    <row r="371" spans="1:9" x14ac:dyDescent="0.25">
      <c r="A371" t="s">
        <v>2116</v>
      </c>
      <c r="B371" t="s">
        <v>2538</v>
      </c>
      <c r="C371" t="s">
        <v>2539</v>
      </c>
      <c r="D371">
        <v>4.4884067219999997</v>
      </c>
      <c r="E371">
        <v>5.7627341440000004</v>
      </c>
      <c r="F371">
        <v>8.3517996619999995</v>
      </c>
      <c r="G371">
        <v>9.3727308090000001</v>
      </c>
      <c r="H371">
        <v>14.8</v>
      </c>
      <c r="I371">
        <v>18.5</v>
      </c>
    </row>
    <row r="372" spans="1:9" x14ac:dyDescent="0.25">
      <c r="A372" t="s">
        <v>2116</v>
      </c>
      <c r="B372" t="s">
        <v>2540</v>
      </c>
      <c r="C372" t="s">
        <v>2541</v>
      </c>
      <c r="D372">
        <v>3.7541110020000001</v>
      </c>
      <c r="E372">
        <v>4.9429931700000003</v>
      </c>
      <c r="F372">
        <v>7.6810516890000002</v>
      </c>
      <c r="G372">
        <v>9.2690979670000004</v>
      </c>
      <c r="H372">
        <v>14.8</v>
      </c>
      <c r="I372">
        <v>18.5</v>
      </c>
    </row>
    <row r="373" spans="1:9" x14ac:dyDescent="0.25">
      <c r="A373" t="s">
        <v>2116</v>
      </c>
      <c r="B373" t="s">
        <v>2542</v>
      </c>
      <c r="C373" t="s">
        <v>2543</v>
      </c>
      <c r="D373">
        <v>2.5936126960000001</v>
      </c>
      <c r="E373">
        <v>3.4882775000000001</v>
      </c>
      <c r="F373">
        <v>10.23066466</v>
      </c>
      <c r="G373">
        <v>12.20212188</v>
      </c>
      <c r="H373">
        <v>14.8</v>
      </c>
      <c r="I373">
        <v>18.5</v>
      </c>
    </row>
    <row r="374" spans="1:9" x14ac:dyDescent="0.25">
      <c r="A374" t="s">
        <v>2116</v>
      </c>
      <c r="B374" t="s">
        <v>2544</v>
      </c>
      <c r="C374" t="s">
        <v>2545</v>
      </c>
      <c r="D374">
        <v>3.5248131300000001</v>
      </c>
      <c r="E374">
        <v>4.3600135089999998</v>
      </c>
      <c r="F374">
        <v>7.4860518379999998</v>
      </c>
      <c r="G374">
        <v>8.5690211680000008</v>
      </c>
      <c r="H374">
        <v>14.8</v>
      </c>
      <c r="I374">
        <v>18.5</v>
      </c>
    </row>
    <row r="375" spans="1:9" x14ac:dyDescent="0.25">
      <c r="A375" t="s">
        <v>2116</v>
      </c>
      <c r="B375" t="s">
        <v>2546</v>
      </c>
      <c r="C375" t="s">
        <v>2547</v>
      </c>
      <c r="D375">
        <v>3.370595341</v>
      </c>
      <c r="E375">
        <v>4.6508045190000002</v>
      </c>
      <c r="F375">
        <v>8.1416566410000009</v>
      </c>
      <c r="G375">
        <v>9.8054587590000004</v>
      </c>
      <c r="H375">
        <v>14.8</v>
      </c>
      <c r="I375">
        <v>18.5</v>
      </c>
    </row>
    <row r="376" spans="1:9" x14ac:dyDescent="0.25">
      <c r="A376" t="s">
        <v>2116</v>
      </c>
      <c r="B376" t="s">
        <v>2548</v>
      </c>
      <c r="C376" t="s">
        <v>2549</v>
      </c>
      <c r="D376">
        <v>4.9460832369999999</v>
      </c>
      <c r="E376">
        <v>6.4216435140000003</v>
      </c>
      <c r="F376">
        <v>6.2889466949999999</v>
      </c>
      <c r="G376">
        <v>8.0127529769999999</v>
      </c>
      <c r="H376">
        <v>14.8</v>
      </c>
      <c r="I376">
        <v>18.5</v>
      </c>
    </row>
    <row r="377" spans="1:9" x14ac:dyDescent="0.25">
      <c r="A377" t="s">
        <v>2116</v>
      </c>
      <c r="B377" t="s">
        <v>2550</v>
      </c>
      <c r="C377" t="s">
        <v>2551</v>
      </c>
      <c r="D377">
        <v>3.7214132549999999</v>
      </c>
      <c r="E377">
        <v>4.8738143320000002</v>
      </c>
      <c r="F377">
        <v>10.61184327</v>
      </c>
      <c r="G377">
        <v>11.6377436</v>
      </c>
      <c r="H377">
        <v>14.8</v>
      </c>
      <c r="I377">
        <v>18.5</v>
      </c>
    </row>
    <row r="378" spans="1:9" x14ac:dyDescent="0.25">
      <c r="A378" t="s">
        <v>2116</v>
      </c>
      <c r="B378" t="s">
        <v>2552</v>
      </c>
      <c r="C378" t="s">
        <v>2553</v>
      </c>
      <c r="D378">
        <v>4.4007163120000001</v>
      </c>
      <c r="E378">
        <v>5.6976124119999998</v>
      </c>
      <c r="F378">
        <v>4.1893359840000004</v>
      </c>
      <c r="G378">
        <v>5.1960837980000001</v>
      </c>
      <c r="H378">
        <v>14.8</v>
      </c>
      <c r="I378">
        <v>18.5</v>
      </c>
    </row>
    <row r="379" spans="1:9" x14ac:dyDescent="0.25">
      <c r="A379" t="s">
        <v>2116</v>
      </c>
      <c r="B379" t="s">
        <v>2554</v>
      </c>
      <c r="C379" t="s">
        <v>2555</v>
      </c>
      <c r="D379">
        <v>3.9239001189999998</v>
      </c>
      <c r="E379">
        <v>5.0125769010000001</v>
      </c>
      <c r="F379">
        <v>5.2602991269999997</v>
      </c>
      <c r="G379">
        <v>6.799358217</v>
      </c>
      <c r="H379">
        <v>14.8</v>
      </c>
      <c r="I379">
        <v>18.5</v>
      </c>
    </row>
    <row r="380" spans="1:9" x14ac:dyDescent="0.25">
      <c r="A380" t="s">
        <v>2116</v>
      </c>
      <c r="B380" t="s">
        <v>2556</v>
      </c>
      <c r="C380" t="s">
        <v>2557</v>
      </c>
      <c r="D380">
        <v>3.5457741920000001</v>
      </c>
      <c r="E380">
        <v>4.4737206159999996</v>
      </c>
      <c r="F380">
        <v>7.5157699259999999</v>
      </c>
      <c r="G380">
        <v>8.9773969910000009</v>
      </c>
      <c r="H380">
        <v>14.8</v>
      </c>
      <c r="I380">
        <v>18.5</v>
      </c>
    </row>
    <row r="381" spans="1:9" x14ac:dyDescent="0.25">
      <c r="A381" t="s">
        <v>2116</v>
      </c>
      <c r="B381" t="s">
        <v>2558</v>
      </c>
      <c r="C381" t="s">
        <v>2559</v>
      </c>
      <c r="D381">
        <v>4.2469222350000004</v>
      </c>
      <c r="E381">
        <v>5.4828452680000002</v>
      </c>
      <c r="F381">
        <v>6.898888575</v>
      </c>
      <c r="G381">
        <v>8.1506718159999991</v>
      </c>
      <c r="H381">
        <v>14.8</v>
      </c>
      <c r="I381">
        <v>18.5</v>
      </c>
    </row>
    <row r="382" spans="1:9" x14ac:dyDescent="0.25">
      <c r="A382" t="s">
        <v>2116</v>
      </c>
      <c r="B382" t="s">
        <v>2560</v>
      </c>
      <c r="C382" t="s">
        <v>2561</v>
      </c>
      <c r="D382">
        <v>3.9098949250000001</v>
      </c>
      <c r="E382">
        <v>5.2614951899999998</v>
      </c>
      <c r="F382">
        <v>3.800143689</v>
      </c>
      <c r="G382">
        <v>4.6518926159999996</v>
      </c>
      <c r="H382">
        <v>14.8</v>
      </c>
      <c r="I382">
        <v>18.5</v>
      </c>
    </row>
    <row r="383" spans="1:9" x14ac:dyDescent="0.25">
      <c r="A383" t="s">
        <v>2116</v>
      </c>
      <c r="B383" t="s">
        <v>2562</v>
      </c>
      <c r="C383" t="s">
        <v>2563</v>
      </c>
      <c r="D383">
        <v>3.2213165749999999</v>
      </c>
      <c r="E383">
        <v>4.0645459119999998</v>
      </c>
      <c r="F383">
        <v>11.124210570000001</v>
      </c>
      <c r="G383">
        <v>12.90890705</v>
      </c>
      <c r="H383">
        <v>14.8</v>
      </c>
      <c r="I383">
        <v>18.5</v>
      </c>
    </row>
    <row r="384" spans="1:9" x14ac:dyDescent="0.25">
      <c r="A384" t="s">
        <v>2116</v>
      </c>
      <c r="B384" t="s">
        <v>2564</v>
      </c>
      <c r="C384" t="s">
        <v>2565</v>
      </c>
      <c r="D384">
        <v>4.5014378490000002</v>
      </c>
      <c r="E384">
        <v>6.1298446350000004</v>
      </c>
      <c r="F384">
        <v>2.7064090090000001</v>
      </c>
      <c r="G384">
        <v>3.241833797</v>
      </c>
      <c r="H384">
        <v>14.8</v>
      </c>
      <c r="I384">
        <v>18.5</v>
      </c>
    </row>
    <row r="385" spans="1:9" x14ac:dyDescent="0.25">
      <c r="A385" t="s">
        <v>2116</v>
      </c>
      <c r="B385" t="s">
        <v>2566</v>
      </c>
      <c r="C385" t="s">
        <v>2567</v>
      </c>
      <c r="D385">
        <v>5.0455443930000001</v>
      </c>
      <c r="E385">
        <v>6.2917797670000004</v>
      </c>
      <c r="F385">
        <v>9.8071496640000007</v>
      </c>
      <c r="G385">
        <v>11.41058655</v>
      </c>
      <c r="H385">
        <v>14.8</v>
      </c>
      <c r="I385">
        <v>18.5</v>
      </c>
    </row>
    <row r="386" spans="1:9" x14ac:dyDescent="0.25">
      <c r="A386" t="s">
        <v>2116</v>
      </c>
      <c r="B386" t="s">
        <v>2568</v>
      </c>
      <c r="C386" t="s">
        <v>2569</v>
      </c>
      <c r="D386">
        <v>5.6642983070000001</v>
      </c>
      <c r="E386">
        <v>6.8543502780000001</v>
      </c>
      <c r="F386" t="e">
        <v>#VALUE!</v>
      </c>
      <c r="G386" t="e">
        <v>#VALUE!</v>
      </c>
      <c r="H386">
        <v>14.8</v>
      </c>
      <c r="I386">
        <v>18.5</v>
      </c>
    </row>
    <row r="387" spans="1:9" x14ac:dyDescent="0.25">
      <c r="A387" t="s">
        <v>2116</v>
      </c>
      <c r="B387" t="s">
        <v>2570</v>
      </c>
      <c r="C387" t="s">
        <v>2571</v>
      </c>
      <c r="D387">
        <v>5.9845129220000004</v>
      </c>
      <c r="E387">
        <v>7.860898207</v>
      </c>
      <c r="F387">
        <v>9.5805949540000004</v>
      </c>
      <c r="G387">
        <v>11.43026042</v>
      </c>
      <c r="H387">
        <v>14.8</v>
      </c>
      <c r="I387">
        <v>18.5</v>
      </c>
    </row>
    <row r="388" spans="1:9" x14ac:dyDescent="0.25">
      <c r="A388" t="s">
        <v>2116</v>
      </c>
      <c r="B388" t="s">
        <v>2572</v>
      </c>
      <c r="C388" t="s">
        <v>2573</v>
      </c>
      <c r="D388">
        <v>5.0625945799999998</v>
      </c>
      <c r="E388">
        <v>6.4892327229999998</v>
      </c>
      <c r="F388">
        <v>12.103679359999999</v>
      </c>
      <c r="G388">
        <v>13.52312695</v>
      </c>
      <c r="H388">
        <v>14.8</v>
      </c>
      <c r="I388">
        <v>18.5</v>
      </c>
    </row>
    <row r="389" spans="1:9" x14ac:dyDescent="0.25">
      <c r="A389" t="s">
        <v>2116</v>
      </c>
      <c r="B389" t="s">
        <v>2574</v>
      </c>
      <c r="C389" t="s">
        <v>2575</v>
      </c>
      <c r="D389">
        <v>3.9053005870000002</v>
      </c>
      <c r="E389">
        <v>5.5766924749999998</v>
      </c>
      <c r="F389">
        <v>8.8168983250000004</v>
      </c>
      <c r="G389">
        <v>10.104954319999999</v>
      </c>
      <c r="H389">
        <v>14.8</v>
      </c>
      <c r="I389">
        <v>18.5</v>
      </c>
    </row>
    <row r="390" spans="1:9" x14ac:dyDescent="0.25">
      <c r="A390" t="s">
        <v>2116</v>
      </c>
      <c r="B390" t="s">
        <v>2576</v>
      </c>
      <c r="C390" t="s">
        <v>2577</v>
      </c>
      <c r="D390">
        <v>3.820359281</v>
      </c>
      <c r="E390">
        <v>5.2913913819999996</v>
      </c>
      <c r="F390" t="e">
        <v>#VALUE!</v>
      </c>
      <c r="G390" t="e">
        <v>#VALUE!</v>
      </c>
      <c r="H390">
        <v>14.8</v>
      </c>
      <c r="I390">
        <v>18.5</v>
      </c>
    </row>
    <row r="391" spans="1:9" x14ac:dyDescent="0.25">
      <c r="A391" t="s">
        <v>2116</v>
      </c>
      <c r="B391" t="s">
        <v>2578</v>
      </c>
      <c r="C391" t="s">
        <v>2579</v>
      </c>
      <c r="D391">
        <v>4.1903857980000003</v>
      </c>
      <c r="E391">
        <v>5.5009668420000004</v>
      </c>
      <c r="F391">
        <v>10.27426582</v>
      </c>
      <c r="G391">
        <v>12.132578990000001</v>
      </c>
      <c r="H391">
        <v>14.8</v>
      </c>
      <c r="I391">
        <v>18.5</v>
      </c>
    </row>
    <row r="392" spans="1:9" x14ac:dyDescent="0.25">
      <c r="A392" t="s">
        <v>2116</v>
      </c>
      <c r="B392" t="s">
        <v>2580</v>
      </c>
      <c r="C392" t="s">
        <v>2581</v>
      </c>
      <c r="D392">
        <v>4.5009538740000004</v>
      </c>
      <c r="E392">
        <v>5.281470444</v>
      </c>
      <c r="F392">
        <v>10.394683349999999</v>
      </c>
      <c r="G392">
        <v>12.34234477</v>
      </c>
      <c r="H392">
        <v>14.8</v>
      </c>
      <c r="I392">
        <v>18.5</v>
      </c>
    </row>
    <row r="393" spans="1:9" x14ac:dyDescent="0.25">
      <c r="A393" t="s">
        <v>2116</v>
      </c>
      <c r="B393" t="s">
        <v>2582</v>
      </c>
      <c r="C393" t="s">
        <v>2583</v>
      </c>
      <c r="D393">
        <v>4.5703818319999998</v>
      </c>
      <c r="E393">
        <v>5.646356248</v>
      </c>
      <c r="F393">
        <v>7.3455163260000003</v>
      </c>
      <c r="G393">
        <v>8.8132512080000005</v>
      </c>
      <c r="H393">
        <v>14.8</v>
      </c>
      <c r="I393">
        <v>18.5</v>
      </c>
    </row>
    <row r="394" spans="1:9" x14ac:dyDescent="0.25">
      <c r="A394" t="s">
        <v>2116</v>
      </c>
      <c r="B394" t="s">
        <v>2584</v>
      </c>
      <c r="C394" t="s">
        <v>2585</v>
      </c>
      <c r="D394">
        <v>4.3201082700000004</v>
      </c>
      <c r="E394">
        <v>5.447884867</v>
      </c>
      <c r="F394">
        <v>7.9540354759999996</v>
      </c>
      <c r="G394">
        <v>9.5900881449999993</v>
      </c>
      <c r="H394">
        <v>14.8</v>
      </c>
      <c r="I394">
        <v>18.5</v>
      </c>
    </row>
    <row r="395" spans="1:9" x14ac:dyDescent="0.25">
      <c r="A395" t="s">
        <v>2116</v>
      </c>
      <c r="B395" t="s">
        <v>2586</v>
      </c>
      <c r="C395" t="s">
        <v>2587</v>
      </c>
      <c r="D395">
        <v>3.829263096</v>
      </c>
      <c r="E395">
        <v>4.8125181469999996</v>
      </c>
      <c r="F395">
        <v>7.0623965499999999</v>
      </c>
      <c r="G395">
        <v>8.920220746</v>
      </c>
      <c r="H395">
        <v>14.8</v>
      </c>
      <c r="I395">
        <v>18.5</v>
      </c>
    </row>
    <row r="396" spans="1:9" x14ac:dyDescent="0.25">
      <c r="A396" t="s">
        <v>2116</v>
      </c>
      <c r="B396" t="s">
        <v>2588</v>
      </c>
      <c r="C396" t="s">
        <v>2589</v>
      </c>
      <c r="D396">
        <v>3.1262009389999998</v>
      </c>
      <c r="E396">
        <v>4.5548929380000001</v>
      </c>
      <c r="F396">
        <v>6.0802563489999999</v>
      </c>
      <c r="G396">
        <v>7.7430463940000003</v>
      </c>
      <c r="H396">
        <v>14.8</v>
      </c>
      <c r="I396">
        <v>18.5</v>
      </c>
    </row>
    <row r="397" spans="1:9" x14ac:dyDescent="0.25">
      <c r="A397" t="s">
        <v>2116</v>
      </c>
      <c r="B397" t="s">
        <v>2590</v>
      </c>
      <c r="C397" t="s">
        <v>2591</v>
      </c>
      <c r="D397">
        <v>3.8392166969999999</v>
      </c>
      <c r="E397">
        <v>5.8056667959999997</v>
      </c>
      <c r="F397">
        <v>8.0873384359999996</v>
      </c>
      <c r="G397">
        <v>9.4371592260000003</v>
      </c>
      <c r="H397">
        <v>14.8</v>
      </c>
      <c r="I397">
        <v>18.5</v>
      </c>
    </row>
    <row r="398" spans="1:9" x14ac:dyDescent="0.25">
      <c r="A398" t="s">
        <v>2116</v>
      </c>
      <c r="B398" t="s">
        <v>2592</v>
      </c>
      <c r="C398" t="s">
        <v>2593</v>
      </c>
      <c r="D398">
        <v>3.1234350630000001</v>
      </c>
      <c r="E398">
        <v>4.4711231089999997</v>
      </c>
      <c r="F398">
        <v>8.79315639</v>
      </c>
      <c r="G398">
        <v>10.186241000000001</v>
      </c>
      <c r="H398">
        <v>14.8</v>
      </c>
      <c r="I398">
        <v>18.5</v>
      </c>
    </row>
    <row r="399" spans="1:9" x14ac:dyDescent="0.25">
      <c r="A399" t="s">
        <v>2116</v>
      </c>
      <c r="B399" t="s">
        <v>2594</v>
      </c>
      <c r="C399" t="s">
        <v>2595</v>
      </c>
      <c r="D399">
        <v>4.5426969389999998</v>
      </c>
      <c r="E399">
        <v>6.1767325199999998</v>
      </c>
      <c r="F399">
        <v>8.7667112009999997</v>
      </c>
      <c r="G399">
        <v>10.491342319999999</v>
      </c>
      <c r="H399">
        <v>14.8</v>
      </c>
      <c r="I399">
        <v>18.5</v>
      </c>
    </row>
    <row r="400" spans="1:9" x14ac:dyDescent="0.25">
      <c r="A400" t="s">
        <v>2116</v>
      </c>
      <c r="B400" t="s">
        <v>2596</v>
      </c>
      <c r="C400" t="s">
        <v>2597</v>
      </c>
      <c r="D400">
        <v>5.2139322330000004</v>
      </c>
      <c r="E400">
        <v>7.072533655</v>
      </c>
      <c r="F400">
        <v>10.8374311</v>
      </c>
      <c r="G400">
        <v>11.565721760000001</v>
      </c>
      <c r="H400">
        <v>14.8</v>
      </c>
      <c r="I400">
        <v>18.5</v>
      </c>
    </row>
    <row r="401" spans="1:9" x14ac:dyDescent="0.25">
      <c r="A401" t="s">
        <v>2116</v>
      </c>
      <c r="B401" t="s">
        <v>2598</v>
      </c>
      <c r="C401" t="s">
        <v>2599</v>
      </c>
      <c r="D401">
        <v>4.754553875</v>
      </c>
      <c r="E401">
        <v>6.2981345199999996</v>
      </c>
      <c r="F401">
        <v>10.09567114</v>
      </c>
      <c r="G401">
        <v>10.50605303</v>
      </c>
      <c r="H401">
        <v>14.8</v>
      </c>
      <c r="I401">
        <v>18.5</v>
      </c>
    </row>
    <row r="402" spans="1:9" x14ac:dyDescent="0.25">
      <c r="A402" t="s">
        <v>2116</v>
      </c>
      <c r="B402" t="s">
        <v>2600</v>
      </c>
      <c r="C402" t="s">
        <v>2601</v>
      </c>
      <c r="D402">
        <v>3.5027385839999998</v>
      </c>
      <c r="E402">
        <v>4.6042422390000004</v>
      </c>
      <c r="F402">
        <v>11.850168419999999</v>
      </c>
      <c r="G402">
        <v>13.083196190000001</v>
      </c>
      <c r="H402">
        <v>14.8</v>
      </c>
      <c r="I402">
        <v>18.5</v>
      </c>
    </row>
    <row r="403" spans="1:9" x14ac:dyDescent="0.25">
      <c r="A403" t="s">
        <v>2116</v>
      </c>
      <c r="B403" t="s">
        <v>2602</v>
      </c>
      <c r="C403" t="s">
        <v>2603</v>
      </c>
      <c r="D403">
        <v>4.3664701270000004</v>
      </c>
      <c r="E403">
        <v>5.7355996530000004</v>
      </c>
      <c r="F403">
        <v>9.0079019240000004</v>
      </c>
      <c r="G403">
        <v>10.518163619999999</v>
      </c>
      <c r="H403">
        <v>14.8</v>
      </c>
      <c r="I403">
        <v>18.5</v>
      </c>
    </row>
    <row r="404" spans="1:9" x14ac:dyDescent="0.25">
      <c r="A404" t="s">
        <v>2116</v>
      </c>
      <c r="B404" t="s">
        <v>2604</v>
      </c>
      <c r="C404" t="s">
        <v>2605</v>
      </c>
      <c r="D404">
        <v>3.8065450329999999</v>
      </c>
      <c r="E404">
        <v>4.7425763730000003</v>
      </c>
      <c r="F404">
        <v>10.092157739999999</v>
      </c>
      <c r="G404">
        <v>12.218430850000001</v>
      </c>
      <c r="H404">
        <v>14.8</v>
      </c>
      <c r="I404">
        <v>18.5</v>
      </c>
    </row>
    <row r="405" spans="1:9" x14ac:dyDescent="0.25">
      <c r="A405" t="s">
        <v>2116</v>
      </c>
      <c r="B405" t="s">
        <v>2606</v>
      </c>
      <c r="C405" t="s">
        <v>2607</v>
      </c>
      <c r="D405">
        <v>4.6268717610000003</v>
      </c>
      <c r="E405">
        <v>5.8775422649999998</v>
      </c>
      <c r="F405">
        <v>10.609917830000001</v>
      </c>
      <c r="G405">
        <v>13.066894599999999</v>
      </c>
      <c r="H405">
        <v>14.8</v>
      </c>
      <c r="I405">
        <v>18.5</v>
      </c>
    </row>
    <row r="406" spans="1:9" x14ac:dyDescent="0.25">
      <c r="A406" t="s">
        <v>2116</v>
      </c>
      <c r="B406" t="s">
        <v>2608</v>
      </c>
      <c r="C406" t="s">
        <v>2609</v>
      </c>
      <c r="D406">
        <v>2.4227617449999999</v>
      </c>
      <c r="E406">
        <v>3.131203111</v>
      </c>
      <c r="F406">
        <v>8.1124237229999991</v>
      </c>
      <c r="G406">
        <v>9.8813627020000006</v>
      </c>
      <c r="H406">
        <v>14.8</v>
      </c>
      <c r="I406">
        <v>18.5</v>
      </c>
    </row>
    <row r="407" spans="1:9" x14ac:dyDescent="0.25">
      <c r="A407" t="s">
        <v>2116</v>
      </c>
      <c r="B407" t="s">
        <v>2610</v>
      </c>
      <c r="C407" t="s">
        <v>2611</v>
      </c>
      <c r="D407">
        <v>4.4801984399999997</v>
      </c>
      <c r="E407">
        <v>5.9737930349999999</v>
      </c>
      <c r="F407">
        <v>12.02054272</v>
      </c>
      <c r="G407">
        <v>13.607130420000001</v>
      </c>
      <c r="H407">
        <v>14.8</v>
      </c>
      <c r="I407">
        <v>18.5</v>
      </c>
    </row>
    <row r="408" spans="1:9" x14ac:dyDescent="0.25">
      <c r="A408" t="s">
        <v>2116</v>
      </c>
      <c r="B408" t="s">
        <v>2612</v>
      </c>
      <c r="C408" t="s">
        <v>2613</v>
      </c>
      <c r="D408">
        <v>2.5785231579999999</v>
      </c>
      <c r="E408">
        <v>3.530141982</v>
      </c>
      <c r="F408">
        <v>8.9369684340000006</v>
      </c>
      <c r="G408">
        <v>10.897364</v>
      </c>
      <c r="H408">
        <v>14.8</v>
      </c>
      <c r="I408">
        <v>18.5</v>
      </c>
    </row>
    <row r="409" spans="1:9" x14ac:dyDescent="0.25">
      <c r="A409" t="s">
        <v>2116</v>
      </c>
      <c r="B409" t="s">
        <v>2614</v>
      </c>
      <c r="C409" t="s">
        <v>2615</v>
      </c>
      <c r="D409">
        <v>2.920447222</v>
      </c>
      <c r="E409">
        <v>3.9561833260000001</v>
      </c>
      <c r="F409">
        <v>9.3792134829999991</v>
      </c>
      <c r="G409">
        <v>10.04146297</v>
      </c>
      <c r="H409">
        <v>14.8</v>
      </c>
      <c r="I409">
        <v>18.5</v>
      </c>
    </row>
    <row r="410" spans="1:9" x14ac:dyDescent="0.25">
      <c r="A410" t="s">
        <v>2116</v>
      </c>
      <c r="B410" t="s">
        <v>2616</v>
      </c>
      <c r="C410" t="s">
        <v>2617</v>
      </c>
      <c r="D410">
        <v>3.1074533959999999</v>
      </c>
      <c r="E410">
        <v>4.1578905690000001</v>
      </c>
      <c r="F410">
        <v>7.6523517019999998</v>
      </c>
      <c r="G410">
        <v>8.3656439819999999</v>
      </c>
      <c r="H410">
        <v>14.8</v>
      </c>
      <c r="I410">
        <v>18.5</v>
      </c>
    </row>
    <row r="411" spans="1:9" x14ac:dyDescent="0.25">
      <c r="A411" t="s">
        <v>2116</v>
      </c>
      <c r="B411" t="s">
        <v>2618</v>
      </c>
      <c r="C411" t="s">
        <v>2619</v>
      </c>
      <c r="D411">
        <v>3.9712549240000001</v>
      </c>
      <c r="E411">
        <v>5.2605712709999999</v>
      </c>
      <c r="F411">
        <v>8.5102724760000008</v>
      </c>
      <c r="G411">
        <v>10.2359691</v>
      </c>
      <c r="H411">
        <v>14.8</v>
      </c>
      <c r="I411">
        <v>18.5</v>
      </c>
    </row>
    <row r="412" spans="1:9" x14ac:dyDescent="0.25">
      <c r="A412" t="s">
        <v>2116</v>
      </c>
      <c r="B412" t="s">
        <v>2620</v>
      </c>
      <c r="C412" t="s">
        <v>2621</v>
      </c>
      <c r="D412">
        <v>3.5836285669999999</v>
      </c>
      <c r="E412">
        <v>4.6175123530000004</v>
      </c>
      <c r="F412">
        <v>11.064009739999999</v>
      </c>
      <c r="G412">
        <v>12.54038695</v>
      </c>
      <c r="H412">
        <v>14.8</v>
      </c>
      <c r="I412">
        <v>18.5</v>
      </c>
    </row>
    <row r="413" spans="1:9" x14ac:dyDescent="0.25">
      <c r="A413" t="s">
        <v>2116</v>
      </c>
      <c r="B413" t="s">
        <v>2622</v>
      </c>
      <c r="C413" t="s">
        <v>2623</v>
      </c>
      <c r="D413">
        <v>3.1421093779999998</v>
      </c>
      <c r="E413">
        <v>4.260395097</v>
      </c>
      <c r="F413">
        <v>8.887464198</v>
      </c>
      <c r="G413">
        <v>9.3022877439999991</v>
      </c>
      <c r="H413">
        <v>14.8</v>
      </c>
      <c r="I413">
        <v>18.5</v>
      </c>
    </row>
    <row r="414" spans="1:9" x14ac:dyDescent="0.25">
      <c r="A414" t="s">
        <v>2116</v>
      </c>
      <c r="B414" t="s">
        <v>2624</v>
      </c>
      <c r="C414" t="s">
        <v>2625</v>
      </c>
      <c r="D414">
        <v>2.1644982260000001</v>
      </c>
      <c r="E414">
        <v>2.8910868999999999</v>
      </c>
      <c r="F414">
        <v>5.738188976</v>
      </c>
      <c r="G414">
        <v>6.6573890670000004</v>
      </c>
      <c r="H414">
        <v>14.8</v>
      </c>
      <c r="I414">
        <v>18.5</v>
      </c>
    </row>
    <row r="415" spans="1:9" x14ac:dyDescent="0.25">
      <c r="A415" t="s">
        <v>2116</v>
      </c>
      <c r="B415" t="s">
        <v>2626</v>
      </c>
      <c r="C415" t="s">
        <v>2627</v>
      </c>
      <c r="D415">
        <v>3.2938556449999998</v>
      </c>
      <c r="E415">
        <v>4.5218676560000004</v>
      </c>
      <c r="F415">
        <v>6.7652297849999998</v>
      </c>
      <c r="G415">
        <v>8.1849809489999998</v>
      </c>
      <c r="H415">
        <v>14.8</v>
      </c>
      <c r="I415">
        <v>18.5</v>
      </c>
    </row>
    <row r="416" spans="1:9" x14ac:dyDescent="0.25">
      <c r="A416" t="s">
        <v>2116</v>
      </c>
      <c r="B416" t="s">
        <v>2628</v>
      </c>
      <c r="C416" t="s">
        <v>2629</v>
      </c>
      <c r="D416">
        <v>3.734754036</v>
      </c>
      <c r="E416">
        <v>5.0665791699999998</v>
      </c>
      <c r="F416">
        <v>17.38754647</v>
      </c>
      <c r="G416">
        <v>19.846661739999998</v>
      </c>
      <c r="H416">
        <v>14.8</v>
      </c>
      <c r="I416">
        <v>18.5</v>
      </c>
    </row>
    <row r="417" spans="1:9" x14ac:dyDescent="0.25">
      <c r="A417" t="s">
        <v>2116</v>
      </c>
      <c r="B417" t="s">
        <v>2630</v>
      </c>
      <c r="C417" t="s">
        <v>2631</v>
      </c>
      <c r="D417">
        <v>3.5068121520000002</v>
      </c>
      <c r="E417">
        <v>4.2675070860000002</v>
      </c>
      <c r="F417">
        <v>8.1741927729999997</v>
      </c>
      <c r="G417">
        <v>8.0899953900000003</v>
      </c>
      <c r="H417">
        <v>14.8</v>
      </c>
      <c r="I417">
        <v>18.5</v>
      </c>
    </row>
    <row r="418" spans="1:9" x14ac:dyDescent="0.25">
      <c r="A418" t="s">
        <v>2116</v>
      </c>
      <c r="B418" t="s">
        <v>2632</v>
      </c>
      <c r="C418" t="s">
        <v>2633</v>
      </c>
      <c r="D418">
        <v>4.4925469859999998</v>
      </c>
      <c r="E418">
        <v>5.7063110559999997</v>
      </c>
      <c r="F418">
        <v>7.8163773179999998</v>
      </c>
      <c r="G418">
        <v>9.0305434630000008</v>
      </c>
      <c r="H418">
        <v>14.8</v>
      </c>
      <c r="I418">
        <v>18.5</v>
      </c>
    </row>
    <row r="419" spans="1:9" x14ac:dyDescent="0.25">
      <c r="A419" t="s">
        <v>2116</v>
      </c>
      <c r="B419" t="s">
        <v>2634</v>
      </c>
      <c r="C419" t="s">
        <v>2635</v>
      </c>
      <c r="D419">
        <v>3.6959798990000001</v>
      </c>
      <c r="E419">
        <v>4.9750254719999996</v>
      </c>
      <c r="F419">
        <v>6.3545610659999996</v>
      </c>
      <c r="G419">
        <v>7.5129408140000002</v>
      </c>
      <c r="H419">
        <v>14.8</v>
      </c>
      <c r="I419">
        <v>18.5</v>
      </c>
    </row>
    <row r="420" spans="1:9" x14ac:dyDescent="0.25">
      <c r="A420" t="s">
        <v>2116</v>
      </c>
      <c r="B420" t="s">
        <v>2636</v>
      </c>
      <c r="C420" t="s">
        <v>2637</v>
      </c>
      <c r="D420">
        <v>3.618682191</v>
      </c>
      <c r="E420">
        <v>5.3662324220000004</v>
      </c>
      <c r="F420">
        <v>10.55348137</v>
      </c>
      <c r="G420">
        <v>12.98875458</v>
      </c>
      <c r="H420">
        <v>14.8</v>
      </c>
      <c r="I420">
        <v>18.5</v>
      </c>
    </row>
    <row r="421" spans="1:9" x14ac:dyDescent="0.25">
      <c r="A421" t="s">
        <v>2116</v>
      </c>
      <c r="B421" t="s">
        <v>2638</v>
      </c>
      <c r="C421" t="s">
        <v>2639</v>
      </c>
      <c r="D421">
        <v>3.372403389</v>
      </c>
      <c r="E421">
        <v>4.5134509090000003</v>
      </c>
      <c r="F421">
        <v>5.2805931020000001</v>
      </c>
      <c r="G421">
        <v>6.1807132539999996</v>
      </c>
      <c r="H421">
        <v>14.8</v>
      </c>
      <c r="I421">
        <v>18.5</v>
      </c>
    </row>
    <row r="422" spans="1:9" x14ac:dyDescent="0.25">
      <c r="A422" t="s">
        <v>2116</v>
      </c>
      <c r="B422" t="s">
        <v>2640</v>
      </c>
      <c r="C422" t="s">
        <v>2641</v>
      </c>
      <c r="D422">
        <v>2.4088222240000001</v>
      </c>
      <c r="E422">
        <v>3.5006159779999999</v>
      </c>
      <c r="F422">
        <v>13.19019819</v>
      </c>
      <c r="G422">
        <v>14.69583693</v>
      </c>
      <c r="H422">
        <v>14.8</v>
      </c>
      <c r="I422">
        <v>18.5</v>
      </c>
    </row>
    <row r="423" spans="1:9" x14ac:dyDescent="0.25">
      <c r="A423" t="s">
        <v>2116</v>
      </c>
      <c r="B423" t="s">
        <v>2642</v>
      </c>
      <c r="C423" t="s">
        <v>2643</v>
      </c>
      <c r="D423">
        <v>3.1272240130000002</v>
      </c>
      <c r="E423">
        <v>4.3070812390000004</v>
      </c>
      <c r="F423">
        <v>6.2546583849999999</v>
      </c>
      <c r="G423">
        <v>7.7127760509999996</v>
      </c>
      <c r="H423">
        <v>14.8</v>
      </c>
      <c r="I423">
        <v>18.5</v>
      </c>
    </row>
    <row r="424" spans="1:9" x14ac:dyDescent="0.25">
      <c r="A424" t="s">
        <v>2116</v>
      </c>
      <c r="B424" t="s">
        <v>2644</v>
      </c>
      <c r="C424" t="s">
        <v>2645</v>
      </c>
      <c r="D424">
        <v>2.572535851</v>
      </c>
      <c r="E424">
        <v>3.5522240260000002</v>
      </c>
      <c r="F424">
        <v>3.5642724129999999</v>
      </c>
      <c r="G424">
        <v>4.6407526060000004</v>
      </c>
      <c r="H424">
        <v>14.8</v>
      </c>
      <c r="I424">
        <v>18.5</v>
      </c>
    </row>
    <row r="425" spans="1:9" x14ac:dyDescent="0.25">
      <c r="A425" t="s">
        <v>2116</v>
      </c>
      <c r="B425" t="s">
        <v>2646</v>
      </c>
      <c r="C425" t="s">
        <v>2647</v>
      </c>
      <c r="D425">
        <v>5.3891134850000002</v>
      </c>
      <c r="E425">
        <v>7.1674998240000001</v>
      </c>
      <c r="F425">
        <v>6.9052209930000004</v>
      </c>
      <c r="G425">
        <v>8.1674668459999999</v>
      </c>
      <c r="H425">
        <v>14.8</v>
      </c>
      <c r="I425">
        <v>18.5</v>
      </c>
    </row>
    <row r="426" spans="1:9" x14ac:dyDescent="0.25">
      <c r="A426" t="s">
        <v>2116</v>
      </c>
      <c r="B426" t="s">
        <v>2648</v>
      </c>
      <c r="C426" t="s">
        <v>2649</v>
      </c>
      <c r="D426">
        <v>4.0529524930000003</v>
      </c>
      <c r="E426">
        <v>5.5295646520000004</v>
      </c>
      <c r="F426">
        <v>3.8722367929999999</v>
      </c>
      <c r="G426">
        <v>4.7394794259999999</v>
      </c>
      <c r="H426">
        <v>14.8</v>
      </c>
      <c r="I426">
        <v>18.5</v>
      </c>
    </row>
    <row r="427" spans="1:9" x14ac:dyDescent="0.25">
      <c r="A427" t="s">
        <v>2116</v>
      </c>
      <c r="B427" t="s">
        <v>2650</v>
      </c>
      <c r="C427" t="s">
        <v>2651</v>
      </c>
      <c r="D427">
        <v>3.460710051</v>
      </c>
      <c r="E427">
        <v>4.8183254340000001</v>
      </c>
      <c r="F427">
        <v>10.285749879999999</v>
      </c>
      <c r="G427">
        <v>12.4906764</v>
      </c>
      <c r="H427">
        <v>14.8</v>
      </c>
      <c r="I427">
        <v>18.5</v>
      </c>
    </row>
    <row r="428" spans="1:9" x14ac:dyDescent="0.25">
      <c r="A428" t="s">
        <v>2116</v>
      </c>
      <c r="B428" t="s">
        <v>2652</v>
      </c>
      <c r="C428" t="s">
        <v>2653</v>
      </c>
      <c r="D428">
        <v>3.1536060109999999</v>
      </c>
      <c r="E428">
        <v>4.1820902579999997</v>
      </c>
      <c r="F428">
        <v>6.0353122219999999</v>
      </c>
      <c r="G428">
        <v>8.0463189859999993</v>
      </c>
      <c r="H428">
        <v>14.8</v>
      </c>
      <c r="I428">
        <v>18.5</v>
      </c>
    </row>
    <row r="429" spans="1:9" x14ac:dyDescent="0.25">
      <c r="A429" t="s">
        <v>2116</v>
      </c>
      <c r="B429" t="s">
        <v>2654</v>
      </c>
      <c r="C429" t="s">
        <v>2655</v>
      </c>
      <c r="D429">
        <v>4.4539838280000001</v>
      </c>
      <c r="E429">
        <v>5.4901873229999998</v>
      </c>
      <c r="F429">
        <v>4.3969091479999998</v>
      </c>
      <c r="G429">
        <v>5.7966883080000002</v>
      </c>
      <c r="H429">
        <v>14.8</v>
      </c>
      <c r="I429">
        <v>18.5</v>
      </c>
    </row>
    <row r="430" spans="1:9" x14ac:dyDescent="0.25">
      <c r="A430" t="s">
        <v>2116</v>
      </c>
      <c r="B430" t="s">
        <v>2656</v>
      </c>
      <c r="C430" t="s">
        <v>2657</v>
      </c>
      <c r="D430">
        <v>1.6948391309999999</v>
      </c>
      <c r="E430">
        <v>2.3693385459999998</v>
      </c>
      <c r="F430">
        <v>5.420371845</v>
      </c>
      <c r="G430">
        <v>7.1769727769999996</v>
      </c>
      <c r="H430">
        <v>14.8</v>
      </c>
      <c r="I430">
        <v>18.5</v>
      </c>
    </row>
    <row r="431" spans="1:9" x14ac:dyDescent="0.25">
      <c r="A431" t="s">
        <v>2116</v>
      </c>
      <c r="B431" t="s">
        <v>2658</v>
      </c>
      <c r="C431" t="s">
        <v>2659</v>
      </c>
      <c r="D431">
        <v>3.2402791629999999</v>
      </c>
      <c r="E431">
        <v>4.2181902229999997</v>
      </c>
      <c r="F431">
        <v>9.679833339</v>
      </c>
      <c r="G431">
        <v>12.88688406</v>
      </c>
      <c r="H431">
        <v>14.8</v>
      </c>
      <c r="I431">
        <v>18.5</v>
      </c>
    </row>
    <row r="432" spans="1:9" x14ac:dyDescent="0.25">
      <c r="A432" t="s">
        <v>2116</v>
      </c>
      <c r="B432" t="s">
        <v>2660</v>
      </c>
      <c r="C432" t="s">
        <v>2661</v>
      </c>
      <c r="D432">
        <v>2.7318635850000001</v>
      </c>
      <c r="E432">
        <v>3.6875750819999999</v>
      </c>
      <c r="F432">
        <v>9.6732733460000002</v>
      </c>
      <c r="G432">
        <v>12.3124232</v>
      </c>
      <c r="H432">
        <v>14.8</v>
      </c>
      <c r="I432">
        <v>18.5</v>
      </c>
    </row>
    <row r="433" spans="1:9" x14ac:dyDescent="0.25">
      <c r="A433" t="s">
        <v>2116</v>
      </c>
      <c r="B433" t="s">
        <v>2662</v>
      </c>
      <c r="C433" t="s">
        <v>2663</v>
      </c>
      <c r="D433">
        <v>3.5363611910000001</v>
      </c>
      <c r="E433">
        <v>4.7445900840000004</v>
      </c>
      <c r="F433">
        <v>10.519865859999999</v>
      </c>
      <c r="G433">
        <v>12.57493685</v>
      </c>
      <c r="H433">
        <v>14.8</v>
      </c>
      <c r="I433">
        <v>18.5</v>
      </c>
    </row>
    <row r="434" spans="1:9" x14ac:dyDescent="0.25">
      <c r="A434" t="s">
        <v>2116</v>
      </c>
      <c r="B434" t="s">
        <v>2664</v>
      </c>
      <c r="C434" t="s">
        <v>2665</v>
      </c>
      <c r="D434">
        <v>2.9691057509999998</v>
      </c>
      <c r="E434">
        <v>4.0361915469999996</v>
      </c>
      <c r="F434">
        <v>10.10278125</v>
      </c>
      <c r="G434">
        <v>12.07582663</v>
      </c>
      <c r="H434">
        <v>14.8</v>
      </c>
      <c r="I434">
        <v>18.5</v>
      </c>
    </row>
    <row r="435" spans="1:9" x14ac:dyDescent="0.25">
      <c r="A435" t="s">
        <v>2116</v>
      </c>
      <c r="B435" t="s">
        <v>2666</v>
      </c>
      <c r="C435" t="s">
        <v>2667</v>
      </c>
      <c r="D435">
        <v>3.5142386050000001</v>
      </c>
      <c r="E435">
        <v>4.3409291550000004</v>
      </c>
      <c r="F435">
        <v>12.73912221</v>
      </c>
      <c r="G435">
        <v>15.254812790000001</v>
      </c>
      <c r="H435">
        <v>14.8</v>
      </c>
      <c r="I435">
        <v>18.5</v>
      </c>
    </row>
    <row r="436" spans="1:9" x14ac:dyDescent="0.25">
      <c r="A436" t="s">
        <v>2116</v>
      </c>
      <c r="B436" t="s">
        <v>2668</v>
      </c>
      <c r="C436" t="s">
        <v>2669</v>
      </c>
      <c r="D436">
        <v>3.0597864910000001</v>
      </c>
      <c r="E436">
        <v>4.1240848080000001</v>
      </c>
      <c r="F436">
        <v>7.9564513249999997</v>
      </c>
      <c r="G436">
        <v>9.4311772890000007</v>
      </c>
      <c r="H436">
        <v>14.8</v>
      </c>
      <c r="I436">
        <v>18.5</v>
      </c>
    </row>
    <row r="437" spans="1:9" x14ac:dyDescent="0.25">
      <c r="A437" t="s">
        <v>2116</v>
      </c>
      <c r="B437" t="s">
        <v>2670</v>
      </c>
      <c r="C437" t="s">
        <v>2671</v>
      </c>
      <c r="D437">
        <v>4.050002761</v>
      </c>
      <c r="E437">
        <v>5.0438172090000002</v>
      </c>
      <c r="F437">
        <v>8.1921822350000006</v>
      </c>
      <c r="G437">
        <v>9.53776592</v>
      </c>
      <c r="H437">
        <v>14.8</v>
      </c>
      <c r="I437">
        <v>18.5</v>
      </c>
    </row>
    <row r="438" spans="1:9" x14ac:dyDescent="0.25">
      <c r="A438" t="s">
        <v>2116</v>
      </c>
      <c r="B438" t="s">
        <v>2672</v>
      </c>
      <c r="C438" t="s">
        <v>2673</v>
      </c>
      <c r="D438">
        <v>4.3137648769999997</v>
      </c>
      <c r="E438">
        <v>5.1733213019999997</v>
      </c>
      <c r="F438">
        <v>3.4138407900000001</v>
      </c>
      <c r="G438">
        <v>4.238562655</v>
      </c>
      <c r="H438">
        <v>14.8</v>
      </c>
      <c r="I438">
        <v>18.5</v>
      </c>
    </row>
    <row r="439" spans="1:9" x14ac:dyDescent="0.25">
      <c r="A439" t="s">
        <v>2116</v>
      </c>
      <c r="B439" t="s">
        <v>2674</v>
      </c>
      <c r="C439" t="s">
        <v>2675</v>
      </c>
      <c r="D439">
        <v>2.8931212839999998</v>
      </c>
      <c r="E439">
        <v>3.892519971</v>
      </c>
      <c r="F439">
        <v>13.4184716</v>
      </c>
      <c r="G439">
        <v>14.861083430000001</v>
      </c>
      <c r="H439">
        <v>14.8</v>
      </c>
      <c r="I439">
        <v>18.5</v>
      </c>
    </row>
    <row r="440" spans="1:9" x14ac:dyDescent="0.25">
      <c r="A440" t="s">
        <v>2116</v>
      </c>
      <c r="B440" t="s">
        <v>2676</v>
      </c>
      <c r="C440" t="s">
        <v>2677</v>
      </c>
      <c r="D440">
        <v>3.8215146519999998</v>
      </c>
      <c r="E440">
        <v>4.8706815179999996</v>
      </c>
      <c r="F440">
        <v>10.540063529999999</v>
      </c>
      <c r="G440">
        <v>11.8012309</v>
      </c>
      <c r="H440">
        <v>14.8</v>
      </c>
      <c r="I440">
        <v>18.5</v>
      </c>
    </row>
    <row r="441" spans="1:9" x14ac:dyDescent="0.25">
      <c r="A441" t="s">
        <v>2116</v>
      </c>
      <c r="B441" t="s">
        <v>2678</v>
      </c>
      <c r="C441" t="s">
        <v>2679</v>
      </c>
      <c r="D441">
        <v>3.4628586600000002</v>
      </c>
      <c r="E441">
        <v>4.3662928980000002</v>
      </c>
      <c r="F441">
        <v>9.7164327700000008</v>
      </c>
      <c r="G441">
        <v>10.32438314</v>
      </c>
      <c r="H441">
        <v>14.8</v>
      </c>
      <c r="I441">
        <v>18.5</v>
      </c>
    </row>
    <row r="442" spans="1:9" x14ac:dyDescent="0.25">
      <c r="A442" t="s">
        <v>2116</v>
      </c>
      <c r="B442" t="s">
        <v>2680</v>
      </c>
      <c r="C442" t="s">
        <v>2681</v>
      </c>
      <c r="D442">
        <v>4.0839333770000001</v>
      </c>
      <c r="E442">
        <v>5.1381985910000001</v>
      </c>
      <c r="F442">
        <v>11.868476510000001</v>
      </c>
      <c r="G442">
        <v>14.894463440000001</v>
      </c>
      <c r="H442">
        <v>14.8</v>
      </c>
      <c r="I442">
        <v>18.5</v>
      </c>
    </row>
    <row r="443" spans="1:9" x14ac:dyDescent="0.25">
      <c r="A443" t="s">
        <v>2116</v>
      </c>
      <c r="B443" t="s">
        <v>2682</v>
      </c>
      <c r="C443" t="s">
        <v>2683</v>
      </c>
      <c r="D443">
        <v>3.9735573479999999</v>
      </c>
      <c r="E443">
        <v>4.9866741479999996</v>
      </c>
      <c r="F443">
        <v>3.8303150669999999</v>
      </c>
      <c r="G443">
        <v>5.8536951699999999</v>
      </c>
      <c r="H443">
        <v>14.8</v>
      </c>
      <c r="I443">
        <v>18.5</v>
      </c>
    </row>
    <row r="444" spans="1:9" x14ac:dyDescent="0.25">
      <c r="A444" t="s">
        <v>2116</v>
      </c>
      <c r="B444" t="s">
        <v>2684</v>
      </c>
      <c r="C444" t="s">
        <v>2685</v>
      </c>
      <c r="D444">
        <v>4.2326668400000003</v>
      </c>
      <c r="E444">
        <v>5.2196287449999996</v>
      </c>
      <c r="F444">
        <v>13.5274775</v>
      </c>
      <c r="G444">
        <v>14.42127794</v>
      </c>
      <c r="H444">
        <v>14.8</v>
      </c>
      <c r="I444">
        <v>18.5</v>
      </c>
    </row>
    <row r="445" spans="1:9" x14ac:dyDescent="0.25">
      <c r="A445" t="s">
        <v>2116</v>
      </c>
      <c r="B445" t="s">
        <v>2686</v>
      </c>
      <c r="C445" t="s">
        <v>2687</v>
      </c>
      <c r="D445">
        <v>4.6062955780000001</v>
      </c>
      <c r="E445">
        <v>5.938972884</v>
      </c>
      <c r="F445">
        <v>8.6408663350000001</v>
      </c>
      <c r="G445">
        <v>9.6620757390000005</v>
      </c>
      <c r="H445">
        <v>14.8</v>
      </c>
      <c r="I445">
        <v>18.5</v>
      </c>
    </row>
    <row r="446" spans="1:9" x14ac:dyDescent="0.25">
      <c r="A446" t="s">
        <v>2116</v>
      </c>
      <c r="B446" t="s">
        <v>2688</v>
      </c>
      <c r="C446" t="s">
        <v>2689</v>
      </c>
      <c r="D446">
        <v>4.3731874509999997</v>
      </c>
      <c r="E446">
        <v>5.2498130869999997</v>
      </c>
      <c r="F446">
        <v>12.67758742</v>
      </c>
      <c r="G446">
        <v>16.651828900000002</v>
      </c>
      <c r="H446">
        <v>14.8</v>
      </c>
      <c r="I446">
        <v>18.5</v>
      </c>
    </row>
    <row r="447" spans="1:9" x14ac:dyDescent="0.25">
      <c r="A447" t="s">
        <v>2116</v>
      </c>
      <c r="B447" t="s">
        <v>2690</v>
      </c>
      <c r="C447" t="s">
        <v>2691</v>
      </c>
      <c r="D447">
        <v>4.7540236499999997</v>
      </c>
      <c r="E447">
        <v>5.8590806329999996</v>
      </c>
      <c r="F447">
        <v>12.76304152</v>
      </c>
      <c r="G447">
        <v>15.798090930000001</v>
      </c>
      <c r="H447">
        <v>14.8</v>
      </c>
      <c r="I447">
        <v>18.5</v>
      </c>
    </row>
    <row r="448" spans="1:9" x14ac:dyDescent="0.25">
      <c r="A448" t="s">
        <v>2116</v>
      </c>
      <c r="B448" t="s">
        <v>2692</v>
      </c>
      <c r="C448" t="s">
        <v>2693</v>
      </c>
      <c r="D448">
        <v>4.9826509369999998</v>
      </c>
      <c r="E448">
        <v>6.035486744</v>
      </c>
      <c r="F448">
        <v>8.2557861020000001</v>
      </c>
      <c r="G448">
        <v>8.6073185050000003</v>
      </c>
      <c r="H448">
        <v>14.8</v>
      </c>
      <c r="I448">
        <v>18.5</v>
      </c>
    </row>
    <row r="449" spans="1:9" x14ac:dyDescent="0.25">
      <c r="A449" t="s">
        <v>2116</v>
      </c>
      <c r="B449" t="s">
        <v>2694</v>
      </c>
      <c r="C449" t="s">
        <v>2695</v>
      </c>
      <c r="D449">
        <v>3.398048985</v>
      </c>
      <c r="E449">
        <v>4.0132890369999998</v>
      </c>
      <c r="F449">
        <v>5.2600901960000002</v>
      </c>
      <c r="G449">
        <v>6.405975948</v>
      </c>
      <c r="H449">
        <v>14.8</v>
      </c>
      <c r="I449">
        <v>18.5</v>
      </c>
    </row>
    <row r="450" spans="1:9" x14ac:dyDescent="0.25">
      <c r="A450" t="s">
        <v>2116</v>
      </c>
      <c r="B450" t="s">
        <v>2696</v>
      </c>
      <c r="C450" t="s">
        <v>2697</v>
      </c>
      <c r="D450">
        <v>3.4479157460000001</v>
      </c>
      <c r="E450">
        <v>4.2855719609999996</v>
      </c>
      <c r="F450">
        <v>5.5460478560000004</v>
      </c>
      <c r="G450">
        <v>6.9637183230000002</v>
      </c>
      <c r="H450">
        <v>14.8</v>
      </c>
      <c r="I450">
        <v>18.5</v>
      </c>
    </row>
    <row r="451" spans="1:9" x14ac:dyDescent="0.25">
      <c r="A451" t="s">
        <v>2116</v>
      </c>
      <c r="B451" t="s">
        <v>2698</v>
      </c>
      <c r="C451" t="s">
        <v>2699</v>
      </c>
      <c r="D451">
        <v>3.4714290659999998</v>
      </c>
      <c r="E451">
        <v>4.3987254089999999</v>
      </c>
      <c r="F451">
        <v>7.1737373739999999</v>
      </c>
      <c r="G451">
        <v>8.2205208200000008</v>
      </c>
      <c r="H451">
        <v>14.8</v>
      </c>
      <c r="I451">
        <v>18.5</v>
      </c>
    </row>
    <row r="452" spans="1:9" x14ac:dyDescent="0.25">
      <c r="A452" t="s">
        <v>2116</v>
      </c>
      <c r="B452" t="s">
        <v>2700</v>
      </c>
      <c r="C452" t="s">
        <v>2701</v>
      </c>
      <c r="D452">
        <v>2.3468118200000001</v>
      </c>
      <c r="E452">
        <v>3.0358629619999999</v>
      </c>
      <c r="F452">
        <v>9.1333574419999994</v>
      </c>
      <c r="G452">
        <v>10.19683485</v>
      </c>
      <c r="H452">
        <v>14.8</v>
      </c>
      <c r="I452">
        <v>18.5</v>
      </c>
    </row>
    <row r="453" spans="1:9" x14ac:dyDescent="0.25">
      <c r="A453" t="s">
        <v>2116</v>
      </c>
      <c r="B453" t="s">
        <v>2702</v>
      </c>
      <c r="C453" t="s">
        <v>2703</v>
      </c>
      <c r="D453">
        <v>4.1367150410000004</v>
      </c>
      <c r="E453">
        <v>4.6780821919999998</v>
      </c>
      <c r="F453">
        <v>7.1485088499999998</v>
      </c>
      <c r="G453">
        <v>8.8125469750000001</v>
      </c>
      <c r="H453">
        <v>14.8</v>
      </c>
      <c r="I453">
        <v>18.5</v>
      </c>
    </row>
    <row r="454" spans="1:9" x14ac:dyDescent="0.25">
      <c r="A454" t="s">
        <v>2116</v>
      </c>
      <c r="B454" t="s">
        <v>2704</v>
      </c>
      <c r="C454" t="s">
        <v>2705</v>
      </c>
      <c r="D454">
        <v>4.5450105809999997</v>
      </c>
      <c r="E454">
        <v>5.6861726309999998</v>
      </c>
      <c r="F454">
        <v>4.3509040150000002</v>
      </c>
      <c r="G454">
        <v>5.2980328290000003</v>
      </c>
      <c r="H454">
        <v>14.8</v>
      </c>
      <c r="I454">
        <v>18.5</v>
      </c>
    </row>
    <row r="455" spans="1:9" x14ac:dyDescent="0.25">
      <c r="A455" t="s">
        <v>2116</v>
      </c>
      <c r="B455" t="s">
        <v>2706</v>
      </c>
      <c r="C455" t="s">
        <v>2707</v>
      </c>
      <c r="D455">
        <v>3.2864860980000001</v>
      </c>
      <c r="E455">
        <v>4.1400991070000002</v>
      </c>
      <c r="F455">
        <v>5.3114348629999997</v>
      </c>
      <c r="G455">
        <v>6.9007967040000002</v>
      </c>
      <c r="H455">
        <v>14.8</v>
      </c>
      <c r="I455">
        <v>18.5</v>
      </c>
    </row>
    <row r="456" spans="1:9" x14ac:dyDescent="0.25">
      <c r="A456" t="s">
        <v>2116</v>
      </c>
      <c r="B456" t="s">
        <v>2708</v>
      </c>
      <c r="C456" t="s">
        <v>2709</v>
      </c>
      <c r="D456">
        <v>2.562546234</v>
      </c>
      <c r="E456">
        <v>3.2492861280000001</v>
      </c>
      <c r="F456">
        <v>7.9381501910000001</v>
      </c>
      <c r="G456">
        <v>9.252612074</v>
      </c>
      <c r="H456">
        <v>14.8</v>
      </c>
      <c r="I456">
        <v>18.5</v>
      </c>
    </row>
    <row r="457" spans="1:9" x14ac:dyDescent="0.25">
      <c r="A457" t="s">
        <v>2116</v>
      </c>
      <c r="B457" t="s">
        <v>2710</v>
      </c>
      <c r="C457" t="s">
        <v>2711</v>
      </c>
      <c r="D457">
        <v>4.5904081019999996</v>
      </c>
      <c r="E457">
        <v>5.3533317519999999</v>
      </c>
      <c r="F457">
        <v>8.0140900249999998</v>
      </c>
      <c r="G457">
        <v>9.2889620530000006</v>
      </c>
      <c r="H457">
        <v>14.8</v>
      </c>
      <c r="I457">
        <v>18.5</v>
      </c>
    </row>
    <row r="458" spans="1:9" x14ac:dyDescent="0.25">
      <c r="A458" t="s">
        <v>2116</v>
      </c>
      <c r="B458" t="s">
        <v>2712</v>
      </c>
      <c r="C458" t="s">
        <v>2713</v>
      </c>
      <c r="D458">
        <v>4.2200408200000004</v>
      </c>
      <c r="E458">
        <v>5.6249644529999996</v>
      </c>
      <c r="F458">
        <v>5.834915949</v>
      </c>
      <c r="G458">
        <v>6.7905565149999996</v>
      </c>
      <c r="H458">
        <v>14.8</v>
      </c>
      <c r="I458">
        <v>18.5</v>
      </c>
    </row>
    <row r="459" spans="1:9" x14ac:dyDescent="0.25">
      <c r="A459" t="s">
        <v>2116</v>
      </c>
      <c r="B459" t="s">
        <v>2714</v>
      </c>
      <c r="C459" t="s">
        <v>2715</v>
      </c>
      <c r="D459">
        <v>4.0624788240000003</v>
      </c>
      <c r="E459">
        <v>5.0224276200000002</v>
      </c>
      <c r="F459" t="e">
        <v>#VALUE!</v>
      </c>
      <c r="G459" t="e">
        <v>#VALUE!</v>
      </c>
      <c r="H459">
        <v>14.8</v>
      </c>
      <c r="I459">
        <v>18.5</v>
      </c>
    </row>
    <row r="460" spans="1:9" x14ac:dyDescent="0.25">
      <c r="A460" t="s">
        <v>2116</v>
      </c>
      <c r="B460" t="s">
        <v>2716</v>
      </c>
      <c r="C460" t="s">
        <v>2717</v>
      </c>
      <c r="D460">
        <v>4.4722332339999999</v>
      </c>
      <c r="E460">
        <v>4.924282915</v>
      </c>
      <c r="F460">
        <v>11.459325850000001</v>
      </c>
      <c r="G460">
        <v>13.42647436</v>
      </c>
      <c r="H460">
        <v>14.8</v>
      </c>
      <c r="I460">
        <v>18.5</v>
      </c>
    </row>
    <row r="461" spans="1:9" x14ac:dyDescent="0.25">
      <c r="A461" t="s">
        <v>2116</v>
      </c>
      <c r="B461" t="s">
        <v>2718</v>
      </c>
      <c r="C461" t="s">
        <v>2719</v>
      </c>
      <c r="D461">
        <v>4.2335348570000004</v>
      </c>
      <c r="E461">
        <v>5.1680032130000004</v>
      </c>
      <c r="F461">
        <v>8.8459723459999999</v>
      </c>
      <c r="G461">
        <v>11.43882767</v>
      </c>
      <c r="H461">
        <v>14.8</v>
      </c>
      <c r="I461">
        <v>18.5</v>
      </c>
    </row>
    <row r="462" spans="1:9" x14ac:dyDescent="0.25">
      <c r="A462" t="s">
        <v>2116</v>
      </c>
      <c r="B462" t="s">
        <v>2720</v>
      </c>
      <c r="C462" t="s">
        <v>2721</v>
      </c>
      <c r="D462">
        <v>2.8167757820000001</v>
      </c>
      <c r="E462">
        <v>3.2380342670000002</v>
      </c>
      <c r="F462">
        <v>8.3296435730000002</v>
      </c>
      <c r="G462">
        <v>10.269098270000001</v>
      </c>
      <c r="H462">
        <v>14.8</v>
      </c>
      <c r="I462">
        <v>18.5</v>
      </c>
    </row>
    <row r="463" spans="1:9" x14ac:dyDescent="0.25">
      <c r="A463" t="s">
        <v>2116</v>
      </c>
      <c r="B463" t="s">
        <v>2722</v>
      </c>
      <c r="C463" t="s">
        <v>2723</v>
      </c>
      <c r="D463">
        <v>3.4091594760000001</v>
      </c>
      <c r="E463">
        <v>4.2324840119999996</v>
      </c>
      <c r="F463">
        <v>8.5164053489999993</v>
      </c>
      <c r="G463">
        <v>10.899851529999999</v>
      </c>
      <c r="H463">
        <v>14.8</v>
      </c>
      <c r="I463">
        <v>18.5</v>
      </c>
    </row>
    <row r="464" spans="1:9" x14ac:dyDescent="0.25">
      <c r="A464" t="s">
        <v>2116</v>
      </c>
      <c r="B464" t="s">
        <v>2724</v>
      </c>
      <c r="C464" t="s">
        <v>2725</v>
      </c>
      <c r="D464">
        <v>3.2407011539999999</v>
      </c>
      <c r="E464">
        <v>3.8698481560000002</v>
      </c>
      <c r="F464">
        <v>7.3898658859999999</v>
      </c>
      <c r="G464">
        <v>9.7986902160000007</v>
      </c>
      <c r="H464">
        <v>14.8</v>
      </c>
      <c r="I464">
        <v>18.5</v>
      </c>
    </row>
    <row r="465" spans="1:9" x14ac:dyDescent="0.25">
      <c r="A465" t="s">
        <v>2116</v>
      </c>
      <c r="B465" t="s">
        <v>2726</v>
      </c>
      <c r="C465" t="s">
        <v>2727</v>
      </c>
      <c r="D465">
        <v>5.2181908740000003</v>
      </c>
      <c r="E465">
        <v>6.1656885910000003</v>
      </c>
      <c r="F465">
        <v>8.8227957159999999</v>
      </c>
      <c r="G465">
        <v>10.743248639999999</v>
      </c>
      <c r="H465">
        <v>14.8</v>
      </c>
      <c r="I465">
        <v>18.5</v>
      </c>
    </row>
    <row r="466" spans="1:9" x14ac:dyDescent="0.25">
      <c r="A466" t="s">
        <v>2116</v>
      </c>
      <c r="B466" t="s">
        <v>2728</v>
      </c>
      <c r="C466" t="s">
        <v>2729</v>
      </c>
      <c r="D466">
        <v>4.3562185739999997</v>
      </c>
      <c r="E466">
        <v>5.8465195750000003</v>
      </c>
      <c r="F466">
        <v>9.5738713880000006</v>
      </c>
      <c r="G466">
        <v>10.91284289</v>
      </c>
      <c r="H466">
        <v>14.8</v>
      </c>
      <c r="I466">
        <v>18.5</v>
      </c>
    </row>
    <row r="467" spans="1:9" x14ac:dyDescent="0.25">
      <c r="A467" t="s">
        <v>2116</v>
      </c>
      <c r="B467" t="s">
        <v>2730</v>
      </c>
      <c r="C467" t="s">
        <v>2731</v>
      </c>
      <c r="D467">
        <v>6.1280582219999999</v>
      </c>
      <c r="E467">
        <v>7.3657597829999997</v>
      </c>
      <c r="F467">
        <v>8.6104868910000008</v>
      </c>
      <c r="G467">
        <v>9.8225711229999995</v>
      </c>
      <c r="H467">
        <v>14.8</v>
      </c>
      <c r="I467">
        <v>18.5</v>
      </c>
    </row>
    <row r="468" spans="1:9" x14ac:dyDescent="0.25">
      <c r="A468" t="s">
        <v>2116</v>
      </c>
      <c r="B468" t="s">
        <v>2732</v>
      </c>
      <c r="C468" t="s">
        <v>2733</v>
      </c>
      <c r="D468">
        <v>4.997722392</v>
      </c>
      <c r="E468">
        <v>6.0846388869999997</v>
      </c>
      <c r="F468">
        <v>11.25324075</v>
      </c>
      <c r="G468">
        <v>14.09723733</v>
      </c>
      <c r="H468">
        <v>14.8</v>
      </c>
      <c r="I468">
        <v>18.5</v>
      </c>
    </row>
    <row r="469" spans="1:9" x14ac:dyDescent="0.25">
      <c r="A469" t="s">
        <v>2116</v>
      </c>
      <c r="B469" t="s">
        <v>2734</v>
      </c>
      <c r="C469" t="s">
        <v>2735</v>
      </c>
      <c r="D469">
        <v>4.7476525819999997</v>
      </c>
      <c r="E469">
        <v>5.7670093570000001</v>
      </c>
      <c r="F469">
        <v>18.922910030000001</v>
      </c>
      <c r="G469">
        <v>22.73131266</v>
      </c>
      <c r="H469">
        <v>14.8</v>
      </c>
      <c r="I469">
        <v>18.5</v>
      </c>
    </row>
    <row r="470" spans="1:9" x14ac:dyDescent="0.25">
      <c r="A470" t="s">
        <v>2116</v>
      </c>
      <c r="B470" t="s">
        <v>2736</v>
      </c>
      <c r="C470" t="s">
        <v>2737</v>
      </c>
      <c r="D470">
        <v>3.6916805070000001</v>
      </c>
      <c r="E470">
        <v>4.9202373100000001</v>
      </c>
      <c r="F470">
        <v>4.0954908850000002</v>
      </c>
      <c r="G470">
        <v>4.6209966749999998</v>
      </c>
      <c r="H470">
        <v>14.8</v>
      </c>
      <c r="I470">
        <v>18.5</v>
      </c>
    </row>
    <row r="471" spans="1:9" x14ac:dyDescent="0.25">
      <c r="A471" t="s">
        <v>2116</v>
      </c>
      <c r="B471" t="s">
        <v>2738</v>
      </c>
      <c r="C471" t="s">
        <v>2739</v>
      </c>
      <c r="D471">
        <v>4.5205831590000001</v>
      </c>
      <c r="E471">
        <v>5.4729150359999998</v>
      </c>
      <c r="F471">
        <v>5.341708745</v>
      </c>
      <c r="G471">
        <v>6.5424572029999997</v>
      </c>
      <c r="H471">
        <v>14.8</v>
      </c>
      <c r="I471">
        <v>18.5</v>
      </c>
    </row>
    <row r="472" spans="1:9" x14ac:dyDescent="0.25">
      <c r="A472" t="s">
        <v>2116</v>
      </c>
      <c r="B472" t="s">
        <v>2740</v>
      </c>
      <c r="C472" t="s">
        <v>2741</v>
      </c>
      <c r="D472">
        <v>4.6541562220000001</v>
      </c>
      <c r="E472">
        <v>5.3396417710000001</v>
      </c>
      <c r="F472">
        <v>5.5541487070000004</v>
      </c>
      <c r="G472">
        <v>5.9987126929999999</v>
      </c>
      <c r="H472">
        <v>14.8</v>
      </c>
      <c r="I472">
        <v>18.5</v>
      </c>
    </row>
    <row r="473" spans="1:9" x14ac:dyDescent="0.25">
      <c r="A473" t="s">
        <v>2116</v>
      </c>
      <c r="B473" t="s">
        <v>2742</v>
      </c>
      <c r="C473" t="s">
        <v>2743</v>
      </c>
      <c r="D473">
        <v>4.3567503150000002</v>
      </c>
      <c r="E473">
        <v>5.3026562650000004</v>
      </c>
      <c r="F473">
        <v>12.70025585</v>
      </c>
      <c r="G473">
        <v>14.354613069999999</v>
      </c>
      <c r="H473">
        <v>14.8</v>
      </c>
      <c r="I473">
        <v>18.5</v>
      </c>
    </row>
    <row r="474" spans="1:9" x14ac:dyDescent="0.25">
      <c r="A474" t="s">
        <v>2116</v>
      </c>
      <c r="B474" t="s">
        <v>2744</v>
      </c>
      <c r="C474" t="s">
        <v>2745</v>
      </c>
      <c r="D474">
        <v>5.2559531389999998</v>
      </c>
      <c r="E474">
        <v>6.3491052669999997</v>
      </c>
      <c r="F474">
        <v>7.9974969099999997</v>
      </c>
      <c r="G474">
        <v>8.6905717090000003</v>
      </c>
      <c r="H474">
        <v>14.8</v>
      </c>
      <c r="I474">
        <v>18.5</v>
      </c>
    </row>
    <row r="475" spans="1:9" x14ac:dyDescent="0.25">
      <c r="A475" t="s">
        <v>2116</v>
      </c>
      <c r="B475" t="s">
        <v>2746</v>
      </c>
      <c r="C475" t="s">
        <v>2747</v>
      </c>
      <c r="D475">
        <v>4.1261754369999997</v>
      </c>
      <c r="E475">
        <v>5.1301245309999999</v>
      </c>
      <c r="F475">
        <v>8.0557418720000005</v>
      </c>
      <c r="G475">
        <v>8.6190445699999998</v>
      </c>
      <c r="H475">
        <v>14.8</v>
      </c>
      <c r="I475">
        <v>18.5</v>
      </c>
    </row>
    <row r="476" spans="1:9" x14ac:dyDescent="0.25">
      <c r="A476" t="s">
        <v>2116</v>
      </c>
      <c r="B476" t="s">
        <v>2748</v>
      </c>
      <c r="C476" t="s">
        <v>2749</v>
      </c>
      <c r="D476">
        <v>3.0031391699999999</v>
      </c>
      <c r="E476">
        <v>3.838697169</v>
      </c>
      <c r="F476">
        <v>7.1503550330000003</v>
      </c>
      <c r="G476">
        <v>8.4519932190000002</v>
      </c>
      <c r="H476">
        <v>14.8</v>
      </c>
      <c r="I476">
        <v>18.5</v>
      </c>
    </row>
    <row r="477" spans="1:9" x14ac:dyDescent="0.25">
      <c r="A477" t="s">
        <v>2116</v>
      </c>
      <c r="B477" t="s">
        <v>2750</v>
      </c>
      <c r="C477" t="s">
        <v>2751</v>
      </c>
      <c r="D477">
        <v>2.3930299690000001</v>
      </c>
      <c r="E477">
        <v>2.8076127870000001</v>
      </c>
      <c r="F477">
        <v>7.8785822259999998</v>
      </c>
      <c r="G477">
        <v>9.4300466939999996</v>
      </c>
      <c r="H477">
        <v>14.8</v>
      </c>
      <c r="I477">
        <v>18.5</v>
      </c>
    </row>
    <row r="478" spans="1:9" x14ac:dyDescent="0.25">
      <c r="A478" t="s">
        <v>2116</v>
      </c>
      <c r="B478" t="s">
        <v>2752</v>
      </c>
      <c r="C478" t="s">
        <v>2753</v>
      </c>
      <c r="D478">
        <v>6.9523409779999996</v>
      </c>
      <c r="E478">
        <v>8.0526734359999992</v>
      </c>
      <c r="F478">
        <v>4.5373787209999996</v>
      </c>
      <c r="G478">
        <v>5.5460295689999999</v>
      </c>
      <c r="H478">
        <v>14.8</v>
      </c>
      <c r="I478">
        <v>18.5</v>
      </c>
    </row>
    <row r="479" spans="1:9" x14ac:dyDescent="0.25">
      <c r="A479" t="s">
        <v>2116</v>
      </c>
      <c r="B479" t="s">
        <v>2754</v>
      </c>
      <c r="C479" t="s">
        <v>2755</v>
      </c>
      <c r="D479">
        <v>4.6688763790000003</v>
      </c>
      <c r="E479">
        <v>5.7654608920000001</v>
      </c>
      <c r="F479">
        <v>7.1433428479999996</v>
      </c>
      <c r="G479">
        <v>8.6867076230000002</v>
      </c>
      <c r="H479">
        <v>14.8</v>
      </c>
      <c r="I479">
        <v>18.5</v>
      </c>
    </row>
    <row r="480" spans="1:9" x14ac:dyDescent="0.25">
      <c r="A480" t="s">
        <v>2116</v>
      </c>
      <c r="B480" t="s">
        <v>2756</v>
      </c>
      <c r="C480" t="s">
        <v>2757</v>
      </c>
      <c r="D480">
        <v>4.1098216809999997</v>
      </c>
      <c r="E480">
        <v>5.3402781749999999</v>
      </c>
      <c r="F480">
        <v>6.4876003879999997</v>
      </c>
      <c r="G480">
        <v>7.8600640549999996</v>
      </c>
      <c r="H480">
        <v>14.8</v>
      </c>
      <c r="I480">
        <v>18.5</v>
      </c>
    </row>
    <row r="481" spans="1:9" x14ac:dyDescent="0.25">
      <c r="A481" t="s">
        <v>2116</v>
      </c>
      <c r="B481" t="s">
        <v>2758</v>
      </c>
      <c r="C481" t="s">
        <v>2759</v>
      </c>
      <c r="D481">
        <v>3.678016296</v>
      </c>
      <c r="E481">
        <v>4.5743017439999996</v>
      </c>
      <c r="F481">
        <v>10.70095413</v>
      </c>
      <c r="G481">
        <v>11.59574209</v>
      </c>
      <c r="H481">
        <v>14.8</v>
      </c>
      <c r="I481">
        <v>18.5</v>
      </c>
    </row>
    <row r="482" spans="1:9" x14ac:dyDescent="0.25">
      <c r="A482" t="s">
        <v>2116</v>
      </c>
      <c r="B482" t="s">
        <v>2760</v>
      </c>
      <c r="C482" t="s">
        <v>2761</v>
      </c>
      <c r="D482">
        <v>2.6157051990000002</v>
      </c>
      <c r="E482">
        <v>3.5466797620000001</v>
      </c>
      <c r="F482">
        <v>7.1731080089999999</v>
      </c>
      <c r="G482">
        <v>9.0886825370000004</v>
      </c>
      <c r="H482">
        <v>14.8</v>
      </c>
      <c r="I482">
        <v>18.5</v>
      </c>
    </row>
    <row r="483" spans="1:9" x14ac:dyDescent="0.25">
      <c r="A483" t="s">
        <v>2116</v>
      </c>
      <c r="B483" t="s">
        <v>2762</v>
      </c>
      <c r="C483" t="s">
        <v>2763</v>
      </c>
      <c r="D483">
        <v>6.0481954140000003</v>
      </c>
      <c r="E483">
        <v>7.7050777730000002</v>
      </c>
      <c r="F483">
        <v>6.9868306120000003</v>
      </c>
      <c r="G483">
        <v>7.9011887449999998</v>
      </c>
      <c r="H483">
        <v>14.8</v>
      </c>
      <c r="I483">
        <v>18.5</v>
      </c>
    </row>
    <row r="484" spans="1:9" x14ac:dyDescent="0.25">
      <c r="A484" t="s">
        <v>2116</v>
      </c>
      <c r="B484" t="s">
        <v>2764</v>
      </c>
      <c r="C484" t="s">
        <v>2765</v>
      </c>
      <c r="D484">
        <v>3.7942388249999999</v>
      </c>
      <c r="E484">
        <v>4.8333818270000002</v>
      </c>
      <c r="F484">
        <v>8.6887409649999992</v>
      </c>
      <c r="G484">
        <v>10.403608650000001</v>
      </c>
      <c r="H484">
        <v>14.8</v>
      </c>
      <c r="I484">
        <v>18.5</v>
      </c>
    </row>
    <row r="485" spans="1:9" x14ac:dyDescent="0.25">
      <c r="A485" t="s">
        <v>2116</v>
      </c>
      <c r="B485" t="s">
        <v>2766</v>
      </c>
      <c r="C485" t="s">
        <v>2767</v>
      </c>
      <c r="D485">
        <v>2.979319013</v>
      </c>
      <c r="E485">
        <v>4.2474660000000002</v>
      </c>
      <c r="F485">
        <v>9.6360456679999995</v>
      </c>
      <c r="G485">
        <v>10.23952222</v>
      </c>
      <c r="H485">
        <v>14.8</v>
      </c>
      <c r="I485">
        <v>18.5</v>
      </c>
    </row>
    <row r="486" spans="1:9" x14ac:dyDescent="0.25">
      <c r="A486" t="s">
        <v>2116</v>
      </c>
      <c r="B486" t="s">
        <v>2768</v>
      </c>
      <c r="C486" t="s">
        <v>2769</v>
      </c>
      <c r="D486">
        <v>3.5417315660000002</v>
      </c>
      <c r="E486">
        <v>4.5631806719999997</v>
      </c>
      <c r="F486">
        <v>11.19283626</v>
      </c>
      <c r="G486">
        <v>13.36522849</v>
      </c>
      <c r="H486">
        <v>14.8</v>
      </c>
      <c r="I486">
        <v>18.5</v>
      </c>
    </row>
    <row r="487" spans="1:9" x14ac:dyDescent="0.25">
      <c r="A487" t="s">
        <v>2116</v>
      </c>
      <c r="B487" t="s">
        <v>2770</v>
      </c>
      <c r="C487" t="s">
        <v>2771</v>
      </c>
      <c r="D487">
        <v>4.4614275409999999</v>
      </c>
      <c r="E487">
        <v>5.4131799159999998</v>
      </c>
      <c r="F487">
        <v>13.471004000000001</v>
      </c>
      <c r="G487">
        <v>15.190653510000001</v>
      </c>
      <c r="H487">
        <v>14.8</v>
      </c>
      <c r="I487">
        <v>18.5</v>
      </c>
    </row>
    <row r="488" spans="1:9" x14ac:dyDescent="0.25">
      <c r="A488" t="s">
        <v>2116</v>
      </c>
      <c r="B488" t="s">
        <v>2772</v>
      </c>
      <c r="C488" t="s">
        <v>2773</v>
      </c>
      <c r="D488">
        <v>3.734232166</v>
      </c>
      <c r="E488">
        <v>4.6519309990000002</v>
      </c>
      <c r="F488">
        <v>10.881892499999999</v>
      </c>
      <c r="G488">
        <v>12.362088890000001</v>
      </c>
      <c r="H488">
        <v>14.8</v>
      </c>
      <c r="I488">
        <v>18.5</v>
      </c>
    </row>
    <row r="489" spans="1:9" x14ac:dyDescent="0.25">
      <c r="A489" t="s">
        <v>2116</v>
      </c>
      <c r="B489" t="s">
        <v>2774</v>
      </c>
      <c r="C489" t="s">
        <v>2775</v>
      </c>
      <c r="D489">
        <v>4.040074272</v>
      </c>
      <c r="E489">
        <v>5.0016291949999996</v>
      </c>
      <c r="F489">
        <v>17.422826959999998</v>
      </c>
      <c r="G489">
        <v>18.836450379999999</v>
      </c>
      <c r="H489">
        <v>14.8</v>
      </c>
      <c r="I489">
        <v>18.5</v>
      </c>
    </row>
    <row r="490" spans="1:9" x14ac:dyDescent="0.25">
      <c r="A490" t="s">
        <v>2116</v>
      </c>
      <c r="B490" t="s">
        <v>2776</v>
      </c>
      <c r="C490" t="s">
        <v>2777</v>
      </c>
      <c r="D490">
        <v>3.0907260239999998</v>
      </c>
      <c r="E490">
        <v>3.624271137</v>
      </c>
      <c r="F490">
        <v>6.4544239579999996</v>
      </c>
      <c r="G490">
        <v>8.4587573129999996</v>
      </c>
      <c r="H490">
        <v>14.8</v>
      </c>
      <c r="I490">
        <v>18.5</v>
      </c>
    </row>
    <row r="491" spans="1:9" x14ac:dyDescent="0.25">
      <c r="A491" t="s">
        <v>2116</v>
      </c>
      <c r="B491" t="s">
        <v>2778</v>
      </c>
      <c r="C491" t="s">
        <v>2779</v>
      </c>
      <c r="D491">
        <v>2.6931157159999999</v>
      </c>
      <c r="E491">
        <v>3.3086800099999998</v>
      </c>
      <c r="F491">
        <v>5.4347700449999996</v>
      </c>
      <c r="G491">
        <v>6.6800826080000002</v>
      </c>
      <c r="H491">
        <v>14.8</v>
      </c>
      <c r="I491">
        <v>18.5</v>
      </c>
    </row>
    <row r="492" spans="1:9" x14ac:dyDescent="0.25">
      <c r="A492" t="s">
        <v>2116</v>
      </c>
      <c r="B492" t="s">
        <v>2780</v>
      </c>
      <c r="C492" t="s">
        <v>2781</v>
      </c>
      <c r="D492">
        <v>4.6524913860000003</v>
      </c>
      <c r="E492">
        <v>5.9034052030000002</v>
      </c>
      <c r="F492">
        <v>7.7075121040000001</v>
      </c>
      <c r="G492">
        <v>9.9045293819999998</v>
      </c>
      <c r="H492">
        <v>14.8</v>
      </c>
      <c r="I492">
        <v>18.5</v>
      </c>
    </row>
    <row r="493" spans="1:9" x14ac:dyDescent="0.25">
      <c r="A493" t="s">
        <v>2116</v>
      </c>
      <c r="B493" t="s">
        <v>2782</v>
      </c>
      <c r="C493" t="s">
        <v>2783</v>
      </c>
      <c r="D493">
        <v>4.5933553209999998</v>
      </c>
      <c r="E493">
        <v>5.459862631</v>
      </c>
      <c r="F493">
        <v>4.1177878620000001</v>
      </c>
      <c r="G493">
        <v>5.976208969</v>
      </c>
      <c r="H493">
        <v>14.8</v>
      </c>
      <c r="I493">
        <v>18.5</v>
      </c>
    </row>
    <row r="494" spans="1:9" x14ac:dyDescent="0.25">
      <c r="A494" t="s">
        <v>2116</v>
      </c>
      <c r="B494" t="s">
        <v>2784</v>
      </c>
      <c r="C494" t="s">
        <v>2785</v>
      </c>
      <c r="D494">
        <v>3.3201349169999999</v>
      </c>
      <c r="E494">
        <v>4.1294093820000004</v>
      </c>
      <c r="F494">
        <v>6.9143327000000001</v>
      </c>
      <c r="G494">
        <v>8.5282329949999998</v>
      </c>
      <c r="H494">
        <v>14.8</v>
      </c>
      <c r="I494">
        <v>18.5</v>
      </c>
    </row>
    <row r="495" spans="1:9" x14ac:dyDescent="0.25">
      <c r="A495" t="s">
        <v>2116</v>
      </c>
      <c r="B495" t="s">
        <v>2786</v>
      </c>
      <c r="C495" t="s">
        <v>2787</v>
      </c>
      <c r="D495">
        <v>4.4317154050000003</v>
      </c>
      <c r="E495">
        <v>5.5221487270000003</v>
      </c>
      <c r="F495">
        <v>6.7888846450000004</v>
      </c>
      <c r="G495">
        <v>8.3255293029999997</v>
      </c>
      <c r="H495">
        <v>14.8</v>
      </c>
      <c r="I495">
        <v>18.5</v>
      </c>
    </row>
    <row r="496" spans="1:9" x14ac:dyDescent="0.25">
      <c r="A496" t="s">
        <v>2116</v>
      </c>
      <c r="B496" t="s">
        <v>2788</v>
      </c>
      <c r="C496" t="s">
        <v>2789</v>
      </c>
      <c r="D496">
        <v>3.1829787230000002</v>
      </c>
      <c r="E496">
        <v>4.0503542299999999</v>
      </c>
      <c r="F496">
        <v>7.4279941110000003</v>
      </c>
      <c r="G496">
        <v>9.1919557340000004</v>
      </c>
      <c r="H496">
        <v>14.8</v>
      </c>
      <c r="I496">
        <v>18.5</v>
      </c>
    </row>
    <row r="497" spans="1:9" x14ac:dyDescent="0.25">
      <c r="A497" t="s">
        <v>2116</v>
      </c>
      <c r="B497" t="s">
        <v>2790</v>
      </c>
      <c r="C497" t="s">
        <v>2791</v>
      </c>
      <c r="D497">
        <v>4.4142687790000004</v>
      </c>
      <c r="E497">
        <v>5.6315209639999999</v>
      </c>
      <c r="F497">
        <v>5.7318907399999999</v>
      </c>
      <c r="G497">
        <v>7.2329513419999998</v>
      </c>
      <c r="H497">
        <v>14.8</v>
      </c>
      <c r="I497">
        <v>18.5</v>
      </c>
    </row>
    <row r="498" spans="1:9" x14ac:dyDescent="0.25">
      <c r="A498" t="s">
        <v>2116</v>
      </c>
      <c r="B498" t="s">
        <v>2792</v>
      </c>
      <c r="C498" t="s">
        <v>2793</v>
      </c>
      <c r="D498">
        <v>2.6675394809999999</v>
      </c>
      <c r="E498">
        <v>3.7882153390000002</v>
      </c>
      <c r="F498">
        <v>5.3931403529999997</v>
      </c>
      <c r="G498">
        <v>6.9966374509999998</v>
      </c>
      <c r="H498">
        <v>14.8</v>
      </c>
      <c r="I498">
        <v>18.5</v>
      </c>
    </row>
    <row r="499" spans="1:9" x14ac:dyDescent="0.25">
      <c r="A499" t="s">
        <v>2116</v>
      </c>
      <c r="B499" t="s">
        <v>2794</v>
      </c>
      <c r="C499" t="s">
        <v>2795</v>
      </c>
      <c r="D499">
        <v>5.5295319269999998</v>
      </c>
      <c r="E499">
        <v>6.5388673940000004</v>
      </c>
      <c r="F499">
        <v>4.8658888530000004</v>
      </c>
      <c r="G499">
        <v>5.466112109</v>
      </c>
      <c r="H499">
        <v>14.8</v>
      </c>
      <c r="I499">
        <v>18.5</v>
      </c>
    </row>
    <row r="500" spans="1:9" x14ac:dyDescent="0.25">
      <c r="A500" t="s">
        <v>2116</v>
      </c>
      <c r="B500" t="s">
        <v>2796</v>
      </c>
      <c r="C500" t="s">
        <v>2797</v>
      </c>
      <c r="D500">
        <v>4.1727270560000003</v>
      </c>
      <c r="E500">
        <v>5.1721321040000001</v>
      </c>
      <c r="F500">
        <v>2.865069353</v>
      </c>
      <c r="G500">
        <v>3.9734505489999998</v>
      </c>
      <c r="H500">
        <v>14.8</v>
      </c>
      <c r="I500">
        <v>18.5</v>
      </c>
    </row>
    <row r="501" spans="1:9" x14ac:dyDescent="0.25">
      <c r="A501" t="s">
        <v>2116</v>
      </c>
      <c r="B501" t="s">
        <v>2798</v>
      </c>
      <c r="C501" t="s">
        <v>2799</v>
      </c>
      <c r="D501">
        <v>3.578519724</v>
      </c>
      <c r="E501">
        <v>4.6993232300000001</v>
      </c>
      <c r="F501">
        <v>10.64835165</v>
      </c>
      <c r="G501">
        <v>14.78537766</v>
      </c>
      <c r="H501">
        <v>14.8</v>
      </c>
      <c r="I501">
        <v>18.5</v>
      </c>
    </row>
    <row r="502" spans="1:9" x14ac:dyDescent="0.25">
      <c r="A502" t="s">
        <v>2116</v>
      </c>
      <c r="B502" t="s">
        <v>2800</v>
      </c>
      <c r="C502" t="s">
        <v>2801</v>
      </c>
      <c r="D502">
        <v>5.2383032859999998</v>
      </c>
      <c r="E502">
        <v>6.6462899970000002</v>
      </c>
      <c r="F502">
        <v>7.8012139610000002</v>
      </c>
      <c r="G502">
        <v>8.7898550719999999</v>
      </c>
      <c r="H502">
        <v>14.8</v>
      </c>
      <c r="I502">
        <v>18.5</v>
      </c>
    </row>
    <row r="503" spans="1:9" x14ac:dyDescent="0.25">
      <c r="A503" t="s">
        <v>2116</v>
      </c>
      <c r="B503" t="s">
        <v>2802</v>
      </c>
      <c r="C503" t="s">
        <v>2803</v>
      </c>
      <c r="D503">
        <v>4.756212959</v>
      </c>
      <c r="E503">
        <v>5.4235133019999999</v>
      </c>
      <c r="F503">
        <v>4.5497583779999999</v>
      </c>
      <c r="G503">
        <v>6.1653099810000001</v>
      </c>
      <c r="H503">
        <v>14.8</v>
      </c>
      <c r="I503">
        <v>18.5</v>
      </c>
    </row>
    <row r="504" spans="1:9" x14ac:dyDescent="0.25">
      <c r="A504" t="s">
        <v>2116</v>
      </c>
      <c r="B504" t="s">
        <v>2804</v>
      </c>
      <c r="C504" t="s">
        <v>2805</v>
      </c>
      <c r="D504">
        <v>3.1639801049999998</v>
      </c>
      <c r="E504">
        <v>4.196129032</v>
      </c>
      <c r="F504">
        <v>9.5961804520000005</v>
      </c>
      <c r="G504">
        <v>10.95125277</v>
      </c>
      <c r="H504">
        <v>14.8</v>
      </c>
      <c r="I504">
        <v>18.5</v>
      </c>
    </row>
    <row r="505" spans="1:9" x14ac:dyDescent="0.25">
      <c r="A505" t="s">
        <v>2116</v>
      </c>
      <c r="B505" t="s">
        <v>2806</v>
      </c>
      <c r="C505" t="s">
        <v>2807</v>
      </c>
      <c r="D505">
        <v>2.480916031</v>
      </c>
      <c r="E505">
        <v>3.3689889900000001</v>
      </c>
      <c r="F505">
        <v>7.6699144370000001</v>
      </c>
      <c r="G505">
        <v>9.3926100950000002</v>
      </c>
      <c r="H505">
        <v>14.8</v>
      </c>
      <c r="I505">
        <v>18.5</v>
      </c>
    </row>
    <row r="506" spans="1:9" x14ac:dyDescent="0.25">
      <c r="A506" t="s">
        <v>2116</v>
      </c>
      <c r="B506" t="s">
        <v>2808</v>
      </c>
      <c r="C506" t="s">
        <v>2809</v>
      </c>
      <c r="D506">
        <v>4.0912382330000003</v>
      </c>
      <c r="E506">
        <v>5.1215805469999998</v>
      </c>
      <c r="F506">
        <v>3.8382737169999999</v>
      </c>
      <c r="G506">
        <v>6.2776666069999996</v>
      </c>
      <c r="H506">
        <v>14.8</v>
      </c>
      <c r="I506">
        <v>18.5</v>
      </c>
    </row>
    <row r="507" spans="1:9" x14ac:dyDescent="0.25">
      <c r="A507" t="s">
        <v>2116</v>
      </c>
      <c r="B507" t="s">
        <v>2810</v>
      </c>
      <c r="C507" t="s">
        <v>2811</v>
      </c>
      <c r="D507">
        <v>4.1691895160000003</v>
      </c>
      <c r="E507">
        <v>5.237407277</v>
      </c>
      <c r="F507">
        <v>7.9522933790000003</v>
      </c>
      <c r="G507">
        <v>10.98476584</v>
      </c>
      <c r="H507">
        <v>14.8</v>
      </c>
      <c r="I507">
        <v>18.5</v>
      </c>
    </row>
    <row r="508" spans="1:9" x14ac:dyDescent="0.25">
      <c r="A508" t="s">
        <v>2116</v>
      </c>
      <c r="B508" t="s">
        <v>2812</v>
      </c>
      <c r="C508" t="s">
        <v>2813</v>
      </c>
      <c r="D508">
        <v>2.866412752</v>
      </c>
      <c r="E508">
        <v>3.9201431609999999</v>
      </c>
      <c r="F508">
        <v>3.8358157930000001</v>
      </c>
      <c r="G508">
        <v>5.2686328680000001</v>
      </c>
      <c r="H508">
        <v>14.8</v>
      </c>
      <c r="I508">
        <v>18.5</v>
      </c>
    </row>
    <row r="509" spans="1:9" x14ac:dyDescent="0.25">
      <c r="A509" t="s">
        <v>2116</v>
      </c>
      <c r="B509" t="s">
        <v>2814</v>
      </c>
      <c r="C509" t="s">
        <v>2815</v>
      </c>
      <c r="D509">
        <v>2.5848346719999999</v>
      </c>
      <c r="E509">
        <v>3.5683638439999998</v>
      </c>
      <c r="F509">
        <v>9.8300733939999994</v>
      </c>
      <c r="G509">
        <v>11.41770665</v>
      </c>
      <c r="H509">
        <v>14.8</v>
      </c>
      <c r="I509">
        <v>18.5</v>
      </c>
    </row>
    <row r="510" spans="1:9" x14ac:dyDescent="0.25">
      <c r="A510" t="s">
        <v>2116</v>
      </c>
      <c r="B510" t="s">
        <v>2816</v>
      </c>
      <c r="C510" t="s">
        <v>2817</v>
      </c>
      <c r="D510">
        <v>3.2111748310000001</v>
      </c>
      <c r="E510">
        <v>4.8418785379999996</v>
      </c>
      <c r="F510">
        <v>5.9287353100000004</v>
      </c>
      <c r="G510">
        <v>8.3661179150000002</v>
      </c>
      <c r="H510">
        <v>14.8</v>
      </c>
      <c r="I510">
        <v>18.5</v>
      </c>
    </row>
    <row r="511" spans="1:9" x14ac:dyDescent="0.25">
      <c r="A511" t="s">
        <v>2116</v>
      </c>
      <c r="B511" t="s">
        <v>2818</v>
      </c>
      <c r="C511" t="s">
        <v>2819</v>
      </c>
      <c r="D511">
        <v>3.0858216619999999</v>
      </c>
      <c r="E511">
        <v>4.331980207</v>
      </c>
      <c r="F511">
        <v>6.9321903840000001</v>
      </c>
      <c r="G511">
        <v>9.4100059399999996</v>
      </c>
      <c r="H511">
        <v>14.8</v>
      </c>
      <c r="I511">
        <v>18.5</v>
      </c>
    </row>
    <row r="512" spans="1:9" x14ac:dyDescent="0.25">
      <c r="A512" t="s">
        <v>2116</v>
      </c>
      <c r="B512" t="s">
        <v>2820</v>
      </c>
      <c r="C512" t="s">
        <v>2821</v>
      </c>
      <c r="D512">
        <v>3.3481836199999999</v>
      </c>
      <c r="E512">
        <v>4.426820201</v>
      </c>
      <c r="F512">
        <v>7.6690099590000003</v>
      </c>
      <c r="G512">
        <v>9.1503346220000008</v>
      </c>
      <c r="H512">
        <v>14.8</v>
      </c>
      <c r="I512">
        <v>18.5</v>
      </c>
    </row>
    <row r="513" spans="1:9" x14ac:dyDescent="0.25">
      <c r="A513" t="s">
        <v>2116</v>
      </c>
      <c r="B513" t="s">
        <v>2822</v>
      </c>
      <c r="C513" t="s">
        <v>2823</v>
      </c>
      <c r="D513">
        <v>2.7631993769999998</v>
      </c>
      <c r="E513">
        <v>3.7417139939999999</v>
      </c>
      <c r="F513">
        <v>6.7784963840000003</v>
      </c>
      <c r="G513">
        <v>8.120467799</v>
      </c>
      <c r="H513">
        <v>14.8</v>
      </c>
      <c r="I513">
        <v>18.5</v>
      </c>
    </row>
    <row r="514" spans="1:9" x14ac:dyDescent="0.25">
      <c r="A514" t="s">
        <v>2116</v>
      </c>
      <c r="B514" t="s">
        <v>2824</v>
      </c>
      <c r="C514" t="s">
        <v>2825</v>
      </c>
      <c r="D514">
        <v>1.9404268629999999</v>
      </c>
      <c r="E514">
        <v>2.6511134680000001</v>
      </c>
      <c r="F514">
        <v>7.0715437159999999</v>
      </c>
      <c r="G514">
        <v>8.2020561880000002</v>
      </c>
      <c r="H514">
        <v>14.8</v>
      </c>
      <c r="I514">
        <v>18.5</v>
      </c>
    </row>
    <row r="515" spans="1:9" x14ac:dyDescent="0.25">
      <c r="A515" t="s">
        <v>2116</v>
      </c>
      <c r="B515" t="s">
        <v>2826</v>
      </c>
      <c r="C515" t="s">
        <v>2827</v>
      </c>
      <c r="D515">
        <v>3.308708771</v>
      </c>
      <c r="E515">
        <v>4.2696590179999996</v>
      </c>
      <c r="F515">
        <v>6.5244061740000001</v>
      </c>
      <c r="G515">
        <v>8.2688571189999998</v>
      </c>
      <c r="H515">
        <v>14.8</v>
      </c>
      <c r="I515">
        <v>18.5</v>
      </c>
    </row>
    <row r="516" spans="1:9" x14ac:dyDescent="0.25">
      <c r="A516" t="s">
        <v>2116</v>
      </c>
      <c r="B516" t="s">
        <v>2844</v>
      </c>
      <c r="C516" t="s">
        <v>2845</v>
      </c>
      <c r="D516">
        <v>9.0786723059999996</v>
      </c>
      <c r="E516">
        <v>11.12308876</v>
      </c>
      <c r="F516">
        <v>6.6740955189999998</v>
      </c>
      <c r="G516">
        <v>8.3523802630000006</v>
      </c>
      <c r="H516">
        <v>14.8</v>
      </c>
      <c r="I516">
        <v>18.5</v>
      </c>
    </row>
    <row r="517" spans="1:9" x14ac:dyDescent="0.25">
      <c r="A517" t="s">
        <v>2116</v>
      </c>
      <c r="B517" t="s">
        <v>2870</v>
      </c>
      <c r="C517" t="s">
        <v>2871</v>
      </c>
      <c r="D517">
        <v>8.2581853649999992</v>
      </c>
      <c r="E517">
        <v>8.8616909740000001</v>
      </c>
      <c r="F517">
        <v>6.7428673090000002</v>
      </c>
      <c r="G517">
        <v>7.8726113959999999</v>
      </c>
      <c r="H517">
        <v>14.8</v>
      </c>
      <c r="I517">
        <v>18.5</v>
      </c>
    </row>
    <row r="518" spans="1:9" x14ac:dyDescent="0.25">
      <c r="A518" t="s">
        <v>2116</v>
      </c>
      <c r="B518" t="s">
        <v>2872</v>
      </c>
      <c r="C518" t="s">
        <v>2873</v>
      </c>
      <c r="D518">
        <v>9.2246520870000008</v>
      </c>
      <c r="E518">
        <v>9.1180320879999996</v>
      </c>
      <c r="F518">
        <v>6.9097818389999999</v>
      </c>
      <c r="G518">
        <v>7.7772481039999999</v>
      </c>
      <c r="H518">
        <v>14.8</v>
      </c>
      <c r="I518">
        <v>18.5</v>
      </c>
    </row>
    <row r="519" spans="1:9" x14ac:dyDescent="0.25">
      <c r="A519" t="s">
        <v>2116</v>
      </c>
      <c r="B519" t="s">
        <v>2874</v>
      </c>
      <c r="C519" t="s">
        <v>2875</v>
      </c>
      <c r="D519">
        <v>7.8786669329999999</v>
      </c>
      <c r="E519">
        <v>8.2303718400000001</v>
      </c>
      <c r="F519">
        <v>6.1677010220000001</v>
      </c>
      <c r="G519">
        <v>7.4115615090000002</v>
      </c>
      <c r="H519">
        <v>14.8</v>
      </c>
      <c r="I519">
        <v>18.5</v>
      </c>
    </row>
    <row r="520" spans="1:9" x14ac:dyDescent="0.25">
      <c r="A520" t="s">
        <v>2116</v>
      </c>
      <c r="B520" t="s">
        <v>2876</v>
      </c>
      <c r="C520" t="s">
        <v>2877</v>
      </c>
      <c r="D520">
        <v>7.5319738410000001</v>
      </c>
      <c r="E520">
        <v>7.993506494</v>
      </c>
      <c r="F520">
        <v>6.9423659730000002</v>
      </c>
      <c r="G520">
        <v>8.1792462140000008</v>
      </c>
      <c r="H520">
        <v>14.8</v>
      </c>
      <c r="I520">
        <v>18.5</v>
      </c>
    </row>
    <row r="521" spans="1:9" x14ac:dyDescent="0.25">
      <c r="A521" t="s">
        <v>2116</v>
      </c>
      <c r="B521" t="s">
        <v>2878</v>
      </c>
      <c r="C521" t="s">
        <v>2879</v>
      </c>
      <c r="D521">
        <v>5.5920764309999997</v>
      </c>
      <c r="E521">
        <v>6.1726012419999998</v>
      </c>
      <c r="F521">
        <v>4.3062043059999997</v>
      </c>
      <c r="G521">
        <v>5.5878057070000002</v>
      </c>
      <c r="H521">
        <v>14.8</v>
      </c>
      <c r="I521">
        <v>18.5</v>
      </c>
    </row>
    <row r="522" spans="1:9" x14ac:dyDescent="0.25">
      <c r="A522" t="s">
        <v>2116</v>
      </c>
      <c r="B522" t="s">
        <v>2880</v>
      </c>
      <c r="C522" t="s">
        <v>2881</v>
      </c>
      <c r="D522">
        <v>9.0833723820000003</v>
      </c>
      <c r="E522">
        <v>10.05923475</v>
      </c>
      <c r="F522">
        <v>5.3067939040000001</v>
      </c>
      <c r="G522">
        <v>5.8139426199999997</v>
      </c>
      <c r="H522">
        <v>14.8</v>
      </c>
      <c r="I522">
        <v>18.5</v>
      </c>
    </row>
    <row r="523" spans="1:9" x14ac:dyDescent="0.25">
      <c r="A523" t="s">
        <v>2116</v>
      </c>
      <c r="B523" t="s">
        <v>2882</v>
      </c>
      <c r="C523" t="s">
        <v>2883</v>
      </c>
      <c r="D523">
        <v>5.1021486700000001</v>
      </c>
      <c r="E523">
        <v>6.0302828770000003</v>
      </c>
      <c r="F523">
        <v>6.939540847</v>
      </c>
      <c r="G523">
        <v>8.6450870460000004</v>
      </c>
      <c r="H523">
        <v>14.8</v>
      </c>
      <c r="I523">
        <v>18.5</v>
      </c>
    </row>
    <row r="524" spans="1:9" x14ac:dyDescent="0.25">
      <c r="A524" t="s">
        <v>2116</v>
      </c>
      <c r="B524" t="s">
        <v>2884</v>
      </c>
      <c r="C524" t="s">
        <v>2885</v>
      </c>
      <c r="D524">
        <v>8.8330831169999993</v>
      </c>
      <c r="E524">
        <v>9.6652535369999999</v>
      </c>
      <c r="F524">
        <v>6.6610266190000003</v>
      </c>
      <c r="G524">
        <v>7.7085350500000001</v>
      </c>
      <c r="H524">
        <v>14.8</v>
      </c>
      <c r="I524">
        <v>18.5</v>
      </c>
    </row>
    <row r="525" spans="1:9" x14ac:dyDescent="0.25">
      <c r="A525" t="s">
        <v>2116</v>
      </c>
      <c r="B525" t="s">
        <v>2886</v>
      </c>
      <c r="C525" t="s">
        <v>2887</v>
      </c>
      <c r="D525">
        <v>9.1224321110000002</v>
      </c>
      <c r="E525">
        <v>10.15046669</v>
      </c>
      <c r="F525">
        <v>5.4062671199999999</v>
      </c>
      <c r="G525">
        <v>6.2686616559999999</v>
      </c>
      <c r="H525">
        <v>14.8</v>
      </c>
      <c r="I525">
        <v>18.5</v>
      </c>
    </row>
    <row r="526" spans="1:9" x14ac:dyDescent="0.25">
      <c r="A526" t="s">
        <v>2116</v>
      </c>
      <c r="B526" t="s">
        <v>2888</v>
      </c>
      <c r="C526" t="s">
        <v>2889</v>
      </c>
      <c r="D526">
        <v>9.8064039669999996</v>
      </c>
      <c r="E526">
        <v>10.66228194</v>
      </c>
      <c r="F526">
        <v>9.4375437120000001</v>
      </c>
      <c r="G526">
        <v>11.91563858</v>
      </c>
      <c r="H526">
        <v>14.8</v>
      </c>
      <c r="I526">
        <v>18.5</v>
      </c>
    </row>
    <row r="527" spans="1:9" x14ac:dyDescent="0.25">
      <c r="A527" t="s">
        <v>2116</v>
      </c>
      <c r="B527" t="s">
        <v>2890</v>
      </c>
      <c r="C527" t="s">
        <v>2891</v>
      </c>
      <c r="D527">
        <v>8.7992955530000003</v>
      </c>
      <c r="E527">
        <v>9.4640338499999999</v>
      </c>
      <c r="F527">
        <v>7.0445386689999996</v>
      </c>
      <c r="G527">
        <v>8.6503474820000008</v>
      </c>
      <c r="H527">
        <v>14.8</v>
      </c>
      <c r="I527">
        <v>18.5</v>
      </c>
    </row>
    <row r="528" spans="1:9" x14ac:dyDescent="0.25">
      <c r="A528" t="s">
        <v>2116</v>
      </c>
      <c r="B528" t="s">
        <v>2892</v>
      </c>
      <c r="C528" t="s">
        <v>2893</v>
      </c>
      <c r="D528">
        <v>9.5444733250000002</v>
      </c>
      <c r="E528">
        <v>9.882384751</v>
      </c>
      <c r="F528">
        <v>6.0804602089999999</v>
      </c>
      <c r="G528">
        <v>7.9126224770000002</v>
      </c>
      <c r="H528">
        <v>14.8</v>
      </c>
      <c r="I528">
        <v>18.5</v>
      </c>
    </row>
    <row r="529" spans="1:9" x14ac:dyDescent="0.25">
      <c r="A529" t="s">
        <v>2116</v>
      </c>
      <c r="B529" t="s">
        <v>2894</v>
      </c>
      <c r="C529" t="s">
        <v>2895</v>
      </c>
      <c r="D529">
        <v>9.2494080249999993</v>
      </c>
      <c r="E529">
        <v>9.8024021700000006</v>
      </c>
      <c r="F529">
        <v>4.0971850400000003</v>
      </c>
      <c r="G529">
        <v>5.545669878</v>
      </c>
      <c r="H529">
        <v>14.8</v>
      </c>
      <c r="I529">
        <v>18.5</v>
      </c>
    </row>
    <row r="530" spans="1:9" x14ac:dyDescent="0.25">
      <c r="A530" t="s">
        <v>2116</v>
      </c>
      <c r="B530" t="s">
        <v>2896</v>
      </c>
      <c r="C530" t="s">
        <v>2897</v>
      </c>
      <c r="D530">
        <v>8.2228458149999994</v>
      </c>
      <c r="E530">
        <v>8.7510993839999998</v>
      </c>
      <c r="F530">
        <v>6.7910272899999997</v>
      </c>
      <c r="G530">
        <v>8.5974918979999995</v>
      </c>
      <c r="H530">
        <v>14.8</v>
      </c>
      <c r="I530">
        <v>18.5</v>
      </c>
    </row>
    <row r="531" spans="1:9" x14ac:dyDescent="0.25">
      <c r="A531" t="s">
        <v>2116</v>
      </c>
      <c r="B531" t="s">
        <v>2898</v>
      </c>
      <c r="C531" t="s">
        <v>2899</v>
      </c>
      <c r="D531">
        <v>7.0105919749999996</v>
      </c>
      <c r="E531">
        <v>7.51854756</v>
      </c>
      <c r="F531">
        <v>7.4923672940000001</v>
      </c>
      <c r="G531">
        <v>10.96403815</v>
      </c>
      <c r="H531">
        <v>14.8</v>
      </c>
      <c r="I531">
        <v>18.5</v>
      </c>
    </row>
    <row r="532" spans="1:9" x14ac:dyDescent="0.25">
      <c r="A532" t="s">
        <v>2116</v>
      </c>
      <c r="B532" t="s">
        <v>2900</v>
      </c>
      <c r="C532" t="s">
        <v>2901</v>
      </c>
      <c r="D532">
        <v>9.5456814780000006</v>
      </c>
      <c r="E532">
        <v>9.9904539319999994</v>
      </c>
      <c r="F532">
        <v>9.6557494169999991</v>
      </c>
      <c r="G532">
        <v>11.65245028</v>
      </c>
      <c r="H532">
        <v>14.8</v>
      </c>
      <c r="I532">
        <v>18.5</v>
      </c>
    </row>
    <row r="533" spans="1:9" x14ac:dyDescent="0.25">
      <c r="A533" t="s">
        <v>2116</v>
      </c>
      <c r="B533" t="s">
        <v>2902</v>
      </c>
      <c r="C533" t="s">
        <v>2903</v>
      </c>
      <c r="D533">
        <v>9.3983940700000002</v>
      </c>
      <c r="E533">
        <v>9.7590331240000001</v>
      </c>
      <c r="F533">
        <v>9.2726943160000008</v>
      </c>
      <c r="G533">
        <v>11.61683534</v>
      </c>
      <c r="H533">
        <v>14.8</v>
      </c>
      <c r="I533">
        <v>18.5</v>
      </c>
    </row>
    <row r="534" spans="1:9" x14ac:dyDescent="0.25">
      <c r="A534" t="s">
        <v>2116</v>
      </c>
      <c r="B534" t="s">
        <v>2904</v>
      </c>
      <c r="C534" t="s">
        <v>2905</v>
      </c>
      <c r="D534">
        <v>5.8283097609999999</v>
      </c>
      <c r="E534">
        <v>6.8595801869999997</v>
      </c>
      <c r="F534">
        <v>5.6664807870000002</v>
      </c>
      <c r="G534">
        <v>7.3859295469999999</v>
      </c>
      <c r="H534">
        <v>14.8</v>
      </c>
      <c r="I534">
        <v>18.5</v>
      </c>
    </row>
    <row r="535" spans="1:9" x14ac:dyDescent="0.25">
      <c r="A535" t="s">
        <v>2116</v>
      </c>
      <c r="B535" t="s">
        <v>2906</v>
      </c>
      <c r="C535" t="s">
        <v>2907</v>
      </c>
      <c r="D535">
        <v>14.331335579999999</v>
      </c>
      <c r="E535">
        <v>14.13230051</v>
      </c>
      <c r="F535">
        <v>6.0654745529999996</v>
      </c>
      <c r="G535">
        <v>6.8414747619999998</v>
      </c>
      <c r="H535">
        <v>14.8</v>
      </c>
      <c r="I535">
        <v>18.5</v>
      </c>
    </row>
    <row r="536" spans="1:9" x14ac:dyDescent="0.25">
      <c r="A536" t="s">
        <v>2116</v>
      </c>
      <c r="B536" t="s">
        <v>2255</v>
      </c>
      <c r="C536" t="s">
        <v>2256</v>
      </c>
      <c r="D536">
        <v>9.6499977030000004</v>
      </c>
      <c r="E536">
        <v>10.934210459999999</v>
      </c>
      <c r="F536">
        <v>6.4784945389999997</v>
      </c>
      <c r="G536">
        <v>8.4394911540000006</v>
      </c>
      <c r="H536">
        <v>14.8</v>
      </c>
      <c r="I536">
        <v>18.5</v>
      </c>
    </row>
    <row r="537" spans="1:9" x14ac:dyDescent="0.25">
      <c r="A537" t="s">
        <v>2116</v>
      </c>
      <c r="B537" t="s">
        <v>2257</v>
      </c>
      <c r="C537" t="s">
        <v>2258</v>
      </c>
      <c r="D537">
        <v>9.1624000050000003</v>
      </c>
      <c r="E537">
        <v>10.366580109999999</v>
      </c>
      <c r="F537">
        <v>5.1428974719999996</v>
      </c>
      <c r="G537">
        <v>6.626760193</v>
      </c>
      <c r="H537">
        <v>14.8</v>
      </c>
      <c r="I537">
        <v>18.5</v>
      </c>
    </row>
    <row r="538" spans="1:9" x14ac:dyDescent="0.25">
      <c r="A538" t="s">
        <v>2116</v>
      </c>
      <c r="B538" t="s">
        <v>2259</v>
      </c>
      <c r="C538" t="s">
        <v>2260</v>
      </c>
      <c r="D538">
        <v>12.15886252</v>
      </c>
      <c r="E538">
        <v>13.88483239</v>
      </c>
      <c r="F538">
        <v>3.5966500400000001</v>
      </c>
      <c r="G538">
        <v>6.6301429460000003</v>
      </c>
      <c r="H538">
        <v>14.8</v>
      </c>
      <c r="I538">
        <v>18.5</v>
      </c>
    </row>
    <row r="539" spans="1:9" x14ac:dyDescent="0.25">
      <c r="A539" t="s">
        <v>2116</v>
      </c>
      <c r="B539" t="s">
        <v>2151</v>
      </c>
      <c r="C539" t="s">
        <v>2152</v>
      </c>
      <c r="D539">
        <v>6.1061175240000001</v>
      </c>
      <c r="E539">
        <v>7.482487194</v>
      </c>
      <c r="F539">
        <v>4.5585193249999998</v>
      </c>
      <c r="G539">
        <v>6.1609388220000003</v>
      </c>
      <c r="H539">
        <v>14.8</v>
      </c>
      <c r="I539">
        <v>18.5</v>
      </c>
    </row>
    <row r="540" spans="1:9" x14ac:dyDescent="0.25">
      <c r="A540" t="s">
        <v>2116</v>
      </c>
      <c r="B540" t="s">
        <v>2383</v>
      </c>
      <c r="C540" t="s">
        <v>2384</v>
      </c>
      <c r="D540">
        <v>5.3876107820000003</v>
      </c>
      <c r="E540">
        <v>6.5855673330000002</v>
      </c>
      <c r="F540">
        <v>6.4499098310000003</v>
      </c>
      <c r="G540">
        <v>8.3370409799999994</v>
      </c>
      <c r="H540">
        <v>14.8</v>
      </c>
      <c r="I540">
        <v>18.5</v>
      </c>
    </row>
    <row r="541" spans="1:9" x14ac:dyDescent="0.25">
      <c r="A541" t="s">
        <v>2116</v>
      </c>
      <c r="B541" t="s">
        <v>2385</v>
      </c>
      <c r="C541" t="s">
        <v>2386</v>
      </c>
      <c r="D541">
        <v>5.2293165300000002</v>
      </c>
      <c r="E541">
        <v>6.5491693120000001</v>
      </c>
      <c r="F541">
        <v>7.3717571020000001</v>
      </c>
      <c r="G541">
        <v>10.100403419999999</v>
      </c>
      <c r="H541">
        <v>14.8</v>
      </c>
      <c r="I541">
        <v>18.5</v>
      </c>
    </row>
    <row r="542" spans="1:9" x14ac:dyDescent="0.25">
      <c r="A542" t="s">
        <v>2116</v>
      </c>
      <c r="B542" t="s">
        <v>2387</v>
      </c>
      <c r="C542" t="s">
        <v>2388</v>
      </c>
      <c r="D542">
        <v>4.0244180219999999</v>
      </c>
      <c r="E542">
        <v>4.9266661870000004</v>
      </c>
      <c r="F542">
        <v>4.727239559</v>
      </c>
      <c r="G542">
        <v>6.1797520659999998</v>
      </c>
      <c r="H542">
        <v>14.8</v>
      </c>
      <c r="I542">
        <v>18.5</v>
      </c>
    </row>
    <row r="543" spans="1:9" x14ac:dyDescent="0.25">
      <c r="A543" t="s">
        <v>2116</v>
      </c>
      <c r="B543" t="s">
        <v>2389</v>
      </c>
      <c r="C543" t="s">
        <v>2390</v>
      </c>
      <c r="D543">
        <v>3.288736487</v>
      </c>
      <c r="E543">
        <v>4.4459359970000003</v>
      </c>
      <c r="F543">
        <v>5.237651412</v>
      </c>
      <c r="G543">
        <v>6.7464062829999998</v>
      </c>
      <c r="H543">
        <v>14.8</v>
      </c>
      <c r="I543">
        <v>18.5</v>
      </c>
    </row>
    <row r="544" spans="1:9" x14ac:dyDescent="0.25">
      <c r="A544" t="s">
        <v>2116</v>
      </c>
      <c r="B544" t="s">
        <v>2391</v>
      </c>
      <c r="C544" t="s">
        <v>2392</v>
      </c>
      <c r="D544">
        <v>11.535428019999999</v>
      </c>
      <c r="E544">
        <v>13.98341329</v>
      </c>
      <c r="F544">
        <v>6.4268049459999999</v>
      </c>
      <c r="G544">
        <v>7.7643353169999996</v>
      </c>
      <c r="H544">
        <v>14.8</v>
      </c>
      <c r="I544">
        <v>18.5</v>
      </c>
    </row>
    <row r="545" spans="1:9" x14ac:dyDescent="0.25">
      <c r="A545" t="s">
        <v>2116</v>
      </c>
      <c r="B545" t="s">
        <v>2393</v>
      </c>
      <c r="C545" t="s">
        <v>2394</v>
      </c>
      <c r="D545">
        <v>6.6078548369999996</v>
      </c>
      <c r="E545">
        <v>7.6027319059999998</v>
      </c>
      <c r="F545">
        <v>8.2004313119999992</v>
      </c>
      <c r="G545">
        <v>9.8871788269999996</v>
      </c>
      <c r="H545">
        <v>14.8</v>
      </c>
      <c r="I545">
        <v>18.5</v>
      </c>
    </row>
    <row r="546" spans="1:9" x14ac:dyDescent="0.25">
      <c r="A546" t="s">
        <v>2116</v>
      </c>
      <c r="B546" t="s">
        <v>2395</v>
      </c>
      <c r="C546" t="s">
        <v>2396</v>
      </c>
      <c r="D546">
        <v>6.2343435339999997</v>
      </c>
      <c r="E546">
        <v>7.372184657</v>
      </c>
      <c r="F546">
        <v>7.8743701909999997</v>
      </c>
      <c r="G546">
        <v>9.2506123470000006</v>
      </c>
      <c r="H546">
        <v>14.8</v>
      </c>
      <c r="I546">
        <v>18.5</v>
      </c>
    </row>
    <row r="547" spans="1:9" x14ac:dyDescent="0.25">
      <c r="A547" t="s">
        <v>2116</v>
      </c>
      <c r="B547" t="s">
        <v>2397</v>
      </c>
      <c r="C547" t="s">
        <v>2398</v>
      </c>
      <c r="D547">
        <v>8.4875520640000008</v>
      </c>
      <c r="E547">
        <v>9.6762201280000006</v>
      </c>
      <c r="F547">
        <v>8.0319587630000004</v>
      </c>
      <c r="G547">
        <v>9.0438076939999998</v>
      </c>
      <c r="H547">
        <v>14.8</v>
      </c>
      <c r="I547">
        <v>18.5</v>
      </c>
    </row>
    <row r="548" spans="1:9" x14ac:dyDescent="0.25">
      <c r="A548" t="s">
        <v>2116</v>
      </c>
      <c r="B548" t="s">
        <v>2399</v>
      </c>
      <c r="C548" t="s">
        <v>2400</v>
      </c>
      <c r="D548">
        <v>6.5458142290000003</v>
      </c>
      <c r="E548">
        <v>8.2996809939999991</v>
      </c>
      <c r="F548">
        <v>8.5283871799999993</v>
      </c>
      <c r="G548">
        <v>9.1401148760000002</v>
      </c>
      <c r="H548">
        <v>14.8</v>
      </c>
      <c r="I548">
        <v>18.5</v>
      </c>
    </row>
    <row r="549" spans="1:9" x14ac:dyDescent="0.25">
      <c r="A549" t="s">
        <v>2116</v>
      </c>
      <c r="B549" t="s">
        <v>2401</v>
      </c>
      <c r="C549" t="s">
        <v>2402</v>
      </c>
      <c r="D549">
        <v>3.993822363</v>
      </c>
      <c r="E549">
        <v>5.3986282909999996</v>
      </c>
      <c r="F549">
        <v>5.4988028729999998</v>
      </c>
      <c r="G549">
        <v>7.2398885420000001</v>
      </c>
      <c r="H549">
        <v>14.8</v>
      </c>
      <c r="I549">
        <v>18.5</v>
      </c>
    </row>
    <row r="550" spans="1:9" x14ac:dyDescent="0.25">
      <c r="A550" t="s">
        <v>2116</v>
      </c>
      <c r="B550" t="s">
        <v>2403</v>
      </c>
      <c r="C550" t="s">
        <v>2404</v>
      </c>
      <c r="D550">
        <v>6.3165077800000002</v>
      </c>
      <c r="E550">
        <v>8.1168787719999997</v>
      </c>
      <c r="F550">
        <v>7.2968927280000004</v>
      </c>
      <c r="G550">
        <v>8.1961868429999996</v>
      </c>
      <c r="H550">
        <v>14.8</v>
      </c>
      <c r="I550">
        <v>18.5</v>
      </c>
    </row>
    <row r="551" spans="1:9" x14ac:dyDescent="0.25">
      <c r="A551" t="s">
        <v>2116</v>
      </c>
      <c r="B551" t="s">
        <v>2405</v>
      </c>
      <c r="C551" t="s">
        <v>2406</v>
      </c>
      <c r="D551">
        <v>3.9549347570000002</v>
      </c>
      <c r="E551">
        <v>5.1250673510000002</v>
      </c>
      <c r="F551">
        <v>5.2538367739999998</v>
      </c>
      <c r="G551">
        <v>6.228189596</v>
      </c>
      <c r="H551">
        <v>14.8</v>
      </c>
      <c r="I551">
        <v>18.5</v>
      </c>
    </row>
    <row r="552" spans="1:9" x14ac:dyDescent="0.25">
      <c r="A552" t="s">
        <v>2116</v>
      </c>
      <c r="B552" t="s">
        <v>2407</v>
      </c>
      <c r="C552" t="s">
        <v>2408</v>
      </c>
      <c r="D552">
        <v>7.6370800770000002</v>
      </c>
      <c r="E552">
        <v>8.6384976529999999</v>
      </c>
      <c r="F552">
        <v>8.4886939679999998</v>
      </c>
      <c r="G552">
        <v>11.71718868</v>
      </c>
      <c r="H552">
        <v>14.8</v>
      </c>
      <c r="I552">
        <v>18.5</v>
      </c>
    </row>
    <row r="553" spans="1:9" x14ac:dyDescent="0.25">
      <c r="A553" t="s">
        <v>2116</v>
      </c>
      <c r="B553" t="s">
        <v>2409</v>
      </c>
      <c r="C553" t="s">
        <v>2410</v>
      </c>
      <c r="D553">
        <v>5.569183314</v>
      </c>
      <c r="E553">
        <v>7.4824871809999998</v>
      </c>
      <c r="F553">
        <v>11.388980180000001</v>
      </c>
      <c r="G553">
        <v>12.234329750000001</v>
      </c>
      <c r="H553">
        <v>14.8</v>
      </c>
      <c r="I553">
        <v>18.5</v>
      </c>
    </row>
    <row r="554" spans="1:9" x14ac:dyDescent="0.25">
      <c r="A554" t="s">
        <v>2116</v>
      </c>
      <c r="B554" t="s">
        <v>2411</v>
      </c>
      <c r="C554" t="s">
        <v>2412</v>
      </c>
      <c r="D554">
        <v>7.7985082170000002</v>
      </c>
      <c r="E554">
        <v>9.070358293</v>
      </c>
      <c r="F554">
        <v>4.6039782999999996</v>
      </c>
      <c r="G554">
        <v>5.3832582450000004</v>
      </c>
      <c r="H554">
        <v>14.8</v>
      </c>
      <c r="I554">
        <v>18.5</v>
      </c>
    </row>
    <row r="555" spans="1:9" x14ac:dyDescent="0.25">
      <c r="A555" t="s">
        <v>2116</v>
      </c>
      <c r="B555" t="s">
        <v>2413</v>
      </c>
      <c r="C555" t="s">
        <v>2414</v>
      </c>
      <c r="D555">
        <v>6.830124466</v>
      </c>
      <c r="E555">
        <v>8.0472181739999993</v>
      </c>
      <c r="F555">
        <v>10.371390849999999</v>
      </c>
      <c r="G555">
        <v>12.63289722</v>
      </c>
      <c r="H555">
        <v>14.8</v>
      </c>
      <c r="I555">
        <v>18.5</v>
      </c>
    </row>
    <row r="556" spans="1:9" x14ac:dyDescent="0.25">
      <c r="A556" t="s">
        <v>2116</v>
      </c>
      <c r="B556" t="s">
        <v>2415</v>
      </c>
      <c r="C556" t="s">
        <v>2416</v>
      </c>
      <c r="D556">
        <v>6.2759384049999998</v>
      </c>
      <c r="E556">
        <v>7.1929633620000004</v>
      </c>
      <c r="F556">
        <v>7.3957493830000001</v>
      </c>
      <c r="G556">
        <v>7.3399570000000001</v>
      </c>
      <c r="H556">
        <v>14.8</v>
      </c>
      <c r="I556">
        <v>18.5</v>
      </c>
    </row>
    <row r="557" spans="1:9" x14ac:dyDescent="0.25">
      <c r="A557" t="s">
        <v>2116</v>
      </c>
      <c r="B557" t="s">
        <v>2417</v>
      </c>
      <c r="C557" t="s">
        <v>2418</v>
      </c>
      <c r="D557">
        <v>7.1324981049999998</v>
      </c>
      <c r="E557">
        <v>7.9567044210000004</v>
      </c>
      <c r="F557">
        <v>10.073011859999999</v>
      </c>
      <c r="G557">
        <v>12.54108862</v>
      </c>
      <c r="H557">
        <v>14.8</v>
      </c>
      <c r="I557">
        <v>18.5</v>
      </c>
    </row>
    <row r="558" spans="1:9" x14ac:dyDescent="0.25">
      <c r="A558" t="s">
        <v>2116</v>
      </c>
      <c r="B558" t="s">
        <v>2419</v>
      </c>
      <c r="C558" t="s">
        <v>2420</v>
      </c>
      <c r="D558">
        <v>6.4886204840000001</v>
      </c>
      <c r="E558">
        <v>7.5807178840000002</v>
      </c>
      <c r="F558">
        <v>7.6384323639999998</v>
      </c>
      <c r="G558">
        <v>9.8402453449999996</v>
      </c>
      <c r="H558">
        <v>14.8</v>
      </c>
      <c r="I558">
        <v>18.5</v>
      </c>
    </row>
    <row r="559" spans="1:9" x14ac:dyDescent="0.25">
      <c r="A559" t="s">
        <v>2116</v>
      </c>
      <c r="B559" t="s">
        <v>2421</v>
      </c>
      <c r="C559" t="s">
        <v>2422</v>
      </c>
      <c r="D559">
        <v>6.3676350250000002</v>
      </c>
      <c r="E559">
        <v>7.4657603049999999</v>
      </c>
      <c r="F559">
        <v>9.2247743680000003</v>
      </c>
      <c r="G559">
        <v>11.8396372</v>
      </c>
      <c r="H559">
        <v>14.8</v>
      </c>
      <c r="I559">
        <v>18.5</v>
      </c>
    </row>
    <row r="560" spans="1:9" x14ac:dyDescent="0.25">
      <c r="A560" t="s">
        <v>2116</v>
      </c>
      <c r="B560" t="s">
        <v>2423</v>
      </c>
      <c r="C560" t="s">
        <v>2424</v>
      </c>
      <c r="D560">
        <v>5.1048285599999996</v>
      </c>
      <c r="E560">
        <v>5.9407449550000004</v>
      </c>
      <c r="F560">
        <v>6.60084216</v>
      </c>
      <c r="G560">
        <v>8.170145561</v>
      </c>
      <c r="H560">
        <v>14.8</v>
      </c>
      <c r="I560">
        <v>18.5</v>
      </c>
    </row>
    <row r="561" spans="1:9" x14ac:dyDescent="0.25">
      <c r="A561" t="s">
        <v>2116</v>
      </c>
      <c r="B561" t="s">
        <v>2425</v>
      </c>
      <c r="C561" t="s">
        <v>2426</v>
      </c>
      <c r="D561">
        <v>6.1536240250000001</v>
      </c>
      <c r="E561">
        <v>6.7246058790000003</v>
      </c>
      <c r="F561">
        <v>11.13790552</v>
      </c>
      <c r="G561">
        <v>12.919588109999999</v>
      </c>
      <c r="H561">
        <v>14.8</v>
      </c>
      <c r="I561">
        <v>18.5</v>
      </c>
    </row>
    <row r="562" spans="1:9" x14ac:dyDescent="0.25">
      <c r="A562" t="s">
        <v>2116</v>
      </c>
      <c r="B562" t="s">
        <v>2427</v>
      </c>
      <c r="C562" t="s">
        <v>2428</v>
      </c>
      <c r="D562">
        <v>5.271337731</v>
      </c>
      <c r="E562">
        <v>6.2391123530000003</v>
      </c>
      <c r="F562">
        <v>12.99302773</v>
      </c>
      <c r="G562">
        <v>14.5135463</v>
      </c>
      <c r="H562">
        <v>14.8</v>
      </c>
      <c r="I562">
        <v>18.5</v>
      </c>
    </row>
    <row r="563" spans="1:9" x14ac:dyDescent="0.25">
      <c r="A563" t="s">
        <v>2116</v>
      </c>
      <c r="B563" t="s">
        <v>2429</v>
      </c>
      <c r="C563" t="s">
        <v>2430</v>
      </c>
      <c r="D563">
        <v>6.492882356</v>
      </c>
      <c r="E563">
        <v>7.5450403719999999</v>
      </c>
      <c r="F563">
        <v>6.9446078900000003</v>
      </c>
      <c r="G563">
        <v>8.9539610510000003</v>
      </c>
      <c r="H563">
        <v>14.8</v>
      </c>
      <c r="I563">
        <v>18.5</v>
      </c>
    </row>
    <row r="564" spans="1:9" x14ac:dyDescent="0.25">
      <c r="A564" t="s">
        <v>2116</v>
      </c>
      <c r="B564" t="s">
        <v>2431</v>
      </c>
      <c r="C564" t="s">
        <v>2432</v>
      </c>
      <c r="D564">
        <v>3.420818004</v>
      </c>
      <c r="E564">
        <v>4.307814198</v>
      </c>
      <c r="F564">
        <v>10.544317980000001</v>
      </c>
      <c r="G564">
        <v>11.626413769999999</v>
      </c>
      <c r="H564">
        <v>14.8</v>
      </c>
      <c r="I564">
        <v>18.5</v>
      </c>
    </row>
    <row r="565" spans="1:9" x14ac:dyDescent="0.25">
      <c r="A565" t="s">
        <v>2116</v>
      </c>
      <c r="B565" t="s">
        <v>2433</v>
      </c>
      <c r="C565" t="s">
        <v>2434</v>
      </c>
      <c r="D565">
        <v>4.5411284839999997</v>
      </c>
      <c r="E565">
        <v>4.9700714420000001</v>
      </c>
      <c r="F565">
        <v>8.2301285059999998</v>
      </c>
      <c r="G565">
        <v>9.9674266540000005</v>
      </c>
      <c r="H565">
        <v>14.8</v>
      </c>
      <c r="I565">
        <v>18.5</v>
      </c>
    </row>
    <row r="566" spans="1:9" x14ac:dyDescent="0.25">
      <c r="A566" t="s">
        <v>2116</v>
      </c>
      <c r="B566" t="s">
        <v>2435</v>
      </c>
      <c r="C566" t="s">
        <v>2436</v>
      </c>
      <c r="D566">
        <v>5.7285306</v>
      </c>
      <c r="E566">
        <v>6.9097386580000002</v>
      </c>
      <c r="F566">
        <v>12.575916919999999</v>
      </c>
      <c r="G566">
        <v>12.918395390000001</v>
      </c>
      <c r="H566">
        <v>14.8</v>
      </c>
      <c r="I566">
        <v>18.5</v>
      </c>
    </row>
    <row r="567" spans="1:9" x14ac:dyDescent="0.25">
      <c r="A567" t="s">
        <v>2116</v>
      </c>
      <c r="B567" t="s">
        <v>2437</v>
      </c>
      <c r="C567" t="s">
        <v>2438</v>
      </c>
      <c r="D567">
        <v>5.3607586390000002</v>
      </c>
      <c r="E567">
        <v>6.4624214179999999</v>
      </c>
      <c r="F567">
        <v>3.797618629</v>
      </c>
      <c r="G567">
        <v>5.382432423</v>
      </c>
      <c r="H567">
        <v>14.8</v>
      </c>
      <c r="I567">
        <v>18.5</v>
      </c>
    </row>
    <row r="568" spans="1:9" x14ac:dyDescent="0.25">
      <c r="A568" t="s">
        <v>2116</v>
      </c>
      <c r="B568" t="s">
        <v>2439</v>
      </c>
      <c r="C568" t="s">
        <v>2440</v>
      </c>
      <c r="D568">
        <v>4.4764738419999999</v>
      </c>
      <c r="E568">
        <v>5.3076877160000002</v>
      </c>
      <c r="F568">
        <v>3.5606057299999998</v>
      </c>
      <c r="G568">
        <v>5.063048437</v>
      </c>
      <c r="H568">
        <v>14.8</v>
      </c>
      <c r="I568">
        <v>18.5</v>
      </c>
    </row>
    <row r="569" spans="1:9" x14ac:dyDescent="0.25">
      <c r="A569" t="s">
        <v>2116</v>
      </c>
      <c r="B569" t="s">
        <v>2441</v>
      </c>
      <c r="C569" t="s">
        <v>2442</v>
      </c>
      <c r="D569">
        <v>7.9182096279999996</v>
      </c>
      <c r="E569">
        <v>9.2233781940000004</v>
      </c>
      <c r="F569">
        <v>2.3921373479999999</v>
      </c>
      <c r="G569">
        <v>3.582160113</v>
      </c>
      <c r="H569">
        <v>14.8</v>
      </c>
      <c r="I569">
        <v>18.5</v>
      </c>
    </row>
    <row r="570" spans="1:9" x14ac:dyDescent="0.25">
      <c r="A570" t="s">
        <v>2116</v>
      </c>
      <c r="B570" t="s">
        <v>2908</v>
      </c>
      <c r="C570" t="s">
        <v>2909</v>
      </c>
      <c r="D570">
        <v>9.1765215359999992</v>
      </c>
      <c r="E570">
        <v>10.03012966</v>
      </c>
      <c r="F570">
        <v>2.3791019000000002</v>
      </c>
      <c r="G570">
        <v>3.696457691</v>
      </c>
      <c r="H570">
        <v>14.8</v>
      </c>
      <c r="I570">
        <v>18.5</v>
      </c>
    </row>
    <row r="571" spans="1:9" x14ac:dyDescent="0.25">
      <c r="A571" t="s">
        <v>2116</v>
      </c>
      <c r="B571" t="s">
        <v>2914</v>
      </c>
      <c r="C571" t="s">
        <v>2915</v>
      </c>
      <c r="D571">
        <v>7.2950277569999997</v>
      </c>
      <c r="E571">
        <v>8.1025681459999994</v>
      </c>
      <c r="F571">
        <v>4.2159145599999999</v>
      </c>
      <c r="G571">
        <v>5.7249874969999999</v>
      </c>
      <c r="H571">
        <v>14.8</v>
      </c>
      <c r="I571">
        <v>18.5</v>
      </c>
    </row>
    <row r="572" spans="1:9" x14ac:dyDescent="0.25">
      <c r="A572" t="s">
        <v>2116</v>
      </c>
      <c r="B572" t="s">
        <v>2916</v>
      </c>
      <c r="C572" t="s">
        <v>2917</v>
      </c>
      <c r="D572">
        <v>7.6299674739999999</v>
      </c>
      <c r="E572">
        <v>8.4233026590000009</v>
      </c>
      <c r="F572">
        <v>5.9078477999999999</v>
      </c>
      <c r="G572">
        <v>8.7156324989999998</v>
      </c>
      <c r="H572">
        <v>14.8</v>
      </c>
      <c r="I572">
        <v>18.5</v>
      </c>
    </row>
    <row r="573" spans="1:9" x14ac:dyDescent="0.25">
      <c r="A573" t="s">
        <v>2116</v>
      </c>
      <c r="B573" t="s">
        <v>2946</v>
      </c>
      <c r="C573" t="s">
        <v>2947</v>
      </c>
      <c r="D573">
        <v>10.838194079999999</v>
      </c>
      <c r="E573">
        <v>11.24154321</v>
      </c>
      <c r="F573">
        <v>3.8474878860000001</v>
      </c>
      <c r="G573">
        <v>5.198334236</v>
      </c>
      <c r="H573">
        <v>14.8</v>
      </c>
      <c r="I573">
        <v>18.5</v>
      </c>
    </row>
    <row r="574" spans="1:9" x14ac:dyDescent="0.25">
      <c r="A574" t="s">
        <v>2116</v>
      </c>
      <c r="B574" t="s">
        <v>2948</v>
      </c>
      <c r="C574" t="s">
        <v>2949</v>
      </c>
      <c r="D574">
        <v>7.6299462660000001</v>
      </c>
      <c r="E574">
        <v>8.3067308729999993</v>
      </c>
      <c r="F574">
        <v>4.3552692520000003</v>
      </c>
      <c r="G574">
        <v>6.3082608950000001</v>
      </c>
      <c r="H574">
        <v>14.8</v>
      </c>
      <c r="I574">
        <v>18.5</v>
      </c>
    </row>
    <row r="575" spans="1:9" x14ac:dyDescent="0.25">
      <c r="A575" t="s">
        <v>2116</v>
      </c>
      <c r="B575" t="s">
        <v>2950</v>
      </c>
      <c r="C575" t="s">
        <v>2951</v>
      </c>
      <c r="D575">
        <v>10.77376514</v>
      </c>
      <c r="E575">
        <v>12.46666349</v>
      </c>
      <c r="F575">
        <v>4.8639894210000003</v>
      </c>
      <c r="G575">
        <v>6.4945251150000001</v>
      </c>
      <c r="H575">
        <v>14.8</v>
      </c>
      <c r="I575">
        <v>18.5</v>
      </c>
    </row>
    <row r="576" spans="1:9" x14ac:dyDescent="0.25">
      <c r="A576" t="s">
        <v>2116</v>
      </c>
      <c r="B576" t="s">
        <v>2950</v>
      </c>
      <c r="C576" t="s">
        <v>2953</v>
      </c>
      <c r="D576">
        <v>10.7099051</v>
      </c>
      <c r="E576">
        <v>11.3495738</v>
      </c>
      <c r="F576">
        <v>3.5099602139999999</v>
      </c>
      <c r="G576">
        <v>5.3369134640000002</v>
      </c>
      <c r="H576">
        <v>14.8</v>
      </c>
      <c r="I576">
        <v>18.5</v>
      </c>
    </row>
    <row r="577" spans="1:9" x14ac:dyDescent="0.25">
      <c r="A577" t="s">
        <v>2116</v>
      </c>
      <c r="B577" t="s">
        <v>2952</v>
      </c>
      <c r="C577" t="s">
        <v>2937</v>
      </c>
      <c r="D577">
        <v>9.0533270409999993</v>
      </c>
      <c r="E577">
        <v>9.9265187069999996</v>
      </c>
      <c r="F577">
        <v>2.4914834890000002</v>
      </c>
      <c r="G577">
        <v>3.8320942699999998</v>
      </c>
      <c r="H577">
        <v>14.8</v>
      </c>
      <c r="I577">
        <v>18.5</v>
      </c>
    </row>
    <row r="578" spans="1:9" x14ac:dyDescent="0.25">
      <c r="A578" t="s">
        <v>2116</v>
      </c>
      <c r="B578" t="s">
        <v>2910</v>
      </c>
      <c r="C578" t="s">
        <v>2911</v>
      </c>
      <c r="D578" t="e">
        <v>#VALUE!</v>
      </c>
      <c r="E578" t="e">
        <v>#VALUE!</v>
      </c>
      <c r="F578">
        <v>3.9487856890000002</v>
      </c>
      <c r="G578">
        <v>5.0931412360000001</v>
      </c>
      <c r="H578">
        <v>14.8</v>
      </c>
      <c r="I578">
        <v>18.5</v>
      </c>
    </row>
    <row r="579" spans="1:9" x14ac:dyDescent="0.25">
      <c r="A579" t="s">
        <v>2116</v>
      </c>
      <c r="B579" t="s">
        <v>2954</v>
      </c>
      <c r="C579" t="s">
        <v>2955</v>
      </c>
      <c r="D579">
        <v>8.3690449690000008</v>
      </c>
      <c r="E579">
        <v>9.5309819670000007</v>
      </c>
      <c r="F579">
        <v>3.6703937170000001</v>
      </c>
      <c r="G579">
        <v>5.262158232</v>
      </c>
      <c r="H579">
        <v>14.8</v>
      </c>
      <c r="I579">
        <v>18.5</v>
      </c>
    </row>
    <row r="580" spans="1:9" x14ac:dyDescent="0.25">
      <c r="A580" t="s">
        <v>2116</v>
      </c>
      <c r="B580" t="s">
        <v>2153</v>
      </c>
      <c r="C580" t="s">
        <v>2154</v>
      </c>
      <c r="D580">
        <v>6.7620717839999998</v>
      </c>
      <c r="E580">
        <v>7.6915286309999997</v>
      </c>
      <c r="F580">
        <v>5.4947871739999998</v>
      </c>
      <c r="G580">
        <v>7.0404525519999996</v>
      </c>
      <c r="H580">
        <v>14.8</v>
      </c>
      <c r="I580">
        <v>18.5</v>
      </c>
    </row>
    <row r="581" spans="1:9" x14ac:dyDescent="0.25">
      <c r="A581" t="s">
        <v>2116</v>
      </c>
      <c r="B581" t="s">
        <v>2155</v>
      </c>
      <c r="C581" t="s">
        <v>2156</v>
      </c>
      <c r="D581">
        <v>6.3828772999999996</v>
      </c>
      <c r="E581">
        <v>7.1979929699999996</v>
      </c>
      <c r="F581">
        <v>3.68835845</v>
      </c>
      <c r="G581">
        <v>5.1151833690000004</v>
      </c>
      <c r="H581">
        <v>14.8</v>
      </c>
      <c r="I581">
        <v>18.5</v>
      </c>
    </row>
    <row r="582" spans="1:9" x14ac:dyDescent="0.25">
      <c r="A582" t="s">
        <v>2116</v>
      </c>
      <c r="B582" t="s">
        <v>2157</v>
      </c>
      <c r="C582" t="s">
        <v>2158</v>
      </c>
      <c r="D582">
        <v>4.9238556779999998</v>
      </c>
      <c r="E582">
        <v>5.44327849</v>
      </c>
      <c r="F582">
        <v>3.8734483110000002</v>
      </c>
      <c r="G582">
        <v>5.3420646789999999</v>
      </c>
      <c r="H582">
        <v>14.8</v>
      </c>
      <c r="I582">
        <v>18.5</v>
      </c>
    </row>
    <row r="583" spans="1:9" x14ac:dyDescent="0.25">
      <c r="A583" t="s">
        <v>2116</v>
      </c>
      <c r="B583" t="s">
        <v>2159</v>
      </c>
      <c r="C583" t="s">
        <v>2160</v>
      </c>
      <c r="D583">
        <v>8.9357636609999993</v>
      </c>
      <c r="E583">
        <v>10.11787635</v>
      </c>
      <c r="F583">
        <v>2.656559406</v>
      </c>
      <c r="G583">
        <v>4.1034042690000003</v>
      </c>
      <c r="H583">
        <v>14.8</v>
      </c>
      <c r="I583">
        <v>18.5</v>
      </c>
    </row>
    <row r="584" spans="1:9" x14ac:dyDescent="0.25">
      <c r="A584" t="s">
        <v>2116</v>
      </c>
      <c r="B584" t="s">
        <v>2161</v>
      </c>
      <c r="C584" t="s">
        <v>2162</v>
      </c>
      <c r="D584">
        <v>2.459069124</v>
      </c>
      <c r="E584">
        <v>2.8174450019999999</v>
      </c>
      <c r="F584">
        <v>3.2148420249999998</v>
      </c>
      <c r="G584">
        <v>4.2315884459999999</v>
      </c>
      <c r="H584">
        <v>14.8</v>
      </c>
      <c r="I584">
        <v>18.5</v>
      </c>
    </row>
    <row r="585" spans="1:9" x14ac:dyDescent="0.25">
      <c r="A585" t="s">
        <v>2116</v>
      </c>
      <c r="B585" t="s">
        <v>2163</v>
      </c>
      <c r="C585" t="s">
        <v>2164</v>
      </c>
      <c r="D585">
        <v>8.1274423969999994</v>
      </c>
      <c r="E585">
        <v>8.9862864099999999</v>
      </c>
      <c r="F585">
        <v>4.8877324309999999</v>
      </c>
      <c r="G585">
        <v>6.5259049730000003</v>
      </c>
      <c r="H585">
        <v>14.8</v>
      </c>
      <c r="I585">
        <v>18.5</v>
      </c>
    </row>
    <row r="586" spans="1:9" x14ac:dyDescent="0.25">
      <c r="A586" t="s">
        <v>2116</v>
      </c>
      <c r="B586" t="s">
        <v>2165</v>
      </c>
      <c r="C586" t="s">
        <v>2166</v>
      </c>
      <c r="D586" t="e">
        <v>#VALUE!</v>
      </c>
      <c r="E586" t="e">
        <v>#VALUE!</v>
      </c>
      <c r="F586">
        <v>3.9220928640000001</v>
      </c>
      <c r="G586">
        <v>5.3944064970000003</v>
      </c>
      <c r="H586">
        <v>14.8</v>
      </c>
      <c r="I586">
        <v>18.5</v>
      </c>
    </row>
    <row r="587" spans="1:9" x14ac:dyDescent="0.25">
      <c r="A587" t="s">
        <v>2116</v>
      </c>
      <c r="B587" t="s">
        <v>2167</v>
      </c>
      <c r="C587" t="s">
        <v>2168</v>
      </c>
      <c r="D587">
        <v>8.1432109700000002</v>
      </c>
      <c r="E587">
        <v>9.6246079130000002</v>
      </c>
      <c r="F587">
        <v>2.0955851910000001</v>
      </c>
      <c r="G587">
        <v>2.9003477769999999</v>
      </c>
      <c r="H587">
        <v>14.8</v>
      </c>
      <c r="I587">
        <v>18.5</v>
      </c>
    </row>
    <row r="588" spans="1:9" x14ac:dyDescent="0.25">
      <c r="A588" t="s">
        <v>2116</v>
      </c>
      <c r="B588" t="s">
        <v>2167</v>
      </c>
      <c r="C588" t="s">
        <v>2169</v>
      </c>
      <c r="D588">
        <v>11.04915007</v>
      </c>
      <c r="E588">
        <v>11.69758567</v>
      </c>
      <c r="F588">
        <v>2.012791274</v>
      </c>
      <c r="G588">
        <v>3.3434643230000001</v>
      </c>
      <c r="H588">
        <v>14.8</v>
      </c>
      <c r="I588">
        <v>18.5</v>
      </c>
    </row>
    <row r="589" spans="1:9" x14ac:dyDescent="0.25">
      <c r="A589" t="s">
        <v>2116</v>
      </c>
      <c r="B589" t="s">
        <v>2170</v>
      </c>
      <c r="C589" t="s">
        <v>2171</v>
      </c>
      <c r="D589">
        <v>7.3119763029999998</v>
      </c>
      <c r="E589">
        <v>8.1216304529999999</v>
      </c>
      <c r="F589">
        <v>5.597205829</v>
      </c>
      <c r="G589">
        <v>7.4785776049999999</v>
      </c>
      <c r="H589">
        <v>14.8</v>
      </c>
      <c r="I589">
        <v>18.5</v>
      </c>
    </row>
    <row r="590" spans="1:9" x14ac:dyDescent="0.25">
      <c r="A590" t="s">
        <v>2116</v>
      </c>
      <c r="B590" t="s">
        <v>2172</v>
      </c>
      <c r="C590" t="s">
        <v>2173</v>
      </c>
      <c r="D590" t="e">
        <v>#VALUE!</v>
      </c>
      <c r="E590" t="e">
        <v>#VALUE!</v>
      </c>
      <c r="F590">
        <v>5.485873819</v>
      </c>
      <c r="G590">
        <v>6.5162668159999999</v>
      </c>
      <c r="H590">
        <v>14.8</v>
      </c>
      <c r="I590">
        <v>18.5</v>
      </c>
    </row>
    <row r="591" spans="1:9" x14ac:dyDescent="0.25">
      <c r="A591" t="s">
        <v>2116</v>
      </c>
      <c r="B591" t="s">
        <v>2172</v>
      </c>
      <c r="C591" t="s">
        <v>2174</v>
      </c>
      <c r="D591">
        <v>8.8450393270000003</v>
      </c>
      <c r="E591">
        <v>10.37612071</v>
      </c>
      <c r="F591">
        <v>5.2392807509999999</v>
      </c>
      <c r="G591">
        <v>8.0535886150000007</v>
      </c>
      <c r="H591">
        <v>14.8</v>
      </c>
      <c r="I591">
        <v>18.5</v>
      </c>
    </row>
    <row r="592" spans="1:9" x14ac:dyDescent="0.25">
      <c r="A592" t="s">
        <v>2116</v>
      </c>
      <c r="B592" t="s">
        <v>2175</v>
      </c>
      <c r="C592" t="s">
        <v>2176</v>
      </c>
      <c r="D592">
        <v>10.06165317</v>
      </c>
      <c r="E592">
        <v>10.761606499999999</v>
      </c>
      <c r="F592">
        <v>4.773697394</v>
      </c>
      <c r="G592">
        <v>7.2018892389999998</v>
      </c>
      <c r="H592">
        <v>14.8</v>
      </c>
      <c r="I592">
        <v>18.5</v>
      </c>
    </row>
    <row r="593" spans="1:9" x14ac:dyDescent="0.25">
      <c r="A593" t="s">
        <v>2116</v>
      </c>
      <c r="B593" t="s">
        <v>2177</v>
      </c>
      <c r="C593" t="s">
        <v>2166</v>
      </c>
      <c r="D593">
        <v>6.5727901390000003</v>
      </c>
      <c r="E593">
        <v>7.5070147399999998</v>
      </c>
      <c r="F593">
        <v>4.3864637000000002</v>
      </c>
      <c r="G593">
        <v>6.8152770370000004</v>
      </c>
      <c r="H593">
        <v>14.8</v>
      </c>
      <c r="I593">
        <v>18.5</v>
      </c>
    </row>
    <row r="594" spans="1:9" x14ac:dyDescent="0.25">
      <c r="A594" t="s">
        <v>2116</v>
      </c>
      <c r="B594" t="s">
        <v>2178</v>
      </c>
      <c r="C594" t="s">
        <v>2179</v>
      </c>
      <c r="D594">
        <v>7.4540794769999996</v>
      </c>
      <c r="E594">
        <v>8.5053323390000006</v>
      </c>
      <c r="F594">
        <v>3.6153862120000002</v>
      </c>
      <c r="G594">
        <v>5.273374703</v>
      </c>
      <c r="H594">
        <v>14.8</v>
      </c>
      <c r="I594">
        <v>18.5</v>
      </c>
    </row>
    <row r="595" spans="1:9" x14ac:dyDescent="0.25">
      <c r="A595" t="s">
        <v>2116</v>
      </c>
      <c r="B595" t="s">
        <v>2183</v>
      </c>
      <c r="C595" t="s">
        <v>2184</v>
      </c>
      <c r="D595">
        <v>6.1599654580000003</v>
      </c>
      <c r="E595">
        <v>7.2005547779999999</v>
      </c>
      <c r="F595">
        <v>4.2279791949999996</v>
      </c>
      <c r="G595">
        <v>6.0416451779999996</v>
      </c>
      <c r="H595">
        <v>14.8</v>
      </c>
      <c r="I595">
        <v>18.5</v>
      </c>
    </row>
    <row r="596" spans="1:9" x14ac:dyDescent="0.25">
      <c r="A596" t="s">
        <v>2116</v>
      </c>
      <c r="B596" t="s">
        <v>2185</v>
      </c>
      <c r="C596" t="s">
        <v>2186</v>
      </c>
      <c r="D596">
        <v>8.2881582649999999</v>
      </c>
      <c r="E596">
        <v>9.2236754439999995</v>
      </c>
      <c r="F596">
        <v>3.2903655409999999</v>
      </c>
      <c r="G596">
        <v>4.0409730619999999</v>
      </c>
      <c r="H596">
        <v>14.8</v>
      </c>
      <c r="I596">
        <v>18.5</v>
      </c>
    </row>
    <row r="597" spans="1:9" x14ac:dyDescent="0.25">
      <c r="A597" t="s">
        <v>2116</v>
      </c>
      <c r="B597" t="s">
        <v>2187</v>
      </c>
      <c r="C597" t="s">
        <v>2188</v>
      </c>
      <c r="D597">
        <v>8.4052936470000006</v>
      </c>
      <c r="E597">
        <v>9.3919737409999993</v>
      </c>
      <c r="F597">
        <v>4.6343010429999998</v>
      </c>
      <c r="G597">
        <v>5.7883741400000002</v>
      </c>
      <c r="H597">
        <v>14.8</v>
      </c>
      <c r="I597">
        <v>18.5</v>
      </c>
    </row>
    <row r="598" spans="1:9" x14ac:dyDescent="0.25">
      <c r="A598" t="s">
        <v>2116</v>
      </c>
      <c r="B598" t="s">
        <v>2189</v>
      </c>
      <c r="C598" t="s">
        <v>2190</v>
      </c>
      <c r="D598">
        <v>9.0083993469999992</v>
      </c>
      <c r="E598">
        <v>9.3854969369999992</v>
      </c>
      <c r="F598">
        <v>4.685464359</v>
      </c>
      <c r="G598">
        <v>5.7205822660000001</v>
      </c>
      <c r="H598">
        <v>14.8</v>
      </c>
      <c r="I598">
        <v>18.5</v>
      </c>
    </row>
    <row r="599" spans="1:9" x14ac:dyDescent="0.25">
      <c r="A599" t="s">
        <v>2116</v>
      </c>
      <c r="B599" t="s">
        <v>2191</v>
      </c>
      <c r="C599" t="s">
        <v>2192</v>
      </c>
      <c r="D599">
        <v>7.2923531419999996</v>
      </c>
      <c r="E599">
        <v>8.1173583120000004</v>
      </c>
      <c r="F599">
        <v>3.695063363</v>
      </c>
      <c r="G599">
        <v>5.1807723729999999</v>
      </c>
      <c r="H599">
        <v>14.8</v>
      </c>
      <c r="I599">
        <v>18.5</v>
      </c>
    </row>
    <row r="600" spans="1:9" x14ac:dyDescent="0.25">
      <c r="A600" t="s">
        <v>2116</v>
      </c>
      <c r="B600" t="s">
        <v>2193</v>
      </c>
      <c r="C600" t="s">
        <v>2194</v>
      </c>
      <c r="D600">
        <v>8.6498691230000002</v>
      </c>
      <c r="E600">
        <v>9.2784315270000004</v>
      </c>
      <c r="F600">
        <v>4.0121597849999997</v>
      </c>
      <c r="G600">
        <v>6.5070400470000003</v>
      </c>
      <c r="H600">
        <v>14.8</v>
      </c>
      <c r="I600">
        <v>18.5</v>
      </c>
    </row>
    <row r="601" spans="1:9" x14ac:dyDescent="0.25">
      <c r="A601" t="s">
        <v>2116</v>
      </c>
      <c r="B601" t="s">
        <v>2180</v>
      </c>
      <c r="C601" t="s">
        <v>2181</v>
      </c>
      <c r="D601">
        <v>7.2092439089999996</v>
      </c>
      <c r="E601">
        <v>8.3738220010000006</v>
      </c>
      <c r="F601">
        <v>4.5758418189999999</v>
      </c>
      <c r="G601">
        <v>7.4861312699999996</v>
      </c>
      <c r="H601">
        <v>14.8</v>
      </c>
      <c r="I601">
        <v>18.5</v>
      </c>
    </row>
    <row r="602" spans="1:9" x14ac:dyDescent="0.25">
      <c r="A602" t="s">
        <v>2116</v>
      </c>
      <c r="B602" t="s">
        <v>2180</v>
      </c>
      <c r="C602" t="s">
        <v>2182</v>
      </c>
      <c r="D602">
        <v>6.6375585499999996</v>
      </c>
      <c r="E602">
        <v>7.674153005</v>
      </c>
      <c r="F602">
        <v>3.7032994619999999</v>
      </c>
      <c r="G602">
        <v>6.3166959159999996</v>
      </c>
      <c r="H602">
        <v>14.8</v>
      </c>
      <c r="I602">
        <v>18.5</v>
      </c>
    </row>
    <row r="603" spans="1:9" x14ac:dyDescent="0.25">
      <c r="A603" t="s">
        <v>2116</v>
      </c>
      <c r="B603" t="s">
        <v>2195</v>
      </c>
      <c r="C603" t="s">
        <v>2196</v>
      </c>
      <c r="D603">
        <v>7.5918025900000004</v>
      </c>
      <c r="E603">
        <v>8.5059702640000001</v>
      </c>
      <c r="F603">
        <v>4.576920114</v>
      </c>
      <c r="G603">
        <v>6.5568598959999997</v>
      </c>
      <c r="H603">
        <v>14.8</v>
      </c>
      <c r="I603">
        <v>18.5</v>
      </c>
    </row>
    <row r="604" spans="1:9" x14ac:dyDescent="0.25">
      <c r="A604" t="s">
        <v>2116</v>
      </c>
      <c r="B604" t="s">
        <v>2197</v>
      </c>
      <c r="C604" t="s">
        <v>2198</v>
      </c>
      <c r="D604">
        <v>8.2937902979999993</v>
      </c>
      <c r="E604">
        <v>9.1800467650000002</v>
      </c>
      <c r="F604">
        <v>5.0562564009999997</v>
      </c>
      <c r="G604">
        <v>7.785793323</v>
      </c>
      <c r="H604">
        <v>14.8</v>
      </c>
      <c r="I604">
        <v>18.5</v>
      </c>
    </row>
    <row r="605" spans="1:9" x14ac:dyDescent="0.25">
      <c r="A605" t="s">
        <v>2116</v>
      </c>
      <c r="B605" t="s">
        <v>2199</v>
      </c>
      <c r="C605" t="s">
        <v>2200</v>
      </c>
      <c r="D605">
        <v>9.8239178280000008</v>
      </c>
      <c r="E605">
        <v>11.073910529999999</v>
      </c>
      <c r="F605">
        <v>5.5853772739999998</v>
      </c>
      <c r="G605">
        <v>7.721059361</v>
      </c>
      <c r="H605">
        <v>14.8</v>
      </c>
      <c r="I605">
        <v>18.5</v>
      </c>
    </row>
    <row r="606" spans="1:9" x14ac:dyDescent="0.25">
      <c r="A606" t="s">
        <v>2116</v>
      </c>
      <c r="B606" t="s">
        <v>2201</v>
      </c>
      <c r="C606" t="s">
        <v>2202</v>
      </c>
      <c r="D606">
        <v>7.1907824070000004</v>
      </c>
      <c r="E606">
        <v>8.3587512030000006</v>
      </c>
      <c r="F606">
        <v>3.7544020269999998</v>
      </c>
      <c r="G606">
        <v>5.449089388</v>
      </c>
      <c r="H606">
        <v>14.8</v>
      </c>
      <c r="I606">
        <v>18.5</v>
      </c>
    </row>
    <row r="607" spans="1:9" x14ac:dyDescent="0.25">
      <c r="A607" t="s">
        <v>2116</v>
      </c>
      <c r="B607" t="s">
        <v>2203</v>
      </c>
      <c r="C607" t="s">
        <v>2204</v>
      </c>
      <c r="D607">
        <v>10.358342670000001</v>
      </c>
      <c r="E607">
        <v>11.17639782</v>
      </c>
      <c r="F607">
        <v>4.176657756</v>
      </c>
      <c r="G607">
        <v>6.367400774</v>
      </c>
      <c r="H607">
        <v>14.8</v>
      </c>
      <c r="I607">
        <v>18.5</v>
      </c>
    </row>
    <row r="608" spans="1:9" x14ac:dyDescent="0.25">
      <c r="A608" t="s">
        <v>2116</v>
      </c>
      <c r="B608" t="s">
        <v>2205</v>
      </c>
      <c r="C608" t="s">
        <v>2206</v>
      </c>
      <c r="D608">
        <v>7.9837911410000002</v>
      </c>
      <c r="E608">
        <v>9.1020084239999992</v>
      </c>
      <c r="F608">
        <v>3.4318934479999998</v>
      </c>
      <c r="G608">
        <v>4.836663873</v>
      </c>
      <c r="H608">
        <v>14.8</v>
      </c>
      <c r="I608">
        <v>18.5</v>
      </c>
    </row>
    <row r="609" spans="1:9" x14ac:dyDescent="0.25">
      <c r="A609" t="s">
        <v>2116</v>
      </c>
      <c r="B609" t="s">
        <v>2207</v>
      </c>
      <c r="C609" t="s">
        <v>2208</v>
      </c>
      <c r="D609">
        <v>6.9473104970000001</v>
      </c>
      <c r="E609">
        <v>7.8327743329999997</v>
      </c>
      <c r="F609">
        <v>5.0978253120000003</v>
      </c>
      <c r="G609">
        <v>6.9302186450000001</v>
      </c>
      <c r="H609">
        <v>14.8</v>
      </c>
      <c r="I609">
        <v>18.5</v>
      </c>
    </row>
    <row r="610" spans="1:9" x14ac:dyDescent="0.25">
      <c r="A610" t="s">
        <v>2116</v>
      </c>
      <c r="B610" t="s">
        <v>2209</v>
      </c>
      <c r="C610" t="s">
        <v>2210</v>
      </c>
      <c r="D610">
        <v>5.4101163699999999</v>
      </c>
      <c r="E610">
        <v>5.9060966160000001</v>
      </c>
      <c r="F610">
        <v>2.8154608520000002</v>
      </c>
      <c r="G610">
        <v>3.8136211260000001</v>
      </c>
      <c r="H610">
        <v>14.8</v>
      </c>
      <c r="I610">
        <v>18.5</v>
      </c>
    </row>
    <row r="611" spans="1:9" x14ac:dyDescent="0.25">
      <c r="A611" t="s">
        <v>2116</v>
      </c>
      <c r="B611" t="s">
        <v>2211</v>
      </c>
      <c r="C611" t="s">
        <v>2212</v>
      </c>
      <c r="D611">
        <v>7.6401038159999999</v>
      </c>
      <c r="E611">
        <v>8.7299475399999995</v>
      </c>
      <c r="F611">
        <v>5.7315641560000001</v>
      </c>
      <c r="G611">
        <v>8.1357566769999998</v>
      </c>
      <c r="H611">
        <v>14.8</v>
      </c>
      <c r="I611">
        <v>18.5</v>
      </c>
    </row>
    <row r="612" spans="1:9" x14ac:dyDescent="0.25">
      <c r="A612" t="s">
        <v>2116</v>
      </c>
      <c r="B612" t="s">
        <v>2213</v>
      </c>
      <c r="C612" t="s">
        <v>2214</v>
      </c>
      <c r="D612">
        <v>8.2674710329999996</v>
      </c>
      <c r="E612">
        <v>9.5242842900000007</v>
      </c>
      <c r="F612">
        <v>3.4694129170000001</v>
      </c>
      <c r="G612">
        <v>4.8568211589999999</v>
      </c>
      <c r="H612">
        <v>14.8</v>
      </c>
      <c r="I612">
        <v>18.5</v>
      </c>
    </row>
    <row r="613" spans="1:9" x14ac:dyDescent="0.25">
      <c r="A613" t="s">
        <v>2116</v>
      </c>
      <c r="B613" t="s">
        <v>2215</v>
      </c>
      <c r="C613" t="s">
        <v>2216</v>
      </c>
      <c r="D613">
        <v>7.2842365290000002</v>
      </c>
      <c r="E613">
        <v>7.9356830619999998</v>
      </c>
      <c r="F613">
        <v>2.6102377140000002</v>
      </c>
      <c r="G613">
        <v>4.0770582409999996</v>
      </c>
      <c r="H613">
        <v>14.8</v>
      </c>
      <c r="I613">
        <v>18.5</v>
      </c>
    </row>
    <row r="614" spans="1:9" x14ac:dyDescent="0.25">
      <c r="A614" t="s">
        <v>2116</v>
      </c>
      <c r="B614" t="s">
        <v>2217</v>
      </c>
      <c r="C614" t="s">
        <v>2218</v>
      </c>
      <c r="D614">
        <v>5.7090383339999997</v>
      </c>
      <c r="E614">
        <v>5.8105093090000004</v>
      </c>
      <c r="F614">
        <v>3.5013328480000001</v>
      </c>
      <c r="G614">
        <v>5.2305042180000001</v>
      </c>
      <c r="H614">
        <v>14.8</v>
      </c>
      <c r="I614">
        <v>18.5</v>
      </c>
    </row>
    <row r="615" spans="1:9" x14ac:dyDescent="0.25">
      <c r="A615" t="s">
        <v>2116</v>
      </c>
      <c r="B615" t="s">
        <v>2219</v>
      </c>
      <c r="C615" t="s">
        <v>2220</v>
      </c>
      <c r="D615">
        <v>5.9718532419999999</v>
      </c>
      <c r="E615">
        <v>6.876650089</v>
      </c>
      <c r="F615">
        <v>4.318057188</v>
      </c>
      <c r="G615">
        <v>6.5579856000000003</v>
      </c>
      <c r="H615">
        <v>14.8</v>
      </c>
      <c r="I615">
        <v>18.5</v>
      </c>
    </row>
    <row r="616" spans="1:9" x14ac:dyDescent="0.25">
      <c r="A616" t="s">
        <v>2116</v>
      </c>
      <c r="B616" t="s">
        <v>2221</v>
      </c>
      <c r="C616" t="s">
        <v>2222</v>
      </c>
      <c r="D616">
        <v>15.120817069999999</v>
      </c>
      <c r="E616">
        <v>16.536436909999999</v>
      </c>
      <c r="F616">
        <v>3.6707113109999998</v>
      </c>
      <c r="G616">
        <v>5.0150592989999998</v>
      </c>
      <c r="H616">
        <v>14.8</v>
      </c>
      <c r="I616">
        <v>18.5</v>
      </c>
    </row>
    <row r="617" spans="1:9" x14ac:dyDescent="0.25">
      <c r="A617" t="s">
        <v>2116</v>
      </c>
      <c r="B617" t="s">
        <v>2223</v>
      </c>
      <c r="C617" t="s">
        <v>2224</v>
      </c>
      <c r="D617">
        <v>6.2963067300000004</v>
      </c>
      <c r="E617">
        <v>6.989708405</v>
      </c>
      <c r="F617">
        <v>2.7104531010000001</v>
      </c>
      <c r="G617">
        <v>4.101867253</v>
      </c>
      <c r="H617">
        <v>14.8</v>
      </c>
      <c r="I617">
        <v>18.5</v>
      </c>
    </row>
    <row r="618" spans="1:9" x14ac:dyDescent="0.25">
      <c r="A618" t="s">
        <v>2116</v>
      </c>
      <c r="B618" t="s">
        <v>2225</v>
      </c>
      <c r="C618" t="s">
        <v>2226</v>
      </c>
      <c r="D618">
        <v>6.4685605349999999</v>
      </c>
      <c r="E618">
        <v>7.3269130660000004</v>
      </c>
      <c r="F618">
        <v>2.5284801589999999</v>
      </c>
      <c r="G618">
        <v>3.5122436869999998</v>
      </c>
      <c r="H618">
        <v>14.8</v>
      </c>
      <c r="I618">
        <v>18.5</v>
      </c>
    </row>
    <row r="619" spans="1:9" x14ac:dyDescent="0.25">
      <c r="A619" t="s">
        <v>2116</v>
      </c>
      <c r="B619" t="s">
        <v>2227</v>
      </c>
      <c r="C619" t="s">
        <v>2228</v>
      </c>
      <c r="D619">
        <v>6.0811270339999997</v>
      </c>
      <c r="E619">
        <v>6.8313772750000004</v>
      </c>
      <c r="F619">
        <v>1.9934815079999999</v>
      </c>
      <c r="G619">
        <v>3.3710604129999999</v>
      </c>
      <c r="H619">
        <v>14.8</v>
      </c>
      <c r="I619">
        <v>18.5</v>
      </c>
    </row>
    <row r="620" spans="1:9" x14ac:dyDescent="0.25">
      <c r="A620" t="s">
        <v>2116</v>
      </c>
      <c r="B620" t="s">
        <v>2229</v>
      </c>
      <c r="C620" t="s">
        <v>2230</v>
      </c>
      <c r="D620">
        <v>11.54949161</v>
      </c>
      <c r="E620">
        <v>12.867792400000001</v>
      </c>
      <c r="F620">
        <v>4.3000337120000003</v>
      </c>
      <c r="G620">
        <v>5.8866647470000002</v>
      </c>
      <c r="H620">
        <v>14.8</v>
      </c>
      <c r="I620">
        <v>18.5</v>
      </c>
    </row>
    <row r="621" spans="1:9" x14ac:dyDescent="0.25">
      <c r="A621" t="s">
        <v>2116</v>
      </c>
      <c r="B621" t="s">
        <v>2231</v>
      </c>
      <c r="C621" t="s">
        <v>2232</v>
      </c>
      <c r="D621">
        <v>5.1577773970000003</v>
      </c>
      <c r="E621">
        <v>5.7842070010000004</v>
      </c>
      <c r="F621">
        <v>3.767949062</v>
      </c>
      <c r="G621">
        <v>5.263882562</v>
      </c>
      <c r="H621">
        <v>14.8</v>
      </c>
      <c r="I621">
        <v>18.5</v>
      </c>
    </row>
    <row r="622" spans="1:9" x14ac:dyDescent="0.25">
      <c r="A622" t="s">
        <v>2116</v>
      </c>
      <c r="B622" t="s">
        <v>2233</v>
      </c>
      <c r="C622" t="s">
        <v>2234</v>
      </c>
      <c r="D622">
        <v>9.6053215079999994</v>
      </c>
      <c r="E622">
        <v>10.7469851</v>
      </c>
      <c r="F622">
        <v>4.2912708320000004</v>
      </c>
      <c r="G622">
        <v>5.7110398509999998</v>
      </c>
      <c r="H622">
        <v>14.8</v>
      </c>
      <c r="I622">
        <v>18.5</v>
      </c>
    </row>
    <row r="623" spans="1:9" x14ac:dyDescent="0.25">
      <c r="A623" t="s">
        <v>2116</v>
      </c>
      <c r="B623" t="s">
        <v>2235</v>
      </c>
      <c r="C623" t="s">
        <v>2236</v>
      </c>
      <c r="D623">
        <v>5.2370475220000001</v>
      </c>
      <c r="E623">
        <v>6.0862770900000003</v>
      </c>
      <c r="F623">
        <v>3.8357901330000002</v>
      </c>
      <c r="G623">
        <v>5.0842072229999999</v>
      </c>
      <c r="H623">
        <v>14.8</v>
      </c>
      <c r="I623">
        <v>18.5</v>
      </c>
    </row>
    <row r="624" spans="1:9" x14ac:dyDescent="0.25">
      <c r="A624" t="s">
        <v>2116</v>
      </c>
      <c r="B624" t="s">
        <v>2237</v>
      </c>
      <c r="C624" t="s">
        <v>2238</v>
      </c>
      <c r="D624">
        <v>3.0036882559999998</v>
      </c>
      <c r="E624">
        <v>3.8467760420000001</v>
      </c>
      <c r="F624">
        <v>4.4927585969999999</v>
      </c>
      <c r="G624">
        <v>6.4533685839999997</v>
      </c>
      <c r="H624">
        <v>14.8</v>
      </c>
      <c r="I624">
        <v>18.5</v>
      </c>
    </row>
    <row r="625" spans="1:9" x14ac:dyDescent="0.25">
      <c r="A625" t="s">
        <v>2116</v>
      </c>
      <c r="B625" t="s">
        <v>2239</v>
      </c>
      <c r="C625" t="s">
        <v>2240</v>
      </c>
      <c r="D625">
        <v>6.8286048639999999</v>
      </c>
      <c r="E625">
        <v>7.3993471160000004</v>
      </c>
      <c r="F625">
        <v>3.217020561</v>
      </c>
      <c r="G625">
        <v>4.4300468359999998</v>
      </c>
      <c r="H625">
        <v>14.8</v>
      </c>
      <c r="I625">
        <v>18.5</v>
      </c>
    </row>
    <row r="626" spans="1:9" x14ac:dyDescent="0.25">
      <c r="A626" t="s">
        <v>2116</v>
      </c>
      <c r="B626" t="s">
        <v>2241</v>
      </c>
      <c r="C626" t="s">
        <v>2242</v>
      </c>
      <c r="D626">
        <v>3.5729226089999999</v>
      </c>
      <c r="E626">
        <v>4.3012957959999998</v>
      </c>
      <c r="F626">
        <v>3.7608810149999998</v>
      </c>
      <c r="G626">
        <v>5.4274840419999997</v>
      </c>
      <c r="H626">
        <v>14.8</v>
      </c>
      <c r="I626">
        <v>18.5</v>
      </c>
    </row>
    <row r="627" spans="1:9" x14ac:dyDescent="0.25">
      <c r="A627" t="s">
        <v>2116</v>
      </c>
      <c r="B627" t="s">
        <v>2243</v>
      </c>
      <c r="C627" t="s">
        <v>2244</v>
      </c>
      <c r="D627">
        <v>8.7900018939999995</v>
      </c>
      <c r="E627">
        <v>9.9146065740000004</v>
      </c>
      <c r="F627">
        <v>3.2855877269999998</v>
      </c>
      <c r="G627">
        <v>4.8279827920000002</v>
      </c>
      <c r="H627">
        <v>14.8</v>
      </c>
      <c r="I627">
        <v>18.5</v>
      </c>
    </row>
    <row r="628" spans="1:9" x14ac:dyDescent="0.25">
      <c r="A628" t="s">
        <v>2116</v>
      </c>
      <c r="B628" t="s">
        <v>2245</v>
      </c>
      <c r="C628" t="s">
        <v>2246</v>
      </c>
      <c r="D628">
        <v>5.8008239660000003</v>
      </c>
      <c r="E628">
        <v>6.7762520799999999</v>
      </c>
      <c r="F628">
        <v>2.8051463640000001</v>
      </c>
      <c r="G628">
        <v>4.2969007430000001</v>
      </c>
      <c r="H628">
        <v>14.8</v>
      </c>
      <c r="I628">
        <v>18.5</v>
      </c>
    </row>
    <row r="629" spans="1:9" x14ac:dyDescent="0.25">
      <c r="A629" t="s">
        <v>2116</v>
      </c>
      <c r="B629" t="s">
        <v>2247</v>
      </c>
      <c r="C629" t="s">
        <v>2248</v>
      </c>
      <c r="D629">
        <v>4.3329724350000003</v>
      </c>
      <c r="E629">
        <v>5.2654375350000002</v>
      </c>
      <c r="F629">
        <v>5.455495784</v>
      </c>
      <c r="G629">
        <v>7.9586082669999998</v>
      </c>
      <c r="H629">
        <v>14.8</v>
      </c>
      <c r="I629">
        <v>18.5</v>
      </c>
    </row>
    <row r="630" spans="1:9" x14ac:dyDescent="0.25">
      <c r="A630" t="s">
        <v>2116</v>
      </c>
      <c r="B630" t="s">
        <v>2249</v>
      </c>
      <c r="C630" t="s">
        <v>2250</v>
      </c>
      <c r="D630">
        <v>3.9564265559999998</v>
      </c>
      <c r="E630">
        <v>4.9085571779999997</v>
      </c>
      <c r="F630">
        <v>3.9696866719999999</v>
      </c>
      <c r="G630">
        <v>5.7602311029999997</v>
      </c>
      <c r="H630">
        <v>14.8</v>
      </c>
      <c r="I630">
        <v>18.5</v>
      </c>
    </row>
    <row r="631" spans="1:9" x14ac:dyDescent="0.25">
      <c r="A631" t="s">
        <v>2116</v>
      </c>
      <c r="B631" t="s">
        <v>2251</v>
      </c>
      <c r="C631" t="s">
        <v>2252</v>
      </c>
      <c r="D631">
        <v>8.3994470490000008</v>
      </c>
      <c r="E631">
        <v>9.5838400620000002</v>
      </c>
      <c r="F631">
        <v>4.7710761829999999</v>
      </c>
      <c r="G631">
        <v>6.26807494</v>
      </c>
      <c r="H631">
        <v>14.8</v>
      </c>
      <c r="I631">
        <v>18.5</v>
      </c>
    </row>
    <row r="632" spans="1:9" x14ac:dyDescent="0.25">
      <c r="A632" t="s">
        <v>2116</v>
      </c>
      <c r="B632" t="s">
        <v>2253</v>
      </c>
      <c r="C632" t="s">
        <v>2254</v>
      </c>
      <c r="D632">
        <v>8.6272984830000006</v>
      </c>
      <c r="E632">
        <v>9.9977880999999993</v>
      </c>
      <c r="F632">
        <v>2.5033327870000002</v>
      </c>
      <c r="G632">
        <v>4.070168228</v>
      </c>
      <c r="H632">
        <v>14.8</v>
      </c>
      <c r="I632">
        <v>18.5</v>
      </c>
    </row>
    <row r="633" spans="1:9" x14ac:dyDescent="0.25">
      <c r="A633" t="s">
        <v>2116</v>
      </c>
      <c r="B633" t="s">
        <v>2261</v>
      </c>
      <c r="C633" t="s">
        <v>2262</v>
      </c>
      <c r="D633">
        <v>8.3489532050000008</v>
      </c>
      <c r="E633">
        <v>9.5195145249999999</v>
      </c>
      <c r="F633">
        <v>5.553616849</v>
      </c>
      <c r="G633">
        <v>6.877486416</v>
      </c>
      <c r="H633">
        <v>14.8</v>
      </c>
      <c r="I633">
        <v>18.5</v>
      </c>
    </row>
    <row r="634" spans="1:9" x14ac:dyDescent="0.25">
      <c r="A634" t="s">
        <v>2116</v>
      </c>
      <c r="B634" t="s">
        <v>2263</v>
      </c>
      <c r="C634" t="s">
        <v>2264</v>
      </c>
      <c r="D634">
        <v>9.0457578769999998</v>
      </c>
      <c r="E634">
        <v>10.123137460000001</v>
      </c>
      <c r="F634">
        <v>1.1250742410000001</v>
      </c>
      <c r="G634">
        <v>2.0855393919999998</v>
      </c>
      <c r="H634">
        <v>14.8</v>
      </c>
      <c r="I634">
        <v>18.5</v>
      </c>
    </row>
    <row r="635" spans="1:9" x14ac:dyDescent="0.25">
      <c r="A635" t="s">
        <v>2116</v>
      </c>
      <c r="B635" t="s">
        <v>2265</v>
      </c>
      <c r="C635" t="s">
        <v>2266</v>
      </c>
      <c r="D635">
        <v>5.0292204009999999</v>
      </c>
      <c r="E635">
        <v>5.8496273560000001</v>
      </c>
      <c r="F635">
        <v>4.6387247330000001</v>
      </c>
      <c r="G635">
        <v>5.8042048749999999</v>
      </c>
      <c r="H635">
        <v>14.8</v>
      </c>
      <c r="I635">
        <v>18.5</v>
      </c>
    </row>
    <row r="636" spans="1:9" x14ac:dyDescent="0.25">
      <c r="A636" t="s">
        <v>2116</v>
      </c>
      <c r="B636" t="s">
        <v>2267</v>
      </c>
      <c r="C636" t="s">
        <v>2268</v>
      </c>
      <c r="D636">
        <v>13.700538549999999</v>
      </c>
      <c r="E636">
        <v>15.20922148</v>
      </c>
      <c r="F636">
        <v>3.454703474</v>
      </c>
      <c r="G636">
        <v>4.9520235210000001</v>
      </c>
      <c r="H636">
        <v>14.8</v>
      </c>
      <c r="I636">
        <v>18.5</v>
      </c>
    </row>
    <row r="637" spans="1:9" x14ac:dyDescent="0.25">
      <c r="A637" t="s">
        <v>2116</v>
      </c>
      <c r="B637" t="s">
        <v>2269</v>
      </c>
      <c r="C637" t="s">
        <v>2270</v>
      </c>
      <c r="D637">
        <v>10.92905303</v>
      </c>
      <c r="E637">
        <v>11.61242526</v>
      </c>
      <c r="F637">
        <v>3.779423897</v>
      </c>
      <c r="G637">
        <v>5.8069359199999999</v>
      </c>
      <c r="H637">
        <v>14.8</v>
      </c>
      <c r="I637">
        <v>18.5</v>
      </c>
    </row>
    <row r="638" spans="1:9" x14ac:dyDescent="0.25">
      <c r="A638" t="s">
        <v>2116</v>
      </c>
      <c r="B638" t="s">
        <v>2271</v>
      </c>
      <c r="C638" t="s">
        <v>2272</v>
      </c>
      <c r="D638">
        <v>11.47044483</v>
      </c>
      <c r="E638">
        <v>12.498850109999999</v>
      </c>
      <c r="F638">
        <v>2.4205345390000002</v>
      </c>
      <c r="G638">
        <v>3.7487576759999999</v>
      </c>
      <c r="H638">
        <v>14.8</v>
      </c>
      <c r="I638">
        <v>18.5</v>
      </c>
    </row>
    <row r="639" spans="1:9" x14ac:dyDescent="0.25">
      <c r="A639" t="s">
        <v>2116</v>
      </c>
      <c r="B639" t="s">
        <v>2273</v>
      </c>
      <c r="C639" t="s">
        <v>2274</v>
      </c>
      <c r="D639">
        <v>11.15459362</v>
      </c>
      <c r="E639">
        <v>12.25666719</v>
      </c>
      <c r="F639">
        <v>3.8791907430000001</v>
      </c>
      <c r="G639">
        <v>5.0749253769999996</v>
      </c>
      <c r="H639">
        <v>14.8</v>
      </c>
      <c r="I639">
        <v>18.5</v>
      </c>
    </row>
    <row r="640" spans="1:9" x14ac:dyDescent="0.25">
      <c r="A640" t="s">
        <v>2116</v>
      </c>
      <c r="B640" t="s">
        <v>2275</v>
      </c>
      <c r="C640" t="s">
        <v>2276</v>
      </c>
      <c r="D640">
        <v>9.3273104629999999</v>
      </c>
      <c r="E640">
        <v>10.86261981</v>
      </c>
      <c r="F640">
        <v>3.3088059580000002</v>
      </c>
      <c r="G640">
        <v>4.5602068210000004</v>
      </c>
      <c r="H640">
        <v>14.8</v>
      </c>
      <c r="I640">
        <v>18.5</v>
      </c>
    </row>
    <row r="641" spans="1:9" x14ac:dyDescent="0.25">
      <c r="A641" t="s">
        <v>2116</v>
      </c>
      <c r="B641" t="s">
        <v>2277</v>
      </c>
      <c r="C641" t="s">
        <v>2278</v>
      </c>
      <c r="D641">
        <v>14.105336769999999</v>
      </c>
      <c r="E641">
        <v>15.182245549999999</v>
      </c>
      <c r="F641">
        <v>4.8085648269999997</v>
      </c>
      <c r="G641">
        <v>6.1410052390000001</v>
      </c>
      <c r="H641">
        <v>14.8</v>
      </c>
      <c r="I641">
        <v>18.5</v>
      </c>
    </row>
    <row r="642" spans="1:9" x14ac:dyDescent="0.25">
      <c r="A642" t="s">
        <v>2116</v>
      </c>
      <c r="B642" t="s">
        <v>2279</v>
      </c>
      <c r="C642" t="s">
        <v>2280</v>
      </c>
      <c r="D642">
        <v>8.3281887880000003</v>
      </c>
      <c r="E642">
        <v>9.3777197559999994</v>
      </c>
      <c r="F642">
        <v>5.8134774849999999</v>
      </c>
      <c r="G642">
        <v>6.350989877</v>
      </c>
      <c r="H642">
        <v>14.8</v>
      </c>
      <c r="I642">
        <v>18.5</v>
      </c>
    </row>
    <row r="643" spans="1:9" x14ac:dyDescent="0.25">
      <c r="A643" t="s">
        <v>2116</v>
      </c>
      <c r="B643" t="s">
        <v>2281</v>
      </c>
      <c r="C643" t="s">
        <v>2282</v>
      </c>
      <c r="D643">
        <v>10.20279045</v>
      </c>
      <c r="E643">
        <v>11.81459205</v>
      </c>
      <c r="F643">
        <v>3.634293252</v>
      </c>
      <c r="G643">
        <v>4.9721928369999997</v>
      </c>
      <c r="H643">
        <v>14.8</v>
      </c>
      <c r="I643">
        <v>18.5</v>
      </c>
    </row>
    <row r="644" spans="1:9" x14ac:dyDescent="0.25">
      <c r="A644" t="s">
        <v>2116</v>
      </c>
      <c r="B644" t="s">
        <v>2283</v>
      </c>
      <c r="C644" t="s">
        <v>2284</v>
      </c>
      <c r="D644">
        <v>10.434481249999999</v>
      </c>
      <c r="E644">
        <v>12.60462349</v>
      </c>
      <c r="F644">
        <v>5.1135291980000002</v>
      </c>
      <c r="G644">
        <v>6.8920089960000004</v>
      </c>
      <c r="H644">
        <v>14.8</v>
      </c>
      <c r="I644">
        <v>18.5</v>
      </c>
    </row>
    <row r="645" spans="1:9" x14ac:dyDescent="0.25">
      <c r="A645" t="s">
        <v>2116</v>
      </c>
      <c r="B645" t="s">
        <v>2285</v>
      </c>
      <c r="C645" t="s">
        <v>2286</v>
      </c>
      <c r="D645">
        <v>7.720023361</v>
      </c>
      <c r="E645">
        <v>8.0896272309999997</v>
      </c>
      <c r="F645">
        <v>3.639878204</v>
      </c>
      <c r="G645">
        <v>4.8805984880000004</v>
      </c>
      <c r="H645">
        <v>14.8</v>
      </c>
      <c r="I645">
        <v>18.5</v>
      </c>
    </row>
    <row r="646" spans="1:9" x14ac:dyDescent="0.25">
      <c r="A646" t="s">
        <v>2116</v>
      </c>
      <c r="B646" t="s">
        <v>2287</v>
      </c>
      <c r="C646" t="s">
        <v>2288</v>
      </c>
      <c r="D646">
        <v>7.0627253059999999</v>
      </c>
      <c r="E646">
        <v>8.2729154650000005</v>
      </c>
      <c r="F646">
        <v>4.0470900470000002</v>
      </c>
      <c r="G646">
        <v>5.0357331319999998</v>
      </c>
      <c r="H646">
        <v>14.8</v>
      </c>
      <c r="I646">
        <v>18.5</v>
      </c>
    </row>
    <row r="647" spans="1:9" x14ac:dyDescent="0.25">
      <c r="A647" t="s">
        <v>2116</v>
      </c>
      <c r="B647" t="s">
        <v>2289</v>
      </c>
      <c r="C647" t="s">
        <v>2290</v>
      </c>
      <c r="D647">
        <v>7.4594947710000001</v>
      </c>
      <c r="E647">
        <v>8.7165024590000009</v>
      </c>
      <c r="F647">
        <v>4.9302631909999999</v>
      </c>
      <c r="G647">
        <v>6.4028198129999998</v>
      </c>
      <c r="H647">
        <v>14.8</v>
      </c>
      <c r="I647">
        <v>18.5</v>
      </c>
    </row>
    <row r="648" spans="1:9" x14ac:dyDescent="0.25">
      <c r="A648" t="s">
        <v>2116</v>
      </c>
      <c r="B648" t="s">
        <v>2291</v>
      </c>
      <c r="C648" t="s">
        <v>2292</v>
      </c>
      <c r="D648">
        <v>8.3931545679999999</v>
      </c>
      <c r="E648">
        <v>9.3370277369999997</v>
      </c>
      <c r="F648">
        <v>5.2854237680000002</v>
      </c>
      <c r="G648">
        <v>6.4765367459999998</v>
      </c>
      <c r="H648">
        <v>14.8</v>
      </c>
      <c r="I648">
        <v>18.5</v>
      </c>
    </row>
    <row r="649" spans="1:9" x14ac:dyDescent="0.25">
      <c r="A649" t="s">
        <v>2116</v>
      </c>
      <c r="B649" t="s">
        <v>2293</v>
      </c>
      <c r="C649" t="s">
        <v>2294</v>
      </c>
      <c r="D649">
        <v>9.4985304799999994</v>
      </c>
      <c r="E649">
        <v>10.357783939999999</v>
      </c>
      <c r="F649">
        <v>4.5799303269999996</v>
      </c>
      <c r="G649">
        <v>6.5529145719999997</v>
      </c>
      <c r="H649">
        <v>14.8</v>
      </c>
      <c r="I649">
        <v>18.5</v>
      </c>
    </row>
    <row r="650" spans="1:9" x14ac:dyDescent="0.25">
      <c r="A650" t="s">
        <v>2116</v>
      </c>
      <c r="B650" t="s">
        <v>2295</v>
      </c>
      <c r="C650" t="s">
        <v>2296</v>
      </c>
      <c r="D650">
        <v>7.9263062980000001</v>
      </c>
      <c r="E650">
        <v>9.2535091519999995</v>
      </c>
      <c r="F650">
        <v>4.6156046460000004</v>
      </c>
      <c r="G650">
        <v>6.1568546729999998</v>
      </c>
      <c r="H650">
        <v>14.8</v>
      </c>
      <c r="I650">
        <v>18.5</v>
      </c>
    </row>
    <row r="651" spans="1:9" x14ac:dyDescent="0.25">
      <c r="A651" t="s">
        <v>2116</v>
      </c>
      <c r="B651" t="s">
        <v>2297</v>
      </c>
      <c r="C651" t="s">
        <v>2298</v>
      </c>
      <c r="D651">
        <v>5.6689152820000004</v>
      </c>
      <c r="E651">
        <v>6.7835954300000001</v>
      </c>
      <c r="F651">
        <v>5.9087612380000003</v>
      </c>
      <c r="G651">
        <v>7.6815089050000003</v>
      </c>
      <c r="H651">
        <v>14.8</v>
      </c>
      <c r="I651">
        <v>18.5</v>
      </c>
    </row>
    <row r="652" spans="1:9" x14ac:dyDescent="0.25">
      <c r="A652" t="s">
        <v>2116</v>
      </c>
      <c r="B652" t="s">
        <v>2299</v>
      </c>
      <c r="C652" t="s">
        <v>2300</v>
      </c>
      <c r="D652">
        <v>7.3761943370000003</v>
      </c>
      <c r="E652">
        <v>8.6942687200000002</v>
      </c>
      <c r="F652">
        <v>6.8398334790000002</v>
      </c>
      <c r="G652">
        <v>7.9957713620000002</v>
      </c>
      <c r="H652">
        <v>14.8</v>
      </c>
      <c r="I652">
        <v>18.5</v>
      </c>
    </row>
    <row r="653" spans="1:9" x14ac:dyDescent="0.25">
      <c r="A653" t="s">
        <v>2116</v>
      </c>
      <c r="B653" t="s">
        <v>2301</v>
      </c>
      <c r="C653" t="s">
        <v>2302</v>
      </c>
      <c r="D653">
        <v>8.834036115</v>
      </c>
      <c r="E653">
        <v>10.028159540000001</v>
      </c>
      <c r="F653">
        <v>4.218801257</v>
      </c>
      <c r="G653">
        <v>5.0282826680000001</v>
      </c>
      <c r="H653">
        <v>14.8</v>
      </c>
      <c r="I653">
        <v>18.5</v>
      </c>
    </row>
    <row r="654" spans="1:9" x14ac:dyDescent="0.25">
      <c r="A654" t="s">
        <v>2116</v>
      </c>
      <c r="B654" t="s">
        <v>2309</v>
      </c>
      <c r="C654" t="s">
        <v>2310</v>
      </c>
      <c r="D654">
        <v>9.5561484360000009</v>
      </c>
      <c r="E654">
        <v>10.52527255</v>
      </c>
      <c r="F654">
        <v>3.9085565230000001</v>
      </c>
      <c r="G654">
        <v>5.0995478409999997</v>
      </c>
      <c r="H654">
        <v>14.8</v>
      </c>
      <c r="I654">
        <v>18.5</v>
      </c>
    </row>
    <row r="655" spans="1:9" x14ac:dyDescent="0.25">
      <c r="A655" t="s">
        <v>2116</v>
      </c>
      <c r="B655" t="s">
        <v>2311</v>
      </c>
      <c r="C655" t="s">
        <v>2312</v>
      </c>
      <c r="D655">
        <v>9.16475565</v>
      </c>
      <c r="E655">
        <v>10.963487669999999</v>
      </c>
      <c r="F655">
        <v>3.8633560419999999</v>
      </c>
      <c r="G655">
        <v>5.5986885009999998</v>
      </c>
      <c r="H655">
        <v>14.8</v>
      </c>
      <c r="I655">
        <v>18.5</v>
      </c>
    </row>
    <row r="656" spans="1:9" x14ac:dyDescent="0.25">
      <c r="A656" t="s">
        <v>2116</v>
      </c>
      <c r="B656" t="s">
        <v>2313</v>
      </c>
      <c r="C656" t="s">
        <v>2314</v>
      </c>
      <c r="D656">
        <v>8.3647181689999996</v>
      </c>
      <c r="E656">
        <v>9.5850745800000006</v>
      </c>
      <c r="F656">
        <v>2.357487538</v>
      </c>
      <c r="G656">
        <v>3.265785749</v>
      </c>
      <c r="H656">
        <v>14.8</v>
      </c>
      <c r="I656">
        <v>18.5</v>
      </c>
    </row>
    <row r="657" spans="1:9" x14ac:dyDescent="0.25">
      <c r="A657" t="s">
        <v>2116</v>
      </c>
      <c r="B657" t="s">
        <v>2315</v>
      </c>
      <c r="C657" t="s">
        <v>2316</v>
      </c>
      <c r="D657">
        <v>8.4679423459999992</v>
      </c>
      <c r="E657">
        <v>9.5989360270000006</v>
      </c>
      <c r="F657">
        <v>5.1646505380000001</v>
      </c>
      <c r="G657">
        <v>5.6953007109999998</v>
      </c>
      <c r="H657">
        <v>14.8</v>
      </c>
      <c r="I657">
        <v>18.5</v>
      </c>
    </row>
    <row r="658" spans="1:9" x14ac:dyDescent="0.25">
      <c r="A658" t="s">
        <v>2116</v>
      </c>
      <c r="B658" t="s">
        <v>2317</v>
      </c>
      <c r="C658" t="s">
        <v>2318</v>
      </c>
      <c r="D658">
        <v>6.4680836030000002</v>
      </c>
      <c r="E658">
        <v>7.993612873</v>
      </c>
      <c r="F658">
        <v>5.9419147990000001</v>
      </c>
      <c r="G658">
        <v>7.5522501120000003</v>
      </c>
      <c r="H658">
        <v>14.8</v>
      </c>
      <c r="I658">
        <v>18.5</v>
      </c>
    </row>
    <row r="659" spans="1:9" x14ac:dyDescent="0.25">
      <c r="A659" t="s">
        <v>2116</v>
      </c>
      <c r="B659" t="s">
        <v>2319</v>
      </c>
      <c r="C659" t="s">
        <v>2320</v>
      </c>
      <c r="D659">
        <v>9.4668378670000006</v>
      </c>
      <c r="E659">
        <v>10.981372049999999</v>
      </c>
      <c r="F659">
        <v>3.4387736160000002</v>
      </c>
      <c r="G659">
        <v>4.839805825</v>
      </c>
      <c r="H659">
        <v>14.8</v>
      </c>
      <c r="I659">
        <v>18.5</v>
      </c>
    </row>
    <row r="660" spans="1:9" x14ac:dyDescent="0.25">
      <c r="A660" t="s">
        <v>2116</v>
      </c>
      <c r="B660" t="s">
        <v>2321</v>
      </c>
      <c r="C660" t="s">
        <v>2322</v>
      </c>
      <c r="D660">
        <v>8.7471597410000008</v>
      </c>
      <c r="E660">
        <v>10.092984769999999</v>
      </c>
      <c r="F660">
        <v>2.842417754</v>
      </c>
      <c r="G660">
        <v>4.0195408949999996</v>
      </c>
      <c r="H660">
        <v>14.8</v>
      </c>
      <c r="I660">
        <v>18.5</v>
      </c>
    </row>
    <row r="661" spans="1:9" x14ac:dyDescent="0.25">
      <c r="A661" t="s">
        <v>2116</v>
      </c>
      <c r="B661" t="s">
        <v>2303</v>
      </c>
      <c r="C661" t="s">
        <v>2304</v>
      </c>
      <c r="D661">
        <v>8.6704360600000001</v>
      </c>
      <c r="E661">
        <v>9.9537314610000003</v>
      </c>
      <c r="F661">
        <v>5.0933216769999996</v>
      </c>
      <c r="G661">
        <v>6.494707172</v>
      </c>
      <c r="H661">
        <v>14.8</v>
      </c>
      <c r="I661">
        <v>18.5</v>
      </c>
    </row>
    <row r="662" spans="1:9" x14ac:dyDescent="0.25">
      <c r="A662" t="s">
        <v>2116</v>
      </c>
      <c r="B662" t="s">
        <v>2323</v>
      </c>
      <c r="C662" t="s">
        <v>2324</v>
      </c>
      <c r="D662">
        <v>8.1875323170000005</v>
      </c>
      <c r="E662">
        <v>9.1399739150000006</v>
      </c>
      <c r="F662">
        <v>4.8230709909999998</v>
      </c>
      <c r="G662">
        <v>6.8696464439999998</v>
      </c>
      <c r="H662">
        <v>14.8</v>
      </c>
      <c r="I662">
        <v>18.5</v>
      </c>
    </row>
    <row r="663" spans="1:9" x14ac:dyDescent="0.25">
      <c r="A663" t="s">
        <v>2116</v>
      </c>
      <c r="B663" t="s">
        <v>2325</v>
      </c>
      <c r="C663" t="s">
        <v>2326</v>
      </c>
      <c r="D663">
        <v>11.22721621</v>
      </c>
      <c r="E663">
        <v>13.40186765</v>
      </c>
      <c r="F663">
        <v>5.4235387599999996</v>
      </c>
      <c r="G663">
        <v>6.3494096600000001</v>
      </c>
      <c r="H663">
        <v>14.8</v>
      </c>
      <c r="I663">
        <v>18.5</v>
      </c>
    </row>
    <row r="664" spans="1:9" x14ac:dyDescent="0.25">
      <c r="A664" t="s">
        <v>2116</v>
      </c>
      <c r="B664" t="s">
        <v>2327</v>
      </c>
      <c r="C664" t="s">
        <v>2328</v>
      </c>
      <c r="D664">
        <v>16.92125952</v>
      </c>
      <c r="E664">
        <v>19.119157680000001</v>
      </c>
      <c r="F664">
        <v>4.4066696849999998</v>
      </c>
      <c r="G664">
        <v>4.9694936849999998</v>
      </c>
      <c r="H664">
        <v>14.8</v>
      </c>
      <c r="I664">
        <v>18.5</v>
      </c>
    </row>
    <row r="665" spans="1:9" x14ac:dyDescent="0.25">
      <c r="A665" t="s">
        <v>2116</v>
      </c>
      <c r="B665" t="s">
        <v>2329</v>
      </c>
      <c r="C665" t="s">
        <v>2330</v>
      </c>
      <c r="D665">
        <v>4.3586343129999996</v>
      </c>
      <c r="E665">
        <v>4.8577992639999996</v>
      </c>
      <c r="F665">
        <v>4.6868946820000001</v>
      </c>
      <c r="G665">
        <v>5.7713093449999997</v>
      </c>
      <c r="H665">
        <v>14.8</v>
      </c>
      <c r="I665">
        <v>18.5</v>
      </c>
    </row>
    <row r="666" spans="1:9" x14ac:dyDescent="0.25">
      <c r="A666" t="s">
        <v>2116</v>
      </c>
      <c r="B666" t="s">
        <v>2331</v>
      </c>
      <c r="C666" t="s">
        <v>2332</v>
      </c>
      <c r="D666">
        <v>4.7458234199999998</v>
      </c>
      <c r="E666">
        <v>5.4855219530000001</v>
      </c>
      <c r="F666">
        <v>2.77267888</v>
      </c>
      <c r="G666">
        <v>3.2981631409999999</v>
      </c>
      <c r="H666">
        <v>14.8</v>
      </c>
      <c r="I666">
        <v>18.5</v>
      </c>
    </row>
    <row r="667" spans="1:9" x14ac:dyDescent="0.25">
      <c r="A667" t="s">
        <v>2116</v>
      </c>
      <c r="B667" t="s">
        <v>2333</v>
      </c>
      <c r="C667" t="s">
        <v>2334</v>
      </c>
      <c r="D667">
        <v>4.5512985339999998</v>
      </c>
      <c r="E667">
        <v>5.1595779970000004</v>
      </c>
      <c r="F667">
        <v>3.7953315010000002</v>
      </c>
      <c r="G667">
        <v>4.7465189270000003</v>
      </c>
      <c r="H667">
        <v>14.8</v>
      </c>
      <c r="I667">
        <v>18.5</v>
      </c>
    </row>
    <row r="668" spans="1:9" x14ac:dyDescent="0.25">
      <c r="A668" t="s">
        <v>2116</v>
      </c>
      <c r="B668" t="s">
        <v>2335</v>
      </c>
      <c r="C668" t="s">
        <v>2336</v>
      </c>
      <c r="D668">
        <v>13.34717088</v>
      </c>
      <c r="E668">
        <v>14.412750089999999</v>
      </c>
      <c r="F668">
        <v>4.0341699069999999</v>
      </c>
      <c r="G668">
        <v>5.2794175169999997</v>
      </c>
      <c r="H668">
        <v>14.8</v>
      </c>
      <c r="I668">
        <v>18.5</v>
      </c>
    </row>
    <row r="669" spans="1:9" x14ac:dyDescent="0.25">
      <c r="A669" t="s">
        <v>2116</v>
      </c>
      <c r="B669" t="s">
        <v>2337</v>
      </c>
      <c r="C669" t="s">
        <v>2338</v>
      </c>
      <c r="D669">
        <v>5.9039732020000004</v>
      </c>
      <c r="E669">
        <v>6.6649108850000003</v>
      </c>
      <c r="F669">
        <v>6.4720886049999997</v>
      </c>
      <c r="G669">
        <v>6.8831221569999999</v>
      </c>
      <c r="H669">
        <v>14.8</v>
      </c>
      <c r="I669">
        <v>18.5</v>
      </c>
    </row>
    <row r="670" spans="1:9" x14ac:dyDescent="0.25">
      <c r="A670" t="s">
        <v>2116</v>
      </c>
      <c r="B670" t="s">
        <v>2339</v>
      </c>
      <c r="C670" t="s">
        <v>2340</v>
      </c>
      <c r="D670">
        <v>7.1482407080000003</v>
      </c>
      <c r="E670">
        <v>7.9000914160000004</v>
      </c>
      <c r="F670">
        <v>5.6453220379999998</v>
      </c>
      <c r="G670">
        <v>6.9225185419999997</v>
      </c>
      <c r="H670">
        <v>14.8</v>
      </c>
      <c r="I670">
        <v>18.5</v>
      </c>
    </row>
    <row r="671" spans="1:9" x14ac:dyDescent="0.25">
      <c r="A671" t="s">
        <v>2116</v>
      </c>
      <c r="B671" t="s">
        <v>2341</v>
      </c>
      <c r="C671" t="s">
        <v>2342</v>
      </c>
      <c r="D671">
        <v>6.4690271360000002</v>
      </c>
      <c r="E671">
        <v>7.4753467020000004</v>
      </c>
      <c r="F671">
        <v>5.9799579359999999</v>
      </c>
      <c r="G671">
        <v>7.1884394479999996</v>
      </c>
      <c r="H671">
        <v>14.8</v>
      </c>
      <c r="I671">
        <v>18.5</v>
      </c>
    </row>
    <row r="672" spans="1:9" x14ac:dyDescent="0.25">
      <c r="A672" t="s">
        <v>2116</v>
      </c>
      <c r="B672" t="s">
        <v>2343</v>
      </c>
      <c r="C672" t="s">
        <v>2344</v>
      </c>
      <c r="D672">
        <v>7.5813814830000004</v>
      </c>
      <c r="E672">
        <v>8.7392245709999994</v>
      </c>
      <c r="F672">
        <v>5.8285841500000002</v>
      </c>
      <c r="G672">
        <v>7.5566899699999999</v>
      </c>
      <c r="H672">
        <v>14.8</v>
      </c>
      <c r="I672">
        <v>18.5</v>
      </c>
    </row>
    <row r="673" spans="1:9" x14ac:dyDescent="0.25">
      <c r="A673" t="s">
        <v>2116</v>
      </c>
      <c r="B673" t="s">
        <v>2345</v>
      </c>
      <c r="C673" t="s">
        <v>2346</v>
      </c>
      <c r="D673">
        <v>4.3792751000000001</v>
      </c>
      <c r="E673">
        <v>5.1014139649999999</v>
      </c>
      <c r="F673">
        <v>4.777216438</v>
      </c>
      <c r="G673">
        <v>6.3857374890000003</v>
      </c>
      <c r="H673">
        <v>14.8</v>
      </c>
      <c r="I673">
        <v>18.5</v>
      </c>
    </row>
    <row r="674" spans="1:9" x14ac:dyDescent="0.25">
      <c r="A674" t="s">
        <v>2116</v>
      </c>
      <c r="B674" t="s">
        <v>2347</v>
      </c>
      <c r="C674" t="s">
        <v>2348</v>
      </c>
      <c r="D674">
        <v>6.8829392220000001</v>
      </c>
      <c r="E674">
        <v>7.9984435039999999</v>
      </c>
      <c r="F674">
        <v>3.8942280060000001</v>
      </c>
      <c r="G674">
        <v>5.5851243789999998</v>
      </c>
      <c r="H674">
        <v>14.8</v>
      </c>
      <c r="I674">
        <v>18.5</v>
      </c>
    </row>
    <row r="675" spans="1:9" x14ac:dyDescent="0.25">
      <c r="A675" t="s">
        <v>2116</v>
      </c>
      <c r="B675" t="s">
        <v>2349</v>
      </c>
      <c r="C675" t="s">
        <v>2350</v>
      </c>
      <c r="D675">
        <v>5.8652488160000003</v>
      </c>
      <c r="E675">
        <v>6.7325367649999999</v>
      </c>
      <c r="F675">
        <v>4.9188076919999997</v>
      </c>
      <c r="G675">
        <v>6.4487477819999999</v>
      </c>
      <c r="H675">
        <v>14.8</v>
      </c>
      <c r="I675">
        <v>18.5</v>
      </c>
    </row>
    <row r="676" spans="1:9" x14ac:dyDescent="0.25">
      <c r="A676" t="s">
        <v>2116</v>
      </c>
      <c r="B676" t="s">
        <v>2351</v>
      </c>
      <c r="C676" t="s">
        <v>2352</v>
      </c>
      <c r="D676">
        <v>8.5573426910000006</v>
      </c>
      <c r="E676">
        <v>9.3673736089999995</v>
      </c>
      <c r="F676">
        <v>4.5434489129999998</v>
      </c>
      <c r="G676">
        <v>4.3781149590000004</v>
      </c>
      <c r="H676">
        <v>14.8</v>
      </c>
      <c r="I676">
        <v>18.5</v>
      </c>
    </row>
    <row r="677" spans="1:9" x14ac:dyDescent="0.25">
      <c r="A677" t="s">
        <v>2116</v>
      </c>
      <c r="B677" t="s">
        <v>2353</v>
      </c>
      <c r="C677" t="s">
        <v>2354</v>
      </c>
      <c r="D677">
        <v>5.7767704889999996</v>
      </c>
      <c r="E677">
        <v>6.949083152</v>
      </c>
      <c r="F677">
        <v>4.7404638280000002</v>
      </c>
      <c r="G677">
        <v>5.8565519640000003</v>
      </c>
      <c r="H677">
        <v>14.8</v>
      </c>
      <c r="I677">
        <v>18.5</v>
      </c>
    </row>
    <row r="678" spans="1:9" x14ac:dyDescent="0.25">
      <c r="A678" t="s">
        <v>2116</v>
      </c>
      <c r="B678" t="s">
        <v>2355</v>
      </c>
      <c r="C678" t="s">
        <v>2356</v>
      </c>
      <c r="D678">
        <v>6.6790366910000003</v>
      </c>
      <c r="E678">
        <v>7.8661377899999998</v>
      </c>
      <c r="F678">
        <v>6.225866066</v>
      </c>
      <c r="G678">
        <v>7.728682171</v>
      </c>
      <c r="H678">
        <v>14.8</v>
      </c>
      <c r="I678">
        <v>18.5</v>
      </c>
    </row>
    <row r="679" spans="1:9" x14ac:dyDescent="0.25">
      <c r="A679" t="s">
        <v>2116</v>
      </c>
      <c r="B679" t="s">
        <v>2357</v>
      </c>
      <c r="C679" t="s">
        <v>2358</v>
      </c>
      <c r="D679">
        <v>9.0680942949999999</v>
      </c>
      <c r="E679">
        <v>10.424010770000001</v>
      </c>
      <c r="F679">
        <v>4.4130621919999999</v>
      </c>
      <c r="G679">
        <v>5.6355735640000004</v>
      </c>
      <c r="H679">
        <v>14.8</v>
      </c>
      <c r="I679">
        <v>18.5</v>
      </c>
    </row>
    <row r="680" spans="1:9" x14ac:dyDescent="0.25">
      <c r="A680" t="s">
        <v>2116</v>
      </c>
      <c r="B680" t="s">
        <v>2359</v>
      </c>
      <c r="C680" t="s">
        <v>2360</v>
      </c>
      <c r="D680">
        <v>10.676133269999999</v>
      </c>
      <c r="E680">
        <v>11.69373759</v>
      </c>
      <c r="F680">
        <v>3.8383976409999998</v>
      </c>
      <c r="G680">
        <v>4.5683651029999996</v>
      </c>
      <c r="H680">
        <v>14.8</v>
      </c>
      <c r="I680">
        <v>18.5</v>
      </c>
    </row>
    <row r="681" spans="1:9" x14ac:dyDescent="0.25">
      <c r="A681" t="s">
        <v>2116</v>
      </c>
      <c r="B681" t="s">
        <v>2361</v>
      </c>
      <c r="C681" t="s">
        <v>2362</v>
      </c>
      <c r="D681">
        <v>11.444556560000001</v>
      </c>
      <c r="E681">
        <v>12.79371708</v>
      </c>
      <c r="F681">
        <v>2.4195940290000002</v>
      </c>
      <c r="G681">
        <v>2.4145439469999999</v>
      </c>
      <c r="H681">
        <v>14.8</v>
      </c>
      <c r="I681">
        <v>18.5</v>
      </c>
    </row>
    <row r="682" spans="1:9" x14ac:dyDescent="0.25">
      <c r="A682" t="s">
        <v>2116</v>
      </c>
      <c r="B682" t="s">
        <v>2363</v>
      </c>
      <c r="C682" t="s">
        <v>2364</v>
      </c>
      <c r="D682">
        <v>12.37132443</v>
      </c>
      <c r="E682">
        <v>14.454198379999999</v>
      </c>
      <c r="F682">
        <v>8.3004716009999999</v>
      </c>
      <c r="G682">
        <v>9.5257970430000007</v>
      </c>
      <c r="H682">
        <v>14.8</v>
      </c>
      <c r="I682">
        <v>18.5</v>
      </c>
    </row>
    <row r="683" spans="1:9" x14ac:dyDescent="0.25">
      <c r="A683" t="s">
        <v>2116</v>
      </c>
      <c r="B683" t="s">
        <v>2365</v>
      </c>
      <c r="C683" t="s">
        <v>2366</v>
      </c>
      <c r="D683">
        <v>11.131373440000001</v>
      </c>
      <c r="E683">
        <v>12.32194557</v>
      </c>
      <c r="F683">
        <v>4.6597849020000002</v>
      </c>
      <c r="G683">
        <v>6.0704963540000003</v>
      </c>
      <c r="H683">
        <v>14.8</v>
      </c>
      <c r="I683">
        <v>18.5</v>
      </c>
    </row>
    <row r="684" spans="1:9" x14ac:dyDescent="0.25">
      <c r="A684" t="s">
        <v>2116</v>
      </c>
      <c r="B684" t="s">
        <v>2367</v>
      </c>
      <c r="C684" t="s">
        <v>2368</v>
      </c>
      <c r="D684">
        <v>15.02059513</v>
      </c>
      <c r="E684">
        <v>16.27312431</v>
      </c>
      <c r="F684">
        <v>5.2314776549999999</v>
      </c>
      <c r="G684">
        <v>6.5711089610000002</v>
      </c>
      <c r="H684">
        <v>14.8</v>
      </c>
      <c r="I684">
        <v>18.5</v>
      </c>
    </row>
    <row r="685" spans="1:9" x14ac:dyDescent="0.25">
      <c r="A685" t="s">
        <v>2116</v>
      </c>
      <c r="B685" t="s">
        <v>2369</v>
      </c>
      <c r="C685" t="s">
        <v>2370</v>
      </c>
      <c r="D685">
        <v>7.971117563</v>
      </c>
      <c r="E685">
        <v>9.5717652560000008</v>
      </c>
      <c r="F685">
        <v>4.1547933859999997</v>
      </c>
      <c r="G685">
        <v>5.4134297189999998</v>
      </c>
      <c r="H685">
        <v>14.8</v>
      </c>
      <c r="I685">
        <v>18.5</v>
      </c>
    </row>
    <row r="686" spans="1:9" x14ac:dyDescent="0.25">
      <c r="A686" t="s">
        <v>2116</v>
      </c>
      <c r="B686" t="s">
        <v>2371</v>
      </c>
      <c r="C686" t="s">
        <v>2372</v>
      </c>
      <c r="D686">
        <v>5.2337752970000002</v>
      </c>
      <c r="E686">
        <v>6.0144036539999997</v>
      </c>
      <c r="F686">
        <v>2.797379732</v>
      </c>
      <c r="G686">
        <v>3.5908619490000002</v>
      </c>
      <c r="H686">
        <v>14.8</v>
      </c>
      <c r="I686">
        <v>18.5</v>
      </c>
    </row>
    <row r="687" spans="1:9" x14ac:dyDescent="0.25">
      <c r="A687" t="s">
        <v>2116</v>
      </c>
      <c r="B687" t="s">
        <v>2373</v>
      </c>
      <c r="C687" t="s">
        <v>2374</v>
      </c>
      <c r="D687">
        <v>7.9404564259999999</v>
      </c>
      <c r="E687">
        <v>9.7202986179999993</v>
      </c>
      <c r="F687">
        <v>6.0750009729999999</v>
      </c>
      <c r="G687">
        <v>7.9529209349999999</v>
      </c>
      <c r="H687">
        <v>14.8</v>
      </c>
      <c r="I687">
        <v>18.5</v>
      </c>
    </row>
    <row r="688" spans="1:9" x14ac:dyDescent="0.25">
      <c r="A688" t="s">
        <v>2116</v>
      </c>
      <c r="B688" t="s">
        <v>2375</v>
      </c>
      <c r="C688" t="s">
        <v>2376</v>
      </c>
      <c r="D688">
        <v>4.2374365259999998</v>
      </c>
      <c r="E688">
        <v>5.4443273620000001</v>
      </c>
      <c r="F688">
        <v>4.1501218460000002</v>
      </c>
      <c r="G688">
        <v>5.5764437170000001</v>
      </c>
      <c r="H688">
        <v>14.8</v>
      </c>
      <c r="I688">
        <v>18.5</v>
      </c>
    </row>
    <row r="689" spans="1:9" x14ac:dyDescent="0.25">
      <c r="A689" t="s">
        <v>2116</v>
      </c>
      <c r="B689" t="s">
        <v>2377</v>
      </c>
      <c r="C689" t="s">
        <v>2378</v>
      </c>
      <c r="D689">
        <v>5.7251542369999999</v>
      </c>
      <c r="E689">
        <v>6.982380611</v>
      </c>
      <c r="F689">
        <v>3.972854409</v>
      </c>
      <c r="G689">
        <v>6.3559673830000003</v>
      </c>
      <c r="H689">
        <v>14.8</v>
      </c>
      <c r="I689">
        <v>18.5</v>
      </c>
    </row>
    <row r="690" spans="1:9" x14ac:dyDescent="0.25">
      <c r="A690" t="s">
        <v>2116</v>
      </c>
      <c r="B690" t="s">
        <v>2379</v>
      </c>
      <c r="C690" t="s">
        <v>2380</v>
      </c>
      <c r="D690">
        <v>7.0030810910000003</v>
      </c>
      <c r="E690">
        <v>8.2109989880000001</v>
      </c>
      <c r="F690">
        <v>4.1527836430000002</v>
      </c>
      <c r="G690">
        <v>5.5644200819999998</v>
      </c>
      <c r="H690">
        <v>14.8</v>
      </c>
      <c r="I690">
        <v>18.5</v>
      </c>
    </row>
    <row r="691" spans="1:9" x14ac:dyDescent="0.25">
      <c r="A691" t="s">
        <v>2116</v>
      </c>
      <c r="B691" t="s">
        <v>2381</v>
      </c>
      <c r="C691" t="s">
        <v>2382</v>
      </c>
      <c r="D691">
        <v>9.7406691750000007</v>
      </c>
      <c r="E691">
        <v>10.97635548</v>
      </c>
      <c r="F691">
        <v>4.9243540210000001</v>
      </c>
      <c r="G691">
        <v>6.4010383070000003</v>
      </c>
      <c r="H691">
        <v>14.8</v>
      </c>
      <c r="I691">
        <v>18.5</v>
      </c>
    </row>
    <row r="692" spans="1:9" x14ac:dyDescent="0.25">
      <c r="A692" t="s">
        <v>2116</v>
      </c>
      <c r="B692" t="s">
        <v>2445</v>
      </c>
      <c r="C692" t="s">
        <v>2446</v>
      </c>
      <c r="D692">
        <v>5.779901551</v>
      </c>
      <c r="E692">
        <v>7.0054474320000004</v>
      </c>
      <c r="F692">
        <v>4.1451140129999997</v>
      </c>
      <c r="G692">
        <v>5.4238156230000003</v>
      </c>
      <c r="H692">
        <v>14.8</v>
      </c>
      <c r="I692">
        <v>18.5</v>
      </c>
    </row>
    <row r="693" spans="1:9" x14ac:dyDescent="0.25">
      <c r="A693" t="s">
        <v>2116</v>
      </c>
      <c r="B693" t="s">
        <v>2447</v>
      </c>
      <c r="C693" t="s">
        <v>2448</v>
      </c>
      <c r="D693">
        <v>4.3372424719999998</v>
      </c>
      <c r="E693">
        <v>5.2202757069999999</v>
      </c>
      <c r="F693">
        <v>4.9248336129999997</v>
      </c>
      <c r="G693">
        <v>5.9202752529999998</v>
      </c>
      <c r="H693">
        <v>14.8</v>
      </c>
      <c r="I693">
        <v>18.5</v>
      </c>
    </row>
    <row r="694" spans="1:9" x14ac:dyDescent="0.25">
      <c r="A694" t="s">
        <v>2116</v>
      </c>
      <c r="B694" t="s">
        <v>2449</v>
      </c>
      <c r="C694" t="s">
        <v>2450</v>
      </c>
      <c r="D694">
        <v>6.445490028</v>
      </c>
      <c r="E694">
        <v>7.6224194929999998</v>
      </c>
      <c r="F694">
        <v>2.9892947919999999</v>
      </c>
      <c r="G694">
        <v>3.600366792</v>
      </c>
      <c r="H694">
        <v>14.8</v>
      </c>
      <c r="I694">
        <v>18.5</v>
      </c>
    </row>
    <row r="695" spans="1:9" x14ac:dyDescent="0.25">
      <c r="A695" t="s">
        <v>2116</v>
      </c>
      <c r="B695" t="s">
        <v>2451</v>
      </c>
      <c r="C695" t="s">
        <v>2452</v>
      </c>
      <c r="D695">
        <v>7.2770958229999998</v>
      </c>
      <c r="E695">
        <v>9.1954566969999991</v>
      </c>
      <c r="F695">
        <v>2.4254003380000002</v>
      </c>
      <c r="G695">
        <v>3.4159855970000002</v>
      </c>
      <c r="H695">
        <v>14.8</v>
      </c>
      <c r="I695">
        <v>18.5</v>
      </c>
    </row>
    <row r="696" spans="1:9" x14ac:dyDescent="0.25">
      <c r="A696" t="s">
        <v>2116</v>
      </c>
      <c r="B696" t="s">
        <v>2453</v>
      </c>
      <c r="C696" t="s">
        <v>2454</v>
      </c>
      <c r="D696">
        <v>8.0396970850000002</v>
      </c>
      <c r="E696">
        <v>9.1514114919999994</v>
      </c>
      <c r="F696">
        <v>5.0720504799999997</v>
      </c>
      <c r="G696">
        <v>7.0635394140000001</v>
      </c>
      <c r="H696">
        <v>14.8</v>
      </c>
      <c r="I696">
        <v>18.5</v>
      </c>
    </row>
    <row r="697" spans="1:9" x14ac:dyDescent="0.25">
      <c r="A697" t="s">
        <v>2116</v>
      </c>
      <c r="B697" t="s">
        <v>2455</v>
      </c>
      <c r="C697" t="s">
        <v>2456</v>
      </c>
      <c r="D697">
        <v>8.1665945329999996</v>
      </c>
      <c r="E697">
        <v>9.6775281660000001</v>
      </c>
      <c r="F697">
        <v>5.1227374929999998</v>
      </c>
      <c r="G697">
        <v>5.8851775120000003</v>
      </c>
      <c r="H697">
        <v>14.8</v>
      </c>
      <c r="I697">
        <v>18.5</v>
      </c>
    </row>
    <row r="698" spans="1:9" x14ac:dyDescent="0.25">
      <c r="A698" t="s">
        <v>2116</v>
      </c>
      <c r="B698" t="s">
        <v>2459</v>
      </c>
      <c r="C698" t="s">
        <v>2460</v>
      </c>
      <c r="D698">
        <v>5.0770351429999998</v>
      </c>
      <c r="E698">
        <v>5.8437025169999997</v>
      </c>
      <c r="F698">
        <v>3.9408731000000001</v>
      </c>
      <c r="G698">
        <v>5.3867491699999999</v>
      </c>
      <c r="H698">
        <v>14.8</v>
      </c>
      <c r="I698">
        <v>18.5</v>
      </c>
    </row>
    <row r="699" spans="1:9" x14ac:dyDescent="0.25">
      <c r="A699" t="s">
        <v>2116</v>
      </c>
      <c r="B699" t="s">
        <v>2461</v>
      </c>
      <c r="C699" t="s">
        <v>2462</v>
      </c>
      <c r="D699">
        <v>6.6545674530000003</v>
      </c>
      <c r="E699">
        <v>7.9080923759999999</v>
      </c>
      <c r="F699">
        <v>5.7532772520000002</v>
      </c>
      <c r="G699">
        <v>7.0154167110000003</v>
      </c>
      <c r="H699">
        <v>14.8</v>
      </c>
      <c r="I699">
        <v>18.5</v>
      </c>
    </row>
    <row r="700" spans="1:9" x14ac:dyDescent="0.25">
      <c r="A700" t="s">
        <v>2116</v>
      </c>
      <c r="B700" t="s">
        <v>2465</v>
      </c>
      <c r="C700" t="s">
        <v>2466</v>
      </c>
      <c r="D700">
        <v>5.3533440189999997</v>
      </c>
      <c r="E700">
        <v>7.0479491620000001</v>
      </c>
      <c r="F700">
        <v>4.0719057669999996</v>
      </c>
      <c r="G700">
        <v>5.425810437</v>
      </c>
      <c r="H700">
        <v>14.8</v>
      </c>
      <c r="I700">
        <v>18.5</v>
      </c>
    </row>
    <row r="701" spans="1:9" x14ac:dyDescent="0.25">
      <c r="A701" t="s">
        <v>2116</v>
      </c>
      <c r="B701" t="s">
        <v>2467</v>
      </c>
      <c r="C701" t="s">
        <v>2468</v>
      </c>
      <c r="D701">
        <v>4.3150478379999999</v>
      </c>
      <c r="E701">
        <v>5.5558564659999998</v>
      </c>
      <c r="F701">
        <v>5.1318465739999999</v>
      </c>
      <c r="G701">
        <v>7.3030261410000001</v>
      </c>
      <c r="H701">
        <v>14.8</v>
      </c>
      <c r="I701">
        <v>18.5</v>
      </c>
    </row>
    <row r="702" spans="1:9" x14ac:dyDescent="0.25">
      <c r="A702" t="s">
        <v>2116</v>
      </c>
      <c r="B702" t="s">
        <v>2457</v>
      </c>
      <c r="C702" t="s">
        <v>2458</v>
      </c>
      <c r="D702">
        <v>4.9715772229999997</v>
      </c>
      <c r="E702">
        <v>6.3302492450000001</v>
      </c>
      <c r="F702">
        <v>3.068831442</v>
      </c>
      <c r="G702">
        <v>4.7081601810000002</v>
      </c>
      <c r="H702">
        <v>14.8</v>
      </c>
      <c r="I702">
        <v>18.5</v>
      </c>
    </row>
    <row r="703" spans="1:9" x14ac:dyDescent="0.25">
      <c r="A703" t="s">
        <v>2116</v>
      </c>
      <c r="B703" t="s">
        <v>2463</v>
      </c>
      <c r="C703" t="s">
        <v>2464</v>
      </c>
      <c r="D703">
        <v>4.6494555240000004</v>
      </c>
      <c r="E703">
        <v>6.0797473350000004</v>
      </c>
      <c r="F703">
        <v>6.0818700369999998</v>
      </c>
      <c r="G703">
        <v>7.2042452299999997</v>
      </c>
      <c r="H703">
        <v>14.8</v>
      </c>
      <c r="I703">
        <v>18.5</v>
      </c>
    </row>
    <row r="704" spans="1:9" x14ac:dyDescent="0.25">
      <c r="A704" t="s">
        <v>2116</v>
      </c>
      <c r="B704" t="s">
        <v>2469</v>
      </c>
      <c r="C704" t="s">
        <v>2470</v>
      </c>
      <c r="D704">
        <v>5.109030926</v>
      </c>
      <c r="E704">
        <v>6.321223077</v>
      </c>
      <c r="F704">
        <v>4.6104157849999998</v>
      </c>
      <c r="G704">
        <v>5.7421546189999999</v>
      </c>
      <c r="H704">
        <v>14.8</v>
      </c>
      <c r="I704">
        <v>18.5</v>
      </c>
    </row>
    <row r="705" spans="1:9" x14ac:dyDescent="0.25">
      <c r="A705" t="s">
        <v>2116</v>
      </c>
      <c r="B705" t="s">
        <v>2471</v>
      </c>
      <c r="C705" t="s">
        <v>2472</v>
      </c>
      <c r="D705">
        <v>5.002035416</v>
      </c>
      <c r="E705">
        <v>6.688161515</v>
      </c>
      <c r="F705">
        <v>3.862976003</v>
      </c>
      <c r="G705">
        <v>5.509540425</v>
      </c>
      <c r="H705">
        <v>14.8</v>
      </c>
      <c r="I705">
        <v>18.5</v>
      </c>
    </row>
    <row r="706" spans="1:9" x14ac:dyDescent="0.25">
      <c r="A706" t="s">
        <v>2116</v>
      </c>
      <c r="B706" t="s">
        <v>2473</v>
      </c>
      <c r="C706" t="s">
        <v>2474</v>
      </c>
      <c r="D706">
        <v>4.4394858560000001</v>
      </c>
      <c r="E706">
        <v>5.3455019559999997</v>
      </c>
      <c r="F706">
        <v>5.2299629120000004</v>
      </c>
      <c r="G706">
        <v>7.518781594</v>
      </c>
      <c r="H706">
        <v>14.8</v>
      </c>
      <c r="I706">
        <v>18.5</v>
      </c>
    </row>
    <row r="707" spans="1:9" x14ac:dyDescent="0.25">
      <c r="A707" t="s">
        <v>2116</v>
      </c>
      <c r="B707" t="s">
        <v>2475</v>
      </c>
      <c r="C707" t="s">
        <v>2476</v>
      </c>
      <c r="D707">
        <v>4.3378080539999999</v>
      </c>
      <c r="E707">
        <v>5.3996683250000004</v>
      </c>
      <c r="F707">
        <v>5.9501673290000001</v>
      </c>
      <c r="G707">
        <v>6.9082165570000003</v>
      </c>
      <c r="H707">
        <v>14.8</v>
      </c>
      <c r="I707">
        <v>18.5</v>
      </c>
    </row>
    <row r="708" spans="1:9" x14ac:dyDescent="0.25">
      <c r="A708" t="s">
        <v>2116</v>
      </c>
      <c r="B708" t="s">
        <v>2477</v>
      </c>
      <c r="C708" t="s">
        <v>2478</v>
      </c>
      <c r="D708">
        <v>5.8889775230000003</v>
      </c>
      <c r="E708">
        <v>6.4327485380000002</v>
      </c>
      <c r="F708">
        <v>3.6558113269999999</v>
      </c>
      <c r="G708">
        <v>4.9683493160000003</v>
      </c>
      <c r="H708">
        <v>14.8</v>
      </c>
      <c r="I708">
        <v>18.5</v>
      </c>
    </row>
    <row r="709" spans="1:9" x14ac:dyDescent="0.25">
      <c r="A709" t="s">
        <v>2116</v>
      </c>
      <c r="B709" t="s">
        <v>2479</v>
      </c>
      <c r="C709" t="s">
        <v>2480</v>
      </c>
      <c r="D709">
        <v>6.362458181</v>
      </c>
      <c r="E709">
        <v>7.672641874</v>
      </c>
      <c r="F709">
        <v>2.8428988479999999</v>
      </c>
      <c r="G709">
        <v>4.5958123679999998</v>
      </c>
      <c r="H709">
        <v>14.8</v>
      </c>
      <c r="I709">
        <v>18.5</v>
      </c>
    </row>
    <row r="710" spans="1:9" x14ac:dyDescent="0.25">
      <c r="A710" t="s">
        <v>2116</v>
      </c>
      <c r="B710" t="s">
        <v>2443</v>
      </c>
      <c r="C710" t="s">
        <v>2444</v>
      </c>
      <c r="D710">
        <v>6.3740090040000004</v>
      </c>
      <c r="E710">
        <v>7.6238556490000002</v>
      </c>
      <c r="F710">
        <v>4.6703338189999997</v>
      </c>
      <c r="G710">
        <v>5.9620908750000003</v>
      </c>
      <c r="H710">
        <v>14.8</v>
      </c>
      <c r="I710">
        <v>18.5</v>
      </c>
    </row>
    <row r="711" spans="1:9" x14ac:dyDescent="0.25">
      <c r="A711" t="s">
        <v>2116</v>
      </c>
      <c r="B711" t="s">
        <v>2443</v>
      </c>
      <c r="C711" t="s">
        <v>2481</v>
      </c>
      <c r="D711">
        <v>7.0894182729999997</v>
      </c>
      <c r="E711">
        <v>8.3633773480000002</v>
      </c>
      <c r="F711">
        <v>4.4018026380000004</v>
      </c>
      <c r="G711">
        <v>5.9522388060000004</v>
      </c>
      <c r="H711">
        <v>14.8</v>
      </c>
      <c r="I711">
        <v>18.5</v>
      </c>
    </row>
    <row r="712" spans="1:9" x14ac:dyDescent="0.25">
      <c r="A712" t="s">
        <v>2116</v>
      </c>
      <c r="B712" t="s">
        <v>2482</v>
      </c>
      <c r="C712" t="s">
        <v>2483</v>
      </c>
      <c r="D712">
        <v>7.794676806</v>
      </c>
      <c r="E712">
        <v>9.0772365609999994</v>
      </c>
      <c r="F712">
        <v>3.392837434</v>
      </c>
      <c r="G712">
        <v>4.7583959020000002</v>
      </c>
      <c r="H712">
        <v>14.8</v>
      </c>
      <c r="I712">
        <v>18.5</v>
      </c>
    </row>
    <row r="713" spans="1:9" x14ac:dyDescent="0.25">
      <c r="A713" t="s">
        <v>2116</v>
      </c>
      <c r="B713" t="s">
        <v>2484</v>
      </c>
      <c r="C713" t="s">
        <v>2485</v>
      </c>
      <c r="D713">
        <v>7.9456475580000001</v>
      </c>
      <c r="E713">
        <v>8.8476559170000009</v>
      </c>
      <c r="F713">
        <v>2.7112617210000001</v>
      </c>
      <c r="G713">
        <v>4.6023915459999998</v>
      </c>
      <c r="H713">
        <v>14.8</v>
      </c>
      <c r="I713">
        <v>18.5</v>
      </c>
    </row>
    <row r="714" spans="1:9" x14ac:dyDescent="0.25">
      <c r="A714" t="s">
        <v>2116</v>
      </c>
      <c r="B714" t="s">
        <v>2486</v>
      </c>
      <c r="C714" t="s">
        <v>2487</v>
      </c>
      <c r="D714">
        <v>4.8747352859999999</v>
      </c>
      <c r="E714">
        <v>6.1791967039999998</v>
      </c>
      <c r="F714">
        <v>3.3815145360000001</v>
      </c>
      <c r="G714">
        <v>5.6112317620000001</v>
      </c>
      <c r="H714">
        <v>14.8</v>
      </c>
      <c r="I714">
        <v>18.5</v>
      </c>
    </row>
    <row r="715" spans="1:9" x14ac:dyDescent="0.25">
      <c r="A715" t="s">
        <v>2116</v>
      </c>
      <c r="B715" t="s">
        <v>2488</v>
      </c>
      <c r="C715" t="s">
        <v>2489</v>
      </c>
      <c r="D715">
        <v>6.6304047859999997</v>
      </c>
      <c r="E715">
        <v>8.0521376809999996</v>
      </c>
      <c r="F715">
        <v>3.416868638</v>
      </c>
      <c r="G715">
        <v>4.7862916960000002</v>
      </c>
      <c r="H715">
        <v>14.8</v>
      </c>
      <c r="I715">
        <v>18.5</v>
      </c>
    </row>
    <row r="716" spans="1:9" x14ac:dyDescent="0.25">
      <c r="A716" t="s">
        <v>2116</v>
      </c>
      <c r="B716" t="s">
        <v>2490</v>
      </c>
      <c r="C716" t="s">
        <v>2491</v>
      </c>
      <c r="D716">
        <v>5.2566430100000003</v>
      </c>
      <c r="E716">
        <v>6.0624701529999996</v>
      </c>
      <c r="F716">
        <v>4.1100371600000001</v>
      </c>
      <c r="G716">
        <v>4.9918613230000002</v>
      </c>
      <c r="H716">
        <v>14.8</v>
      </c>
      <c r="I716">
        <v>18.5</v>
      </c>
    </row>
    <row r="717" spans="1:9" x14ac:dyDescent="0.25">
      <c r="A717" t="s">
        <v>2116</v>
      </c>
      <c r="B717" t="s">
        <v>2492</v>
      </c>
      <c r="C717" t="s">
        <v>2493</v>
      </c>
      <c r="D717">
        <v>7.7694893890000003</v>
      </c>
      <c r="E717">
        <v>9.5228117959999992</v>
      </c>
      <c r="F717">
        <v>3.3801613490000002</v>
      </c>
      <c r="G717">
        <v>5.0500645009999996</v>
      </c>
      <c r="H717">
        <v>14.8</v>
      </c>
      <c r="I717">
        <v>18.5</v>
      </c>
    </row>
    <row r="718" spans="1:9" x14ac:dyDescent="0.25">
      <c r="A718" t="s">
        <v>2116</v>
      </c>
      <c r="B718" t="s">
        <v>2494</v>
      </c>
      <c r="C718" t="s">
        <v>2495</v>
      </c>
      <c r="D718">
        <v>9.9103021859999991</v>
      </c>
      <c r="E718">
        <v>10.723049960000001</v>
      </c>
      <c r="F718">
        <v>2.0552986569999998</v>
      </c>
      <c r="G718">
        <v>3.3840895459999998</v>
      </c>
      <c r="H718">
        <v>14.8</v>
      </c>
      <c r="I718">
        <v>18.5</v>
      </c>
    </row>
    <row r="719" spans="1:9" x14ac:dyDescent="0.25">
      <c r="A719" t="s">
        <v>2116</v>
      </c>
      <c r="B719" t="s">
        <v>2496</v>
      </c>
      <c r="C719" t="s">
        <v>2497</v>
      </c>
      <c r="D719">
        <v>5.081287648</v>
      </c>
      <c r="E719">
        <v>5.8478774729999996</v>
      </c>
      <c r="F719">
        <v>3.5036766020000001</v>
      </c>
      <c r="G719">
        <v>4.6855074300000004</v>
      </c>
      <c r="H719">
        <v>14.8</v>
      </c>
      <c r="I719">
        <v>18.5</v>
      </c>
    </row>
    <row r="720" spans="1:9" x14ac:dyDescent="0.25">
      <c r="A720" t="s">
        <v>2116</v>
      </c>
      <c r="B720" t="s">
        <v>2498</v>
      </c>
      <c r="C720" t="s">
        <v>2499</v>
      </c>
      <c r="D720">
        <v>8.1550153610000002</v>
      </c>
      <c r="E720">
        <v>10.110454799999999</v>
      </c>
      <c r="F720">
        <v>7.1298547660000002</v>
      </c>
      <c r="G720">
        <v>8.5675042139999995</v>
      </c>
      <c r="H720">
        <v>14.8</v>
      </c>
      <c r="I720">
        <v>18.5</v>
      </c>
    </row>
    <row r="721" spans="1:9" x14ac:dyDescent="0.25">
      <c r="A721" t="s">
        <v>2116</v>
      </c>
      <c r="B721" t="s">
        <v>2500</v>
      </c>
      <c r="C721" t="s">
        <v>2501</v>
      </c>
      <c r="D721">
        <v>6.5930063140000001</v>
      </c>
      <c r="E721">
        <v>7.4971373469999998</v>
      </c>
      <c r="F721">
        <v>8.8166659050000007</v>
      </c>
      <c r="G721">
        <v>10.51310003</v>
      </c>
      <c r="H721">
        <v>14.8</v>
      </c>
      <c r="I721">
        <v>18.5</v>
      </c>
    </row>
    <row r="722" spans="1:9" x14ac:dyDescent="0.25">
      <c r="A722" t="s">
        <v>2116</v>
      </c>
      <c r="B722" t="s">
        <v>2502</v>
      </c>
      <c r="C722" t="s">
        <v>2503</v>
      </c>
      <c r="D722">
        <v>7.9954748359999996</v>
      </c>
      <c r="E722">
        <v>9.5928226359999993</v>
      </c>
      <c r="F722">
        <v>7.0585979170000002</v>
      </c>
      <c r="G722">
        <v>8.1590622790000005</v>
      </c>
      <c r="H722">
        <v>14.8</v>
      </c>
      <c r="I722">
        <v>18.5</v>
      </c>
    </row>
    <row r="723" spans="1:9" x14ac:dyDescent="0.25">
      <c r="A723" t="s">
        <v>2116</v>
      </c>
      <c r="B723" t="s">
        <v>2504</v>
      </c>
      <c r="C723" t="s">
        <v>2505</v>
      </c>
      <c r="D723">
        <v>7.2923217649999996</v>
      </c>
      <c r="E723">
        <v>8.9470998470000005</v>
      </c>
      <c r="F723">
        <v>7.8565021010000002</v>
      </c>
      <c r="G723">
        <v>9.4659913630000005</v>
      </c>
      <c r="H723">
        <v>14.8</v>
      </c>
      <c r="I723">
        <v>18.5</v>
      </c>
    </row>
    <row r="724" spans="1:9" x14ac:dyDescent="0.25">
      <c r="A724" t="s">
        <v>2116</v>
      </c>
      <c r="B724" t="s">
        <v>2506</v>
      </c>
      <c r="C724" t="s">
        <v>2507</v>
      </c>
      <c r="D724">
        <v>8.0497925309999996</v>
      </c>
      <c r="E724">
        <v>9.9410526319999999</v>
      </c>
      <c r="F724">
        <v>13.69483615</v>
      </c>
      <c r="G724">
        <v>15.52444161</v>
      </c>
      <c r="H724">
        <v>14.8</v>
      </c>
      <c r="I724">
        <v>18.5</v>
      </c>
    </row>
    <row r="725" spans="1:9" x14ac:dyDescent="0.25">
      <c r="A725" t="s">
        <v>2116</v>
      </c>
      <c r="B725" t="s">
        <v>2508</v>
      </c>
      <c r="C725" t="s">
        <v>2509</v>
      </c>
      <c r="D725">
        <v>5.7928637150000002</v>
      </c>
      <c r="E725">
        <v>6.9261132349999999</v>
      </c>
      <c r="F725">
        <v>3.835297019</v>
      </c>
      <c r="G725">
        <v>4.7597612959999998</v>
      </c>
      <c r="H725">
        <v>14.8</v>
      </c>
      <c r="I725">
        <v>18.5</v>
      </c>
    </row>
    <row r="726" spans="1:9" x14ac:dyDescent="0.25">
      <c r="A726" t="s">
        <v>2116</v>
      </c>
      <c r="B726" t="s">
        <v>2510</v>
      </c>
      <c r="C726" t="s">
        <v>2511</v>
      </c>
      <c r="D726">
        <v>9.5912115769999993</v>
      </c>
      <c r="E726">
        <v>10.71588444</v>
      </c>
      <c r="F726">
        <v>4.1269248149999997</v>
      </c>
      <c r="G726">
        <v>5.4348143860000002</v>
      </c>
      <c r="H726">
        <v>14.8</v>
      </c>
      <c r="I726">
        <v>18.5</v>
      </c>
    </row>
    <row r="727" spans="1:9" x14ac:dyDescent="0.25">
      <c r="A727" t="s">
        <v>2116</v>
      </c>
      <c r="B727" t="s">
        <v>2512</v>
      </c>
      <c r="C727" t="s">
        <v>2513</v>
      </c>
      <c r="D727">
        <v>11.295940849999999</v>
      </c>
      <c r="E727">
        <v>12.608664920000001</v>
      </c>
      <c r="F727">
        <v>3.3898280280000002</v>
      </c>
      <c r="G727">
        <v>4.1361767169999997</v>
      </c>
      <c r="H727">
        <v>14.8</v>
      </c>
      <c r="I727">
        <v>18.5</v>
      </c>
    </row>
    <row r="728" spans="1:9" x14ac:dyDescent="0.25">
      <c r="A728" t="s">
        <v>2116</v>
      </c>
      <c r="B728" t="s">
        <v>2514</v>
      </c>
      <c r="C728" t="s">
        <v>2515</v>
      </c>
      <c r="D728">
        <v>6.4597265789999998</v>
      </c>
      <c r="E728">
        <v>7.8250261419999996</v>
      </c>
      <c r="F728">
        <v>8.2172769110000008</v>
      </c>
      <c r="G728">
        <v>10.73050085</v>
      </c>
      <c r="H728">
        <v>14.8</v>
      </c>
      <c r="I728">
        <v>18.5</v>
      </c>
    </row>
    <row r="729" spans="1:9" x14ac:dyDescent="0.25">
      <c r="A729" t="s">
        <v>2116</v>
      </c>
      <c r="B729" t="s">
        <v>2516</v>
      </c>
      <c r="C729" t="s">
        <v>2517</v>
      </c>
      <c r="D729">
        <v>9.5702568330000002</v>
      </c>
      <c r="E729">
        <v>11.660667739999999</v>
      </c>
      <c r="F729" t="e">
        <v>#VALUE!</v>
      </c>
      <c r="G729" t="e">
        <v>#VALUE!</v>
      </c>
      <c r="H729">
        <v>14.8</v>
      </c>
      <c r="I729">
        <v>18.5</v>
      </c>
    </row>
    <row r="730" spans="1:9" x14ac:dyDescent="0.25">
      <c r="A730" t="s">
        <v>2116</v>
      </c>
      <c r="B730" t="s">
        <v>2518</v>
      </c>
      <c r="C730" t="s">
        <v>2519</v>
      </c>
      <c r="D730">
        <v>6.503324825</v>
      </c>
      <c r="E730">
        <v>7.8417380269999999</v>
      </c>
      <c r="F730" t="e">
        <v>#VALUE!</v>
      </c>
      <c r="G730" t="e">
        <v>#VALUE!</v>
      </c>
      <c r="H730">
        <v>14.8</v>
      </c>
      <c r="I730">
        <v>18.5</v>
      </c>
    </row>
    <row r="731" spans="1:9" x14ac:dyDescent="0.25">
      <c r="A731" t="s">
        <v>2116</v>
      </c>
      <c r="B731" t="s">
        <v>2520</v>
      </c>
      <c r="C731" t="s">
        <v>2521</v>
      </c>
      <c r="D731">
        <v>11.1798704</v>
      </c>
      <c r="E731">
        <v>12.329317270000001</v>
      </c>
      <c r="F731" t="e">
        <v>#VALUE!</v>
      </c>
      <c r="G731" t="e">
        <v>#VALUE!</v>
      </c>
      <c r="H731">
        <v>14.8</v>
      </c>
      <c r="I731">
        <v>18.5</v>
      </c>
    </row>
    <row r="732" spans="1:9" x14ac:dyDescent="0.25">
      <c r="A732" t="s">
        <v>2116</v>
      </c>
      <c r="B732" t="s">
        <v>2828</v>
      </c>
      <c r="C732" t="s">
        <v>2829</v>
      </c>
      <c r="D732">
        <v>7.7445299869999999</v>
      </c>
      <c r="E732">
        <v>9.0478144589999996</v>
      </c>
      <c r="F732" t="e">
        <v>#VALUE!</v>
      </c>
      <c r="G732" t="e">
        <v>#VALUE!</v>
      </c>
      <c r="H732">
        <v>14.8</v>
      </c>
      <c r="I732">
        <v>18.5</v>
      </c>
    </row>
    <row r="733" spans="1:9" x14ac:dyDescent="0.25">
      <c r="A733" t="s">
        <v>2116</v>
      </c>
      <c r="B733" t="s">
        <v>2830</v>
      </c>
      <c r="C733" t="s">
        <v>2831</v>
      </c>
      <c r="D733">
        <v>9.1031560460000005</v>
      </c>
      <c r="E733">
        <v>10.640532439999999</v>
      </c>
      <c r="F733" t="e">
        <v>#VALUE!</v>
      </c>
      <c r="G733" t="e">
        <v>#VALUE!</v>
      </c>
      <c r="H733">
        <v>14.8</v>
      </c>
      <c r="I733">
        <v>18.5</v>
      </c>
    </row>
    <row r="734" spans="1:9" x14ac:dyDescent="0.25">
      <c r="A734" t="s">
        <v>2116</v>
      </c>
      <c r="B734" t="s">
        <v>2834</v>
      </c>
      <c r="C734" t="s">
        <v>2835</v>
      </c>
      <c r="D734">
        <v>6.9181465370000002</v>
      </c>
      <c r="E734">
        <v>7.7833089309999997</v>
      </c>
      <c r="F734" t="e">
        <v>#VALUE!</v>
      </c>
      <c r="G734" t="e">
        <v>#VALUE!</v>
      </c>
      <c r="H734">
        <v>14.8</v>
      </c>
      <c r="I734">
        <v>18.5</v>
      </c>
    </row>
    <row r="735" spans="1:9" x14ac:dyDescent="0.25">
      <c r="A735" t="s">
        <v>2116</v>
      </c>
      <c r="B735" t="s">
        <v>2836</v>
      </c>
      <c r="C735" t="s">
        <v>2837</v>
      </c>
      <c r="D735">
        <v>10.89299289</v>
      </c>
      <c r="E735">
        <v>12.59872384</v>
      </c>
      <c r="F735" t="e">
        <v>#VALUE!</v>
      </c>
      <c r="G735" t="e">
        <v>#VALUE!</v>
      </c>
      <c r="H735">
        <v>14.8</v>
      </c>
      <c r="I735">
        <v>18.5</v>
      </c>
    </row>
    <row r="736" spans="1:9" x14ac:dyDescent="0.25">
      <c r="A736" t="s">
        <v>2116</v>
      </c>
      <c r="B736" t="s">
        <v>2838</v>
      </c>
      <c r="C736" t="s">
        <v>2839</v>
      </c>
      <c r="D736">
        <v>6.4349074499999999</v>
      </c>
      <c r="E736">
        <v>7.7987240120000001</v>
      </c>
      <c r="F736" t="e">
        <v>#VALUE!</v>
      </c>
      <c r="G736" t="e">
        <v>#VALUE!</v>
      </c>
      <c r="H736">
        <v>14.8</v>
      </c>
      <c r="I736">
        <v>18.5</v>
      </c>
    </row>
    <row r="737" spans="1:9" x14ac:dyDescent="0.25">
      <c r="A737" t="s">
        <v>2116</v>
      </c>
      <c r="B737" t="s">
        <v>2840</v>
      </c>
      <c r="C737" t="s">
        <v>2841</v>
      </c>
      <c r="D737">
        <v>5.2655618840000002</v>
      </c>
      <c r="E737">
        <v>6.0578752380000003</v>
      </c>
      <c r="F737" t="e">
        <v>#VALUE!</v>
      </c>
      <c r="G737" t="e">
        <v>#VALUE!</v>
      </c>
      <c r="H737">
        <v>14.8</v>
      </c>
      <c r="I737">
        <v>18.5</v>
      </c>
    </row>
    <row r="738" spans="1:9" x14ac:dyDescent="0.25">
      <c r="A738" t="s">
        <v>2116</v>
      </c>
      <c r="B738" t="s">
        <v>2842</v>
      </c>
      <c r="C738" t="s">
        <v>2843</v>
      </c>
      <c r="D738">
        <v>5.4652369419999998</v>
      </c>
      <c r="E738">
        <v>6.2694000069999998</v>
      </c>
      <c r="F738" t="e">
        <v>#VALUE!</v>
      </c>
      <c r="G738" t="e">
        <v>#VALUE!</v>
      </c>
      <c r="H738">
        <v>14.8</v>
      </c>
      <c r="I738">
        <v>18.5</v>
      </c>
    </row>
    <row r="739" spans="1:9" x14ac:dyDescent="0.25">
      <c r="A739" t="s">
        <v>2116</v>
      </c>
      <c r="B739" t="s">
        <v>2956</v>
      </c>
      <c r="C739" t="s">
        <v>2957</v>
      </c>
      <c r="D739">
        <v>6.6957148369999997</v>
      </c>
      <c r="E739">
        <v>7.4067741969999998</v>
      </c>
      <c r="F739" t="e">
        <v>#VALUE!</v>
      </c>
      <c r="G739" t="e">
        <v>#VALUE!</v>
      </c>
      <c r="H739">
        <v>14.8</v>
      </c>
      <c r="I739">
        <v>18.5</v>
      </c>
    </row>
    <row r="740" spans="1:9" x14ac:dyDescent="0.25">
      <c r="A740" t="s">
        <v>2116</v>
      </c>
      <c r="B740" t="s">
        <v>2984</v>
      </c>
      <c r="C740" t="s">
        <v>2985</v>
      </c>
      <c r="D740" t="e">
        <v>#VALUE!</v>
      </c>
      <c r="E740" t="e">
        <v>#VALUE!</v>
      </c>
      <c r="F740" t="e">
        <v>#VALUE!</v>
      </c>
      <c r="G740" t="e">
        <v>#VALUE!</v>
      </c>
      <c r="H740">
        <v>14.8</v>
      </c>
      <c r="I740">
        <v>18.5</v>
      </c>
    </row>
    <row r="741" spans="1:9" x14ac:dyDescent="0.25">
      <c r="A741" t="s">
        <v>2116</v>
      </c>
      <c r="B741" t="s">
        <v>2984</v>
      </c>
      <c r="C741" t="s">
        <v>3029</v>
      </c>
      <c r="D741">
        <v>6.8110333589999996</v>
      </c>
      <c r="E741">
        <v>7.3032680799999996</v>
      </c>
      <c r="F741">
        <v>6.657420589</v>
      </c>
      <c r="G741">
        <v>8.0300018509999997</v>
      </c>
      <c r="H741">
        <v>14.8</v>
      </c>
      <c r="I741">
        <v>18.5</v>
      </c>
    </row>
    <row r="742" spans="1:9" x14ac:dyDescent="0.25">
      <c r="A742" t="s">
        <v>2116</v>
      </c>
      <c r="B742" t="s">
        <v>2986</v>
      </c>
      <c r="C742" t="s">
        <v>2987</v>
      </c>
      <c r="D742" t="e">
        <v>#VALUE!</v>
      </c>
      <c r="E742" t="e">
        <v>#VALUE!</v>
      </c>
      <c r="F742">
        <v>9.3306715189999991</v>
      </c>
      <c r="G742">
        <v>9.2846710439999995</v>
      </c>
      <c r="H742">
        <v>14.8</v>
      </c>
      <c r="I742">
        <v>18.5</v>
      </c>
    </row>
    <row r="743" spans="1:9" x14ac:dyDescent="0.25">
      <c r="A743" t="s">
        <v>2116</v>
      </c>
      <c r="B743" t="s">
        <v>2986</v>
      </c>
      <c r="C743" t="s">
        <v>3030</v>
      </c>
      <c r="D743">
        <v>5.857399934</v>
      </c>
      <c r="E743">
        <v>6.4215999589999999</v>
      </c>
      <c r="F743">
        <v>4.5155972440000003</v>
      </c>
      <c r="G743">
        <v>6.0179798370000004</v>
      </c>
      <c r="H743">
        <v>14.8</v>
      </c>
      <c r="I743">
        <v>18.5</v>
      </c>
    </row>
    <row r="744" spans="1:9" x14ac:dyDescent="0.25">
      <c r="A744" t="s">
        <v>2116</v>
      </c>
      <c r="B744" t="s">
        <v>2992</v>
      </c>
      <c r="C744" t="s">
        <v>2993</v>
      </c>
      <c r="D744" t="e">
        <v>#VALUE!</v>
      </c>
      <c r="E744" t="e">
        <v>#VALUE!</v>
      </c>
      <c r="F744">
        <v>6.595686862</v>
      </c>
      <c r="G744">
        <v>7.8456842399999998</v>
      </c>
      <c r="H744">
        <v>14.8</v>
      </c>
      <c r="I744">
        <v>18.5</v>
      </c>
    </row>
    <row r="745" spans="1:9" x14ac:dyDescent="0.25">
      <c r="A745" t="s">
        <v>2116</v>
      </c>
      <c r="B745" t="s">
        <v>2992</v>
      </c>
      <c r="C745" t="s">
        <v>2993</v>
      </c>
      <c r="D745">
        <v>6.4773063879999997</v>
      </c>
      <c r="E745">
        <v>6.7546200220000001</v>
      </c>
      <c r="F745">
        <v>4.3941138239999997</v>
      </c>
      <c r="G745">
        <v>4.9787338590000001</v>
      </c>
      <c r="H745">
        <v>14.8</v>
      </c>
      <c r="I745">
        <v>18.5</v>
      </c>
    </row>
    <row r="746" spans="1:9" x14ac:dyDescent="0.25">
      <c r="A746" t="s">
        <v>2116</v>
      </c>
      <c r="B746" t="s">
        <v>2988</v>
      </c>
      <c r="C746" t="s">
        <v>2989</v>
      </c>
      <c r="D746" t="e">
        <v>#VALUE!</v>
      </c>
      <c r="E746" t="e">
        <v>#VALUE!</v>
      </c>
      <c r="F746">
        <v>9.0826824720000001</v>
      </c>
      <c r="G746">
        <v>11.18031328</v>
      </c>
      <c r="H746">
        <v>14.8</v>
      </c>
      <c r="I746">
        <v>18.5</v>
      </c>
    </row>
    <row r="747" spans="1:9" x14ac:dyDescent="0.25">
      <c r="A747" t="s">
        <v>2116</v>
      </c>
      <c r="B747" t="s">
        <v>2988</v>
      </c>
      <c r="C747" t="s">
        <v>3031</v>
      </c>
      <c r="D747">
        <v>10.07308778</v>
      </c>
      <c r="E747">
        <v>10.42162319</v>
      </c>
      <c r="F747">
        <v>1.7625063649999999</v>
      </c>
      <c r="G747">
        <v>3.249053623</v>
      </c>
      <c r="H747">
        <v>14.8</v>
      </c>
      <c r="I747">
        <v>18.5</v>
      </c>
    </row>
    <row r="748" spans="1:9" x14ac:dyDescent="0.25">
      <c r="A748" t="s">
        <v>2116</v>
      </c>
      <c r="B748" t="s">
        <v>2994</v>
      </c>
      <c r="C748" t="s">
        <v>2995</v>
      </c>
      <c r="D748" t="e">
        <v>#VALUE!</v>
      </c>
      <c r="E748" t="e">
        <v>#VALUE!</v>
      </c>
      <c r="F748">
        <v>4.6431929099999998</v>
      </c>
      <c r="G748">
        <v>6.198019199</v>
      </c>
      <c r="H748">
        <v>14.8</v>
      </c>
      <c r="I748">
        <v>18.5</v>
      </c>
    </row>
    <row r="749" spans="1:9" x14ac:dyDescent="0.25">
      <c r="A749" t="s">
        <v>2116</v>
      </c>
      <c r="B749" t="s">
        <v>2994</v>
      </c>
      <c r="C749" t="s">
        <v>2995</v>
      </c>
      <c r="D749">
        <v>6.891578676</v>
      </c>
      <c r="E749">
        <v>7.5223500689999998</v>
      </c>
      <c r="F749">
        <v>9.7621677980000001</v>
      </c>
      <c r="G749">
        <v>11.89721488</v>
      </c>
      <c r="H749">
        <v>14.8</v>
      </c>
      <c r="I749">
        <v>18.5</v>
      </c>
    </row>
    <row r="750" spans="1:9" x14ac:dyDescent="0.25">
      <c r="A750" t="s">
        <v>2116</v>
      </c>
      <c r="B750" t="s">
        <v>3002</v>
      </c>
      <c r="C750" t="s">
        <v>3003</v>
      </c>
      <c r="D750" t="e">
        <v>#VALUE!</v>
      </c>
      <c r="E750" t="e">
        <v>#VALUE!</v>
      </c>
      <c r="F750">
        <v>8.480991929</v>
      </c>
      <c r="G750">
        <v>10.55857168</v>
      </c>
      <c r="H750">
        <v>14.8</v>
      </c>
      <c r="I750">
        <v>18.5</v>
      </c>
    </row>
    <row r="751" spans="1:9" x14ac:dyDescent="0.25">
      <c r="A751" t="s">
        <v>2116</v>
      </c>
      <c r="B751" t="s">
        <v>3002</v>
      </c>
      <c r="C751" t="s">
        <v>3032</v>
      </c>
      <c r="D751">
        <v>6.6957889220000002</v>
      </c>
      <c r="E751">
        <v>7.2956971700000004</v>
      </c>
      <c r="F751">
        <v>7.7782068969999996</v>
      </c>
      <c r="G751">
        <v>10.26838725</v>
      </c>
      <c r="H751">
        <v>14.8</v>
      </c>
      <c r="I751">
        <v>18.5</v>
      </c>
    </row>
    <row r="752" spans="1:9" x14ac:dyDescent="0.25">
      <c r="A752" t="s">
        <v>2116</v>
      </c>
      <c r="B752" t="s">
        <v>2958</v>
      </c>
      <c r="C752" t="s">
        <v>2959</v>
      </c>
      <c r="D752" t="e">
        <v>#VALUE!</v>
      </c>
      <c r="E752" t="e">
        <v>#VALUE!</v>
      </c>
      <c r="F752">
        <v>4.7818093270000004</v>
      </c>
      <c r="G752">
        <v>5.8828882890000003</v>
      </c>
      <c r="H752">
        <v>14.8</v>
      </c>
      <c r="I752">
        <v>18.5</v>
      </c>
    </row>
    <row r="753" spans="1:9" x14ac:dyDescent="0.25">
      <c r="A753" t="s">
        <v>2116</v>
      </c>
      <c r="B753" t="s">
        <v>2958</v>
      </c>
      <c r="C753" t="s">
        <v>3022</v>
      </c>
      <c r="D753">
        <v>6.1943434359999996</v>
      </c>
      <c r="E753">
        <v>6.8651484409999997</v>
      </c>
      <c r="F753">
        <v>9.0882852290000002</v>
      </c>
      <c r="G753">
        <v>10.117751289999999</v>
      </c>
      <c r="H753">
        <v>14.8</v>
      </c>
      <c r="I753">
        <v>18.5</v>
      </c>
    </row>
    <row r="754" spans="1:9" x14ac:dyDescent="0.25">
      <c r="A754" t="s">
        <v>2116</v>
      </c>
      <c r="B754" t="s">
        <v>2960</v>
      </c>
      <c r="C754" t="s">
        <v>2961</v>
      </c>
      <c r="D754" t="e">
        <v>#VALUE!</v>
      </c>
      <c r="E754" t="e">
        <v>#VALUE!</v>
      </c>
      <c r="F754">
        <v>7.542118994</v>
      </c>
      <c r="G754">
        <v>9.327002126</v>
      </c>
      <c r="H754">
        <v>14.8</v>
      </c>
      <c r="I754">
        <v>18.5</v>
      </c>
    </row>
    <row r="755" spans="1:9" x14ac:dyDescent="0.25">
      <c r="A755" t="s">
        <v>2116</v>
      </c>
      <c r="B755" t="s">
        <v>2960</v>
      </c>
      <c r="C755" t="s">
        <v>3023</v>
      </c>
      <c r="D755">
        <v>6.4658544759999996</v>
      </c>
      <c r="E755">
        <v>7.374800638</v>
      </c>
      <c r="F755">
        <v>5.6617032309999997</v>
      </c>
      <c r="G755">
        <v>6.5838089030000004</v>
      </c>
      <c r="H755">
        <v>14.8</v>
      </c>
      <c r="I755">
        <v>18.5</v>
      </c>
    </row>
    <row r="756" spans="1:9" x14ac:dyDescent="0.25">
      <c r="A756" t="s">
        <v>2116</v>
      </c>
      <c r="B756" t="s">
        <v>3024</v>
      </c>
      <c r="C756" t="s">
        <v>3025</v>
      </c>
      <c r="D756">
        <v>6.1946400639999997</v>
      </c>
      <c r="E756">
        <v>6.7507704950000003</v>
      </c>
      <c r="F756">
        <v>8.4852264779999995</v>
      </c>
      <c r="G756">
        <v>9.8810342309999992</v>
      </c>
      <c r="H756">
        <v>14.8</v>
      </c>
      <c r="I756">
        <v>18.5</v>
      </c>
    </row>
    <row r="757" spans="1:9" x14ac:dyDescent="0.25">
      <c r="A757" t="s">
        <v>2116</v>
      </c>
      <c r="B757" t="s">
        <v>3026</v>
      </c>
      <c r="C757" t="s">
        <v>3027</v>
      </c>
      <c r="D757">
        <v>6.4922802089999996</v>
      </c>
      <c r="E757">
        <v>7.1035770569999999</v>
      </c>
      <c r="F757">
        <v>4.8330288240000003</v>
      </c>
      <c r="G757">
        <v>5.3466614799999999</v>
      </c>
      <c r="H757">
        <v>14.8</v>
      </c>
      <c r="I757">
        <v>18.5</v>
      </c>
    </row>
    <row r="758" spans="1:9" x14ac:dyDescent="0.25">
      <c r="A758" t="s">
        <v>2116</v>
      </c>
      <c r="B758" t="s">
        <v>2972</v>
      </c>
      <c r="C758" t="s">
        <v>2973</v>
      </c>
      <c r="D758" t="e">
        <v>#VALUE!</v>
      </c>
      <c r="E758" t="e">
        <v>#VALUE!</v>
      </c>
      <c r="F758">
        <v>5.3305019539999998</v>
      </c>
      <c r="G758">
        <v>7.0205761960000004</v>
      </c>
      <c r="H758">
        <v>14.8</v>
      </c>
      <c r="I758">
        <v>18.5</v>
      </c>
    </row>
    <row r="759" spans="1:9" x14ac:dyDescent="0.25">
      <c r="A759" t="s">
        <v>2116</v>
      </c>
      <c r="B759" t="s">
        <v>2972</v>
      </c>
      <c r="C759" t="s">
        <v>2973</v>
      </c>
      <c r="D759">
        <v>6.3529492169999999</v>
      </c>
      <c r="E759">
        <v>7.1141617500000001</v>
      </c>
      <c r="F759">
        <v>12.95838227</v>
      </c>
      <c r="G759">
        <v>13.490927729999999</v>
      </c>
      <c r="H759">
        <v>14.8</v>
      </c>
      <c r="I759">
        <v>18.5</v>
      </c>
    </row>
    <row r="760" spans="1:9" x14ac:dyDescent="0.25">
      <c r="A760" t="s">
        <v>2116</v>
      </c>
      <c r="B760" t="s">
        <v>2982</v>
      </c>
      <c r="C760" t="s">
        <v>2983</v>
      </c>
      <c r="D760" t="e">
        <v>#VALUE!</v>
      </c>
      <c r="E760" t="e">
        <v>#VALUE!</v>
      </c>
      <c r="F760">
        <v>8.9957933689999994</v>
      </c>
      <c r="G760">
        <v>10.655309989999999</v>
      </c>
      <c r="H760">
        <v>14.8</v>
      </c>
      <c r="I760">
        <v>18.5</v>
      </c>
    </row>
    <row r="761" spans="1:9" x14ac:dyDescent="0.25">
      <c r="A761" t="s">
        <v>2116</v>
      </c>
      <c r="B761" t="s">
        <v>2982</v>
      </c>
      <c r="C761" t="s">
        <v>3028</v>
      </c>
      <c r="D761">
        <v>5.5696888500000004</v>
      </c>
      <c r="E761">
        <v>6.1087847030000004</v>
      </c>
      <c r="F761" t="e">
        <v>#VALUE!</v>
      </c>
      <c r="G761" t="e">
        <v>#VALUE!</v>
      </c>
      <c r="H761">
        <v>14.8</v>
      </c>
      <c r="I761">
        <v>18.5</v>
      </c>
    </row>
    <row r="762" spans="1:9" x14ac:dyDescent="0.25">
      <c r="A762" t="s">
        <v>2116</v>
      </c>
      <c r="B762" t="s">
        <v>3008</v>
      </c>
      <c r="C762" t="s">
        <v>3009</v>
      </c>
      <c r="D762" t="e">
        <v>#VALUE!</v>
      </c>
      <c r="E762" t="e">
        <v>#VALUE!</v>
      </c>
      <c r="F762" t="e">
        <v>#VALUE!</v>
      </c>
      <c r="G762" t="e">
        <v>#VALUE!</v>
      </c>
      <c r="H762">
        <v>14.8</v>
      </c>
      <c r="I762">
        <v>18.5</v>
      </c>
    </row>
    <row r="763" spans="1:9" x14ac:dyDescent="0.25">
      <c r="A763" t="s">
        <v>2116</v>
      </c>
      <c r="B763" t="s">
        <v>3008</v>
      </c>
      <c r="C763" t="s">
        <v>3033</v>
      </c>
      <c r="D763">
        <v>7.164068543</v>
      </c>
      <c r="E763">
        <v>8.2379051489999995</v>
      </c>
      <c r="F763">
        <v>7.4778844280000003</v>
      </c>
      <c r="G763">
        <v>9.1305065840000008</v>
      </c>
      <c r="H763">
        <v>14.8</v>
      </c>
      <c r="I763">
        <v>18.5</v>
      </c>
    </row>
    <row r="764" spans="1:9" x14ac:dyDescent="0.25">
      <c r="A764" t="s">
        <v>2116</v>
      </c>
      <c r="B764" t="s">
        <v>3008</v>
      </c>
      <c r="C764" t="s">
        <v>3034</v>
      </c>
      <c r="D764">
        <v>6.6836059460000001</v>
      </c>
      <c r="E764">
        <v>8.0037870269999996</v>
      </c>
      <c r="F764">
        <v>9.7661210999999994</v>
      </c>
      <c r="G764">
        <v>10.945424689999999</v>
      </c>
      <c r="H764">
        <v>14.8</v>
      </c>
      <c r="I764">
        <v>18.5</v>
      </c>
    </row>
    <row r="765" spans="1:9" x14ac:dyDescent="0.25">
      <c r="A765" t="s">
        <v>2116</v>
      </c>
      <c r="B765" t="s">
        <v>3010</v>
      </c>
      <c r="C765" t="s">
        <v>3011</v>
      </c>
      <c r="D765" t="e">
        <v>#VALUE!</v>
      </c>
      <c r="E765" t="e">
        <v>#VALUE!</v>
      </c>
      <c r="F765" t="e">
        <v>#VALUE!</v>
      </c>
      <c r="G765" t="e">
        <v>#VALUE!</v>
      </c>
      <c r="H765">
        <v>14.8</v>
      </c>
      <c r="I765">
        <v>18.5</v>
      </c>
    </row>
    <row r="766" spans="1:9" x14ac:dyDescent="0.25">
      <c r="A766" t="s">
        <v>2116</v>
      </c>
      <c r="B766" t="s">
        <v>3016</v>
      </c>
      <c r="C766" t="s">
        <v>3017</v>
      </c>
      <c r="D766" t="e">
        <v>#VALUE!</v>
      </c>
      <c r="E766" t="e">
        <v>#VALUE!</v>
      </c>
      <c r="F766" t="e">
        <v>#VALUE!</v>
      </c>
      <c r="G766" t="e">
        <v>#VALUE!</v>
      </c>
      <c r="H766">
        <v>14.8</v>
      </c>
      <c r="I766">
        <v>18.5</v>
      </c>
    </row>
    <row r="767" spans="1:9" x14ac:dyDescent="0.25">
      <c r="A767" t="s">
        <v>2116</v>
      </c>
      <c r="B767" t="s">
        <v>3016</v>
      </c>
      <c r="C767" t="s">
        <v>3035</v>
      </c>
      <c r="D767">
        <v>7.857985953</v>
      </c>
      <c r="E767">
        <v>8.5470580740000006</v>
      </c>
      <c r="F767" t="e">
        <v>#VALUE!</v>
      </c>
      <c r="G767" t="e">
        <v>#VALUE!</v>
      </c>
      <c r="H767">
        <v>14.8</v>
      </c>
      <c r="I767">
        <v>18.5</v>
      </c>
    </row>
    <row r="768" spans="1:9" x14ac:dyDescent="0.25">
      <c r="A768" t="s">
        <v>2116</v>
      </c>
      <c r="B768" t="s">
        <v>3036</v>
      </c>
      <c r="C768" t="s">
        <v>3037</v>
      </c>
      <c r="D768">
        <v>8.1643991210000006</v>
      </c>
      <c r="E768">
        <v>8.7675276750000002</v>
      </c>
      <c r="F768" t="e">
        <v>#VALUE!</v>
      </c>
      <c r="G768" t="e">
        <v>#VALUE!</v>
      </c>
      <c r="H768">
        <v>14.8</v>
      </c>
      <c r="I768">
        <v>18.5</v>
      </c>
    </row>
    <row r="769" spans="1:9" x14ac:dyDescent="0.25">
      <c r="A769" t="s">
        <v>2116</v>
      </c>
      <c r="B769" t="s">
        <v>3038</v>
      </c>
      <c r="C769" t="s">
        <v>3039</v>
      </c>
      <c r="D769">
        <v>9.1599271370000004</v>
      </c>
      <c r="E769">
        <v>9.8245702109999993</v>
      </c>
      <c r="F769" t="e">
        <v>#VALUE!</v>
      </c>
      <c r="G769" t="e">
        <v>#VALUE!</v>
      </c>
      <c r="H769">
        <v>14.8</v>
      </c>
      <c r="I769">
        <v>18.5</v>
      </c>
    </row>
    <row r="770" spans="1:9" x14ac:dyDescent="0.25">
      <c r="A770" t="s">
        <v>2116</v>
      </c>
      <c r="B770" t="s">
        <v>3040</v>
      </c>
      <c r="C770" t="s">
        <v>3041</v>
      </c>
      <c r="D770">
        <v>8.2566323770000007</v>
      </c>
      <c r="E770">
        <v>8.9487782209999995</v>
      </c>
      <c r="F770" t="e">
        <v>#VALUE!</v>
      </c>
      <c r="G770" t="e">
        <v>#VALUE!</v>
      </c>
      <c r="H770">
        <v>14.8</v>
      </c>
      <c r="I770">
        <v>18.5</v>
      </c>
    </row>
    <row r="771" spans="1:9" x14ac:dyDescent="0.25">
      <c r="A771" t="s">
        <v>2116</v>
      </c>
      <c r="B771" t="s">
        <v>3042</v>
      </c>
      <c r="C771" t="s">
        <v>3043</v>
      </c>
      <c r="D771">
        <v>9.0188823800000009</v>
      </c>
      <c r="E771">
        <v>9.9298335840000007</v>
      </c>
      <c r="F771" t="e">
        <v>#VALUE!</v>
      </c>
      <c r="G771" t="e">
        <v>#VALUE!</v>
      </c>
      <c r="H771">
        <v>14.8</v>
      </c>
      <c r="I771">
        <v>18.5</v>
      </c>
    </row>
    <row r="772" spans="1:9" x14ac:dyDescent="0.25">
      <c r="A772" t="s">
        <v>2116</v>
      </c>
      <c r="B772" t="s">
        <v>3044</v>
      </c>
      <c r="C772" t="s">
        <v>3045</v>
      </c>
      <c r="D772">
        <v>8.6374297030000005</v>
      </c>
      <c r="E772">
        <v>9.4543046139999998</v>
      </c>
      <c r="F772" t="e">
        <v>#VALUE!</v>
      </c>
      <c r="G772" t="e">
        <v>#VALUE!</v>
      </c>
      <c r="H772">
        <v>14.8</v>
      </c>
      <c r="I772">
        <v>18.5</v>
      </c>
    </row>
    <row r="773" spans="1:9" x14ac:dyDescent="0.25">
      <c r="A773" t="s">
        <v>2116</v>
      </c>
      <c r="B773" t="s">
        <v>3046</v>
      </c>
      <c r="C773" t="s">
        <v>3047</v>
      </c>
      <c r="D773">
        <v>9.6332858520000002</v>
      </c>
      <c r="E773">
        <v>10.10963063</v>
      </c>
      <c r="F773" t="e">
        <v>#VALUE!</v>
      </c>
      <c r="G773" t="e">
        <v>#VALUE!</v>
      </c>
      <c r="H773">
        <v>14.8</v>
      </c>
      <c r="I773">
        <v>18.5</v>
      </c>
    </row>
    <row r="774" spans="1:9" x14ac:dyDescent="0.25">
      <c r="A774" t="s">
        <v>2116</v>
      </c>
      <c r="B774" t="s">
        <v>3048</v>
      </c>
      <c r="C774" t="s">
        <v>3049</v>
      </c>
      <c r="D774">
        <v>9.2996334170000008</v>
      </c>
      <c r="E774">
        <v>9.7326825479999997</v>
      </c>
      <c r="F774" t="e">
        <v>#VALUE!</v>
      </c>
      <c r="G774" t="e">
        <v>#VALUE!</v>
      </c>
      <c r="H774">
        <v>14.8</v>
      </c>
      <c r="I774">
        <v>18.5</v>
      </c>
    </row>
    <row r="775" spans="1:9" x14ac:dyDescent="0.25">
      <c r="A775" t="s">
        <v>2116</v>
      </c>
      <c r="B775" t="s">
        <v>3056</v>
      </c>
      <c r="C775" t="s">
        <v>3057</v>
      </c>
      <c r="D775">
        <v>10.39701195</v>
      </c>
      <c r="E775">
        <v>10.786409320000001</v>
      </c>
      <c r="F775" t="e">
        <v>#VALUE!</v>
      </c>
      <c r="G775" t="e">
        <v>#VALUE!</v>
      </c>
      <c r="H775">
        <v>14.8</v>
      </c>
      <c r="I775">
        <v>18.5</v>
      </c>
    </row>
    <row r="776" spans="1:9" x14ac:dyDescent="0.25">
      <c r="A776" t="s">
        <v>2116</v>
      </c>
      <c r="B776" t="s">
        <v>3050</v>
      </c>
      <c r="C776" t="s">
        <v>3051</v>
      </c>
      <c r="D776">
        <v>7.1154365229999996</v>
      </c>
      <c r="E776">
        <v>7.657371242</v>
      </c>
      <c r="F776" t="e">
        <v>#VALUE!</v>
      </c>
      <c r="G776" t="e">
        <v>#VALUE!</v>
      </c>
      <c r="H776">
        <v>14.8</v>
      </c>
      <c r="I776">
        <v>18.5</v>
      </c>
    </row>
    <row r="777" spans="1:9" x14ac:dyDescent="0.25">
      <c r="A777" t="s">
        <v>2116</v>
      </c>
      <c r="B777" t="s">
        <v>3052</v>
      </c>
      <c r="C777" t="s">
        <v>3053</v>
      </c>
      <c r="D777">
        <v>9.2238418679999992</v>
      </c>
      <c r="E777">
        <v>9.9309851709999997</v>
      </c>
      <c r="F777" t="e">
        <v>#VALUE!</v>
      </c>
      <c r="G777" t="e">
        <v>#VALUE!</v>
      </c>
      <c r="H777">
        <v>14.8</v>
      </c>
      <c r="I777">
        <v>18.5</v>
      </c>
    </row>
    <row r="778" spans="1:9" x14ac:dyDescent="0.25">
      <c r="A778" t="s">
        <v>2116</v>
      </c>
      <c r="B778" t="s">
        <v>3054</v>
      </c>
      <c r="C778" t="s">
        <v>3055</v>
      </c>
      <c r="D778">
        <v>7.152087979</v>
      </c>
      <c r="E778">
        <v>8.2246534629999992</v>
      </c>
      <c r="F778" t="e">
        <v>#VALUE!</v>
      </c>
      <c r="G778" t="e">
        <v>#VALUE!</v>
      </c>
      <c r="H778">
        <v>14.8</v>
      </c>
      <c r="I778">
        <v>18.5</v>
      </c>
    </row>
    <row r="779" spans="1:9" x14ac:dyDescent="0.25">
      <c r="A779" t="s">
        <v>2116</v>
      </c>
      <c r="B779" t="s">
        <v>3058</v>
      </c>
      <c r="C779" t="s">
        <v>3059</v>
      </c>
      <c r="D779">
        <v>13.12300617</v>
      </c>
      <c r="E779">
        <v>13.55564906</v>
      </c>
      <c r="F779">
        <v>10.45905992</v>
      </c>
      <c r="G779">
        <v>11.93734817</v>
      </c>
      <c r="H779">
        <v>14.8</v>
      </c>
      <c r="I779">
        <v>18.5</v>
      </c>
    </row>
    <row r="780" spans="1:9" x14ac:dyDescent="0.25">
      <c r="A780" t="s">
        <v>2116</v>
      </c>
      <c r="B780" t="s">
        <v>3060</v>
      </c>
      <c r="C780" t="s">
        <v>3061</v>
      </c>
      <c r="D780">
        <v>8.0907088110000007</v>
      </c>
      <c r="E780">
        <v>8.6816720259999993</v>
      </c>
      <c r="F780">
        <v>6.6614248619999996</v>
      </c>
      <c r="G780">
        <v>7.795152463</v>
      </c>
      <c r="H780">
        <v>14.8</v>
      </c>
      <c r="I780">
        <v>18.5</v>
      </c>
    </row>
    <row r="781" spans="1:9" x14ac:dyDescent="0.25">
      <c r="A781" t="s">
        <v>2116</v>
      </c>
      <c r="B781" t="s">
        <v>3062</v>
      </c>
      <c r="C781" t="s">
        <v>3063</v>
      </c>
      <c r="D781">
        <v>11.163179209999999</v>
      </c>
      <c r="E781">
        <v>11.28829447</v>
      </c>
      <c r="F781">
        <v>9.5782624270000003</v>
      </c>
      <c r="G781">
        <v>12.136872459999999</v>
      </c>
      <c r="H781">
        <v>14.8</v>
      </c>
      <c r="I781">
        <v>18.5</v>
      </c>
    </row>
    <row r="782" spans="1:9" x14ac:dyDescent="0.25">
      <c r="A782" t="s">
        <v>2116</v>
      </c>
      <c r="B782" t="s">
        <v>3064</v>
      </c>
      <c r="C782" t="s">
        <v>3065</v>
      </c>
      <c r="D782">
        <v>12.029797</v>
      </c>
      <c r="E782">
        <v>12.812938109999999</v>
      </c>
      <c r="F782">
        <v>8.9248220180000004</v>
      </c>
      <c r="G782">
        <v>10.30651389</v>
      </c>
      <c r="H782">
        <v>14.8</v>
      </c>
      <c r="I782">
        <v>18.5</v>
      </c>
    </row>
    <row r="783" spans="1:9" x14ac:dyDescent="0.25">
      <c r="A783" t="s">
        <v>2116</v>
      </c>
      <c r="B783" t="s">
        <v>3066</v>
      </c>
      <c r="C783" t="s">
        <v>3067</v>
      </c>
      <c r="D783">
        <v>8.5580056710000001</v>
      </c>
      <c r="E783">
        <v>9.4078419790000005</v>
      </c>
      <c r="F783">
        <v>10.64176748</v>
      </c>
      <c r="G783">
        <v>12.22648624</v>
      </c>
      <c r="H783">
        <v>14.8</v>
      </c>
      <c r="I783">
        <v>18.5</v>
      </c>
    </row>
    <row r="784" spans="1:9" x14ac:dyDescent="0.25">
      <c r="A784" t="s">
        <v>2116</v>
      </c>
      <c r="B784" t="s">
        <v>3068</v>
      </c>
      <c r="C784" t="s">
        <v>3069</v>
      </c>
      <c r="D784" t="e">
        <v>#VALUE!</v>
      </c>
      <c r="E784" t="e">
        <v>#VALUE!</v>
      </c>
      <c r="F784">
        <v>8.1958182120000007</v>
      </c>
      <c r="G784">
        <v>10.38973932</v>
      </c>
      <c r="H784">
        <v>14.8</v>
      </c>
      <c r="I784">
        <v>18.5</v>
      </c>
    </row>
    <row r="785" spans="1:9" x14ac:dyDescent="0.25">
      <c r="A785" t="s">
        <v>2116</v>
      </c>
      <c r="B785" t="s">
        <v>3070</v>
      </c>
      <c r="C785" t="s">
        <v>3071</v>
      </c>
      <c r="D785" t="e">
        <v>#VALUE!</v>
      </c>
      <c r="E785" t="e">
        <v>#VALUE!</v>
      </c>
      <c r="F785">
        <v>5.9405180189999998</v>
      </c>
      <c r="G785">
        <v>7.150334688</v>
      </c>
      <c r="H785">
        <v>14.8</v>
      </c>
      <c r="I785">
        <v>18.5</v>
      </c>
    </row>
    <row r="786" spans="1:9" x14ac:dyDescent="0.25">
      <c r="A786" t="s">
        <v>2116</v>
      </c>
      <c r="B786" t="s">
        <v>3072</v>
      </c>
      <c r="C786" t="s">
        <v>3073</v>
      </c>
      <c r="D786" t="e">
        <v>#VALUE!</v>
      </c>
      <c r="E786" t="e">
        <v>#VALUE!</v>
      </c>
      <c r="F786" t="e">
        <v>#VALUE!</v>
      </c>
      <c r="G786" t="e">
        <v>#VALUE!</v>
      </c>
      <c r="H786">
        <v>14.8</v>
      </c>
      <c r="I786">
        <v>18.5</v>
      </c>
    </row>
    <row r="787" spans="1:9" x14ac:dyDescent="0.25">
      <c r="A787" t="s">
        <v>2116</v>
      </c>
      <c r="B787" t="s">
        <v>2119</v>
      </c>
      <c r="C787" t="s">
        <v>2120</v>
      </c>
      <c r="D787">
        <v>7.3783372580000002</v>
      </c>
      <c r="E787">
        <v>8.4142891320000004</v>
      </c>
      <c r="F787" t="e">
        <v>#VALUE!</v>
      </c>
      <c r="G787" t="e">
        <v>#VALUE!</v>
      </c>
      <c r="H787">
        <v>14.8</v>
      </c>
      <c r="I787">
        <v>18.5</v>
      </c>
    </row>
    <row r="788" spans="1:9" x14ac:dyDescent="0.25">
      <c r="A788" t="s">
        <v>2116</v>
      </c>
      <c r="B788" t="s">
        <v>2121</v>
      </c>
      <c r="C788" t="s">
        <v>2122</v>
      </c>
      <c r="D788">
        <v>8.5566101559999996</v>
      </c>
      <c r="E788">
        <v>9.6955013040000004</v>
      </c>
      <c r="F788" t="e">
        <v>#VALUE!</v>
      </c>
      <c r="G788" t="e">
        <v>#VALUE!</v>
      </c>
      <c r="H788">
        <v>14.8</v>
      </c>
      <c r="I788">
        <v>18.5</v>
      </c>
    </row>
    <row r="789" spans="1:9" x14ac:dyDescent="0.25">
      <c r="A789" t="s">
        <v>2116</v>
      </c>
      <c r="B789" t="s">
        <v>2123</v>
      </c>
      <c r="C789" t="s">
        <v>2124</v>
      </c>
      <c r="D789">
        <v>7.7595395439999999</v>
      </c>
      <c r="E789">
        <v>8.5791509730000008</v>
      </c>
      <c r="F789" t="e">
        <v>#VALUE!</v>
      </c>
      <c r="G789" t="e">
        <v>#VALUE!</v>
      </c>
      <c r="H789">
        <v>14.8</v>
      </c>
      <c r="I789">
        <v>18.5</v>
      </c>
    </row>
    <row r="790" spans="1:9" x14ac:dyDescent="0.25">
      <c r="A790" t="s">
        <v>2116</v>
      </c>
      <c r="B790" t="s">
        <v>2125</v>
      </c>
      <c r="C790" t="s">
        <v>2126</v>
      </c>
      <c r="D790">
        <v>7.817371316</v>
      </c>
      <c r="E790">
        <v>8.5775527890000003</v>
      </c>
      <c r="F790" t="e">
        <v>#VALUE!</v>
      </c>
      <c r="G790" t="e">
        <v>#VALUE!</v>
      </c>
      <c r="H790">
        <v>14.8</v>
      </c>
      <c r="I790">
        <v>18.5</v>
      </c>
    </row>
    <row r="791" spans="1:9" x14ac:dyDescent="0.25">
      <c r="A791" t="s">
        <v>2116</v>
      </c>
      <c r="B791" t="s">
        <v>2127</v>
      </c>
      <c r="C791" t="s">
        <v>2128</v>
      </c>
      <c r="D791">
        <v>7.6907352309999997</v>
      </c>
      <c r="E791">
        <v>8.5407830160000007</v>
      </c>
      <c r="F791" t="e">
        <v>#VALUE!</v>
      </c>
      <c r="G791" t="e">
        <v>#VALUE!</v>
      </c>
      <c r="H791">
        <v>14.8</v>
      </c>
      <c r="I791">
        <v>18.5</v>
      </c>
    </row>
    <row r="792" spans="1:9" x14ac:dyDescent="0.25">
      <c r="A792" t="s">
        <v>2116</v>
      </c>
      <c r="B792" t="s">
        <v>2129</v>
      </c>
      <c r="C792" t="s">
        <v>2130</v>
      </c>
      <c r="D792">
        <v>8.2338721859999993</v>
      </c>
      <c r="E792">
        <v>9.0141738950000008</v>
      </c>
      <c r="F792" t="e">
        <v>#VALUE!</v>
      </c>
      <c r="G792" t="e">
        <v>#VALUE!</v>
      </c>
      <c r="H792">
        <v>14.8</v>
      </c>
      <c r="I792">
        <v>18.5</v>
      </c>
    </row>
    <row r="793" spans="1:9" x14ac:dyDescent="0.25">
      <c r="A793" t="s">
        <v>2116</v>
      </c>
      <c r="B793" t="s">
        <v>2131</v>
      </c>
      <c r="C793" t="s">
        <v>2132</v>
      </c>
      <c r="D793">
        <v>9.1533436320000003</v>
      </c>
      <c r="E793">
        <v>10.62345056</v>
      </c>
      <c r="F793" t="e">
        <v>#VALUE!</v>
      </c>
      <c r="G793" t="e">
        <v>#VALUE!</v>
      </c>
      <c r="H793">
        <v>14.8</v>
      </c>
      <c r="I793">
        <v>18.5</v>
      </c>
    </row>
    <row r="794" spans="1:9" x14ac:dyDescent="0.25">
      <c r="A794" t="s">
        <v>2116</v>
      </c>
      <c r="B794" t="s">
        <v>2133</v>
      </c>
      <c r="C794" t="s">
        <v>2134</v>
      </c>
      <c r="D794">
        <v>6.8728050080000003</v>
      </c>
      <c r="E794">
        <v>7.5056254439999996</v>
      </c>
      <c r="F794" t="e">
        <v>#VALUE!</v>
      </c>
      <c r="G794" t="e">
        <v>#VALUE!</v>
      </c>
      <c r="H794">
        <v>14.8</v>
      </c>
      <c r="I794">
        <v>18.5</v>
      </c>
    </row>
    <row r="795" spans="1:9" x14ac:dyDescent="0.25">
      <c r="A795" t="s">
        <v>2116</v>
      </c>
      <c r="B795" t="s">
        <v>2135</v>
      </c>
      <c r="C795" t="s">
        <v>2136</v>
      </c>
      <c r="D795">
        <v>7.8052619080000003</v>
      </c>
      <c r="E795">
        <v>8.5768478449999996</v>
      </c>
      <c r="F795" t="e">
        <v>#VALUE!</v>
      </c>
      <c r="G795" t="e">
        <v>#VALUE!</v>
      </c>
      <c r="H795">
        <v>14.8</v>
      </c>
      <c r="I795">
        <v>18.5</v>
      </c>
    </row>
    <row r="796" spans="1:9" x14ac:dyDescent="0.25">
      <c r="A796" t="s">
        <v>2116</v>
      </c>
      <c r="B796" t="s">
        <v>2137</v>
      </c>
      <c r="C796" t="s">
        <v>2138</v>
      </c>
      <c r="D796">
        <v>7.8931155100000003</v>
      </c>
      <c r="E796">
        <v>9.2328356469999999</v>
      </c>
      <c r="F796" t="e">
        <v>#VALUE!</v>
      </c>
      <c r="G796" t="e">
        <v>#VALUE!</v>
      </c>
      <c r="H796">
        <v>14.8</v>
      </c>
      <c r="I796">
        <v>18.5</v>
      </c>
    </row>
    <row r="797" spans="1:9" x14ac:dyDescent="0.25">
      <c r="A797" t="s">
        <v>2116</v>
      </c>
      <c r="B797" t="s">
        <v>2139</v>
      </c>
      <c r="C797" t="s">
        <v>2140</v>
      </c>
      <c r="D797">
        <v>8.7395122589999996</v>
      </c>
      <c r="E797">
        <v>10.23532471</v>
      </c>
      <c r="F797" t="e">
        <v>#VALUE!</v>
      </c>
      <c r="G797" t="e">
        <v>#VALUE!</v>
      </c>
      <c r="H797">
        <v>14.8</v>
      </c>
      <c r="I797">
        <v>18.5</v>
      </c>
    </row>
    <row r="798" spans="1:9" x14ac:dyDescent="0.25">
      <c r="A798" t="s">
        <v>2116</v>
      </c>
      <c r="B798" t="s">
        <v>2141</v>
      </c>
      <c r="C798" t="s">
        <v>2142</v>
      </c>
      <c r="D798">
        <v>6.5461988299999998</v>
      </c>
      <c r="E798">
        <v>7.3896419880000002</v>
      </c>
      <c r="F798" t="e">
        <v>#VALUE!</v>
      </c>
      <c r="G798" t="e">
        <v>#VALUE!</v>
      </c>
      <c r="H798">
        <v>14.8</v>
      </c>
      <c r="I798">
        <v>18.5</v>
      </c>
    </row>
    <row r="799" spans="1:9" x14ac:dyDescent="0.25">
      <c r="A799" t="s">
        <v>2116</v>
      </c>
      <c r="B799" t="s">
        <v>2143</v>
      </c>
      <c r="C799" t="s">
        <v>2144</v>
      </c>
      <c r="D799">
        <v>7.5513975889999996</v>
      </c>
      <c r="E799">
        <v>9.1503688109999999</v>
      </c>
      <c r="F799" t="e">
        <v>#VALUE!</v>
      </c>
      <c r="G799" t="e">
        <v>#VALUE!</v>
      </c>
      <c r="H799">
        <v>14.8</v>
      </c>
      <c r="I799">
        <v>18.5</v>
      </c>
    </row>
    <row r="800" spans="1:9" x14ac:dyDescent="0.25">
      <c r="A800" t="s">
        <v>2116</v>
      </c>
      <c r="B800" t="s">
        <v>2145</v>
      </c>
      <c r="C800" t="s">
        <v>2146</v>
      </c>
      <c r="D800">
        <v>6.2499370169999997</v>
      </c>
      <c r="E800">
        <v>7.683013291</v>
      </c>
      <c r="F800" t="e">
        <v>#VALUE!</v>
      </c>
      <c r="G800" t="e">
        <v>#VALUE!</v>
      </c>
      <c r="H800">
        <v>14.8</v>
      </c>
      <c r="I800">
        <v>18.5</v>
      </c>
    </row>
    <row r="801" spans="1:9" x14ac:dyDescent="0.25">
      <c r="A801" t="s">
        <v>2116</v>
      </c>
      <c r="B801" t="s">
        <v>2147</v>
      </c>
      <c r="C801" t="s">
        <v>2148</v>
      </c>
      <c r="D801">
        <v>8.4482157390000001</v>
      </c>
      <c r="E801">
        <v>9.475975601</v>
      </c>
      <c r="F801" t="e">
        <v>#VALUE!</v>
      </c>
      <c r="G801" t="e">
        <v>#VALUE!</v>
      </c>
      <c r="H801">
        <v>14.8</v>
      </c>
      <c r="I801">
        <v>18.5</v>
      </c>
    </row>
    <row r="802" spans="1:9" x14ac:dyDescent="0.25">
      <c r="A802" t="s">
        <v>2116</v>
      </c>
      <c r="B802" t="s">
        <v>2149</v>
      </c>
      <c r="C802" t="s">
        <v>2150</v>
      </c>
      <c r="D802">
        <v>4.4192853589999999</v>
      </c>
      <c r="E802">
        <v>5.4026646530000004</v>
      </c>
      <c r="F802" t="e">
        <v>#VALUE!</v>
      </c>
      <c r="G802" t="e">
        <v>#VALUE!</v>
      </c>
      <c r="H802">
        <v>14.8</v>
      </c>
      <c r="I802">
        <v>18.5</v>
      </c>
    </row>
    <row r="803" spans="1:9" x14ac:dyDescent="0.25">
      <c r="A803" t="s">
        <v>2116</v>
      </c>
      <c r="B803" t="s">
        <v>3119</v>
      </c>
      <c r="C803" t="s">
        <v>3120</v>
      </c>
      <c r="D803">
        <v>6.8375326310000002</v>
      </c>
      <c r="E803">
        <v>7.7669020800000004</v>
      </c>
      <c r="F803" t="e">
        <v>#VALUE!</v>
      </c>
      <c r="G803" t="e">
        <v>#VALUE!</v>
      </c>
      <c r="H803">
        <v>14.8</v>
      </c>
      <c r="I803">
        <v>18.5</v>
      </c>
    </row>
    <row r="804" spans="1:9" x14ac:dyDescent="0.25">
      <c r="A804" t="s">
        <v>2116</v>
      </c>
      <c r="B804" t="s">
        <v>3121</v>
      </c>
      <c r="C804" t="s">
        <v>3122</v>
      </c>
      <c r="D804">
        <v>5.5109916319999996</v>
      </c>
      <c r="E804">
        <v>6.39264338</v>
      </c>
      <c r="F804" t="e">
        <v>#VALUE!</v>
      </c>
      <c r="G804" t="e">
        <v>#VALUE!</v>
      </c>
      <c r="H804">
        <v>14.8</v>
      </c>
      <c r="I804">
        <v>18.5</v>
      </c>
    </row>
    <row r="805" spans="1:9" x14ac:dyDescent="0.25">
      <c r="A805" t="s">
        <v>2116</v>
      </c>
      <c r="B805" t="s">
        <v>3123</v>
      </c>
      <c r="C805" t="s">
        <v>3124</v>
      </c>
      <c r="D805">
        <v>9.4582932660000001</v>
      </c>
      <c r="E805">
        <v>9.9062453490000006</v>
      </c>
      <c r="F805" t="e">
        <v>#VALUE!</v>
      </c>
      <c r="G805" t="e">
        <v>#VALUE!</v>
      </c>
      <c r="H805">
        <v>14.8</v>
      </c>
      <c r="I805">
        <v>18.5</v>
      </c>
    </row>
    <row r="806" spans="1:9" x14ac:dyDescent="0.25">
      <c r="A806" t="s">
        <v>2116</v>
      </c>
      <c r="B806" t="s">
        <v>3125</v>
      </c>
      <c r="C806" t="s">
        <v>3126</v>
      </c>
      <c r="D806">
        <v>4.8537740539999996</v>
      </c>
      <c r="E806">
        <v>5.4056281840000002</v>
      </c>
      <c r="F806" t="e">
        <v>#VALUE!</v>
      </c>
      <c r="G806" t="e">
        <v>#VALUE!</v>
      </c>
      <c r="H806">
        <v>14.8</v>
      </c>
      <c r="I806">
        <v>18.5</v>
      </c>
    </row>
    <row r="807" spans="1:9" x14ac:dyDescent="0.25">
      <c r="A807" t="s">
        <v>2116</v>
      </c>
      <c r="B807" t="s">
        <v>3127</v>
      </c>
      <c r="C807" t="s">
        <v>3128</v>
      </c>
      <c r="D807">
        <v>5.4936588830000002</v>
      </c>
      <c r="E807">
        <v>6.590552132</v>
      </c>
      <c r="F807" t="e">
        <v>#VALUE!</v>
      </c>
      <c r="G807" t="e">
        <v>#VALUE!</v>
      </c>
      <c r="H807">
        <v>14.8</v>
      </c>
      <c r="I807">
        <v>18.5</v>
      </c>
    </row>
    <row r="808" spans="1:9" x14ac:dyDescent="0.25">
      <c r="A808" t="s">
        <v>2116</v>
      </c>
      <c r="B808" t="s">
        <v>3129</v>
      </c>
      <c r="C808" t="s">
        <v>3130</v>
      </c>
      <c r="D808">
        <v>6.8355494419999996</v>
      </c>
      <c r="E808">
        <v>7.9573982499999998</v>
      </c>
      <c r="F808" t="e">
        <v>#VALUE!</v>
      </c>
      <c r="G808" t="e">
        <v>#VALUE!</v>
      </c>
      <c r="H808">
        <v>14.8</v>
      </c>
      <c r="I808">
        <v>18.5</v>
      </c>
    </row>
    <row r="809" spans="1:9" x14ac:dyDescent="0.25">
      <c r="A809" t="s">
        <v>2116</v>
      </c>
      <c r="B809" t="s">
        <v>3133</v>
      </c>
      <c r="C809" t="s">
        <v>3134</v>
      </c>
      <c r="D809">
        <v>5.4363451029999998</v>
      </c>
      <c r="E809">
        <v>6.5150305929999996</v>
      </c>
      <c r="F809" t="e">
        <v>#VALUE!</v>
      </c>
      <c r="G809" t="e">
        <v>#VALUE!</v>
      </c>
      <c r="H809">
        <v>14.8</v>
      </c>
      <c r="I809">
        <v>18.5</v>
      </c>
    </row>
    <row r="810" spans="1:9" x14ac:dyDescent="0.25">
      <c r="A810" t="s">
        <v>2116</v>
      </c>
      <c r="B810" t="s">
        <v>3135</v>
      </c>
      <c r="C810" t="s">
        <v>3136</v>
      </c>
      <c r="D810">
        <v>9.0820550279999992</v>
      </c>
      <c r="E810">
        <v>10.073108810000001</v>
      </c>
      <c r="F810" t="e">
        <v>#VALUE!</v>
      </c>
      <c r="G810" t="e">
        <v>#VALUE!</v>
      </c>
      <c r="H810">
        <v>14.8</v>
      </c>
      <c r="I810">
        <v>18.5</v>
      </c>
    </row>
    <row r="811" spans="1:9" x14ac:dyDescent="0.25">
      <c r="A811" t="s">
        <v>2116</v>
      </c>
      <c r="B811" t="s">
        <v>3139</v>
      </c>
      <c r="C811" t="s">
        <v>3140</v>
      </c>
      <c r="D811">
        <v>9.4904137239999997</v>
      </c>
      <c r="E811">
        <v>10.45713114</v>
      </c>
      <c r="F811" t="e">
        <v>#VALUE!</v>
      </c>
      <c r="G811" t="e">
        <v>#VALUE!</v>
      </c>
      <c r="H811">
        <v>14.8</v>
      </c>
      <c r="I811">
        <v>18.5</v>
      </c>
    </row>
    <row r="812" spans="1:9" x14ac:dyDescent="0.25">
      <c r="A812" t="s">
        <v>2116</v>
      </c>
      <c r="B812" t="s">
        <v>3141</v>
      </c>
      <c r="C812" t="s">
        <v>3142</v>
      </c>
      <c r="D812">
        <v>12.96280239</v>
      </c>
      <c r="E812">
        <v>13.760114440000001</v>
      </c>
      <c r="F812" t="e">
        <v>#VALUE!</v>
      </c>
      <c r="G812" t="e">
        <v>#VALUE!</v>
      </c>
      <c r="H812">
        <v>14.8</v>
      </c>
      <c r="I812">
        <v>18.5</v>
      </c>
    </row>
    <row r="813" spans="1:9" x14ac:dyDescent="0.25">
      <c r="A813" t="s">
        <v>2116</v>
      </c>
      <c r="B813" t="s">
        <v>3143</v>
      </c>
      <c r="C813" t="s">
        <v>3144</v>
      </c>
      <c r="D813">
        <v>5.7694353999999999</v>
      </c>
      <c r="E813">
        <v>7.1842037559999996</v>
      </c>
      <c r="F813" t="e">
        <v>#VALUE!</v>
      </c>
      <c r="G813" t="e">
        <v>#VALUE!</v>
      </c>
      <c r="H813">
        <v>14.8</v>
      </c>
      <c r="I813">
        <v>18.5</v>
      </c>
    </row>
    <row r="814" spans="1:9" x14ac:dyDescent="0.25">
      <c r="A814" t="s">
        <v>2116</v>
      </c>
      <c r="B814" t="s">
        <v>3145</v>
      </c>
      <c r="C814" t="s">
        <v>3146</v>
      </c>
      <c r="D814">
        <v>6.8015791029999999</v>
      </c>
      <c r="E814">
        <v>8.0832436839999993</v>
      </c>
      <c r="F814" t="e">
        <v>#VALUE!</v>
      </c>
      <c r="G814" t="e">
        <v>#VALUE!</v>
      </c>
      <c r="H814">
        <v>14.8</v>
      </c>
      <c r="I814">
        <v>18.5</v>
      </c>
    </row>
    <row r="815" spans="1:9" x14ac:dyDescent="0.25">
      <c r="A815" t="s">
        <v>2116</v>
      </c>
      <c r="B815" t="s">
        <v>3147</v>
      </c>
      <c r="C815" t="s">
        <v>3148</v>
      </c>
      <c r="D815">
        <v>7.7228562619999996</v>
      </c>
      <c r="E815">
        <v>9.1740619649999999</v>
      </c>
      <c r="F815" t="e">
        <v>#VALUE!</v>
      </c>
      <c r="G815" t="e">
        <v>#VALUE!</v>
      </c>
      <c r="H815">
        <v>14.8</v>
      </c>
      <c r="I815">
        <v>18.5</v>
      </c>
    </row>
    <row r="816" spans="1:9" x14ac:dyDescent="0.25">
      <c r="A816" t="s">
        <v>2116</v>
      </c>
      <c r="B816" t="s">
        <v>3149</v>
      </c>
      <c r="C816" t="s">
        <v>3150</v>
      </c>
      <c r="D816">
        <v>5.7452889599999999</v>
      </c>
      <c r="E816">
        <v>6.992219993</v>
      </c>
      <c r="F816" t="e">
        <v>#VALUE!</v>
      </c>
      <c r="G816" t="e">
        <v>#VALUE!</v>
      </c>
      <c r="H816">
        <v>14.8</v>
      </c>
      <c r="I816">
        <v>18.5</v>
      </c>
    </row>
    <row r="817" spans="1:9" x14ac:dyDescent="0.25">
      <c r="A817" t="s">
        <v>2116</v>
      </c>
      <c r="B817" t="s">
        <v>3151</v>
      </c>
      <c r="C817" t="s">
        <v>3152</v>
      </c>
      <c r="D817">
        <v>6.6293387629999998</v>
      </c>
      <c r="E817">
        <v>7.6782092320000004</v>
      </c>
      <c r="F817" t="e">
        <v>#VALUE!</v>
      </c>
      <c r="G817" t="e">
        <v>#VALUE!</v>
      </c>
      <c r="H817">
        <v>14.8</v>
      </c>
      <c r="I817">
        <v>18.5</v>
      </c>
    </row>
    <row r="818" spans="1:9" x14ac:dyDescent="0.25">
      <c r="A818" t="s">
        <v>2116</v>
      </c>
      <c r="B818" t="s">
        <v>3153</v>
      </c>
      <c r="C818" t="s">
        <v>3154</v>
      </c>
      <c r="D818">
        <v>6.3686708860000003</v>
      </c>
      <c r="E818">
        <v>7.2666594900000003</v>
      </c>
      <c r="F818">
        <v>5.8077931940000003</v>
      </c>
      <c r="G818">
        <v>7.032812872</v>
      </c>
      <c r="H818">
        <v>14.8</v>
      </c>
      <c r="I818">
        <v>18.5</v>
      </c>
    </row>
    <row r="819" spans="1:9" x14ac:dyDescent="0.25">
      <c r="A819" t="s">
        <v>2116</v>
      </c>
      <c r="B819" t="s">
        <v>3155</v>
      </c>
      <c r="C819" t="s">
        <v>3156</v>
      </c>
      <c r="D819">
        <v>5.1321249179999997</v>
      </c>
      <c r="E819">
        <v>6.4522041979999996</v>
      </c>
      <c r="F819">
        <v>7.1167900030000002</v>
      </c>
      <c r="G819">
        <v>8.8239203800000006</v>
      </c>
      <c r="H819">
        <v>14.8</v>
      </c>
      <c r="I819">
        <v>18.5</v>
      </c>
    </row>
    <row r="820" spans="1:9" x14ac:dyDescent="0.25">
      <c r="A820" t="s">
        <v>2116</v>
      </c>
      <c r="B820" t="s">
        <v>3157</v>
      </c>
      <c r="C820" t="s">
        <v>3158</v>
      </c>
      <c r="D820">
        <v>7.4360437959999999</v>
      </c>
      <c r="E820">
        <v>8.2047630349999991</v>
      </c>
      <c r="F820">
        <v>5.1066408650000001</v>
      </c>
      <c r="G820">
        <v>6.4409885339999997</v>
      </c>
      <c r="H820">
        <v>14.8</v>
      </c>
      <c r="I820">
        <v>18.5</v>
      </c>
    </row>
    <row r="821" spans="1:9" x14ac:dyDescent="0.25">
      <c r="A821" t="s">
        <v>2116</v>
      </c>
      <c r="B821" t="s">
        <v>3159</v>
      </c>
      <c r="C821" t="s">
        <v>3160</v>
      </c>
      <c r="D821">
        <v>6.3177648040000003</v>
      </c>
      <c r="E821">
        <v>6.8743286790000004</v>
      </c>
      <c r="F821">
        <v>5.5423796660000004</v>
      </c>
      <c r="G821">
        <v>6.8028879399999997</v>
      </c>
      <c r="H821">
        <v>14.8</v>
      </c>
      <c r="I821">
        <v>18.5</v>
      </c>
    </row>
    <row r="822" spans="1:9" x14ac:dyDescent="0.25">
      <c r="A822" t="s">
        <v>2116</v>
      </c>
      <c r="B822" t="s">
        <v>3161</v>
      </c>
      <c r="C822" t="s">
        <v>3162</v>
      </c>
      <c r="D822">
        <v>6.164490292</v>
      </c>
      <c r="E822">
        <v>6.5799829990000003</v>
      </c>
      <c r="F822">
        <v>6.0021408850000002</v>
      </c>
      <c r="G822">
        <v>7.416761406</v>
      </c>
      <c r="H822">
        <v>14.8</v>
      </c>
      <c r="I822">
        <v>18.5</v>
      </c>
    </row>
    <row r="823" spans="1:9" x14ac:dyDescent="0.25">
      <c r="A823" t="s">
        <v>2116</v>
      </c>
      <c r="B823" t="s">
        <v>3163</v>
      </c>
      <c r="C823" t="s">
        <v>3164</v>
      </c>
      <c r="D823">
        <v>7.0660048709999996</v>
      </c>
      <c r="E823">
        <v>8.070798666</v>
      </c>
      <c r="F823">
        <v>5.3455388880000001</v>
      </c>
      <c r="G823">
        <v>5.8427268239999997</v>
      </c>
      <c r="H823">
        <v>14.8</v>
      </c>
      <c r="I823">
        <v>18.5</v>
      </c>
    </row>
    <row r="824" spans="1:9" x14ac:dyDescent="0.25">
      <c r="A824" t="s">
        <v>2116</v>
      </c>
      <c r="B824" t="s">
        <v>3165</v>
      </c>
      <c r="C824" t="s">
        <v>3166</v>
      </c>
      <c r="D824">
        <v>10.294070380000001</v>
      </c>
      <c r="E824">
        <v>10.37128955</v>
      </c>
      <c r="F824">
        <v>5.5651601040000003</v>
      </c>
      <c r="G824">
        <v>6.45131692</v>
      </c>
      <c r="H824">
        <v>14.8</v>
      </c>
      <c r="I824">
        <v>18.5</v>
      </c>
    </row>
    <row r="825" spans="1:9" x14ac:dyDescent="0.25">
      <c r="A825" t="s">
        <v>2116</v>
      </c>
      <c r="B825" t="s">
        <v>3131</v>
      </c>
      <c r="C825" t="s">
        <v>3132</v>
      </c>
      <c r="D825">
        <v>5.8055991410000001</v>
      </c>
      <c r="E825">
        <v>7.1343486770000002</v>
      </c>
      <c r="F825">
        <v>5.662510857</v>
      </c>
      <c r="G825">
        <v>6.6734635859999996</v>
      </c>
      <c r="H825">
        <v>14.8</v>
      </c>
      <c r="I825">
        <v>18.5</v>
      </c>
    </row>
    <row r="826" spans="1:9" x14ac:dyDescent="0.25">
      <c r="A826" t="s">
        <v>2116</v>
      </c>
      <c r="B826" t="s">
        <v>3137</v>
      </c>
      <c r="C826" t="s">
        <v>3138</v>
      </c>
      <c r="D826">
        <v>5.8949771689999997</v>
      </c>
      <c r="E826">
        <v>7.1616039440000003</v>
      </c>
      <c r="F826">
        <v>4.9083054720000003</v>
      </c>
      <c r="G826">
        <v>5.3008496279999999</v>
      </c>
      <c r="H826">
        <v>14.8</v>
      </c>
      <c r="I826">
        <v>18.5</v>
      </c>
    </row>
    <row r="827" spans="1:9" x14ac:dyDescent="0.25">
      <c r="A827" t="s">
        <v>116</v>
      </c>
      <c r="B827" t="s">
        <v>117</v>
      </c>
      <c r="C827" t="s">
        <v>118</v>
      </c>
      <c r="D827">
        <v>17.3</v>
      </c>
      <c r="E827">
        <v>16.3</v>
      </c>
      <c r="F827">
        <v>35.200000000000003</v>
      </c>
      <c r="G827">
        <v>35</v>
      </c>
      <c r="H827" s="2">
        <v>35.200000000000003</v>
      </c>
      <c r="I827" s="2">
        <v>35</v>
      </c>
    </row>
    <row r="828" spans="1:9" x14ac:dyDescent="0.25">
      <c r="A828" t="s">
        <v>116</v>
      </c>
      <c r="B828" t="s">
        <v>119</v>
      </c>
      <c r="C828" t="s">
        <v>120</v>
      </c>
      <c r="D828">
        <v>16.899999999999999</v>
      </c>
      <c r="E828">
        <v>14.1</v>
      </c>
      <c r="F828">
        <v>32.1</v>
      </c>
      <c r="G828">
        <v>21.3</v>
      </c>
      <c r="H828" s="2">
        <v>32.1</v>
      </c>
      <c r="I828" s="2">
        <v>21.3</v>
      </c>
    </row>
    <row r="829" spans="1:9" x14ac:dyDescent="0.25">
      <c r="A829" t="s">
        <v>116</v>
      </c>
      <c r="B829" t="s">
        <v>121</v>
      </c>
      <c r="C829" t="s">
        <v>122</v>
      </c>
      <c r="D829">
        <v>16.899999999999999</v>
      </c>
      <c r="E829">
        <v>14.1</v>
      </c>
      <c r="F829">
        <v>32.1</v>
      </c>
      <c r="G829">
        <v>21.3</v>
      </c>
      <c r="H829" s="2">
        <v>32.1</v>
      </c>
      <c r="I829" s="2">
        <v>21.3</v>
      </c>
    </row>
    <row r="830" spans="1:9" x14ac:dyDescent="0.25">
      <c r="A830" t="s">
        <v>116</v>
      </c>
      <c r="B830" t="s">
        <v>123</v>
      </c>
      <c r="C830" t="s">
        <v>124</v>
      </c>
      <c r="D830">
        <v>13.3</v>
      </c>
      <c r="E830">
        <v>17</v>
      </c>
      <c r="F830">
        <v>32.799999999999997</v>
      </c>
      <c r="G830">
        <v>38.200000000000003</v>
      </c>
      <c r="H830" s="2">
        <v>32.799999999999997</v>
      </c>
      <c r="I830" s="2">
        <v>38.200000000000003</v>
      </c>
    </row>
    <row r="831" spans="1:9" x14ac:dyDescent="0.25">
      <c r="A831" t="s">
        <v>116</v>
      </c>
      <c r="B831" t="s">
        <v>125</v>
      </c>
      <c r="C831" t="s">
        <v>126</v>
      </c>
      <c r="D831">
        <v>17.7</v>
      </c>
      <c r="E831">
        <v>16.5</v>
      </c>
      <c r="F831">
        <v>41.5</v>
      </c>
      <c r="G831">
        <v>41.4</v>
      </c>
      <c r="H831" s="2">
        <v>41.5</v>
      </c>
      <c r="I831" s="2">
        <v>41.4</v>
      </c>
    </row>
    <row r="832" spans="1:9" x14ac:dyDescent="0.25">
      <c r="A832" t="s">
        <v>116</v>
      </c>
      <c r="B832" t="s">
        <v>127</v>
      </c>
      <c r="C832" t="s">
        <v>128</v>
      </c>
      <c r="D832">
        <v>13.7</v>
      </c>
      <c r="E832">
        <v>16.7</v>
      </c>
      <c r="F832">
        <v>30.4</v>
      </c>
      <c r="G832">
        <v>35.799999999999997</v>
      </c>
      <c r="H832" s="2">
        <v>30.4</v>
      </c>
      <c r="I832" s="2">
        <v>35.799999999999997</v>
      </c>
    </row>
    <row r="833" spans="1:9" x14ac:dyDescent="0.25">
      <c r="A833" t="s">
        <v>116</v>
      </c>
      <c r="B833" t="s">
        <v>129</v>
      </c>
      <c r="C833" t="s">
        <v>130</v>
      </c>
      <c r="D833">
        <v>11.7</v>
      </c>
      <c r="E833">
        <v>17.3</v>
      </c>
      <c r="F833">
        <v>30.5</v>
      </c>
      <c r="G833">
        <v>38.200000000000003</v>
      </c>
      <c r="H833" s="2">
        <v>30.5</v>
      </c>
      <c r="I833" s="2">
        <v>38.200000000000003</v>
      </c>
    </row>
    <row r="834" spans="1:9" x14ac:dyDescent="0.25">
      <c r="A834" t="s">
        <v>116</v>
      </c>
      <c r="B834" t="s">
        <v>131</v>
      </c>
      <c r="C834" t="s">
        <v>132</v>
      </c>
      <c r="D834">
        <v>19.100000000000001</v>
      </c>
      <c r="E834">
        <v>18.2</v>
      </c>
      <c r="F834">
        <v>35.1</v>
      </c>
      <c r="G834">
        <v>40.4</v>
      </c>
      <c r="H834" s="2">
        <v>35.1</v>
      </c>
      <c r="I834" s="2">
        <v>40.4</v>
      </c>
    </row>
    <row r="835" spans="1:9" x14ac:dyDescent="0.25">
      <c r="A835" t="s">
        <v>116</v>
      </c>
      <c r="B835" t="s">
        <v>133</v>
      </c>
      <c r="C835" t="s">
        <v>134</v>
      </c>
      <c r="D835">
        <v>16.2</v>
      </c>
      <c r="E835">
        <v>17.2</v>
      </c>
      <c r="F835">
        <v>39.700000000000003</v>
      </c>
      <c r="G835">
        <v>44.1</v>
      </c>
      <c r="H835" s="2">
        <v>39.700000000000003</v>
      </c>
      <c r="I835" s="2">
        <v>44.1</v>
      </c>
    </row>
    <row r="836" spans="1:9" x14ac:dyDescent="0.25">
      <c r="A836" t="s">
        <v>116</v>
      </c>
      <c r="B836" t="s">
        <v>135</v>
      </c>
      <c r="C836" t="s">
        <v>136</v>
      </c>
      <c r="D836">
        <v>19.600000000000001</v>
      </c>
      <c r="E836">
        <v>18.399999999999999</v>
      </c>
      <c r="F836">
        <v>29.2</v>
      </c>
      <c r="G836">
        <v>38.200000000000003</v>
      </c>
      <c r="H836" s="2">
        <v>29.2</v>
      </c>
      <c r="I836" s="2">
        <v>38.200000000000003</v>
      </c>
    </row>
    <row r="837" spans="1:9" x14ac:dyDescent="0.25">
      <c r="A837" t="s">
        <v>116</v>
      </c>
      <c r="B837" t="s">
        <v>137</v>
      </c>
      <c r="C837" t="s">
        <v>138</v>
      </c>
      <c r="D837">
        <v>24.6</v>
      </c>
      <c r="E837">
        <v>19.7</v>
      </c>
      <c r="F837">
        <v>53.5</v>
      </c>
      <c r="G837">
        <v>47</v>
      </c>
      <c r="H837" s="2">
        <v>53.5</v>
      </c>
      <c r="I837" s="2">
        <v>47</v>
      </c>
    </row>
    <row r="838" spans="1:9" x14ac:dyDescent="0.25">
      <c r="A838" t="s">
        <v>116</v>
      </c>
      <c r="B838" t="s">
        <v>139</v>
      </c>
      <c r="C838" t="s">
        <v>140</v>
      </c>
      <c r="D838">
        <v>16.399999999999999</v>
      </c>
      <c r="E838">
        <v>17.899999999999999</v>
      </c>
      <c r="F838">
        <v>39.1</v>
      </c>
      <c r="G838">
        <v>38</v>
      </c>
      <c r="H838" s="2">
        <v>39.1</v>
      </c>
      <c r="I838" s="2">
        <v>38</v>
      </c>
    </row>
    <row r="839" spans="1:9" x14ac:dyDescent="0.25">
      <c r="A839" t="s">
        <v>116</v>
      </c>
      <c r="B839" t="s">
        <v>141</v>
      </c>
      <c r="C839" t="s">
        <v>142</v>
      </c>
      <c r="D839">
        <v>17.8</v>
      </c>
      <c r="E839">
        <v>17.3</v>
      </c>
      <c r="F839">
        <v>41.6</v>
      </c>
      <c r="G839">
        <v>48.2</v>
      </c>
      <c r="H839" s="2">
        <v>41.6</v>
      </c>
      <c r="I839" s="2">
        <v>48.2</v>
      </c>
    </row>
    <row r="840" spans="1:9" x14ac:dyDescent="0.25">
      <c r="A840" t="s">
        <v>116</v>
      </c>
      <c r="B840" t="s">
        <v>143</v>
      </c>
      <c r="C840" t="s">
        <v>144</v>
      </c>
      <c r="D840">
        <v>18.7</v>
      </c>
      <c r="E840">
        <v>16.899999999999999</v>
      </c>
      <c r="F840">
        <v>42.1</v>
      </c>
      <c r="G840">
        <v>42.8</v>
      </c>
      <c r="H840" s="2">
        <v>42.1</v>
      </c>
      <c r="I840" s="2">
        <v>42.8</v>
      </c>
    </row>
    <row r="841" spans="1:9" x14ac:dyDescent="0.25">
      <c r="A841" t="s">
        <v>116</v>
      </c>
      <c r="B841" t="s">
        <v>145</v>
      </c>
      <c r="C841" t="s">
        <v>146</v>
      </c>
      <c r="D841">
        <v>12.4</v>
      </c>
      <c r="E841">
        <v>16</v>
      </c>
      <c r="F841">
        <v>35.6</v>
      </c>
      <c r="G841">
        <v>41.1</v>
      </c>
      <c r="H841" s="3">
        <v>35.6</v>
      </c>
      <c r="I841" s="2">
        <v>41.1</v>
      </c>
    </row>
    <row r="842" spans="1:9" x14ac:dyDescent="0.25">
      <c r="A842" t="s">
        <v>116</v>
      </c>
      <c r="B842" t="s">
        <v>147</v>
      </c>
      <c r="C842" t="s">
        <v>148</v>
      </c>
      <c r="D842">
        <v>24.1</v>
      </c>
      <c r="E842">
        <v>21.6</v>
      </c>
      <c r="F842">
        <v>46.8</v>
      </c>
      <c r="G842">
        <v>47.6</v>
      </c>
      <c r="H842" s="2">
        <v>46.8</v>
      </c>
      <c r="I842" s="2">
        <v>47.6</v>
      </c>
    </row>
    <row r="843" spans="1:9" x14ac:dyDescent="0.25">
      <c r="A843" t="s">
        <v>116</v>
      </c>
      <c r="B843" t="s">
        <v>149</v>
      </c>
      <c r="C843" t="s">
        <v>150</v>
      </c>
      <c r="D843">
        <v>17.2</v>
      </c>
      <c r="E843">
        <v>19.3</v>
      </c>
      <c r="F843">
        <v>47.9</v>
      </c>
      <c r="G843">
        <v>63.6</v>
      </c>
      <c r="H843" s="2">
        <v>47.9</v>
      </c>
      <c r="I843" s="2">
        <v>63.6</v>
      </c>
    </row>
    <row r="844" spans="1:9" x14ac:dyDescent="0.25">
      <c r="A844" t="s">
        <v>116</v>
      </c>
      <c r="B844" t="s">
        <v>151</v>
      </c>
      <c r="C844" t="s">
        <v>152</v>
      </c>
      <c r="D844">
        <v>12</v>
      </c>
      <c r="E844">
        <v>11.4</v>
      </c>
      <c r="F844">
        <v>34.5</v>
      </c>
      <c r="G844">
        <v>41.2</v>
      </c>
      <c r="H844" s="2">
        <v>34.5</v>
      </c>
      <c r="I844" s="2">
        <v>41.2</v>
      </c>
    </row>
    <row r="845" spans="1:9" x14ac:dyDescent="0.25">
      <c r="A845" t="s">
        <v>537</v>
      </c>
      <c r="B845" t="s">
        <v>542</v>
      </c>
      <c r="C845" t="s">
        <v>543</v>
      </c>
      <c r="D845">
        <v>2.3277964994314857</v>
      </c>
      <c r="E845">
        <v>3.2050071800857034</v>
      </c>
      <c r="F845">
        <v>8.5</v>
      </c>
      <c r="G845">
        <v>12.2</v>
      </c>
      <c r="H845">
        <v>11.6</v>
      </c>
      <c r="I845">
        <v>8.3000000000000007</v>
      </c>
    </row>
    <row r="846" spans="1:9" x14ac:dyDescent="0.25">
      <c r="A846" t="s">
        <v>537</v>
      </c>
      <c r="B846" t="s">
        <v>538</v>
      </c>
      <c r="C846" t="s">
        <v>539</v>
      </c>
      <c r="D846">
        <v>2.3464543365648742</v>
      </c>
      <c r="E846">
        <v>3.2208095542383712</v>
      </c>
      <c r="F846">
        <v>10.7</v>
      </c>
      <c r="G846">
        <v>10.3</v>
      </c>
      <c r="H846">
        <v>11.6</v>
      </c>
      <c r="I846">
        <v>8.3000000000000007</v>
      </c>
    </row>
    <row r="847" spans="1:9" x14ac:dyDescent="0.25">
      <c r="A847" t="s">
        <v>537</v>
      </c>
      <c r="B847" t="s">
        <v>540</v>
      </c>
      <c r="C847" t="s">
        <v>541</v>
      </c>
      <c r="D847">
        <v>2.3021621791743487</v>
      </c>
      <c r="E847">
        <v>3.1834527779322284</v>
      </c>
      <c r="F847">
        <v>6.3</v>
      </c>
      <c r="G847">
        <v>14.1</v>
      </c>
      <c r="H847">
        <v>11.6</v>
      </c>
      <c r="I847">
        <v>8.3000000000000007</v>
      </c>
    </row>
    <row r="848" spans="1:9" x14ac:dyDescent="0.25">
      <c r="A848" t="s">
        <v>537</v>
      </c>
      <c r="B848" t="s">
        <v>568</v>
      </c>
      <c r="C848" t="s">
        <v>569</v>
      </c>
      <c r="D848">
        <v>2.6050564561046379</v>
      </c>
      <c r="E848">
        <v>3.2105714174424489</v>
      </c>
      <c r="F848">
        <v>9.1</v>
      </c>
      <c r="G848">
        <v>9.6999999999999993</v>
      </c>
      <c r="H848">
        <v>11.1</v>
      </c>
      <c r="I848">
        <v>13.4</v>
      </c>
    </row>
    <row r="849" spans="1:9" x14ac:dyDescent="0.25">
      <c r="A849" t="s">
        <v>537</v>
      </c>
      <c r="B849" t="s">
        <v>550</v>
      </c>
      <c r="C849" t="s">
        <v>551</v>
      </c>
      <c r="D849">
        <v>1.8982622745573803</v>
      </c>
      <c r="E849">
        <v>2.6907812634679598</v>
      </c>
      <c r="F849">
        <v>8.5</v>
      </c>
      <c r="G849">
        <v>12.2</v>
      </c>
      <c r="H849">
        <v>6.5</v>
      </c>
      <c r="I849">
        <v>8.1</v>
      </c>
    </row>
    <row r="850" spans="1:9" x14ac:dyDescent="0.25">
      <c r="A850" t="s">
        <v>537</v>
      </c>
      <c r="B850" t="s">
        <v>544</v>
      </c>
      <c r="C850" t="s">
        <v>545</v>
      </c>
      <c r="D850">
        <v>2.6536383708802331</v>
      </c>
      <c r="E850">
        <v>2.4744378189431182</v>
      </c>
      <c r="F850">
        <v>8.5</v>
      </c>
      <c r="G850">
        <v>12.2</v>
      </c>
      <c r="H850">
        <v>6.5</v>
      </c>
      <c r="I850">
        <v>8.1</v>
      </c>
    </row>
    <row r="851" spans="1:9" x14ac:dyDescent="0.25">
      <c r="A851" t="s">
        <v>537</v>
      </c>
      <c r="B851" t="s">
        <v>546</v>
      </c>
      <c r="C851" t="s">
        <v>547</v>
      </c>
      <c r="D851">
        <v>1.5297393912688642</v>
      </c>
      <c r="E851">
        <v>2.9222704049346202</v>
      </c>
      <c r="F851">
        <v>8.5</v>
      </c>
      <c r="G851">
        <v>12.2</v>
      </c>
      <c r="H851">
        <v>6.5</v>
      </c>
      <c r="I851">
        <v>8.1</v>
      </c>
    </row>
    <row r="852" spans="1:9" x14ac:dyDescent="0.25">
      <c r="A852" t="s">
        <v>537</v>
      </c>
      <c r="B852" t="s">
        <v>548</v>
      </c>
      <c r="C852" t="s">
        <v>549</v>
      </c>
      <c r="D852">
        <v>1.2470293266248826</v>
      </c>
      <c r="E852">
        <v>2.758856590175923</v>
      </c>
      <c r="F852">
        <v>8.5</v>
      </c>
      <c r="G852">
        <v>12.2</v>
      </c>
      <c r="H852">
        <v>6.5</v>
      </c>
      <c r="I852">
        <v>8.1</v>
      </c>
    </row>
    <row r="853" spans="1:9" x14ac:dyDescent="0.25">
      <c r="A853" t="s">
        <v>537</v>
      </c>
      <c r="B853" t="s">
        <v>558</v>
      </c>
      <c r="C853" t="s">
        <v>559</v>
      </c>
      <c r="D853">
        <v>1.7181161524895874</v>
      </c>
      <c r="E853">
        <v>2.2849662546150049</v>
      </c>
      <c r="F853">
        <v>8.5</v>
      </c>
      <c r="G853">
        <v>12.2</v>
      </c>
      <c r="H853">
        <v>12.7</v>
      </c>
      <c r="I853">
        <v>13.8</v>
      </c>
    </row>
    <row r="854" spans="1:9" x14ac:dyDescent="0.25">
      <c r="A854" t="s">
        <v>537</v>
      </c>
      <c r="B854" t="s">
        <v>552</v>
      </c>
      <c r="C854" t="s">
        <v>553</v>
      </c>
      <c r="D854">
        <v>1.1157846973838097</v>
      </c>
      <c r="E854">
        <v>1.7178738175962716</v>
      </c>
      <c r="F854">
        <v>8.5</v>
      </c>
      <c r="G854">
        <v>12.2</v>
      </c>
      <c r="H854">
        <v>12.7</v>
      </c>
      <c r="I854">
        <v>13.8</v>
      </c>
    </row>
    <row r="855" spans="1:9" x14ac:dyDescent="0.25">
      <c r="A855" t="s">
        <v>537</v>
      </c>
      <c r="B855" t="s">
        <v>554</v>
      </c>
      <c r="C855" t="s">
        <v>555</v>
      </c>
      <c r="D855">
        <v>2.4331235332995038</v>
      </c>
      <c r="E855">
        <v>1.9683204327859836</v>
      </c>
      <c r="F855">
        <v>8.5</v>
      </c>
      <c r="G855">
        <v>12.2</v>
      </c>
      <c r="H855">
        <v>12.7</v>
      </c>
      <c r="I855">
        <v>13.8</v>
      </c>
    </row>
    <row r="856" spans="1:9" x14ac:dyDescent="0.25">
      <c r="A856" t="s">
        <v>537</v>
      </c>
      <c r="B856" t="s">
        <v>556</v>
      </c>
      <c r="C856" t="s">
        <v>557</v>
      </c>
      <c r="D856">
        <v>2.1010367611563536</v>
      </c>
      <c r="E856">
        <v>3.6589238726068416</v>
      </c>
      <c r="F856">
        <v>8.5</v>
      </c>
      <c r="G856">
        <v>12.2</v>
      </c>
      <c r="H856">
        <v>12.7</v>
      </c>
      <c r="I856">
        <v>13.8</v>
      </c>
    </row>
    <row r="857" spans="1:9" x14ac:dyDescent="0.25">
      <c r="A857" t="s">
        <v>537</v>
      </c>
      <c r="B857" t="s">
        <v>566</v>
      </c>
      <c r="C857" t="s">
        <v>567</v>
      </c>
      <c r="D857">
        <v>4.6766248144379494</v>
      </c>
      <c r="E857">
        <v>5.1147894067118598</v>
      </c>
      <c r="F857">
        <v>17.7</v>
      </c>
      <c r="G857">
        <v>14.8</v>
      </c>
      <c r="H857">
        <v>14.7</v>
      </c>
      <c r="I857">
        <v>19.5</v>
      </c>
    </row>
    <row r="858" spans="1:9" x14ac:dyDescent="0.25">
      <c r="A858" t="s">
        <v>537</v>
      </c>
      <c r="B858" t="s">
        <v>560</v>
      </c>
      <c r="C858" t="s">
        <v>561</v>
      </c>
      <c r="D858">
        <v>6.4489884036696603</v>
      </c>
      <c r="E858">
        <v>7.2292359625585796</v>
      </c>
      <c r="F858">
        <v>17.7</v>
      </c>
      <c r="G858">
        <v>14.8</v>
      </c>
      <c r="H858">
        <v>14.7</v>
      </c>
      <c r="I858">
        <v>19.5</v>
      </c>
    </row>
    <row r="859" spans="1:9" x14ac:dyDescent="0.25">
      <c r="A859" t="s">
        <v>537</v>
      </c>
      <c r="B859" t="s">
        <v>562</v>
      </c>
      <c r="C859" t="s">
        <v>563</v>
      </c>
      <c r="D859">
        <v>3.6005520896216501</v>
      </c>
      <c r="E859">
        <v>4.2389753838877748</v>
      </c>
      <c r="F859">
        <v>17.7</v>
      </c>
      <c r="G859">
        <v>14.8</v>
      </c>
      <c r="H859">
        <v>14.7</v>
      </c>
      <c r="I859">
        <v>19.5</v>
      </c>
    </row>
    <row r="860" spans="1:9" x14ac:dyDescent="0.25">
      <c r="A860" t="s">
        <v>537</v>
      </c>
      <c r="B860" t="s">
        <v>564</v>
      </c>
      <c r="C860" t="s">
        <v>565</v>
      </c>
      <c r="D860">
        <v>3.0389311188304804</v>
      </c>
      <c r="E860">
        <v>2.8617592831228564</v>
      </c>
      <c r="F860">
        <v>17.7</v>
      </c>
      <c r="G860">
        <v>14.8</v>
      </c>
      <c r="H860">
        <v>14.7</v>
      </c>
      <c r="I860">
        <v>19.5</v>
      </c>
    </row>
    <row r="861" spans="1:9" x14ac:dyDescent="0.25">
      <c r="A861" t="s">
        <v>537</v>
      </c>
      <c r="B861" t="s">
        <v>594</v>
      </c>
      <c r="C861" t="s">
        <v>595</v>
      </c>
      <c r="D861">
        <v>4.7030671217802054</v>
      </c>
      <c r="E861">
        <v>5.6430339156326985</v>
      </c>
      <c r="F861">
        <v>15</v>
      </c>
      <c r="G861">
        <v>15.3</v>
      </c>
      <c r="H861">
        <v>13.8</v>
      </c>
      <c r="I861">
        <v>14.5</v>
      </c>
    </row>
    <row r="862" spans="1:9" x14ac:dyDescent="0.25">
      <c r="A862" t="s">
        <v>537</v>
      </c>
      <c r="B862" t="s">
        <v>576</v>
      </c>
      <c r="C862" t="s">
        <v>577</v>
      </c>
      <c r="D862">
        <v>4.2858372200625636</v>
      </c>
      <c r="E862">
        <v>4.8970040954328349</v>
      </c>
      <c r="F862">
        <v>12.3</v>
      </c>
      <c r="G862">
        <v>13.1</v>
      </c>
      <c r="H862">
        <v>14.3</v>
      </c>
      <c r="I862">
        <v>14</v>
      </c>
    </row>
    <row r="863" spans="1:9" x14ac:dyDescent="0.25">
      <c r="A863" t="s">
        <v>537</v>
      </c>
      <c r="B863" t="s">
        <v>570</v>
      </c>
      <c r="C863" t="s">
        <v>571</v>
      </c>
      <c r="D863">
        <v>4.3144023931909841</v>
      </c>
      <c r="E863">
        <v>4.8498529550943443</v>
      </c>
      <c r="F863">
        <v>12.3</v>
      </c>
      <c r="G863">
        <v>13.1</v>
      </c>
      <c r="H863">
        <v>14.3</v>
      </c>
      <c r="I863">
        <v>14</v>
      </c>
    </row>
    <row r="864" spans="1:9" x14ac:dyDescent="0.25">
      <c r="A864" t="s">
        <v>537</v>
      </c>
      <c r="B864" t="s">
        <v>572</v>
      </c>
      <c r="C864" t="s">
        <v>573</v>
      </c>
      <c r="D864">
        <v>2.5772242069320233</v>
      </c>
      <c r="E864">
        <v>3.1192824978156808</v>
      </c>
      <c r="F864">
        <v>12.3</v>
      </c>
      <c r="G864">
        <v>13.1</v>
      </c>
      <c r="H864">
        <v>14.3</v>
      </c>
      <c r="I864">
        <v>14</v>
      </c>
    </row>
    <row r="865" spans="1:9" x14ac:dyDescent="0.25">
      <c r="A865" t="s">
        <v>537</v>
      </c>
      <c r="B865" t="s">
        <v>574</v>
      </c>
      <c r="C865" t="s">
        <v>575</v>
      </c>
      <c r="D865">
        <v>6.8256676040313842</v>
      </c>
      <c r="E865">
        <v>7.7250902384995115</v>
      </c>
      <c r="F865">
        <v>12.3</v>
      </c>
      <c r="G865">
        <v>13.1</v>
      </c>
      <c r="H865">
        <v>14.3</v>
      </c>
      <c r="I865">
        <v>14</v>
      </c>
    </row>
    <row r="866" spans="1:9" x14ac:dyDescent="0.25">
      <c r="A866" t="s">
        <v>537</v>
      </c>
      <c r="B866" t="s">
        <v>584</v>
      </c>
      <c r="C866" t="s">
        <v>585</v>
      </c>
      <c r="D866">
        <v>6.138005332684819</v>
      </c>
      <c r="E866">
        <v>7.1444928531881651</v>
      </c>
      <c r="F866">
        <v>16.8</v>
      </c>
      <c r="G866">
        <v>19.399999999999999</v>
      </c>
      <c r="H866">
        <v>14.3</v>
      </c>
      <c r="I866">
        <v>14</v>
      </c>
    </row>
    <row r="867" spans="1:9" x14ac:dyDescent="0.25">
      <c r="A867" t="s">
        <v>537</v>
      </c>
      <c r="B867" t="s">
        <v>578</v>
      </c>
      <c r="C867" t="s">
        <v>579</v>
      </c>
      <c r="D867">
        <v>4.4575488628182551</v>
      </c>
      <c r="E867">
        <v>5.1719679337988103</v>
      </c>
      <c r="F867">
        <v>16.8</v>
      </c>
      <c r="G867">
        <v>19.399999999999999</v>
      </c>
      <c r="H867">
        <v>15.8</v>
      </c>
      <c r="I867">
        <v>15.9</v>
      </c>
    </row>
    <row r="868" spans="1:9" x14ac:dyDescent="0.25">
      <c r="A868" t="s">
        <v>537</v>
      </c>
      <c r="B868" t="s">
        <v>580</v>
      </c>
      <c r="C868" t="s">
        <v>581</v>
      </c>
      <c r="D868">
        <v>5.6593825316336677</v>
      </c>
      <c r="E868">
        <v>7.5808394548503664</v>
      </c>
      <c r="F868">
        <v>16.8</v>
      </c>
      <c r="G868">
        <v>19.399999999999999</v>
      </c>
      <c r="H868">
        <v>15.8</v>
      </c>
      <c r="I868">
        <v>15.9</v>
      </c>
    </row>
    <row r="869" spans="1:9" x14ac:dyDescent="0.25">
      <c r="A869" t="s">
        <v>537</v>
      </c>
      <c r="B869" t="s">
        <v>582</v>
      </c>
      <c r="C869" t="s">
        <v>583</v>
      </c>
      <c r="D869">
        <v>8.0306937370698765</v>
      </c>
      <c r="E869">
        <v>8.7629856550196124</v>
      </c>
      <c r="F869">
        <v>16.8</v>
      </c>
      <c r="G869">
        <v>19.399999999999999</v>
      </c>
      <c r="H869">
        <v>15.8</v>
      </c>
      <c r="I869">
        <v>15.9</v>
      </c>
    </row>
    <row r="870" spans="1:9" x14ac:dyDescent="0.25">
      <c r="A870" t="s">
        <v>537</v>
      </c>
      <c r="B870" t="s">
        <v>592</v>
      </c>
      <c r="C870" t="s">
        <v>593</v>
      </c>
      <c r="D870">
        <v>3.3844740244896308</v>
      </c>
      <c r="E870">
        <v>4.5333603628715506</v>
      </c>
      <c r="F870">
        <v>15.4</v>
      </c>
      <c r="G870">
        <v>11.9</v>
      </c>
      <c r="H870">
        <v>11.1</v>
      </c>
      <c r="I870">
        <v>13.4</v>
      </c>
    </row>
    <row r="871" spans="1:9" x14ac:dyDescent="0.25">
      <c r="A871" t="s">
        <v>537</v>
      </c>
      <c r="B871" t="s">
        <v>586</v>
      </c>
      <c r="C871" t="s">
        <v>587</v>
      </c>
      <c r="D871">
        <v>2.8835038589514013</v>
      </c>
      <c r="E871">
        <v>4.7254249739811849</v>
      </c>
      <c r="F871">
        <v>15.4</v>
      </c>
      <c r="G871">
        <v>11.9</v>
      </c>
      <c r="H871">
        <v>11.1</v>
      </c>
      <c r="I871">
        <v>13.4</v>
      </c>
    </row>
    <row r="872" spans="1:9" x14ac:dyDescent="0.25">
      <c r="A872" t="s">
        <v>537</v>
      </c>
      <c r="B872" t="s">
        <v>588</v>
      </c>
      <c r="C872" t="s">
        <v>589</v>
      </c>
      <c r="D872">
        <v>5.5765498032242622</v>
      </c>
      <c r="E872">
        <v>5.8198823922401566</v>
      </c>
      <c r="F872">
        <v>15.4</v>
      </c>
      <c r="G872">
        <v>11.9</v>
      </c>
      <c r="H872">
        <v>11.1</v>
      </c>
      <c r="I872">
        <v>13.4</v>
      </c>
    </row>
    <row r="873" spans="1:9" x14ac:dyDescent="0.25">
      <c r="A873" t="s">
        <v>537</v>
      </c>
      <c r="B873" t="s">
        <v>590</v>
      </c>
      <c r="C873" t="s">
        <v>591</v>
      </c>
      <c r="D873">
        <v>2.1767578864492725</v>
      </c>
      <c r="E873">
        <v>3.1991798881375919</v>
      </c>
      <c r="F873">
        <v>15.4</v>
      </c>
      <c r="G873">
        <v>11.9</v>
      </c>
      <c r="H873">
        <v>11.1</v>
      </c>
      <c r="I873">
        <v>13.4</v>
      </c>
    </row>
    <row r="874" spans="1:9" x14ac:dyDescent="0.25">
      <c r="A874" t="s">
        <v>2107</v>
      </c>
      <c r="B874" t="s">
        <v>2108</v>
      </c>
      <c r="C874" t="s">
        <v>2109</v>
      </c>
      <c r="D874">
        <v>4.3</v>
      </c>
      <c r="E874">
        <v>6.9</v>
      </c>
      <c r="F874">
        <v>9.6999999999999993</v>
      </c>
      <c r="G874">
        <v>12.6</v>
      </c>
      <c r="H874">
        <v>4.9000000000000004</v>
      </c>
      <c r="I874">
        <v>6.5</v>
      </c>
    </row>
    <row r="875" spans="1:9" x14ac:dyDescent="0.25">
      <c r="A875" t="s">
        <v>2107</v>
      </c>
      <c r="B875" t="s">
        <v>2110</v>
      </c>
      <c r="C875" t="s">
        <v>2111</v>
      </c>
      <c r="D875">
        <v>3.2</v>
      </c>
      <c r="E875">
        <v>5.5</v>
      </c>
      <c r="F875">
        <v>8.5</v>
      </c>
      <c r="G875">
        <v>10.3</v>
      </c>
      <c r="H875">
        <v>4.9000000000000004</v>
      </c>
      <c r="I875">
        <v>6.5</v>
      </c>
    </row>
    <row r="876" spans="1:9" x14ac:dyDescent="0.25">
      <c r="A876" t="s">
        <v>596</v>
      </c>
      <c r="B876" t="s">
        <v>617</v>
      </c>
      <c r="C876" t="s">
        <v>618</v>
      </c>
      <c r="D876">
        <v>4.9749999999999996</v>
      </c>
      <c r="E876">
        <v>5.85</v>
      </c>
      <c r="F876">
        <v>12.5</v>
      </c>
      <c r="G876">
        <v>15.3</v>
      </c>
      <c r="H876">
        <v>13.1</v>
      </c>
      <c r="I876">
        <v>13.9</v>
      </c>
    </row>
    <row r="877" spans="1:9" x14ac:dyDescent="0.25">
      <c r="A877" t="s">
        <v>596</v>
      </c>
      <c r="B877" t="s">
        <v>609</v>
      </c>
      <c r="C877" t="s">
        <v>610</v>
      </c>
      <c r="D877">
        <v>4.7750000000000004</v>
      </c>
      <c r="E877">
        <v>5.2</v>
      </c>
      <c r="F877">
        <v>12.2</v>
      </c>
      <c r="G877">
        <v>16</v>
      </c>
      <c r="H877">
        <v>13.1</v>
      </c>
      <c r="I877">
        <v>13.9</v>
      </c>
    </row>
    <row r="878" spans="1:9" x14ac:dyDescent="0.25">
      <c r="A878" t="s">
        <v>596</v>
      </c>
      <c r="B878" t="s">
        <v>597</v>
      </c>
      <c r="C878" t="s">
        <v>598</v>
      </c>
      <c r="D878">
        <v>4.2</v>
      </c>
      <c r="E878">
        <v>5.65</v>
      </c>
      <c r="F878">
        <v>12.2</v>
      </c>
      <c r="G878">
        <v>16</v>
      </c>
      <c r="H878">
        <v>13.1</v>
      </c>
      <c r="I878">
        <v>13.9</v>
      </c>
    </row>
    <row r="879" spans="1:9" x14ac:dyDescent="0.25">
      <c r="A879" t="s">
        <v>596</v>
      </c>
      <c r="B879" t="s">
        <v>619</v>
      </c>
      <c r="C879" t="s">
        <v>620</v>
      </c>
      <c r="D879">
        <v>5.25</v>
      </c>
      <c r="E879">
        <v>4.875</v>
      </c>
      <c r="F879">
        <v>12.2</v>
      </c>
      <c r="G879">
        <v>16</v>
      </c>
      <c r="H879">
        <v>13.1</v>
      </c>
      <c r="I879">
        <v>13.9</v>
      </c>
    </row>
    <row r="880" spans="1:9" x14ac:dyDescent="0.25">
      <c r="A880" t="s">
        <v>596</v>
      </c>
      <c r="B880" t="s">
        <v>615</v>
      </c>
      <c r="C880" t="s">
        <v>616</v>
      </c>
      <c r="D880">
        <v>5.5250000000000004</v>
      </c>
      <c r="E880">
        <v>5.9749999999999996</v>
      </c>
      <c r="F880">
        <v>13.7</v>
      </c>
      <c r="G880">
        <v>14.3</v>
      </c>
      <c r="H880">
        <v>13.1</v>
      </c>
      <c r="I880">
        <v>13.9</v>
      </c>
    </row>
    <row r="881" spans="1:9" x14ac:dyDescent="0.25">
      <c r="A881" t="s">
        <v>596</v>
      </c>
      <c r="B881" t="s">
        <v>605</v>
      </c>
      <c r="C881" t="s">
        <v>606</v>
      </c>
      <c r="D881">
        <v>5.35</v>
      </c>
      <c r="E881">
        <v>6.2249999999999996</v>
      </c>
      <c r="F881">
        <v>13.7</v>
      </c>
      <c r="G881">
        <v>14.3</v>
      </c>
      <c r="H881">
        <v>13.1</v>
      </c>
      <c r="I881">
        <v>13.9</v>
      </c>
    </row>
    <row r="882" spans="1:9" x14ac:dyDescent="0.25">
      <c r="A882" t="s">
        <v>596</v>
      </c>
      <c r="B882" t="s">
        <v>611</v>
      </c>
      <c r="C882" t="s">
        <v>612</v>
      </c>
      <c r="D882">
        <v>7.3</v>
      </c>
      <c r="E882">
        <v>6.85</v>
      </c>
      <c r="F882">
        <v>13.7</v>
      </c>
      <c r="G882">
        <v>14.3</v>
      </c>
      <c r="H882">
        <v>13.1</v>
      </c>
      <c r="I882">
        <v>13.9</v>
      </c>
    </row>
    <row r="883" spans="1:9" x14ac:dyDescent="0.25">
      <c r="A883" t="s">
        <v>596</v>
      </c>
      <c r="B883" t="s">
        <v>613</v>
      </c>
      <c r="C883" t="s">
        <v>614</v>
      </c>
      <c r="D883">
        <v>4.625</v>
      </c>
      <c r="E883">
        <v>5.25</v>
      </c>
      <c r="F883">
        <v>13.7</v>
      </c>
      <c r="G883">
        <v>14.3</v>
      </c>
      <c r="H883">
        <v>13.1</v>
      </c>
      <c r="I883">
        <v>13.9</v>
      </c>
    </row>
    <row r="884" spans="1:9" x14ac:dyDescent="0.25">
      <c r="A884" t="s">
        <v>596</v>
      </c>
      <c r="B884" t="s">
        <v>601</v>
      </c>
      <c r="C884" t="s">
        <v>602</v>
      </c>
      <c r="D884">
        <v>4.7</v>
      </c>
      <c r="E884">
        <v>5.9749999999999996</v>
      </c>
      <c r="F884">
        <v>11.7</v>
      </c>
      <c r="G884">
        <v>15.6</v>
      </c>
      <c r="H884">
        <v>13.1</v>
      </c>
      <c r="I884">
        <v>13.9</v>
      </c>
    </row>
    <row r="885" spans="1:9" x14ac:dyDescent="0.25">
      <c r="A885" t="s">
        <v>596</v>
      </c>
      <c r="B885" t="s">
        <v>599</v>
      </c>
      <c r="C885" t="s">
        <v>600</v>
      </c>
      <c r="D885">
        <v>4.45</v>
      </c>
      <c r="E885">
        <v>6.25</v>
      </c>
      <c r="F885">
        <v>11.7</v>
      </c>
      <c r="G885">
        <v>15.6</v>
      </c>
      <c r="H885">
        <v>13.1</v>
      </c>
      <c r="I885">
        <v>13.9</v>
      </c>
    </row>
    <row r="886" spans="1:9" x14ac:dyDescent="0.25">
      <c r="A886" t="s">
        <v>596</v>
      </c>
      <c r="B886" t="s">
        <v>603</v>
      </c>
      <c r="C886" t="s">
        <v>604</v>
      </c>
      <c r="D886">
        <v>4.9499999999999904</v>
      </c>
      <c r="E886">
        <v>5.3250000000000002</v>
      </c>
      <c r="F886">
        <v>11.7</v>
      </c>
      <c r="G886">
        <v>15.6</v>
      </c>
      <c r="H886">
        <v>13.1</v>
      </c>
      <c r="I886">
        <v>13.9</v>
      </c>
    </row>
    <row r="887" spans="1:9" x14ac:dyDescent="0.25">
      <c r="A887" t="s">
        <v>596</v>
      </c>
      <c r="B887" t="s">
        <v>607</v>
      </c>
      <c r="C887" t="s">
        <v>608</v>
      </c>
      <c r="D887">
        <v>5.65</v>
      </c>
      <c r="E887">
        <v>6.1</v>
      </c>
      <c r="F887">
        <v>11.7</v>
      </c>
      <c r="G887">
        <v>15.6</v>
      </c>
      <c r="H887">
        <v>13.1</v>
      </c>
      <c r="I887">
        <v>13.9</v>
      </c>
    </row>
    <row r="888" spans="1:9" x14ac:dyDescent="0.25">
      <c r="A888" t="s">
        <v>621</v>
      </c>
      <c r="B888" t="s">
        <v>622</v>
      </c>
      <c r="C888" t="s">
        <v>623</v>
      </c>
      <c r="D888">
        <v>9.9499999999999993</v>
      </c>
      <c r="E888">
        <v>9.16</v>
      </c>
      <c r="F888">
        <v>29.15587</v>
      </c>
      <c r="G888">
        <v>29.380891999999999</v>
      </c>
      <c r="H888">
        <v>11.4</v>
      </c>
      <c r="I888">
        <v>10.1</v>
      </c>
    </row>
    <row r="889" spans="1:9" x14ac:dyDescent="0.25">
      <c r="A889" t="s">
        <v>621</v>
      </c>
      <c r="B889" t="s">
        <v>625</v>
      </c>
      <c r="C889" t="s">
        <v>626</v>
      </c>
      <c r="D889">
        <v>6.53</v>
      </c>
      <c r="E889">
        <v>5.99</v>
      </c>
      <c r="F889">
        <v>20.922825</v>
      </c>
      <c r="G889">
        <v>21.591684000000001</v>
      </c>
    </row>
    <row r="890" spans="1:9" x14ac:dyDescent="0.25">
      <c r="A890" t="s">
        <v>621</v>
      </c>
      <c r="B890" t="s">
        <v>627</v>
      </c>
      <c r="C890" t="s">
        <v>628</v>
      </c>
      <c r="D890">
        <v>7.65</v>
      </c>
      <c r="E890">
        <v>7.52</v>
      </c>
      <c r="F890">
        <v>26.837958</v>
      </c>
      <c r="G890">
        <v>24.60492</v>
      </c>
      <c r="H890">
        <v>7.5</v>
      </c>
      <c r="I890">
        <v>6.1</v>
      </c>
    </row>
    <row r="891" spans="1:9" x14ac:dyDescent="0.25">
      <c r="A891" t="s">
        <v>621</v>
      </c>
      <c r="B891" t="s">
        <v>629</v>
      </c>
      <c r="C891" t="s">
        <v>630</v>
      </c>
      <c r="D891">
        <v>8.34</v>
      </c>
      <c r="E891">
        <v>8.19</v>
      </c>
      <c r="F891">
        <v>26.837958</v>
      </c>
      <c r="G891">
        <v>24.60492</v>
      </c>
      <c r="H891">
        <v>7.5</v>
      </c>
      <c r="I891">
        <v>6.1</v>
      </c>
    </row>
    <row r="892" spans="1:9" x14ac:dyDescent="0.25">
      <c r="A892" t="s">
        <v>621</v>
      </c>
      <c r="B892" t="s">
        <v>631</v>
      </c>
      <c r="C892" t="s">
        <v>632</v>
      </c>
      <c r="D892">
        <v>7.95</v>
      </c>
      <c r="E892">
        <v>8.2799999999999994</v>
      </c>
      <c r="F892">
        <v>26.837958</v>
      </c>
      <c r="G892">
        <v>24.60492</v>
      </c>
      <c r="H892">
        <v>7.5</v>
      </c>
      <c r="I892">
        <v>6.1</v>
      </c>
    </row>
    <row r="893" spans="1:9" x14ac:dyDescent="0.25">
      <c r="A893" t="s">
        <v>621</v>
      </c>
      <c r="B893" t="s">
        <v>641</v>
      </c>
      <c r="C893" t="s">
        <v>642</v>
      </c>
      <c r="D893">
        <v>8</v>
      </c>
      <c r="E893">
        <v>6.98</v>
      </c>
      <c r="F893">
        <v>26.837958</v>
      </c>
      <c r="G893">
        <v>24.60492</v>
      </c>
      <c r="H893">
        <v>7.5</v>
      </c>
      <c r="I893">
        <v>6.1</v>
      </c>
    </row>
    <row r="894" spans="1:9" x14ac:dyDescent="0.25">
      <c r="A894" t="s">
        <v>621</v>
      </c>
      <c r="B894" t="s">
        <v>643</v>
      </c>
      <c r="C894" t="s">
        <v>644</v>
      </c>
      <c r="D894">
        <v>5.89</v>
      </c>
      <c r="E894">
        <v>5.84</v>
      </c>
      <c r="F894">
        <v>26.837958</v>
      </c>
      <c r="G894">
        <v>24.60492</v>
      </c>
      <c r="H894">
        <v>7.5</v>
      </c>
      <c r="I894">
        <v>6.1</v>
      </c>
    </row>
    <row r="895" spans="1:9" x14ac:dyDescent="0.25">
      <c r="A895" t="s">
        <v>621</v>
      </c>
      <c r="B895" t="s">
        <v>633</v>
      </c>
      <c r="C895" t="s">
        <v>634</v>
      </c>
      <c r="D895">
        <v>7.98</v>
      </c>
      <c r="E895">
        <v>6.81</v>
      </c>
      <c r="F895">
        <v>26.837958</v>
      </c>
      <c r="G895">
        <v>24.60492</v>
      </c>
      <c r="H895">
        <v>7.5</v>
      </c>
      <c r="I895">
        <v>6.1</v>
      </c>
    </row>
    <row r="896" spans="1:9" x14ac:dyDescent="0.25">
      <c r="A896" t="s">
        <v>621</v>
      </c>
      <c r="B896" t="s">
        <v>635</v>
      </c>
      <c r="C896" t="s">
        <v>636</v>
      </c>
      <c r="D896">
        <v>4.84</v>
      </c>
      <c r="E896">
        <v>4.6399999999999997</v>
      </c>
      <c r="F896">
        <v>26.837958</v>
      </c>
      <c r="G896">
        <v>24.60492</v>
      </c>
      <c r="H896">
        <v>7.5</v>
      </c>
      <c r="I896">
        <v>6.1</v>
      </c>
    </row>
    <row r="897" spans="1:9" x14ac:dyDescent="0.25">
      <c r="A897" t="s">
        <v>621</v>
      </c>
      <c r="B897" t="s">
        <v>637</v>
      </c>
      <c r="C897" t="s">
        <v>638</v>
      </c>
      <c r="D897">
        <v>5.57</v>
      </c>
      <c r="E897">
        <v>7.13</v>
      </c>
      <c r="F897">
        <v>26.837958</v>
      </c>
      <c r="G897">
        <v>24.60492</v>
      </c>
      <c r="H897">
        <v>7.5</v>
      </c>
      <c r="I897">
        <v>6.1</v>
      </c>
    </row>
    <row r="898" spans="1:9" x14ac:dyDescent="0.25">
      <c r="A898" t="s">
        <v>621</v>
      </c>
      <c r="B898" t="s">
        <v>639</v>
      </c>
      <c r="C898" t="s">
        <v>640</v>
      </c>
      <c r="D898">
        <v>9.17</v>
      </c>
      <c r="E898">
        <v>9.5399999999999991</v>
      </c>
      <c r="F898">
        <v>26.837958</v>
      </c>
      <c r="G898">
        <v>24.60492</v>
      </c>
      <c r="H898">
        <v>7.5</v>
      </c>
      <c r="I898">
        <v>6.1</v>
      </c>
    </row>
    <row r="899" spans="1:9" x14ac:dyDescent="0.25">
      <c r="A899" t="s">
        <v>621</v>
      </c>
      <c r="B899" t="s">
        <v>645</v>
      </c>
      <c r="C899" t="s">
        <v>646</v>
      </c>
      <c r="D899">
        <v>6.49</v>
      </c>
      <c r="E899">
        <v>5.83</v>
      </c>
      <c r="F899">
        <v>21.981877000000001</v>
      </c>
      <c r="G899">
        <v>24.325236</v>
      </c>
      <c r="H899">
        <v>4.2</v>
      </c>
      <c r="I899">
        <v>5.4</v>
      </c>
    </row>
    <row r="900" spans="1:9" x14ac:dyDescent="0.25">
      <c r="A900" t="s">
        <v>621</v>
      </c>
      <c r="B900" t="s">
        <v>647</v>
      </c>
      <c r="C900" t="s">
        <v>648</v>
      </c>
      <c r="D900">
        <v>6.49</v>
      </c>
      <c r="E900">
        <v>5.83</v>
      </c>
      <c r="F900">
        <v>21.981877000000001</v>
      </c>
      <c r="G900">
        <v>24.325236</v>
      </c>
      <c r="H900">
        <v>4.2</v>
      </c>
      <c r="I900">
        <v>5.4</v>
      </c>
    </row>
    <row r="901" spans="1:9" x14ac:dyDescent="0.25">
      <c r="A901" t="s">
        <v>621</v>
      </c>
      <c r="B901" t="s">
        <v>649</v>
      </c>
      <c r="C901" t="s">
        <v>650</v>
      </c>
      <c r="D901">
        <v>9.6</v>
      </c>
      <c r="E901">
        <v>8.3000000000000007</v>
      </c>
      <c r="F901">
        <v>23.582758999999999</v>
      </c>
      <c r="G901">
        <v>30.948487</v>
      </c>
      <c r="H901">
        <v>9.1999999999999993</v>
      </c>
      <c r="I901">
        <v>6.9</v>
      </c>
    </row>
    <row r="902" spans="1:9" x14ac:dyDescent="0.25">
      <c r="A902" t="s">
        <v>621</v>
      </c>
      <c r="B902" t="s">
        <v>651</v>
      </c>
      <c r="C902" t="s">
        <v>652</v>
      </c>
      <c r="D902">
        <v>13.57</v>
      </c>
      <c r="E902">
        <v>9.8800000000000008</v>
      </c>
      <c r="F902">
        <v>23.582758999999999</v>
      </c>
      <c r="G902">
        <v>30.948487</v>
      </c>
      <c r="H902">
        <v>9.1999999999999993</v>
      </c>
      <c r="I902">
        <v>6.9</v>
      </c>
    </row>
    <row r="903" spans="1:9" x14ac:dyDescent="0.25">
      <c r="A903" t="s">
        <v>621</v>
      </c>
      <c r="B903" t="s">
        <v>653</v>
      </c>
      <c r="C903" t="s">
        <v>654</v>
      </c>
      <c r="D903">
        <v>5.64</v>
      </c>
      <c r="E903">
        <v>6.2</v>
      </c>
      <c r="F903">
        <v>23.582758999999999</v>
      </c>
      <c r="G903">
        <v>30.948487</v>
      </c>
      <c r="H903">
        <v>9.1999999999999993</v>
      </c>
      <c r="I903">
        <v>6.9</v>
      </c>
    </row>
    <row r="904" spans="1:9" x14ac:dyDescent="0.25">
      <c r="A904" t="s">
        <v>621</v>
      </c>
      <c r="B904" t="s">
        <v>655</v>
      </c>
      <c r="C904" t="s">
        <v>656</v>
      </c>
      <c r="D904">
        <v>9.99</v>
      </c>
      <c r="E904">
        <v>8.15</v>
      </c>
      <c r="F904">
        <v>23.582758999999999</v>
      </c>
      <c r="G904">
        <v>30.948487</v>
      </c>
      <c r="H904">
        <v>9.1999999999999993</v>
      </c>
      <c r="I904">
        <v>6.9</v>
      </c>
    </row>
    <row r="905" spans="1:9" x14ac:dyDescent="0.25">
      <c r="A905" t="s">
        <v>621</v>
      </c>
      <c r="B905" t="s">
        <v>657</v>
      </c>
      <c r="C905" t="s">
        <v>658</v>
      </c>
      <c r="D905">
        <v>9</v>
      </c>
      <c r="E905">
        <v>9.86</v>
      </c>
      <c r="F905">
        <v>23.582758999999999</v>
      </c>
      <c r="G905">
        <v>30.948487</v>
      </c>
      <c r="H905">
        <v>9.1999999999999993</v>
      </c>
      <c r="I905">
        <v>6.9</v>
      </c>
    </row>
    <row r="906" spans="1:9" x14ac:dyDescent="0.25">
      <c r="A906" t="s">
        <v>621</v>
      </c>
      <c r="B906" t="s">
        <v>659</v>
      </c>
      <c r="C906" t="s">
        <v>660</v>
      </c>
      <c r="D906">
        <v>5.62</v>
      </c>
      <c r="E906">
        <v>5.03</v>
      </c>
      <c r="F906">
        <v>18.272569000000001</v>
      </c>
      <c r="G906">
        <v>19.226987999999999</v>
      </c>
      <c r="H906">
        <v>6</v>
      </c>
      <c r="I906">
        <v>6.7</v>
      </c>
    </row>
    <row r="907" spans="1:9" x14ac:dyDescent="0.25">
      <c r="A907" t="s">
        <v>621</v>
      </c>
      <c r="B907" t="s">
        <v>661</v>
      </c>
      <c r="C907" t="s">
        <v>662</v>
      </c>
      <c r="D907">
        <v>5.39</v>
      </c>
      <c r="E907">
        <v>4.9000000000000004</v>
      </c>
      <c r="F907">
        <v>18.272569000000001</v>
      </c>
      <c r="G907">
        <v>19.226987999999999</v>
      </c>
      <c r="H907">
        <v>6</v>
      </c>
      <c r="I907">
        <v>6.7</v>
      </c>
    </row>
    <row r="908" spans="1:9" x14ac:dyDescent="0.25">
      <c r="A908" t="s">
        <v>621</v>
      </c>
      <c r="B908" t="s">
        <v>663</v>
      </c>
      <c r="C908" t="s">
        <v>664</v>
      </c>
      <c r="D908">
        <v>6.45</v>
      </c>
      <c r="E908">
        <v>5.34</v>
      </c>
      <c r="F908">
        <v>18.272569000000001</v>
      </c>
      <c r="G908">
        <v>19.226987999999999</v>
      </c>
      <c r="H908">
        <v>6</v>
      </c>
      <c r="I908">
        <v>6.7</v>
      </c>
    </row>
    <row r="909" spans="1:9" x14ac:dyDescent="0.25">
      <c r="A909" t="s">
        <v>621</v>
      </c>
      <c r="B909" t="s">
        <v>679</v>
      </c>
      <c r="C909" t="s">
        <v>680</v>
      </c>
      <c r="D909">
        <v>5.3</v>
      </c>
      <c r="E909">
        <v>5.22</v>
      </c>
      <c r="F909">
        <v>18.272569000000001</v>
      </c>
      <c r="G909">
        <v>19.226987999999999</v>
      </c>
      <c r="H909">
        <v>6</v>
      </c>
      <c r="I909">
        <v>6.7</v>
      </c>
    </row>
    <row r="910" spans="1:9" x14ac:dyDescent="0.25">
      <c r="A910" t="s">
        <v>621</v>
      </c>
      <c r="B910" t="s">
        <v>665</v>
      </c>
      <c r="C910" t="s">
        <v>666</v>
      </c>
      <c r="D910">
        <v>5.39</v>
      </c>
      <c r="E910">
        <v>5.58</v>
      </c>
      <c r="F910">
        <v>18.272569000000001</v>
      </c>
      <c r="G910">
        <v>19.226987999999999</v>
      </c>
      <c r="H910">
        <v>6</v>
      </c>
      <c r="I910">
        <v>6.7</v>
      </c>
    </row>
    <row r="911" spans="1:9" x14ac:dyDescent="0.25">
      <c r="A911" t="s">
        <v>621</v>
      </c>
      <c r="B911" t="s">
        <v>669</v>
      </c>
      <c r="C911" t="s">
        <v>670</v>
      </c>
      <c r="D911">
        <v>3.55</v>
      </c>
      <c r="E911">
        <v>3.01</v>
      </c>
      <c r="F911">
        <v>18.272569000000001</v>
      </c>
      <c r="G911">
        <v>19.226987999999999</v>
      </c>
      <c r="H911">
        <v>6</v>
      </c>
      <c r="I911">
        <v>6.7</v>
      </c>
    </row>
    <row r="912" spans="1:9" x14ac:dyDescent="0.25">
      <c r="A912" t="s">
        <v>621</v>
      </c>
      <c r="B912" t="s">
        <v>671</v>
      </c>
      <c r="C912" t="s">
        <v>672</v>
      </c>
      <c r="D912">
        <v>4.75</v>
      </c>
      <c r="E912">
        <v>4.3600000000000003</v>
      </c>
      <c r="F912">
        <v>18.272569000000001</v>
      </c>
      <c r="G912">
        <v>19.226987999999999</v>
      </c>
      <c r="H912">
        <v>6</v>
      </c>
      <c r="I912">
        <v>6.7</v>
      </c>
    </row>
    <row r="913" spans="1:9" x14ac:dyDescent="0.25">
      <c r="A913" t="s">
        <v>621</v>
      </c>
      <c r="B913" t="s">
        <v>673</v>
      </c>
      <c r="C913" t="s">
        <v>674</v>
      </c>
      <c r="D913">
        <v>6.68</v>
      </c>
      <c r="E913">
        <v>5.42</v>
      </c>
      <c r="F913">
        <v>18.272569000000001</v>
      </c>
      <c r="G913">
        <v>19.226987999999999</v>
      </c>
      <c r="H913">
        <v>6</v>
      </c>
      <c r="I913">
        <v>6.7</v>
      </c>
    </row>
    <row r="914" spans="1:9" x14ac:dyDescent="0.25">
      <c r="A914" t="s">
        <v>621</v>
      </c>
      <c r="B914" t="s">
        <v>681</v>
      </c>
      <c r="C914" t="s">
        <v>682</v>
      </c>
      <c r="D914">
        <v>7.19</v>
      </c>
      <c r="E914">
        <v>5.87</v>
      </c>
      <c r="F914">
        <v>18.272569000000001</v>
      </c>
      <c r="G914">
        <v>19.226987999999999</v>
      </c>
      <c r="H914">
        <v>6</v>
      </c>
      <c r="I914">
        <v>6.7</v>
      </c>
    </row>
    <row r="915" spans="1:9" x14ac:dyDescent="0.25">
      <c r="A915" t="s">
        <v>621</v>
      </c>
      <c r="B915" t="s">
        <v>675</v>
      </c>
      <c r="C915" t="s">
        <v>676</v>
      </c>
      <c r="D915">
        <v>5</v>
      </c>
      <c r="E915">
        <v>5.69</v>
      </c>
      <c r="F915">
        <v>18.272569000000001</v>
      </c>
      <c r="G915">
        <v>19.226987999999999</v>
      </c>
      <c r="H915">
        <v>6</v>
      </c>
      <c r="I915">
        <v>6.7</v>
      </c>
    </row>
    <row r="916" spans="1:9" x14ac:dyDescent="0.25">
      <c r="A916" t="s">
        <v>621</v>
      </c>
      <c r="B916" t="s">
        <v>677</v>
      </c>
      <c r="C916" t="s">
        <v>678</v>
      </c>
      <c r="D916">
        <v>6.36</v>
      </c>
      <c r="E916">
        <v>4.75</v>
      </c>
      <c r="F916">
        <v>18.272569000000001</v>
      </c>
      <c r="G916">
        <v>19.226987999999999</v>
      </c>
      <c r="H916">
        <v>6</v>
      </c>
      <c r="I916">
        <v>6.7</v>
      </c>
    </row>
    <row r="917" spans="1:9" x14ac:dyDescent="0.25">
      <c r="A917" t="s">
        <v>621</v>
      </c>
      <c r="B917" t="s">
        <v>667</v>
      </c>
      <c r="C917" t="s">
        <v>668</v>
      </c>
      <c r="D917">
        <v>5.89</v>
      </c>
      <c r="E917">
        <v>5.71</v>
      </c>
      <c r="F917">
        <v>18.272569000000001</v>
      </c>
      <c r="G917">
        <v>19.226987999999999</v>
      </c>
      <c r="H917">
        <v>6</v>
      </c>
      <c r="I917">
        <v>6.7</v>
      </c>
    </row>
    <row r="918" spans="1:9" x14ac:dyDescent="0.25">
      <c r="A918" t="s">
        <v>621</v>
      </c>
      <c r="B918" t="s">
        <v>683</v>
      </c>
      <c r="C918" t="s">
        <v>684</v>
      </c>
      <c r="D918">
        <v>6.96</v>
      </c>
      <c r="E918">
        <v>4.92</v>
      </c>
      <c r="F918">
        <v>18.272569000000001</v>
      </c>
      <c r="G918">
        <v>19.226987999999999</v>
      </c>
      <c r="H918">
        <v>6</v>
      </c>
      <c r="I918">
        <v>6.7</v>
      </c>
    </row>
    <row r="919" spans="1:9" x14ac:dyDescent="0.25">
      <c r="A919" t="s">
        <v>621</v>
      </c>
      <c r="B919" t="s">
        <v>721</v>
      </c>
      <c r="C919" t="s">
        <v>722</v>
      </c>
      <c r="D919">
        <v>5.72</v>
      </c>
      <c r="E919">
        <v>5.49</v>
      </c>
      <c r="F919">
        <v>45.472895000000001</v>
      </c>
      <c r="G919">
        <v>43.324865000000003</v>
      </c>
      <c r="H919">
        <v>4.8</v>
      </c>
      <c r="I919">
        <v>4.3</v>
      </c>
    </row>
    <row r="920" spans="1:9" x14ac:dyDescent="0.25">
      <c r="A920" t="s">
        <v>621</v>
      </c>
      <c r="B920" t="s">
        <v>723</v>
      </c>
      <c r="C920" t="s">
        <v>724</v>
      </c>
      <c r="D920">
        <v>4.87</v>
      </c>
      <c r="E920">
        <v>5.8</v>
      </c>
      <c r="F920">
        <v>45.472895000000001</v>
      </c>
      <c r="G920">
        <v>43.324865000000003</v>
      </c>
      <c r="H920">
        <v>4.8</v>
      </c>
      <c r="I920">
        <v>4.3</v>
      </c>
    </row>
    <row r="921" spans="1:9" x14ac:dyDescent="0.25">
      <c r="A921" t="s">
        <v>621</v>
      </c>
      <c r="B921" t="s">
        <v>725</v>
      </c>
      <c r="C921" t="s">
        <v>726</v>
      </c>
      <c r="D921">
        <v>4.03</v>
      </c>
      <c r="E921">
        <v>4.6500000000000004</v>
      </c>
      <c r="F921">
        <v>45.472895000000001</v>
      </c>
      <c r="G921">
        <v>43.324865000000003</v>
      </c>
      <c r="H921">
        <v>4.8</v>
      </c>
      <c r="I921">
        <v>4.3</v>
      </c>
    </row>
    <row r="922" spans="1:9" x14ac:dyDescent="0.25">
      <c r="A922" t="s">
        <v>621</v>
      </c>
      <c r="B922" t="s">
        <v>727</v>
      </c>
      <c r="C922" t="s">
        <v>728</v>
      </c>
      <c r="D922">
        <v>6.5</v>
      </c>
      <c r="E922">
        <v>5.76</v>
      </c>
      <c r="F922">
        <v>45.472895000000001</v>
      </c>
      <c r="G922">
        <v>43.324865000000003</v>
      </c>
      <c r="H922">
        <v>4.8</v>
      </c>
      <c r="I922">
        <v>4.3</v>
      </c>
    </row>
    <row r="923" spans="1:9" x14ac:dyDescent="0.25">
      <c r="A923" t="s">
        <v>621</v>
      </c>
      <c r="B923" t="s">
        <v>729</v>
      </c>
      <c r="C923" t="s">
        <v>730</v>
      </c>
      <c r="D923">
        <v>4.45</v>
      </c>
      <c r="E923">
        <v>4.3600000000000003</v>
      </c>
      <c r="F923">
        <v>45.472895000000001</v>
      </c>
      <c r="G923">
        <v>43.324865000000003</v>
      </c>
      <c r="H923">
        <v>4.8</v>
      </c>
      <c r="I923">
        <v>4.3</v>
      </c>
    </row>
    <row r="924" spans="1:9" x14ac:dyDescent="0.25">
      <c r="A924" t="s">
        <v>621</v>
      </c>
      <c r="B924" t="s">
        <v>731</v>
      </c>
      <c r="C924" t="s">
        <v>732</v>
      </c>
      <c r="D924">
        <v>8.67</v>
      </c>
      <c r="E924">
        <v>6.92</v>
      </c>
      <c r="F924">
        <v>45.472895000000001</v>
      </c>
      <c r="G924">
        <v>43.324865000000003</v>
      </c>
      <c r="H924">
        <v>4.8</v>
      </c>
      <c r="I924">
        <v>4.3</v>
      </c>
    </row>
    <row r="925" spans="1:9" x14ac:dyDescent="0.25">
      <c r="A925" t="s">
        <v>621</v>
      </c>
      <c r="B925" t="s">
        <v>733</v>
      </c>
      <c r="C925" t="s">
        <v>734</v>
      </c>
      <c r="D925">
        <v>4.5999999999999996</v>
      </c>
      <c r="E925">
        <v>6.87</v>
      </c>
      <c r="F925">
        <v>45.472895000000001</v>
      </c>
      <c r="G925">
        <v>43.324865000000003</v>
      </c>
      <c r="H925">
        <v>4.8</v>
      </c>
      <c r="I925">
        <v>4.3</v>
      </c>
    </row>
    <row r="926" spans="1:9" x14ac:dyDescent="0.25">
      <c r="A926" t="s">
        <v>621</v>
      </c>
      <c r="B926" t="s">
        <v>735</v>
      </c>
      <c r="C926" t="s">
        <v>736</v>
      </c>
      <c r="D926">
        <v>5.5</v>
      </c>
      <c r="E926">
        <v>5.18</v>
      </c>
      <c r="F926">
        <v>45.472895000000001</v>
      </c>
      <c r="G926">
        <v>43.324865000000003</v>
      </c>
      <c r="H926">
        <v>4.8</v>
      </c>
      <c r="I926">
        <v>4.3</v>
      </c>
    </row>
    <row r="927" spans="1:9" x14ac:dyDescent="0.25">
      <c r="A927" t="s">
        <v>621</v>
      </c>
      <c r="B927" t="s">
        <v>737</v>
      </c>
      <c r="C927" t="s">
        <v>738</v>
      </c>
      <c r="D927">
        <v>8.02</v>
      </c>
      <c r="E927">
        <v>9.81</v>
      </c>
      <c r="F927">
        <v>45.472895000000001</v>
      </c>
      <c r="G927">
        <v>43.324865000000003</v>
      </c>
      <c r="H927">
        <v>4.8</v>
      </c>
      <c r="I927">
        <v>4.3</v>
      </c>
    </row>
    <row r="928" spans="1:9" x14ac:dyDescent="0.25">
      <c r="A928" t="s">
        <v>621</v>
      </c>
      <c r="B928" t="s">
        <v>793</v>
      </c>
      <c r="C928" t="s">
        <v>794</v>
      </c>
      <c r="D928">
        <v>17.579999999999998</v>
      </c>
      <c r="E928">
        <v>15.88</v>
      </c>
    </row>
    <row r="929" spans="1:9" x14ac:dyDescent="0.25">
      <c r="A929" t="s">
        <v>621</v>
      </c>
      <c r="B929" t="s">
        <v>795</v>
      </c>
      <c r="C929" t="s">
        <v>796</v>
      </c>
      <c r="D929">
        <v>11.23</v>
      </c>
      <c r="E929">
        <v>9.2799999999999994</v>
      </c>
      <c r="F929">
        <v>34.872788</v>
      </c>
      <c r="G929">
        <v>29.254346999999999</v>
      </c>
      <c r="H929">
        <v>15.5</v>
      </c>
      <c r="I929">
        <v>12</v>
      </c>
    </row>
    <row r="930" spans="1:9" x14ac:dyDescent="0.25">
      <c r="A930" t="s">
        <v>621</v>
      </c>
      <c r="B930" t="s">
        <v>797</v>
      </c>
      <c r="C930" t="s">
        <v>798</v>
      </c>
      <c r="D930">
        <v>9.44</v>
      </c>
      <c r="E930">
        <v>8</v>
      </c>
      <c r="F930">
        <v>34.872788</v>
      </c>
      <c r="G930">
        <v>29.254346999999999</v>
      </c>
      <c r="H930">
        <v>15.5</v>
      </c>
      <c r="I930">
        <v>12</v>
      </c>
    </row>
    <row r="931" spans="1:9" x14ac:dyDescent="0.25">
      <c r="A931" t="s">
        <v>621</v>
      </c>
      <c r="B931" t="s">
        <v>799</v>
      </c>
      <c r="C931" t="s">
        <v>800</v>
      </c>
      <c r="D931">
        <v>9.26</v>
      </c>
      <c r="E931">
        <v>8.59</v>
      </c>
      <c r="F931">
        <v>34.872788</v>
      </c>
      <c r="G931">
        <v>29.254346999999999</v>
      </c>
      <c r="H931">
        <v>15.5</v>
      </c>
      <c r="I931">
        <v>12</v>
      </c>
    </row>
    <row r="932" spans="1:9" x14ac:dyDescent="0.25">
      <c r="A932" t="s">
        <v>621</v>
      </c>
      <c r="B932" t="s">
        <v>801</v>
      </c>
      <c r="C932" t="s">
        <v>802</v>
      </c>
      <c r="D932">
        <v>12.03</v>
      </c>
      <c r="E932">
        <v>9.4700000000000006</v>
      </c>
      <c r="F932">
        <v>34.872788</v>
      </c>
      <c r="G932">
        <v>29.254346999999999</v>
      </c>
      <c r="H932">
        <v>15.5</v>
      </c>
      <c r="I932">
        <v>12</v>
      </c>
    </row>
    <row r="933" spans="1:9" x14ac:dyDescent="0.25">
      <c r="A933" t="s">
        <v>621</v>
      </c>
      <c r="B933" t="s">
        <v>803</v>
      </c>
      <c r="C933" t="s">
        <v>804</v>
      </c>
      <c r="D933">
        <v>13.55</v>
      </c>
      <c r="E933">
        <v>10.75</v>
      </c>
      <c r="F933">
        <v>34.872788</v>
      </c>
      <c r="G933">
        <v>29.254346999999999</v>
      </c>
      <c r="H933">
        <v>15.5</v>
      </c>
      <c r="I933">
        <v>12</v>
      </c>
    </row>
    <row r="934" spans="1:9" x14ac:dyDescent="0.25">
      <c r="A934" t="s">
        <v>621</v>
      </c>
      <c r="B934" t="s">
        <v>805</v>
      </c>
      <c r="C934" t="s">
        <v>806</v>
      </c>
      <c r="D934">
        <v>12.19</v>
      </c>
      <c r="E934">
        <v>9.51</v>
      </c>
      <c r="F934">
        <v>45.072778999999997</v>
      </c>
      <c r="G934">
        <v>39.110179000000002</v>
      </c>
      <c r="H934">
        <v>15.7</v>
      </c>
      <c r="I934">
        <v>17.899999999999999</v>
      </c>
    </row>
    <row r="935" spans="1:9" x14ac:dyDescent="0.25">
      <c r="A935" t="s">
        <v>621</v>
      </c>
      <c r="B935" t="s">
        <v>809</v>
      </c>
      <c r="C935" t="s">
        <v>810</v>
      </c>
      <c r="D935">
        <v>13.15</v>
      </c>
      <c r="E935">
        <v>10.09</v>
      </c>
      <c r="F935">
        <v>45.072778999999997</v>
      </c>
      <c r="G935">
        <v>39.110179000000002</v>
      </c>
      <c r="H935">
        <v>15.7</v>
      </c>
      <c r="I935">
        <v>17.899999999999999</v>
      </c>
    </row>
    <row r="936" spans="1:9" x14ac:dyDescent="0.25">
      <c r="A936" t="s">
        <v>621</v>
      </c>
      <c r="B936" t="s">
        <v>807</v>
      </c>
      <c r="C936" t="s">
        <v>808</v>
      </c>
      <c r="D936">
        <v>11.82</v>
      </c>
      <c r="E936">
        <v>9.27</v>
      </c>
      <c r="F936">
        <v>45.072778999999997</v>
      </c>
      <c r="G936">
        <v>39.110179000000002</v>
      </c>
      <c r="H936">
        <v>15.7</v>
      </c>
      <c r="I936">
        <v>17.899999999999999</v>
      </c>
    </row>
    <row r="937" spans="1:9" x14ac:dyDescent="0.25">
      <c r="A937" t="s">
        <v>621</v>
      </c>
      <c r="B937" t="s">
        <v>811</v>
      </c>
      <c r="C937" t="s">
        <v>812</v>
      </c>
      <c r="D937">
        <v>20.03</v>
      </c>
      <c r="E937">
        <v>17.93</v>
      </c>
      <c r="F937">
        <v>46.578076000000003</v>
      </c>
      <c r="G937">
        <v>47.921754999999997</v>
      </c>
      <c r="H937">
        <v>21.8</v>
      </c>
      <c r="I937">
        <v>20.8</v>
      </c>
    </row>
    <row r="938" spans="1:9" x14ac:dyDescent="0.25">
      <c r="A938" t="s">
        <v>621</v>
      </c>
      <c r="B938" t="s">
        <v>813</v>
      </c>
      <c r="C938" t="s">
        <v>814</v>
      </c>
      <c r="D938">
        <v>18.39</v>
      </c>
      <c r="E938">
        <v>16.86</v>
      </c>
      <c r="F938">
        <v>46.578076000000003</v>
      </c>
      <c r="G938">
        <v>47.921754999999997</v>
      </c>
      <c r="H938">
        <v>21.8</v>
      </c>
      <c r="I938">
        <v>20.8</v>
      </c>
    </row>
    <row r="939" spans="1:9" x14ac:dyDescent="0.25">
      <c r="A939" t="s">
        <v>621</v>
      </c>
      <c r="B939" t="s">
        <v>815</v>
      </c>
      <c r="C939" t="s">
        <v>816</v>
      </c>
      <c r="D939">
        <v>10.51</v>
      </c>
      <c r="E939">
        <v>11.42</v>
      </c>
      <c r="F939">
        <v>46.578076000000003</v>
      </c>
      <c r="G939">
        <v>47.921754999999997</v>
      </c>
      <c r="H939">
        <v>21.8</v>
      </c>
      <c r="I939">
        <v>20.8</v>
      </c>
    </row>
    <row r="940" spans="1:9" x14ac:dyDescent="0.25">
      <c r="A940" t="s">
        <v>621</v>
      </c>
      <c r="B940" t="s">
        <v>817</v>
      </c>
      <c r="C940" t="s">
        <v>818</v>
      </c>
      <c r="D940">
        <v>23.28</v>
      </c>
      <c r="E940">
        <v>21.45</v>
      </c>
      <c r="F940">
        <v>46.578076000000003</v>
      </c>
      <c r="G940">
        <v>47.921754999999997</v>
      </c>
      <c r="H940">
        <v>21.8</v>
      </c>
      <c r="I940">
        <v>20.8</v>
      </c>
    </row>
    <row r="941" spans="1:9" x14ac:dyDescent="0.25">
      <c r="A941" t="s">
        <v>621</v>
      </c>
      <c r="B941" t="s">
        <v>819</v>
      </c>
      <c r="C941" t="s">
        <v>820</v>
      </c>
      <c r="D941">
        <v>14.54</v>
      </c>
      <c r="E941">
        <v>14.42</v>
      </c>
      <c r="F941">
        <v>46.578076000000003</v>
      </c>
      <c r="G941">
        <v>47.921754999999997</v>
      </c>
      <c r="H941">
        <v>21.8</v>
      </c>
      <c r="I941">
        <v>20.8</v>
      </c>
    </row>
    <row r="942" spans="1:9" x14ac:dyDescent="0.25">
      <c r="A942" t="s">
        <v>621</v>
      </c>
      <c r="B942" t="s">
        <v>821</v>
      </c>
      <c r="C942" t="s">
        <v>822</v>
      </c>
      <c r="D942">
        <v>17.16</v>
      </c>
      <c r="E942">
        <v>12.56</v>
      </c>
      <c r="F942">
        <v>46.578076000000003</v>
      </c>
      <c r="G942">
        <v>47.921754999999997</v>
      </c>
      <c r="H942">
        <v>21.8</v>
      </c>
      <c r="I942">
        <v>20.8</v>
      </c>
    </row>
    <row r="943" spans="1:9" x14ac:dyDescent="0.25">
      <c r="A943" t="s">
        <v>621</v>
      </c>
      <c r="B943" t="s">
        <v>823</v>
      </c>
      <c r="C943" t="s">
        <v>824</v>
      </c>
      <c r="D943">
        <v>14.89</v>
      </c>
      <c r="E943">
        <v>14.04</v>
      </c>
      <c r="F943">
        <v>40.361164000000002</v>
      </c>
      <c r="G943">
        <v>34.505381</v>
      </c>
      <c r="H943">
        <v>22</v>
      </c>
      <c r="I943">
        <v>18.100000000000001</v>
      </c>
    </row>
    <row r="944" spans="1:9" x14ac:dyDescent="0.25">
      <c r="A944" t="s">
        <v>621</v>
      </c>
      <c r="B944" t="s">
        <v>829</v>
      </c>
      <c r="C944" t="s">
        <v>830</v>
      </c>
      <c r="D944">
        <v>15.38</v>
      </c>
      <c r="E944">
        <v>11.31</v>
      </c>
      <c r="F944">
        <v>40.361164000000002</v>
      </c>
      <c r="G944">
        <v>34.505381</v>
      </c>
      <c r="H944">
        <v>22</v>
      </c>
      <c r="I944">
        <v>18.100000000000001</v>
      </c>
    </row>
    <row r="945" spans="1:9" x14ac:dyDescent="0.25">
      <c r="A945" t="s">
        <v>621</v>
      </c>
      <c r="B945" t="s">
        <v>831</v>
      </c>
      <c r="C945" t="s">
        <v>832</v>
      </c>
      <c r="D945">
        <v>11.89</v>
      </c>
      <c r="E945">
        <v>11.73</v>
      </c>
      <c r="F945">
        <v>40.361164000000002</v>
      </c>
      <c r="G945">
        <v>34.505381</v>
      </c>
      <c r="H945">
        <v>22</v>
      </c>
      <c r="I945">
        <v>18.100000000000001</v>
      </c>
    </row>
    <row r="946" spans="1:9" x14ac:dyDescent="0.25">
      <c r="A946" t="s">
        <v>621</v>
      </c>
      <c r="B946" t="s">
        <v>833</v>
      </c>
      <c r="C946" t="s">
        <v>834</v>
      </c>
      <c r="D946">
        <v>17.47</v>
      </c>
      <c r="E946">
        <v>16.21</v>
      </c>
      <c r="F946">
        <v>40.361164000000002</v>
      </c>
      <c r="G946">
        <v>34.505381</v>
      </c>
      <c r="H946">
        <v>22</v>
      </c>
      <c r="I946">
        <v>18.100000000000001</v>
      </c>
    </row>
    <row r="947" spans="1:9" x14ac:dyDescent="0.25">
      <c r="A947" t="s">
        <v>621</v>
      </c>
      <c r="B947" t="s">
        <v>825</v>
      </c>
      <c r="C947" t="s">
        <v>826</v>
      </c>
      <c r="D947">
        <v>20.8</v>
      </c>
      <c r="E947">
        <v>24.72</v>
      </c>
      <c r="F947">
        <v>40.361164000000002</v>
      </c>
      <c r="G947">
        <v>34.505381</v>
      </c>
      <c r="H947">
        <v>22</v>
      </c>
      <c r="I947">
        <v>18.100000000000001</v>
      </c>
    </row>
    <row r="948" spans="1:9" x14ac:dyDescent="0.25">
      <c r="A948" t="s">
        <v>621</v>
      </c>
      <c r="B948" t="s">
        <v>827</v>
      </c>
      <c r="C948" t="s">
        <v>828</v>
      </c>
      <c r="D948">
        <v>11.83</v>
      </c>
      <c r="E948">
        <v>10.130000000000001</v>
      </c>
      <c r="F948">
        <v>40.361164000000002</v>
      </c>
      <c r="G948">
        <v>34.505381</v>
      </c>
      <c r="H948">
        <v>22</v>
      </c>
      <c r="I948">
        <v>18.100000000000001</v>
      </c>
    </row>
    <row r="949" spans="1:9" x14ac:dyDescent="0.25">
      <c r="A949" t="s">
        <v>621</v>
      </c>
      <c r="B949" t="s">
        <v>835</v>
      </c>
      <c r="C949" t="s">
        <v>836</v>
      </c>
      <c r="D949">
        <v>14.15</v>
      </c>
      <c r="E949">
        <v>13.1</v>
      </c>
      <c r="F949">
        <v>40.361164000000002</v>
      </c>
      <c r="G949">
        <v>34.505381</v>
      </c>
      <c r="H949">
        <v>22</v>
      </c>
      <c r="I949">
        <v>18.100000000000001</v>
      </c>
    </row>
    <row r="950" spans="1:9" x14ac:dyDescent="0.25">
      <c r="A950" t="s">
        <v>621</v>
      </c>
      <c r="B950" t="s">
        <v>837</v>
      </c>
      <c r="C950" t="s">
        <v>838</v>
      </c>
      <c r="D950">
        <v>10.76</v>
      </c>
      <c r="E950">
        <v>8.6</v>
      </c>
      <c r="F950">
        <v>31.063793</v>
      </c>
      <c r="G950">
        <v>30.009838999999999</v>
      </c>
      <c r="H950">
        <v>15.8</v>
      </c>
      <c r="I950">
        <v>23.4</v>
      </c>
    </row>
    <row r="951" spans="1:9" x14ac:dyDescent="0.25">
      <c r="A951" t="s">
        <v>621</v>
      </c>
      <c r="B951" t="s">
        <v>839</v>
      </c>
      <c r="C951" t="s">
        <v>840</v>
      </c>
      <c r="D951">
        <v>10.91</v>
      </c>
      <c r="E951">
        <v>8.64</v>
      </c>
      <c r="F951">
        <v>31.063793</v>
      </c>
      <c r="G951">
        <v>30.009838999999999</v>
      </c>
      <c r="H951">
        <v>15.8</v>
      </c>
      <c r="I951">
        <v>23.4</v>
      </c>
    </row>
    <row r="952" spans="1:9" x14ac:dyDescent="0.25">
      <c r="A952" t="s">
        <v>621</v>
      </c>
      <c r="B952" t="s">
        <v>841</v>
      </c>
      <c r="C952" t="s">
        <v>842</v>
      </c>
      <c r="D952">
        <v>10.52</v>
      </c>
      <c r="E952">
        <v>8.5299999999999994</v>
      </c>
      <c r="F952">
        <v>31.063793</v>
      </c>
      <c r="G952">
        <v>30.009838999999999</v>
      </c>
      <c r="H952">
        <v>15.8</v>
      </c>
      <c r="I952">
        <v>23.4</v>
      </c>
    </row>
    <row r="953" spans="1:9" x14ac:dyDescent="0.25">
      <c r="A953" t="s">
        <v>621</v>
      </c>
      <c r="B953" t="s">
        <v>843</v>
      </c>
      <c r="C953" t="s">
        <v>844</v>
      </c>
      <c r="D953">
        <v>21</v>
      </c>
      <c r="E953">
        <v>20.100000000000001</v>
      </c>
      <c r="F953">
        <v>48.577665000000003</v>
      </c>
      <c r="G953">
        <v>49.220525000000002</v>
      </c>
      <c r="H953">
        <v>23.4</v>
      </c>
      <c r="I953">
        <v>20.8</v>
      </c>
    </row>
    <row r="954" spans="1:9" x14ac:dyDescent="0.25">
      <c r="A954" t="s">
        <v>621</v>
      </c>
      <c r="B954" t="s">
        <v>845</v>
      </c>
      <c r="C954" t="s">
        <v>846</v>
      </c>
      <c r="D954">
        <v>21.45</v>
      </c>
      <c r="E954">
        <v>22.29</v>
      </c>
      <c r="F954">
        <v>48.577665000000003</v>
      </c>
      <c r="G954">
        <v>49.220525000000002</v>
      </c>
      <c r="H954">
        <v>23.4</v>
      </c>
      <c r="I954">
        <v>20.8</v>
      </c>
    </row>
    <row r="955" spans="1:9" x14ac:dyDescent="0.25">
      <c r="A955" t="s">
        <v>621</v>
      </c>
      <c r="B955" t="s">
        <v>851</v>
      </c>
      <c r="C955" t="s">
        <v>852</v>
      </c>
      <c r="D955">
        <v>28.84</v>
      </c>
      <c r="E955">
        <v>29.47</v>
      </c>
      <c r="F955">
        <v>48.577665000000003</v>
      </c>
      <c r="G955">
        <v>49.220525000000002</v>
      </c>
      <c r="H955">
        <v>23.4</v>
      </c>
      <c r="I955">
        <v>20.8</v>
      </c>
    </row>
    <row r="956" spans="1:9" x14ac:dyDescent="0.25">
      <c r="A956" t="s">
        <v>621</v>
      </c>
      <c r="B956" t="s">
        <v>847</v>
      </c>
      <c r="C956" t="s">
        <v>848</v>
      </c>
      <c r="D956">
        <v>20.67</v>
      </c>
      <c r="E956">
        <v>18.41</v>
      </c>
      <c r="F956">
        <v>48.577665000000003</v>
      </c>
      <c r="G956">
        <v>49.220525000000002</v>
      </c>
      <c r="H956">
        <v>23.4</v>
      </c>
      <c r="I956">
        <v>20.8</v>
      </c>
    </row>
    <row r="957" spans="1:9" x14ac:dyDescent="0.25">
      <c r="A957" t="s">
        <v>621</v>
      </c>
      <c r="B957" t="s">
        <v>853</v>
      </c>
      <c r="C957" t="s">
        <v>854</v>
      </c>
      <c r="D957">
        <v>17.62</v>
      </c>
      <c r="E957">
        <v>19.399999999999999</v>
      </c>
      <c r="F957">
        <v>48.577665000000003</v>
      </c>
      <c r="G957">
        <v>49.220525000000002</v>
      </c>
      <c r="H957">
        <v>23.4</v>
      </c>
      <c r="I957">
        <v>20.8</v>
      </c>
    </row>
    <row r="958" spans="1:9" x14ac:dyDescent="0.25">
      <c r="A958" t="s">
        <v>621</v>
      </c>
      <c r="B958" t="s">
        <v>849</v>
      </c>
      <c r="C958" t="s">
        <v>850</v>
      </c>
      <c r="D958">
        <v>18.899999999999999</v>
      </c>
      <c r="E958">
        <v>15.32</v>
      </c>
      <c r="F958">
        <v>48.577665000000003</v>
      </c>
      <c r="G958">
        <v>49.220525000000002</v>
      </c>
      <c r="H958">
        <v>23.4</v>
      </c>
      <c r="I958">
        <v>20.8</v>
      </c>
    </row>
    <row r="959" spans="1:9" x14ac:dyDescent="0.25">
      <c r="A959" t="s">
        <v>621</v>
      </c>
      <c r="B959" t="s">
        <v>855</v>
      </c>
      <c r="C959" t="s">
        <v>856</v>
      </c>
      <c r="D959">
        <v>20.010000000000002</v>
      </c>
      <c r="E959">
        <v>17.87</v>
      </c>
      <c r="F959">
        <v>51.081510999999999</v>
      </c>
      <c r="G959">
        <v>48.322768000000003</v>
      </c>
      <c r="H959">
        <v>24.3</v>
      </c>
      <c r="I959">
        <v>17.7</v>
      </c>
    </row>
    <row r="960" spans="1:9" x14ac:dyDescent="0.25">
      <c r="A960" t="s">
        <v>621</v>
      </c>
      <c r="B960" t="s">
        <v>857</v>
      </c>
      <c r="C960" t="s">
        <v>858</v>
      </c>
      <c r="D960">
        <v>17.809999999999999</v>
      </c>
      <c r="E960">
        <v>17.34</v>
      </c>
      <c r="F960">
        <v>51.081510999999999</v>
      </c>
      <c r="G960">
        <v>48.322768000000003</v>
      </c>
      <c r="H960">
        <v>24.3</v>
      </c>
      <c r="I960">
        <v>17.7</v>
      </c>
    </row>
    <row r="961" spans="1:9" x14ac:dyDescent="0.25">
      <c r="A961" t="s">
        <v>621</v>
      </c>
      <c r="B961" t="s">
        <v>859</v>
      </c>
      <c r="C961" t="s">
        <v>860</v>
      </c>
      <c r="D961">
        <v>19.059999999999999</v>
      </c>
      <c r="E961">
        <v>15.34</v>
      </c>
      <c r="F961">
        <v>51.081510999999999</v>
      </c>
      <c r="G961">
        <v>48.322768000000003</v>
      </c>
      <c r="H961">
        <v>24.3</v>
      </c>
      <c r="I961">
        <v>17.7</v>
      </c>
    </row>
    <row r="962" spans="1:9" x14ac:dyDescent="0.25">
      <c r="A962" t="s">
        <v>621</v>
      </c>
      <c r="B962" t="s">
        <v>861</v>
      </c>
      <c r="C962" t="s">
        <v>862</v>
      </c>
      <c r="D962">
        <v>25.94</v>
      </c>
      <c r="E962">
        <v>23.91</v>
      </c>
      <c r="F962">
        <v>51.081510999999999</v>
      </c>
      <c r="G962">
        <v>48.322768000000003</v>
      </c>
      <c r="H962">
        <v>24.3</v>
      </c>
      <c r="I962">
        <v>17.7</v>
      </c>
    </row>
    <row r="963" spans="1:9" x14ac:dyDescent="0.25">
      <c r="A963" t="s">
        <v>621</v>
      </c>
      <c r="B963" t="s">
        <v>863</v>
      </c>
      <c r="C963" t="s">
        <v>864</v>
      </c>
      <c r="D963">
        <v>23.57</v>
      </c>
      <c r="E963">
        <v>21.61</v>
      </c>
      <c r="F963">
        <v>51.081510999999999</v>
      </c>
      <c r="G963">
        <v>48.322768000000003</v>
      </c>
      <c r="H963">
        <v>24.3</v>
      </c>
      <c r="I963">
        <v>17.7</v>
      </c>
    </row>
    <row r="964" spans="1:9" x14ac:dyDescent="0.25">
      <c r="A964" t="s">
        <v>621</v>
      </c>
      <c r="B964" t="s">
        <v>865</v>
      </c>
      <c r="C964" t="s">
        <v>866</v>
      </c>
      <c r="D964">
        <v>18.25</v>
      </c>
      <c r="E964">
        <v>13.96</v>
      </c>
      <c r="F964">
        <v>51.081510999999999</v>
      </c>
      <c r="G964">
        <v>48.322768000000003</v>
      </c>
      <c r="H964">
        <v>24.3</v>
      </c>
      <c r="I964">
        <v>17.7</v>
      </c>
    </row>
    <row r="965" spans="1:9" x14ac:dyDescent="0.25">
      <c r="A965" t="s">
        <v>621</v>
      </c>
      <c r="B965" t="s">
        <v>867</v>
      </c>
      <c r="C965" t="s">
        <v>868</v>
      </c>
      <c r="D965">
        <v>23.63</v>
      </c>
      <c r="E965">
        <v>16.420000000000002</v>
      </c>
      <c r="F965">
        <v>51.081510999999999</v>
      </c>
      <c r="G965">
        <v>48.322768000000003</v>
      </c>
      <c r="H965">
        <v>24.3</v>
      </c>
      <c r="I965">
        <v>17.7</v>
      </c>
    </row>
    <row r="966" spans="1:9" x14ac:dyDescent="0.25">
      <c r="A966" t="s">
        <v>621</v>
      </c>
      <c r="B966" t="s">
        <v>869</v>
      </c>
      <c r="C966" t="s">
        <v>870</v>
      </c>
      <c r="D966">
        <v>16.11</v>
      </c>
      <c r="E966">
        <v>15.64</v>
      </c>
      <c r="F966">
        <v>51.081510999999999</v>
      </c>
      <c r="G966">
        <v>48.322768000000003</v>
      </c>
      <c r="H966">
        <v>24.3</v>
      </c>
      <c r="I966">
        <v>17.7</v>
      </c>
    </row>
    <row r="967" spans="1:9" x14ac:dyDescent="0.25">
      <c r="A967" t="s">
        <v>621</v>
      </c>
      <c r="B967" t="s">
        <v>871</v>
      </c>
      <c r="C967" t="s">
        <v>872</v>
      </c>
      <c r="D967">
        <v>16.53</v>
      </c>
      <c r="E967">
        <v>14.24</v>
      </c>
      <c r="F967">
        <v>51.081510999999999</v>
      </c>
      <c r="G967">
        <v>48.322768000000003</v>
      </c>
      <c r="H967">
        <v>24.3</v>
      </c>
      <c r="I967">
        <v>17.7</v>
      </c>
    </row>
    <row r="968" spans="1:9" x14ac:dyDescent="0.25">
      <c r="A968" t="s">
        <v>621</v>
      </c>
      <c r="B968" t="s">
        <v>873</v>
      </c>
      <c r="C968" t="s">
        <v>874</v>
      </c>
      <c r="D968">
        <v>24.13</v>
      </c>
      <c r="E968">
        <v>23.53</v>
      </c>
      <c r="F968">
        <v>51.081510999999999</v>
      </c>
      <c r="G968">
        <v>48.322768000000003</v>
      </c>
      <c r="H968">
        <v>24.3</v>
      </c>
      <c r="I968">
        <v>17.7</v>
      </c>
    </row>
    <row r="969" spans="1:9" x14ac:dyDescent="0.25">
      <c r="A969" t="s">
        <v>621</v>
      </c>
      <c r="B969" t="s">
        <v>875</v>
      </c>
      <c r="C969" t="s">
        <v>876</v>
      </c>
      <c r="D969">
        <v>14.72</v>
      </c>
      <c r="E969">
        <v>13.25</v>
      </c>
      <c r="F969">
        <v>44.993192999999998</v>
      </c>
      <c r="G969">
        <v>40.921846000000002</v>
      </c>
      <c r="H969">
        <v>12.8</v>
      </c>
      <c r="I969">
        <v>13.9</v>
      </c>
    </row>
    <row r="970" spans="1:9" x14ac:dyDescent="0.25">
      <c r="A970" t="s">
        <v>621</v>
      </c>
      <c r="B970" t="s">
        <v>877</v>
      </c>
      <c r="C970" t="s">
        <v>878</v>
      </c>
      <c r="D970">
        <v>13.42</v>
      </c>
      <c r="E970">
        <v>15.14</v>
      </c>
      <c r="F970">
        <v>44.993192999999998</v>
      </c>
      <c r="G970">
        <v>40.921846000000002</v>
      </c>
      <c r="H970">
        <v>12.8</v>
      </c>
      <c r="I970">
        <v>13.9</v>
      </c>
    </row>
    <row r="971" spans="1:9" x14ac:dyDescent="0.25">
      <c r="A971" t="s">
        <v>621</v>
      </c>
      <c r="B971" t="s">
        <v>879</v>
      </c>
      <c r="C971" t="s">
        <v>880</v>
      </c>
      <c r="D971">
        <v>11.32</v>
      </c>
      <c r="E971">
        <v>9.27</v>
      </c>
      <c r="F971">
        <v>44.993192999999998</v>
      </c>
      <c r="G971">
        <v>40.921846000000002</v>
      </c>
      <c r="H971">
        <v>12.8</v>
      </c>
      <c r="I971">
        <v>13.9</v>
      </c>
    </row>
    <row r="972" spans="1:9" x14ac:dyDescent="0.25">
      <c r="A972" t="s">
        <v>621</v>
      </c>
      <c r="B972" t="s">
        <v>881</v>
      </c>
      <c r="C972" t="s">
        <v>882</v>
      </c>
      <c r="D972">
        <v>15.81</v>
      </c>
      <c r="E972">
        <v>13.01</v>
      </c>
      <c r="F972">
        <v>44.993192999999998</v>
      </c>
      <c r="G972">
        <v>40.921846000000002</v>
      </c>
      <c r="H972">
        <v>12.8</v>
      </c>
      <c r="I972">
        <v>13.9</v>
      </c>
    </row>
    <row r="973" spans="1:9" x14ac:dyDescent="0.25">
      <c r="A973" t="s">
        <v>621</v>
      </c>
      <c r="B973" t="s">
        <v>883</v>
      </c>
      <c r="C973" t="s">
        <v>884</v>
      </c>
      <c r="D973">
        <v>17.010000000000002</v>
      </c>
      <c r="E973">
        <v>15.11</v>
      </c>
      <c r="F973">
        <v>44.993192999999998</v>
      </c>
      <c r="G973">
        <v>40.921846000000002</v>
      </c>
      <c r="H973">
        <v>12.8</v>
      </c>
      <c r="I973">
        <v>13.9</v>
      </c>
    </row>
    <row r="974" spans="1:9" x14ac:dyDescent="0.25">
      <c r="A974" t="s">
        <v>621</v>
      </c>
      <c r="B974" t="s">
        <v>885</v>
      </c>
      <c r="C974" t="s">
        <v>886</v>
      </c>
      <c r="D974">
        <v>16.07</v>
      </c>
      <c r="E974">
        <v>12.08</v>
      </c>
      <c r="F974">
        <v>17.46059</v>
      </c>
      <c r="G974">
        <v>19.801310999999998</v>
      </c>
      <c r="H974">
        <v>12.8</v>
      </c>
      <c r="I974">
        <v>13.9</v>
      </c>
    </row>
    <row r="975" spans="1:9" x14ac:dyDescent="0.25">
      <c r="A975" t="s">
        <v>621</v>
      </c>
      <c r="B975" t="s">
        <v>685</v>
      </c>
      <c r="C975" t="s">
        <v>686</v>
      </c>
      <c r="D975">
        <v>5.49</v>
      </c>
      <c r="E975">
        <v>5.63</v>
      </c>
      <c r="F975">
        <v>17.46059</v>
      </c>
      <c r="G975">
        <v>19.801310999999998</v>
      </c>
    </row>
    <row r="976" spans="1:9" x14ac:dyDescent="0.25">
      <c r="A976" t="s">
        <v>621</v>
      </c>
      <c r="B976" t="s">
        <v>687</v>
      </c>
      <c r="C976" t="s">
        <v>688</v>
      </c>
      <c r="D976">
        <v>3.94</v>
      </c>
      <c r="E976">
        <v>4.5</v>
      </c>
      <c r="F976">
        <v>9.8084469999999992</v>
      </c>
      <c r="G976">
        <v>11.280427</v>
      </c>
      <c r="H976">
        <v>4.8</v>
      </c>
      <c r="I976">
        <v>4.3</v>
      </c>
    </row>
    <row r="977" spans="1:9" x14ac:dyDescent="0.25">
      <c r="A977" t="s">
        <v>621</v>
      </c>
      <c r="B977" t="s">
        <v>689</v>
      </c>
      <c r="C977" t="s">
        <v>690</v>
      </c>
      <c r="D977">
        <v>2.9</v>
      </c>
      <c r="E977">
        <v>3.77</v>
      </c>
      <c r="F977">
        <v>8.4059849999999994</v>
      </c>
      <c r="G977">
        <v>9.2668669999999995</v>
      </c>
      <c r="H977">
        <v>4.8</v>
      </c>
      <c r="I977">
        <v>4.3</v>
      </c>
    </row>
    <row r="978" spans="1:9" x14ac:dyDescent="0.25">
      <c r="A978" t="s">
        <v>621</v>
      </c>
      <c r="B978" t="s">
        <v>691</v>
      </c>
      <c r="C978" t="s">
        <v>692</v>
      </c>
      <c r="D978">
        <v>5.04</v>
      </c>
      <c r="E978">
        <v>5.27</v>
      </c>
      <c r="F978">
        <v>11.794517000000001</v>
      </c>
      <c r="G978">
        <v>14.108131</v>
      </c>
      <c r="H978">
        <v>4.8</v>
      </c>
      <c r="I978">
        <v>4.3</v>
      </c>
    </row>
    <row r="979" spans="1:9" x14ac:dyDescent="0.25">
      <c r="A979" t="s">
        <v>621</v>
      </c>
      <c r="B979" t="s">
        <v>693</v>
      </c>
      <c r="C979" t="s">
        <v>694</v>
      </c>
      <c r="D979">
        <v>5.65</v>
      </c>
      <c r="E979">
        <v>5.79</v>
      </c>
      <c r="F979">
        <v>18.248602000000002</v>
      </c>
      <c r="G979">
        <v>21.928747000000001</v>
      </c>
      <c r="H979">
        <v>10.3</v>
      </c>
      <c r="I979">
        <v>6.7</v>
      </c>
    </row>
    <row r="980" spans="1:9" x14ac:dyDescent="0.25">
      <c r="A980" t="s">
        <v>621</v>
      </c>
      <c r="B980" t="s">
        <v>695</v>
      </c>
      <c r="C980" t="s">
        <v>696</v>
      </c>
      <c r="D980">
        <v>4.62</v>
      </c>
      <c r="E980">
        <v>4.7300000000000004</v>
      </c>
      <c r="F980">
        <v>18.248602000000002</v>
      </c>
      <c r="G980">
        <v>21.928747000000001</v>
      </c>
      <c r="H980">
        <v>10.3</v>
      </c>
      <c r="I980">
        <v>6.7</v>
      </c>
    </row>
    <row r="981" spans="1:9" x14ac:dyDescent="0.25">
      <c r="A981" t="s">
        <v>621</v>
      </c>
      <c r="B981" t="s">
        <v>697</v>
      </c>
      <c r="C981" t="s">
        <v>698</v>
      </c>
      <c r="D981">
        <v>4.66</v>
      </c>
      <c r="E981">
        <v>7.05</v>
      </c>
      <c r="F981">
        <v>18.248602000000002</v>
      </c>
      <c r="G981">
        <v>21.928747000000001</v>
      </c>
      <c r="H981">
        <v>10.3</v>
      </c>
      <c r="I981">
        <v>6.7</v>
      </c>
    </row>
    <row r="982" spans="1:9" x14ac:dyDescent="0.25">
      <c r="A982" t="s">
        <v>621</v>
      </c>
      <c r="B982" t="s">
        <v>699</v>
      </c>
      <c r="C982" t="s">
        <v>700</v>
      </c>
      <c r="D982">
        <v>3.93</v>
      </c>
      <c r="E982">
        <v>3.87</v>
      </c>
      <c r="F982">
        <v>18.248602000000002</v>
      </c>
      <c r="G982">
        <v>21.928747000000001</v>
      </c>
      <c r="H982">
        <v>10.3</v>
      </c>
      <c r="I982">
        <v>6.7</v>
      </c>
    </row>
    <row r="983" spans="1:9" x14ac:dyDescent="0.25">
      <c r="A983" t="s">
        <v>621</v>
      </c>
      <c r="B983" t="s">
        <v>701</v>
      </c>
      <c r="C983" t="s">
        <v>702</v>
      </c>
      <c r="D983">
        <v>7.02</v>
      </c>
      <c r="E983">
        <v>5.41</v>
      </c>
      <c r="F983">
        <v>18.248602000000002</v>
      </c>
      <c r="G983">
        <v>21.928747000000001</v>
      </c>
      <c r="H983">
        <v>10.3</v>
      </c>
      <c r="I983">
        <v>6.7</v>
      </c>
    </row>
    <row r="984" spans="1:9" x14ac:dyDescent="0.25">
      <c r="A984" t="s">
        <v>621</v>
      </c>
      <c r="B984" t="s">
        <v>703</v>
      </c>
      <c r="C984" t="s">
        <v>704</v>
      </c>
      <c r="D984">
        <v>6.12</v>
      </c>
      <c r="E984">
        <v>5.64</v>
      </c>
      <c r="F984">
        <v>18.248602000000002</v>
      </c>
      <c r="G984">
        <v>21.928747000000001</v>
      </c>
      <c r="H984">
        <v>10.3</v>
      </c>
      <c r="I984">
        <v>6.7</v>
      </c>
    </row>
    <row r="985" spans="1:9" x14ac:dyDescent="0.25">
      <c r="A985" t="s">
        <v>621</v>
      </c>
      <c r="B985" t="s">
        <v>705</v>
      </c>
      <c r="C985" t="s">
        <v>706</v>
      </c>
      <c r="D985">
        <v>5.66</v>
      </c>
      <c r="E985">
        <v>6.39</v>
      </c>
      <c r="F985">
        <v>18.248602000000002</v>
      </c>
      <c r="G985">
        <v>21.928747000000001</v>
      </c>
      <c r="H985">
        <v>10.3</v>
      </c>
      <c r="I985">
        <v>6.7</v>
      </c>
    </row>
    <row r="986" spans="1:9" x14ac:dyDescent="0.25">
      <c r="A986" t="s">
        <v>621</v>
      </c>
      <c r="B986" t="s">
        <v>707</v>
      </c>
      <c r="C986" t="s">
        <v>708</v>
      </c>
      <c r="D986">
        <v>8.16</v>
      </c>
      <c r="E986">
        <v>6.88</v>
      </c>
      <c r="F986">
        <v>18.248602000000002</v>
      </c>
      <c r="G986">
        <v>21.928747000000001</v>
      </c>
      <c r="H986">
        <v>10.3</v>
      </c>
      <c r="I986">
        <v>6.7</v>
      </c>
    </row>
    <row r="987" spans="1:9" x14ac:dyDescent="0.25">
      <c r="A987" t="s">
        <v>621</v>
      </c>
      <c r="B987" t="s">
        <v>709</v>
      </c>
      <c r="C987" t="s">
        <v>710</v>
      </c>
      <c r="D987">
        <v>6.12</v>
      </c>
      <c r="E987">
        <v>5.64</v>
      </c>
      <c r="F987">
        <v>20.233194000000001</v>
      </c>
      <c r="G987">
        <v>15.99391</v>
      </c>
      <c r="H987">
        <v>5.3</v>
      </c>
      <c r="I987">
        <v>6.8</v>
      </c>
    </row>
    <row r="988" spans="1:9" x14ac:dyDescent="0.25">
      <c r="A988" t="s">
        <v>621</v>
      </c>
      <c r="B988" t="s">
        <v>717</v>
      </c>
      <c r="C988" t="s">
        <v>718</v>
      </c>
      <c r="D988">
        <v>4.53</v>
      </c>
      <c r="E988">
        <v>3.17</v>
      </c>
      <c r="F988">
        <v>20.233194000000001</v>
      </c>
      <c r="G988">
        <v>15.99391</v>
      </c>
      <c r="H988">
        <v>5.3</v>
      </c>
      <c r="I988">
        <v>6.8</v>
      </c>
    </row>
    <row r="989" spans="1:9" x14ac:dyDescent="0.25">
      <c r="A989" t="s">
        <v>621</v>
      </c>
      <c r="B989" t="s">
        <v>711</v>
      </c>
      <c r="C989" t="s">
        <v>712</v>
      </c>
      <c r="D989">
        <v>6.85</v>
      </c>
      <c r="E989">
        <v>7.02</v>
      </c>
      <c r="F989">
        <v>20.233194000000001</v>
      </c>
      <c r="G989">
        <v>15.99391</v>
      </c>
      <c r="H989">
        <v>5.3</v>
      </c>
      <c r="I989">
        <v>6.8</v>
      </c>
    </row>
    <row r="990" spans="1:9" x14ac:dyDescent="0.25">
      <c r="A990" t="s">
        <v>621</v>
      </c>
      <c r="B990" t="s">
        <v>713</v>
      </c>
      <c r="C990" t="s">
        <v>714</v>
      </c>
      <c r="D990">
        <v>7.61</v>
      </c>
      <c r="E990">
        <v>8.4</v>
      </c>
      <c r="F990">
        <v>20.233194000000001</v>
      </c>
      <c r="G990">
        <v>15.99391</v>
      </c>
      <c r="H990">
        <v>5.3</v>
      </c>
      <c r="I990">
        <v>6.8</v>
      </c>
    </row>
    <row r="991" spans="1:9" x14ac:dyDescent="0.25">
      <c r="A991" t="s">
        <v>621</v>
      </c>
      <c r="B991" t="s">
        <v>715</v>
      </c>
      <c r="C991" t="s">
        <v>716</v>
      </c>
      <c r="D991">
        <v>5.76</v>
      </c>
      <c r="E991">
        <v>4.2699999999999996</v>
      </c>
      <c r="F991">
        <v>20.233194000000001</v>
      </c>
      <c r="G991">
        <v>15.99391</v>
      </c>
      <c r="H991">
        <v>5.3</v>
      </c>
      <c r="I991">
        <v>6.8</v>
      </c>
    </row>
    <row r="992" spans="1:9" x14ac:dyDescent="0.25">
      <c r="A992" t="s">
        <v>621</v>
      </c>
      <c r="B992" t="s">
        <v>719</v>
      </c>
      <c r="C992" t="s">
        <v>720</v>
      </c>
      <c r="D992">
        <v>5.54</v>
      </c>
      <c r="E992">
        <v>5.72</v>
      </c>
      <c r="F992">
        <v>18.508085000000001</v>
      </c>
      <c r="G992">
        <v>21.255130999999999</v>
      </c>
      <c r="H992">
        <v>4.2</v>
      </c>
      <c r="I992">
        <v>5.3</v>
      </c>
    </row>
    <row r="993" spans="1:9" x14ac:dyDescent="0.25">
      <c r="A993" t="s">
        <v>621</v>
      </c>
      <c r="B993" t="s">
        <v>739</v>
      </c>
      <c r="C993" t="s">
        <v>740</v>
      </c>
      <c r="D993">
        <v>8.66</v>
      </c>
      <c r="E993">
        <v>8.02</v>
      </c>
      <c r="F993">
        <v>26.563939999999999</v>
      </c>
      <c r="G993">
        <v>29.496959</v>
      </c>
    </row>
    <row r="994" spans="1:9" x14ac:dyDescent="0.25">
      <c r="A994" t="s">
        <v>621</v>
      </c>
      <c r="B994" t="s">
        <v>741</v>
      </c>
      <c r="C994" t="s">
        <v>742</v>
      </c>
      <c r="D994">
        <v>6.75</v>
      </c>
      <c r="E994">
        <v>6.62</v>
      </c>
      <c r="F994">
        <v>23.647158000000001</v>
      </c>
      <c r="G994">
        <v>26.225432999999999</v>
      </c>
      <c r="H994">
        <v>5.8</v>
      </c>
      <c r="I994">
        <v>5.9</v>
      </c>
    </row>
    <row r="995" spans="1:9" x14ac:dyDescent="0.25">
      <c r="A995" t="s">
        <v>621</v>
      </c>
      <c r="B995" t="s">
        <v>743</v>
      </c>
      <c r="C995" t="s">
        <v>744</v>
      </c>
      <c r="D995">
        <v>7.02</v>
      </c>
      <c r="E995">
        <v>7.56</v>
      </c>
      <c r="F995">
        <v>23.647158000000001</v>
      </c>
      <c r="G995">
        <v>26.225432999999999</v>
      </c>
      <c r="H995">
        <v>5.8</v>
      </c>
      <c r="I995">
        <v>5.9</v>
      </c>
    </row>
    <row r="996" spans="1:9" x14ac:dyDescent="0.25">
      <c r="A996" t="s">
        <v>621</v>
      </c>
      <c r="B996" t="s">
        <v>745</v>
      </c>
      <c r="C996" t="s">
        <v>746</v>
      </c>
      <c r="D996">
        <v>7.86</v>
      </c>
      <c r="E996">
        <v>7.12</v>
      </c>
      <c r="F996">
        <v>23.647158000000001</v>
      </c>
      <c r="G996">
        <v>26.225432999999999</v>
      </c>
      <c r="H996">
        <v>5.8</v>
      </c>
      <c r="I996">
        <v>5.9</v>
      </c>
    </row>
    <row r="997" spans="1:9" x14ac:dyDescent="0.25">
      <c r="A997" t="s">
        <v>621</v>
      </c>
      <c r="B997" t="s">
        <v>747</v>
      </c>
      <c r="C997" t="s">
        <v>748</v>
      </c>
      <c r="D997">
        <v>8.4700000000000006</v>
      </c>
      <c r="E997">
        <v>8.01</v>
      </c>
      <c r="F997">
        <v>23.647158000000001</v>
      </c>
      <c r="G997">
        <v>26.225432999999999</v>
      </c>
      <c r="H997">
        <v>5.8</v>
      </c>
      <c r="I997">
        <v>5.9</v>
      </c>
    </row>
    <row r="998" spans="1:9" x14ac:dyDescent="0.25">
      <c r="A998" t="s">
        <v>621</v>
      </c>
      <c r="B998" t="s">
        <v>749</v>
      </c>
      <c r="C998" t="s">
        <v>750</v>
      </c>
      <c r="D998">
        <v>6.18</v>
      </c>
      <c r="E998">
        <v>6</v>
      </c>
      <c r="F998">
        <v>23.647158000000001</v>
      </c>
      <c r="G998">
        <v>26.225432999999999</v>
      </c>
      <c r="H998">
        <v>5.8</v>
      </c>
      <c r="I998">
        <v>5.9</v>
      </c>
    </row>
    <row r="999" spans="1:9" x14ac:dyDescent="0.25">
      <c r="A999" t="s">
        <v>621</v>
      </c>
      <c r="B999" t="s">
        <v>761</v>
      </c>
      <c r="C999" t="s">
        <v>762</v>
      </c>
      <c r="D999">
        <v>6.21</v>
      </c>
      <c r="E999">
        <v>6.18</v>
      </c>
      <c r="F999">
        <v>23.647158000000001</v>
      </c>
      <c r="G999">
        <v>26.225432999999999</v>
      </c>
      <c r="H999">
        <v>5.8</v>
      </c>
      <c r="I999">
        <v>5.9</v>
      </c>
    </row>
    <row r="1000" spans="1:9" x14ac:dyDescent="0.25">
      <c r="A1000" t="s">
        <v>621</v>
      </c>
      <c r="B1000" t="s">
        <v>751</v>
      </c>
      <c r="C1000" t="s">
        <v>752</v>
      </c>
      <c r="D1000">
        <v>5.81</v>
      </c>
      <c r="E1000">
        <v>6.08</v>
      </c>
      <c r="F1000">
        <v>23.647158000000001</v>
      </c>
      <c r="G1000">
        <v>26.225432999999999</v>
      </c>
      <c r="H1000">
        <v>5.8</v>
      </c>
      <c r="I1000">
        <v>5.9</v>
      </c>
    </row>
    <row r="1001" spans="1:9" x14ac:dyDescent="0.25">
      <c r="A1001" t="s">
        <v>621</v>
      </c>
      <c r="B1001" t="s">
        <v>753</v>
      </c>
      <c r="C1001" t="s">
        <v>754</v>
      </c>
      <c r="D1001">
        <v>6.08</v>
      </c>
      <c r="E1001">
        <v>6.55</v>
      </c>
      <c r="F1001">
        <v>23.647158000000001</v>
      </c>
      <c r="G1001">
        <v>26.225432999999999</v>
      </c>
      <c r="H1001">
        <v>5.8</v>
      </c>
      <c r="I1001">
        <v>5.9</v>
      </c>
    </row>
    <row r="1002" spans="1:9" x14ac:dyDescent="0.25">
      <c r="A1002" t="s">
        <v>621</v>
      </c>
      <c r="B1002" t="s">
        <v>755</v>
      </c>
      <c r="C1002" t="s">
        <v>756</v>
      </c>
      <c r="D1002">
        <v>7.44</v>
      </c>
      <c r="E1002">
        <v>7.51</v>
      </c>
      <c r="F1002">
        <v>23.647158000000001</v>
      </c>
      <c r="G1002">
        <v>26.225432999999999</v>
      </c>
      <c r="H1002">
        <v>5.8</v>
      </c>
      <c r="I1002">
        <v>5.9</v>
      </c>
    </row>
    <row r="1003" spans="1:9" x14ac:dyDescent="0.25">
      <c r="A1003" t="s">
        <v>621</v>
      </c>
      <c r="B1003" t="s">
        <v>757</v>
      </c>
      <c r="C1003" t="s">
        <v>758</v>
      </c>
      <c r="D1003">
        <v>7.01</v>
      </c>
      <c r="E1003">
        <v>6.47</v>
      </c>
      <c r="F1003">
        <v>23.647158000000001</v>
      </c>
      <c r="G1003">
        <v>26.225432999999999</v>
      </c>
      <c r="H1003">
        <v>5.8</v>
      </c>
      <c r="I1003">
        <v>5.9</v>
      </c>
    </row>
    <row r="1004" spans="1:9" x14ac:dyDescent="0.25">
      <c r="A1004" t="s">
        <v>621</v>
      </c>
      <c r="B1004" t="s">
        <v>759</v>
      </c>
      <c r="C1004" t="s">
        <v>760</v>
      </c>
      <c r="D1004">
        <v>7.06</v>
      </c>
      <c r="E1004">
        <v>6.31</v>
      </c>
      <c r="F1004">
        <v>23.647158000000001</v>
      </c>
      <c r="G1004">
        <v>26.225432999999999</v>
      </c>
      <c r="H1004">
        <v>5.8</v>
      </c>
      <c r="I1004">
        <v>5.9</v>
      </c>
    </row>
    <row r="1005" spans="1:9" x14ac:dyDescent="0.25">
      <c r="A1005" t="s">
        <v>621</v>
      </c>
      <c r="B1005" t="s">
        <v>763</v>
      </c>
      <c r="C1005" t="s">
        <v>764</v>
      </c>
      <c r="D1005">
        <v>8.4600000000000009</v>
      </c>
      <c r="E1005">
        <v>8.17</v>
      </c>
      <c r="F1005">
        <v>26.560383000000002</v>
      </c>
      <c r="G1005">
        <v>27.237756000000001</v>
      </c>
      <c r="H1005">
        <v>8.9</v>
      </c>
      <c r="I1005">
        <v>8</v>
      </c>
    </row>
    <row r="1006" spans="1:9" x14ac:dyDescent="0.25">
      <c r="A1006" t="s">
        <v>621</v>
      </c>
      <c r="B1006" t="s">
        <v>765</v>
      </c>
      <c r="C1006" t="s">
        <v>766</v>
      </c>
      <c r="D1006">
        <v>7.84</v>
      </c>
      <c r="E1006">
        <v>8.3699999999999992</v>
      </c>
      <c r="F1006">
        <v>26.560383000000002</v>
      </c>
      <c r="G1006">
        <v>27.237756000000001</v>
      </c>
      <c r="H1006">
        <v>8.9</v>
      </c>
      <c r="I1006">
        <v>8</v>
      </c>
    </row>
    <row r="1007" spans="1:9" x14ac:dyDescent="0.25">
      <c r="A1007" t="s">
        <v>621</v>
      </c>
      <c r="B1007" t="s">
        <v>767</v>
      </c>
      <c r="C1007" t="s">
        <v>768</v>
      </c>
      <c r="D1007">
        <v>10.43</v>
      </c>
      <c r="E1007">
        <v>7.51</v>
      </c>
      <c r="F1007">
        <v>26.560383000000002</v>
      </c>
      <c r="G1007">
        <v>27.237756000000001</v>
      </c>
      <c r="H1007">
        <v>8.9</v>
      </c>
      <c r="I1007">
        <v>8</v>
      </c>
    </row>
    <row r="1008" spans="1:9" x14ac:dyDescent="0.25">
      <c r="A1008" t="s">
        <v>621</v>
      </c>
      <c r="B1008" t="s">
        <v>769</v>
      </c>
      <c r="C1008" t="s">
        <v>770</v>
      </c>
      <c r="D1008">
        <v>8.64</v>
      </c>
      <c r="E1008">
        <v>7.37</v>
      </c>
      <c r="F1008">
        <v>23.442308000000001</v>
      </c>
      <c r="G1008">
        <v>29.160287</v>
      </c>
      <c r="H1008">
        <v>9.5</v>
      </c>
      <c r="I1008">
        <v>9.3000000000000007</v>
      </c>
    </row>
    <row r="1009" spans="1:9" x14ac:dyDescent="0.25">
      <c r="A1009" t="s">
        <v>621</v>
      </c>
      <c r="B1009" t="s">
        <v>771</v>
      </c>
      <c r="C1009" t="s">
        <v>772</v>
      </c>
      <c r="D1009">
        <v>6.78</v>
      </c>
      <c r="E1009">
        <v>7.63</v>
      </c>
      <c r="F1009">
        <v>23.442308000000001</v>
      </c>
      <c r="G1009">
        <v>29.160287</v>
      </c>
      <c r="H1009">
        <v>9.5</v>
      </c>
      <c r="I1009">
        <v>9.3000000000000007</v>
      </c>
    </row>
    <row r="1010" spans="1:9" x14ac:dyDescent="0.25">
      <c r="A1010" t="s">
        <v>621</v>
      </c>
      <c r="B1010" t="s">
        <v>773</v>
      </c>
      <c r="C1010" t="s">
        <v>774</v>
      </c>
      <c r="D1010">
        <v>11.09</v>
      </c>
      <c r="E1010">
        <v>8.02</v>
      </c>
      <c r="F1010">
        <v>23.442308000000001</v>
      </c>
      <c r="G1010">
        <v>29.160287</v>
      </c>
      <c r="H1010">
        <v>9.5</v>
      </c>
      <c r="I1010">
        <v>9.3000000000000007</v>
      </c>
    </row>
    <row r="1011" spans="1:9" x14ac:dyDescent="0.25">
      <c r="A1011" t="s">
        <v>621</v>
      </c>
      <c r="B1011" t="s">
        <v>775</v>
      </c>
      <c r="C1011" t="s">
        <v>776</v>
      </c>
      <c r="D1011">
        <v>7.58</v>
      </c>
      <c r="E1011">
        <v>5.6</v>
      </c>
      <c r="F1011">
        <v>23.442308000000001</v>
      </c>
      <c r="G1011">
        <v>29.160287</v>
      </c>
      <c r="H1011">
        <v>9.5</v>
      </c>
      <c r="I1011">
        <v>9.3000000000000007</v>
      </c>
    </row>
    <row r="1012" spans="1:9" x14ac:dyDescent="0.25">
      <c r="A1012" t="s">
        <v>621</v>
      </c>
      <c r="B1012" t="s">
        <v>777</v>
      </c>
      <c r="C1012" t="s">
        <v>778</v>
      </c>
      <c r="D1012">
        <v>10.39</v>
      </c>
      <c r="E1012">
        <v>10.210000000000001</v>
      </c>
      <c r="F1012">
        <v>23.442308000000001</v>
      </c>
      <c r="G1012">
        <v>29.160287</v>
      </c>
      <c r="H1012">
        <v>9.5</v>
      </c>
      <c r="I1012">
        <v>9.3000000000000007</v>
      </c>
    </row>
    <row r="1013" spans="1:9" x14ac:dyDescent="0.25">
      <c r="A1013" t="s">
        <v>621</v>
      </c>
      <c r="B1013" t="s">
        <v>779</v>
      </c>
      <c r="C1013" t="s">
        <v>780</v>
      </c>
      <c r="D1013">
        <v>5.77</v>
      </c>
      <c r="E1013">
        <v>4.88</v>
      </c>
      <c r="F1013">
        <v>23.442308000000001</v>
      </c>
      <c r="G1013">
        <v>29.160287</v>
      </c>
      <c r="H1013">
        <v>9.5</v>
      </c>
      <c r="I1013">
        <v>9.3000000000000007</v>
      </c>
    </row>
    <row r="1014" spans="1:9" x14ac:dyDescent="0.25">
      <c r="A1014" t="s">
        <v>621</v>
      </c>
      <c r="B1014" t="s">
        <v>781</v>
      </c>
      <c r="C1014" t="s">
        <v>782</v>
      </c>
      <c r="D1014">
        <v>9.93</v>
      </c>
      <c r="E1014">
        <v>9.09</v>
      </c>
      <c r="F1014">
        <v>29.56354</v>
      </c>
      <c r="G1014">
        <v>32.157871999999998</v>
      </c>
      <c r="H1014">
        <v>9.5</v>
      </c>
      <c r="I1014">
        <v>9.3000000000000007</v>
      </c>
    </row>
    <row r="1015" spans="1:9" x14ac:dyDescent="0.25">
      <c r="A1015" t="s">
        <v>621</v>
      </c>
      <c r="B1015" t="s">
        <v>783</v>
      </c>
      <c r="C1015" t="s">
        <v>784</v>
      </c>
      <c r="D1015">
        <v>10.01</v>
      </c>
      <c r="E1015">
        <v>8.8800000000000008</v>
      </c>
      <c r="F1015">
        <v>29.56354</v>
      </c>
      <c r="G1015">
        <v>32.157871999999998</v>
      </c>
      <c r="H1015">
        <v>7.5</v>
      </c>
      <c r="I1015">
        <v>5.7</v>
      </c>
    </row>
    <row r="1016" spans="1:9" x14ac:dyDescent="0.25">
      <c r="A1016" t="s">
        <v>621</v>
      </c>
      <c r="B1016" t="s">
        <v>785</v>
      </c>
      <c r="C1016" t="s">
        <v>786</v>
      </c>
      <c r="D1016">
        <v>10.3</v>
      </c>
      <c r="E1016">
        <v>6.81</v>
      </c>
      <c r="F1016">
        <v>29.56354</v>
      </c>
      <c r="G1016">
        <v>32.157871999999998</v>
      </c>
      <c r="H1016">
        <v>7.5</v>
      </c>
      <c r="I1016">
        <v>5.7</v>
      </c>
    </row>
    <row r="1017" spans="1:9" x14ac:dyDescent="0.25">
      <c r="A1017" t="s">
        <v>621</v>
      </c>
      <c r="B1017" t="s">
        <v>787</v>
      </c>
      <c r="C1017" t="s">
        <v>788</v>
      </c>
      <c r="D1017">
        <v>9.09</v>
      </c>
      <c r="E1017">
        <v>8.6999999999999993</v>
      </c>
      <c r="F1017">
        <v>29.56354</v>
      </c>
      <c r="G1017">
        <v>32.157871999999998</v>
      </c>
      <c r="H1017">
        <v>7.5</v>
      </c>
      <c r="I1017">
        <v>5.7</v>
      </c>
    </row>
    <row r="1018" spans="1:9" x14ac:dyDescent="0.25">
      <c r="A1018" t="s">
        <v>621</v>
      </c>
      <c r="B1018" t="s">
        <v>789</v>
      </c>
      <c r="C1018" t="s">
        <v>790</v>
      </c>
      <c r="D1018">
        <v>13.59</v>
      </c>
      <c r="E1018">
        <v>11.33</v>
      </c>
      <c r="F1018">
        <v>29.56354</v>
      </c>
      <c r="G1018">
        <v>32.157871999999998</v>
      </c>
      <c r="H1018">
        <v>7.5</v>
      </c>
      <c r="I1018">
        <v>5.7</v>
      </c>
    </row>
    <row r="1019" spans="1:9" x14ac:dyDescent="0.25">
      <c r="A1019" t="s">
        <v>621</v>
      </c>
      <c r="B1019" t="s">
        <v>791</v>
      </c>
      <c r="C1019" t="s">
        <v>792</v>
      </c>
      <c r="D1019">
        <v>14.26</v>
      </c>
      <c r="E1019">
        <v>11.25</v>
      </c>
      <c r="F1019">
        <v>29.56354</v>
      </c>
      <c r="G1019">
        <v>32.157871999999998</v>
      </c>
      <c r="H1019">
        <v>7.5</v>
      </c>
      <c r="I1019">
        <v>5.7</v>
      </c>
    </row>
    <row r="1020" spans="1:9" x14ac:dyDescent="0.25">
      <c r="A1020" t="s">
        <v>621</v>
      </c>
      <c r="C1020" t="s">
        <v>624</v>
      </c>
      <c r="D1020">
        <v>6.09</v>
      </c>
      <c r="E1020">
        <v>5.83</v>
      </c>
      <c r="F1020">
        <v>19.392616</v>
      </c>
      <c r="G1020">
        <v>20.796371000000001</v>
      </c>
    </row>
    <row r="1021" spans="1:9" x14ac:dyDescent="0.25">
      <c r="A1021" t="s">
        <v>887</v>
      </c>
      <c r="B1021" t="s">
        <v>894</v>
      </c>
      <c r="C1021" t="s">
        <v>895</v>
      </c>
      <c r="D1021">
        <v>6</v>
      </c>
      <c r="E1021">
        <v>7.4</v>
      </c>
      <c r="F1021">
        <v>12.4</v>
      </c>
      <c r="G1021">
        <v>14.9</v>
      </c>
      <c r="H1021">
        <v>35.9</v>
      </c>
      <c r="I1021">
        <v>35.799999999999997</v>
      </c>
    </row>
    <row r="1022" spans="1:9" x14ac:dyDescent="0.25">
      <c r="A1022" t="s">
        <v>887</v>
      </c>
      <c r="B1022" t="s">
        <v>898</v>
      </c>
      <c r="C1022" t="s">
        <v>899</v>
      </c>
      <c r="D1022">
        <v>10.7</v>
      </c>
      <c r="E1022">
        <v>12.4</v>
      </c>
      <c r="F1022">
        <v>12.4</v>
      </c>
      <c r="G1022">
        <v>14.9</v>
      </c>
      <c r="H1022">
        <v>36.9</v>
      </c>
      <c r="I1022">
        <v>35.299999999999997</v>
      </c>
    </row>
    <row r="1023" spans="1:9" x14ac:dyDescent="0.25">
      <c r="A1023" t="s">
        <v>887</v>
      </c>
      <c r="B1023" t="s">
        <v>888</v>
      </c>
      <c r="C1023" t="s">
        <v>889</v>
      </c>
      <c r="D1023">
        <v>5.7</v>
      </c>
      <c r="E1023">
        <v>7.5</v>
      </c>
      <c r="F1023">
        <v>12.4</v>
      </c>
      <c r="G1023">
        <v>14.9</v>
      </c>
      <c r="H1023">
        <v>39.799999999999997</v>
      </c>
      <c r="I1023">
        <v>51.9</v>
      </c>
    </row>
    <row r="1024" spans="1:9" x14ac:dyDescent="0.25">
      <c r="A1024" t="s">
        <v>887</v>
      </c>
      <c r="B1024" t="s">
        <v>890</v>
      </c>
      <c r="C1024" t="s">
        <v>891</v>
      </c>
      <c r="D1024">
        <v>3.9</v>
      </c>
      <c r="E1024">
        <v>6.8</v>
      </c>
      <c r="F1024">
        <v>12.4</v>
      </c>
      <c r="G1024">
        <v>14.9</v>
      </c>
      <c r="H1024">
        <v>48.9</v>
      </c>
      <c r="I1024">
        <v>56.2</v>
      </c>
    </row>
    <row r="1025" spans="1:9" x14ac:dyDescent="0.25">
      <c r="A1025" t="s">
        <v>887</v>
      </c>
      <c r="B1025" t="s">
        <v>892</v>
      </c>
      <c r="C1025" t="s">
        <v>893</v>
      </c>
      <c r="D1025">
        <v>7.8</v>
      </c>
      <c r="E1025">
        <v>8.8000000000000007</v>
      </c>
      <c r="F1025">
        <v>12.4</v>
      </c>
      <c r="G1025">
        <v>14.9</v>
      </c>
      <c r="H1025">
        <v>42.7</v>
      </c>
      <c r="I1025">
        <v>49.9</v>
      </c>
    </row>
    <row r="1026" spans="1:9" x14ac:dyDescent="0.25">
      <c r="A1026" t="s">
        <v>887</v>
      </c>
      <c r="B1026" t="s">
        <v>896</v>
      </c>
      <c r="C1026" t="s">
        <v>897</v>
      </c>
      <c r="D1026">
        <v>6.7</v>
      </c>
      <c r="E1026">
        <v>7.5</v>
      </c>
      <c r="F1026">
        <v>12.4</v>
      </c>
      <c r="G1026">
        <v>14.9</v>
      </c>
      <c r="H1026">
        <v>49.6</v>
      </c>
      <c r="I1026">
        <v>56.1</v>
      </c>
    </row>
    <row r="1027" spans="1:9" x14ac:dyDescent="0.25">
      <c r="A1027" t="s">
        <v>2112</v>
      </c>
      <c r="B1027" t="s">
        <v>2113</v>
      </c>
      <c r="C1027" t="s">
        <v>2112</v>
      </c>
      <c r="D1027">
        <v>1.1000000000000001</v>
      </c>
      <c r="E1027">
        <v>1.4</v>
      </c>
      <c r="F1027">
        <v>0</v>
      </c>
      <c r="G1027">
        <v>0</v>
      </c>
      <c r="H1027">
        <v>0</v>
      </c>
      <c r="I1027">
        <v>0</v>
      </c>
    </row>
    <row r="1028" spans="1:9" x14ac:dyDescent="0.25">
      <c r="A1028" t="s">
        <v>2112</v>
      </c>
      <c r="B1028" t="s">
        <v>2114</v>
      </c>
      <c r="C1028" t="s">
        <v>2112</v>
      </c>
      <c r="D1028">
        <v>1.1000000000000001</v>
      </c>
      <c r="E1028">
        <v>1.4</v>
      </c>
      <c r="F1028">
        <v>0</v>
      </c>
      <c r="G1028">
        <v>0</v>
      </c>
      <c r="H1028">
        <v>0</v>
      </c>
      <c r="I1028">
        <v>0</v>
      </c>
    </row>
    <row r="1029" spans="1:9" x14ac:dyDescent="0.25">
      <c r="A1029" t="s">
        <v>2112</v>
      </c>
      <c r="B1029" t="s">
        <v>2115</v>
      </c>
      <c r="C1029" t="s">
        <v>2112</v>
      </c>
      <c r="D1029">
        <v>1.1000000000000001</v>
      </c>
      <c r="E1029">
        <v>1.4</v>
      </c>
      <c r="F1029">
        <v>0</v>
      </c>
      <c r="G1029">
        <v>0</v>
      </c>
      <c r="H1029">
        <v>0</v>
      </c>
      <c r="I1029">
        <v>0</v>
      </c>
    </row>
    <row r="1030" spans="1:9" x14ac:dyDescent="0.25">
      <c r="A1030" t="s">
        <v>2073</v>
      </c>
      <c r="B1030" t="s">
        <v>2074</v>
      </c>
      <c r="C1030" t="s">
        <v>2075</v>
      </c>
      <c r="D1030">
        <v>8.4</v>
      </c>
      <c r="E1030">
        <v>12.6</v>
      </c>
      <c r="F1030">
        <v>11.9</v>
      </c>
      <c r="G1030">
        <v>19.600000000000001</v>
      </c>
      <c r="H1030">
        <v>20.6</v>
      </c>
      <c r="I1030">
        <v>20.9</v>
      </c>
    </row>
    <row r="1031" spans="1:9" x14ac:dyDescent="0.25">
      <c r="A1031" t="s">
        <v>2073</v>
      </c>
      <c r="B1031" t="s">
        <v>2076</v>
      </c>
      <c r="C1031" t="s">
        <v>2077</v>
      </c>
      <c r="D1031">
        <v>7.6</v>
      </c>
      <c r="E1031">
        <v>11.5</v>
      </c>
      <c r="F1031">
        <v>8.3000000000000007</v>
      </c>
      <c r="G1031">
        <v>15.3</v>
      </c>
      <c r="H1031">
        <v>15.9</v>
      </c>
      <c r="I1031">
        <v>15.9</v>
      </c>
    </row>
    <row r="1032" spans="1:9" x14ac:dyDescent="0.25">
      <c r="A1032" t="s">
        <v>2073</v>
      </c>
      <c r="B1032" t="s">
        <v>2078</v>
      </c>
      <c r="C1032" t="s">
        <v>2079</v>
      </c>
      <c r="D1032">
        <v>7.6</v>
      </c>
      <c r="E1032">
        <v>11.5</v>
      </c>
      <c r="F1032">
        <v>8.3000000000000007</v>
      </c>
      <c r="G1032">
        <v>15.3</v>
      </c>
      <c r="H1032">
        <v>15.9</v>
      </c>
      <c r="I1032">
        <v>15.9</v>
      </c>
    </row>
    <row r="1033" spans="1:9" x14ac:dyDescent="0.25">
      <c r="A1033" t="s">
        <v>2073</v>
      </c>
      <c r="B1033" t="s">
        <v>2080</v>
      </c>
      <c r="C1033" t="s">
        <v>2081</v>
      </c>
      <c r="D1033">
        <v>8.6999999999999993</v>
      </c>
      <c r="E1033">
        <v>13</v>
      </c>
      <c r="F1033">
        <v>13.1</v>
      </c>
      <c r="G1033">
        <v>21</v>
      </c>
      <c r="H1033">
        <v>22.5</v>
      </c>
      <c r="I1033">
        <v>23</v>
      </c>
    </row>
    <row r="1034" spans="1:9" x14ac:dyDescent="0.25">
      <c r="A1034" t="s">
        <v>2073</v>
      </c>
      <c r="B1034" t="s">
        <v>2082</v>
      </c>
      <c r="C1034" t="s">
        <v>2083</v>
      </c>
      <c r="D1034">
        <v>9.8000000000000007</v>
      </c>
      <c r="E1034">
        <v>14.6</v>
      </c>
      <c r="F1034">
        <f>G1034/1.6</f>
        <v>19.312499999999996</v>
      </c>
      <c r="G1034">
        <v>30.9</v>
      </c>
      <c r="H1034">
        <v>22.5</v>
      </c>
      <c r="I1034">
        <v>23</v>
      </c>
    </row>
    <row r="1035" spans="1:9" x14ac:dyDescent="0.25">
      <c r="A1035" t="s">
        <v>2073</v>
      </c>
      <c r="B1035" t="s">
        <v>2084</v>
      </c>
      <c r="C1035" t="s">
        <v>2085</v>
      </c>
      <c r="D1035">
        <v>8.8000000000000007</v>
      </c>
      <c r="E1035">
        <v>13</v>
      </c>
      <c r="F1035">
        <v>8.9</v>
      </c>
      <c r="G1035">
        <v>17.7</v>
      </c>
      <c r="H1035">
        <v>22.5</v>
      </c>
      <c r="I1035">
        <v>23</v>
      </c>
    </row>
    <row r="1036" spans="1:9" x14ac:dyDescent="0.25">
      <c r="A1036" t="s">
        <v>2073</v>
      </c>
      <c r="B1036" t="s">
        <v>2086</v>
      </c>
      <c r="C1036" t="s">
        <v>2087</v>
      </c>
      <c r="D1036">
        <v>6.5</v>
      </c>
      <c r="E1036">
        <v>10.6</v>
      </c>
      <c r="F1036">
        <v>10.7</v>
      </c>
      <c r="G1036">
        <v>20.5</v>
      </c>
      <c r="H1036">
        <v>22.5</v>
      </c>
      <c r="I1036">
        <v>23</v>
      </c>
    </row>
    <row r="1037" spans="1:9" x14ac:dyDescent="0.25">
      <c r="A1037" t="s">
        <v>2073</v>
      </c>
      <c r="B1037" t="s">
        <v>2088</v>
      </c>
      <c r="C1037" t="s">
        <v>2089</v>
      </c>
      <c r="D1037">
        <v>8.9</v>
      </c>
      <c r="E1037">
        <v>13.8</v>
      </c>
      <c r="F1037">
        <f>G1037/1.6</f>
        <v>13.874999999999998</v>
      </c>
      <c r="G1037">
        <v>22.2</v>
      </c>
      <c r="H1037">
        <v>22.5</v>
      </c>
      <c r="I1037">
        <v>23</v>
      </c>
    </row>
    <row r="1038" spans="1:9" x14ac:dyDescent="0.25">
      <c r="A1038" t="s">
        <v>2073</v>
      </c>
      <c r="B1038" t="s">
        <v>2090</v>
      </c>
      <c r="C1038" t="s">
        <v>2091</v>
      </c>
      <c r="D1038">
        <v>9.1</v>
      </c>
      <c r="E1038">
        <v>14.1</v>
      </c>
      <c r="F1038">
        <v>21.8</v>
      </c>
      <c r="G1038">
        <v>16.2</v>
      </c>
      <c r="H1038">
        <v>22.5</v>
      </c>
      <c r="I1038">
        <v>23</v>
      </c>
    </row>
    <row r="1039" spans="1:9" x14ac:dyDescent="0.25">
      <c r="A1039" t="s">
        <v>2073</v>
      </c>
      <c r="B1039" t="s">
        <v>2092</v>
      </c>
      <c r="C1039" t="s">
        <v>2093</v>
      </c>
      <c r="D1039">
        <v>8.9</v>
      </c>
      <c r="E1039">
        <v>12.5</v>
      </c>
      <c r="F1039">
        <v>15.9</v>
      </c>
      <c r="G1039">
        <v>22.9</v>
      </c>
      <c r="H1039">
        <v>22.5</v>
      </c>
      <c r="I1039">
        <v>23</v>
      </c>
    </row>
    <row r="1040" spans="1:9" x14ac:dyDescent="0.25">
      <c r="A1040" t="s">
        <v>2073</v>
      </c>
      <c r="B1040" t="s">
        <v>2094</v>
      </c>
      <c r="C1040" t="s">
        <v>2095</v>
      </c>
      <c r="D1040">
        <v>9</v>
      </c>
      <c r="E1040">
        <v>13.8</v>
      </c>
      <c r="F1040">
        <v>29.1</v>
      </c>
      <c r="G1040">
        <v>36.5</v>
      </c>
      <c r="H1040">
        <v>22.5</v>
      </c>
      <c r="I1040">
        <v>23</v>
      </c>
    </row>
    <row r="1041" spans="1:9" x14ac:dyDescent="0.25">
      <c r="A1041" t="s">
        <v>2073</v>
      </c>
      <c r="B1041" t="s">
        <v>2096</v>
      </c>
      <c r="C1041" t="s">
        <v>2097</v>
      </c>
      <c r="D1041">
        <v>8.6999999999999993</v>
      </c>
      <c r="E1041">
        <v>13.4</v>
      </c>
      <c r="F1041">
        <v>13.1</v>
      </c>
      <c r="G1041">
        <v>21</v>
      </c>
      <c r="H1041">
        <v>22.5</v>
      </c>
      <c r="I1041">
        <v>23</v>
      </c>
    </row>
    <row r="1042" spans="1:9" x14ac:dyDescent="0.25">
      <c r="A1042" t="s">
        <v>2073</v>
      </c>
      <c r="B1042" t="s">
        <v>2098</v>
      </c>
      <c r="C1042" t="s">
        <v>2099</v>
      </c>
      <c r="D1042">
        <v>11.7</v>
      </c>
      <c r="E1042">
        <v>15.2</v>
      </c>
      <c r="F1042">
        <f>G1042/1.6</f>
        <v>20.3125</v>
      </c>
      <c r="G1042">
        <v>32.5</v>
      </c>
      <c r="H1042">
        <v>22.5</v>
      </c>
      <c r="I1042">
        <v>23</v>
      </c>
    </row>
    <row r="1043" spans="1:9" x14ac:dyDescent="0.25">
      <c r="A1043" t="s">
        <v>2100</v>
      </c>
      <c r="B1043" t="s">
        <v>2101</v>
      </c>
      <c r="C1043" t="s">
        <v>2102</v>
      </c>
      <c r="D1043">
        <v>3.6</v>
      </c>
      <c r="E1043">
        <v>4.4000000000000004</v>
      </c>
      <c r="F1043">
        <v>9.3000000000000007</v>
      </c>
      <c r="G1043">
        <v>10.9</v>
      </c>
      <c r="H1043" s="14">
        <v>17.100000000000001</v>
      </c>
      <c r="I1043" s="14">
        <v>16.899999999999999</v>
      </c>
    </row>
    <row r="1044" spans="1:9" x14ac:dyDescent="0.25">
      <c r="A1044" t="s">
        <v>2100</v>
      </c>
      <c r="B1044" t="s">
        <v>2103</v>
      </c>
      <c r="C1044" t="s">
        <v>2104</v>
      </c>
      <c r="D1044">
        <v>3.6</v>
      </c>
      <c r="E1044">
        <v>4.4000000000000004</v>
      </c>
      <c r="F1044">
        <v>9.3000000000000007</v>
      </c>
      <c r="G1044">
        <v>10.9</v>
      </c>
      <c r="H1044" s="15">
        <v>17.100000000000001</v>
      </c>
      <c r="I1044" s="15">
        <v>16.899999999999999</v>
      </c>
    </row>
    <row r="1045" spans="1:9" x14ac:dyDescent="0.25">
      <c r="A1045" t="s">
        <v>2100</v>
      </c>
      <c r="B1045" t="s">
        <v>2105</v>
      </c>
      <c r="C1045" t="s">
        <v>2106</v>
      </c>
      <c r="D1045">
        <v>3.6</v>
      </c>
      <c r="E1045">
        <v>4.4000000000000004</v>
      </c>
      <c r="F1045">
        <v>9.3000000000000007</v>
      </c>
      <c r="G1045">
        <v>10.9</v>
      </c>
      <c r="H1045" s="16">
        <v>17.100000000000001</v>
      </c>
      <c r="I1045" s="16">
        <v>16.899999999999999</v>
      </c>
    </row>
    <row r="1046" spans="1:9" x14ac:dyDescent="0.25">
      <c r="A1046" t="s">
        <v>900</v>
      </c>
      <c r="B1046" t="s">
        <v>901</v>
      </c>
      <c r="C1046" t="s">
        <v>901</v>
      </c>
      <c r="D1046">
        <v>2.7</v>
      </c>
      <c r="E1046">
        <v>3.2</v>
      </c>
    </row>
    <row r="1047" spans="1:9" x14ac:dyDescent="0.25">
      <c r="A1047" t="s">
        <v>900</v>
      </c>
      <c r="B1047" t="s">
        <v>902</v>
      </c>
      <c r="C1047" t="s">
        <v>902</v>
      </c>
      <c r="D1047">
        <v>2.5</v>
      </c>
      <c r="E1047">
        <v>3.2</v>
      </c>
    </row>
    <row r="1048" spans="1:9" x14ac:dyDescent="0.25">
      <c r="A1048" t="s">
        <v>900</v>
      </c>
      <c r="B1048" t="s">
        <v>903</v>
      </c>
      <c r="C1048" t="s">
        <v>903</v>
      </c>
      <c r="D1048">
        <v>2.4</v>
      </c>
      <c r="E1048">
        <v>2.7</v>
      </c>
    </row>
    <row r="1049" spans="1:9" x14ac:dyDescent="0.25">
      <c r="A1049" t="s">
        <v>900</v>
      </c>
      <c r="B1049" t="s">
        <v>904</v>
      </c>
      <c r="C1049" t="s">
        <v>904</v>
      </c>
      <c r="D1049">
        <v>3.1</v>
      </c>
      <c r="E1049">
        <v>3.69999999999999</v>
      </c>
    </row>
    <row r="1050" spans="1:9" x14ac:dyDescent="0.25">
      <c r="A1050" t="s">
        <v>900</v>
      </c>
      <c r="B1050" t="s">
        <v>905</v>
      </c>
      <c r="C1050" t="s">
        <v>905</v>
      </c>
      <c r="D1050">
        <v>2.9</v>
      </c>
      <c r="E1050">
        <v>3.5</v>
      </c>
    </row>
    <row r="1051" spans="1:9" x14ac:dyDescent="0.25">
      <c r="A1051" t="s">
        <v>900</v>
      </c>
      <c r="B1051" t="s">
        <v>906</v>
      </c>
      <c r="C1051" t="s">
        <v>906</v>
      </c>
      <c r="D1051">
        <v>2.8</v>
      </c>
      <c r="E1051">
        <v>3.3</v>
      </c>
    </row>
    <row r="1052" spans="1:9" x14ac:dyDescent="0.25">
      <c r="A1052" t="s">
        <v>900</v>
      </c>
      <c r="B1052" t="s">
        <v>907</v>
      </c>
      <c r="C1052" t="s">
        <v>907</v>
      </c>
      <c r="D1052">
        <v>3.2</v>
      </c>
      <c r="E1052">
        <v>3.5999999999999899</v>
      </c>
    </row>
    <row r="1053" spans="1:9" x14ac:dyDescent="0.25">
      <c r="A1053" t="s">
        <v>900</v>
      </c>
      <c r="B1053" t="s">
        <v>908</v>
      </c>
      <c r="C1053" t="s">
        <v>908</v>
      </c>
      <c r="D1053">
        <v>3.69999999999999</v>
      </c>
      <c r="E1053">
        <v>4.3999999999999897</v>
      </c>
    </row>
    <row r="1054" spans="1:9" x14ac:dyDescent="0.25">
      <c r="A1054" t="s">
        <v>900</v>
      </c>
      <c r="B1054" t="s">
        <v>909</v>
      </c>
      <c r="C1054" t="s">
        <v>909</v>
      </c>
      <c r="D1054">
        <v>4</v>
      </c>
      <c r="E1054">
        <v>4.5999999999999996</v>
      </c>
    </row>
    <row r="1055" spans="1:9" x14ac:dyDescent="0.25">
      <c r="A1055" t="s">
        <v>900</v>
      </c>
      <c r="B1055" t="s">
        <v>910</v>
      </c>
      <c r="C1055" t="s">
        <v>910</v>
      </c>
      <c r="D1055">
        <v>3</v>
      </c>
      <c r="E1055">
        <v>3.5999999999999899</v>
      </c>
    </row>
    <row r="1056" spans="1:9" x14ac:dyDescent="0.25">
      <c r="A1056" t="s">
        <v>900</v>
      </c>
      <c r="B1056" t="s">
        <v>911</v>
      </c>
      <c r="C1056" t="s">
        <v>911</v>
      </c>
      <c r="D1056">
        <v>2.5</v>
      </c>
      <c r="E1056">
        <v>2.7</v>
      </c>
    </row>
    <row r="1057" spans="1:5" x14ac:dyDescent="0.25">
      <c r="A1057" t="s">
        <v>900</v>
      </c>
      <c r="B1057" t="s">
        <v>912</v>
      </c>
      <c r="C1057" t="s">
        <v>912</v>
      </c>
      <c r="D1057">
        <v>2.4</v>
      </c>
      <c r="E1057">
        <v>2.7</v>
      </c>
    </row>
    <row r="1058" spans="1:5" x14ac:dyDescent="0.25">
      <c r="A1058" t="s">
        <v>900</v>
      </c>
      <c r="B1058" t="s">
        <v>913</v>
      </c>
      <c r="C1058" t="s">
        <v>913</v>
      </c>
      <c r="D1058">
        <v>2.4</v>
      </c>
      <c r="E1058">
        <v>3.2</v>
      </c>
    </row>
    <row r="1059" spans="1:5" x14ac:dyDescent="0.25">
      <c r="A1059" t="s">
        <v>900</v>
      </c>
      <c r="B1059" t="s">
        <v>914</v>
      </c>
      <c r="C1059" t="s">
        <v>914</v>
      </c>
      <c r="D1059">
        <v>3</v>
      </c>
      <c r="E1059">
        <v>3.5</v>
      </c>
    </row>
    <row r="1060" spans="1:5" x14ac:dyDescent="0.25">
      <c r="A1060" t="s">
        <v>900</v>
      </c>
      <c r="B1060" t="s">
        <v>915</v>
      </c>
      <c r="C1060" t="s">
        <v>915</v>
      </c>
      <c r="D1060">
        <v>3.5</v>
      </c>
      <c r="E1060">
        <v>4.2</v>
      </c>
    </row>
    <row r="1061" spans="1:5" x14ac:dyDescent="0.25">
      <c r="A1061" t="s">
        <v>900</v>
      </c>
      <c r="B1061" t="s">
        <v>916</v>
      </c>
      <c r="C1061" t="s">
        <v>916</v>
      </c>
      <c r="D1061">
        <v>4.2</v>
      </c>
      <c r="E1061">
        <v>5.3</v>
      </c>
    </row>
    <row r="1062" spans="1:5" x14ac:dyDescent="0.25">
      <c r="A1062" t="s">
        <v>900</v>
      </c>
      <c r="B1062" t="s">
        <v>917</v>
      </c>
      <c r="C1062" t="s">
        <v>917</v>
      </c>
      <c r="D1062">
        <v>3.1</v>
      </c>
      <c r="E1062">
        <v>3.69999999999999</v>
      </c>
    </row>
    <row r="1063" spans="1:5" x14ac:dyDescent="0.25">
      <c r="A1063" t="s">
        <v>900</v>
      </c>
      <c r="B1063" t="s">
        <v>918</v>
      </c>
      <c r="C1063" t="s">
        <v>918</v>
      </c>
      <c r="D1063">
        <v>4.3</v>
      </c>
      <c r="E1063">
        <v>4.5</v>
      </c>
    </row>
    <row r="1064" spans="1:5" x14ac:dyDescent="0.25">
      <c r="A1064" t="s">
        <v>900</v>
      </c>
      <c r="B1064" t="s">
        <v>919</v>
      </c>
      <c r="C1064" t="s">
        <v>919</v>
      </c>
      <c r="D1064">
        <v>3.1</v>
      </c>
      <c r="E1064">
        <v>3.8</v>
      </c>
    </row>
    <row r="1065" spans="1:5" x14ac:dyDescent="0.25">
      <c r="A1065" t="s">
        <v>900</v>
      </c>
      <c r="B1065" t="s">
        <v>920</v>
      </c>
      <c r="C1065" t="s">
        <v>920</v>
      </c>
      <c r="D1065">
        <v>2.8</v>
      </c>
      <c r="E1065">
        <v>3.2</v>
      </c>
    </row>
    <row r="1066" spans="1:5" x14ac:dyDescent="0.25">
      <c r="A1066" t="s">
        <v>900</v>
      </c>
      <c r="B1066" t="s">
        <v>921</v>
      </c>
      <c r="C1066" t="s">
        <v>921</v>
      </c>
      <c r="D1066">
        <v>3</v>
      </c>
      <c r="E1066">
        <v>2.9</v>
      </c>
    </row>
    <row r="1067" spans="1:5" x14ac:dyDescent="0.25">
      <c r="A1067" t="s">
        <v>900</v>
      </c>
      <c r="B1067" t="s">
        <v>922</v>
      </c>
      <c r="C1067" t="s">
        <v>922</v>
      </c>
      <c r="D1067">
        <v>2.9</v>
      </c>
      <c r="E1067">
        <v>3.3</v>
      </c>
    </row>
    <row r="1068" spans="1:5" x14ac:dyDescent="0.25">
      <c r="A1068" t="s">
        <v>900</v>
      </c>
      <c r="B1068" t="s">
        <v>923</v>
      </c>
      <c r="C1068" t="s">
        <v>923</v>
      </c>
      <c r="D1068">
        <v>2.7</v>
      </c>
      <c r="E1068">
        <v>3.4</v>
      </c>
    </row>
    <row r="1069" spans="1:5" x14ac:dyDescent="0.25">
      <c r="A1069" t="s">
        <v>900</v>
      </c>
      <c r="B1069" t="s">
        <v>924</v>
      </c>
      <c r="C1069" t="s">
        <v>924</v>
      </c>
      <c r="D1069">
        <v>2.4</v>
      </c>
      <c r="E1069">
        <v>2.7</v>
      </c>
    </row>
    <row r="1070" spans="1:5" x14ac:dyDescent="0.25">
      <c r="A1070" t="s">
        <v>900</v>
      </c>
      <c r="B1070" t="s">
        <v>925</v>
      </c>
      <c r="C1070" t="s">
        <v>925</v>
      </c>
      <c r="D1070">
        <v>3</v>
      </c>
      <c r="E1070">
        <v>3.3</v>
      </c>
    </row>
    <row r="1071" spans="1:5" x14ac:dyDescent="0.25">
      <c r="A1071" t="s">
        <v>900</v>
      </c>
      <c r="B1071" t="s">
        <v>926</v>
      </c>
      <c r="C1071" t="s">
        <v>926</v>
      </c>
      <c r="D1071">
        <v>2.6</v>
      </c>
      <c r="E1071">
        <v>3.2</v>
      </c>
    </row>
    <row r="1072" spans="1:5" x14ac:dyDescent="0.25">
      <c r="A1072" t="s">
        <v>900</v>
      </c>
      <c r="B1072" t="s">
        <v>927</v>
      </c>
      <c r="C1072" t="s">
        <v>927</v>
      </c>
      <c r="D1072">
        <v>2.4</v>
      </c>
      <c r="E1072">
        <v>2.9</v>
      </c>
    </row>
    <row r="1073" spans="1:5" x14ac:dyDescent="0.25">
      <c r="A1073" t="s">
        <v>900</v>
      </c>
      <c r="B1073" t="s">
        <v>928</v>
      </c>
      <c r="C1073" t="s">
        <v>928</v>
      </c>
      <c r="D1073">
        <v>2.8</v>
      </c>
      <c r="E1073">
        <v>3.5</v>
      </c>
    </row>
    <row r="1074" spans="1:5" x14ac:dyDescent="0.25">
      <c r="A1074" t="s">
        <v>900</v>
      </c>
      <c r="B1074" t="s">
        <v>929</v>
      </c>
      <c r="C1074" t="s">
        <v>929</v>
      </c>
      <c r="D1074">
        <v>3.1</v>
      </c>
      <c r="E1074">
        <v>3.4</v>
      </c>
    </row>
    <row r="1075" spans="1:5" x14ac:dyDescent="0.25">
      <c r="A1075" t="s">
        <v>900</v>
      </c>
      <c r="B1075" t="s">
        <v>930</v>
      </c>
      <c r="C1075" t="s">
        <v>930</v>
      </c>
      <c r="D1075">
        <v>2.4</v>
      </c>
      <c r="E1075">
        <v>2.9</v>
      </c>
    </row>
    <row r="1076" spans="1:5" x14ac:dyDescent="0.25">
      <c r="A1076" t="s">
        <v>900</v>
      </c>
      <c r="B1076" t="s">
        <v>931</v>
      </c>
      <c r="C1076" t="s">
        <v>931</v>
      </c>
      <c r="D1076">
        <v>2.7</v>
      </c>
      <c r="E1076">
        <v>3.1</v>
      </c>
    </row>
    <row r="1077" spans="1:5" x14ac:dyDescent="0.25">
      <c r="A1077" t="s">
        <v>900</v>
      </c>
      <c r="B1077" t="s">
        <v>932</v>
      </c>
      <c r="C1077" t="s">
        <v>932</v>
      </c>
      <c r="D1077">
        <v>2.8</v>
      </c>
      <c r="E1077">
        <v>3</v>
      </c>
    </row>
    <row r="1078" spans="1:5" x14ac:dyDescent="0.25">
      <c r="A1078" t="s">
        <v>900</v>
      </c>
      <c r="B1078" t="s">
        <v>933</v>
      </c>
      <c r="C1078" t="s">
        <v>933</v>
      </c>
      <c r="D1078">
        <v>3.69999999999999</v>
      </c>
      <c r="E1078">
        <v>4.0999999999999996</v>
      </c>
    </row>
    <row r="1079" spans="1:5" x14ac:dyDescent="0.25">
      <c r="A1079" t="s">
        <v>900</v>
      </c>
      <c r="B1079" t="s">
        <v>934</v>
      </c>
      <c r="C1079" t="s">
        <v>934</v>
      </c>
      <c r="D1079">
        <v>2.6</v>
      </c>
      <c r="E1079">
        <v>3</v>
      </c>
    </row>
    <row r="1080" spans="1:5" x14ac:dyDescent="0.25">
      <c r="A1080" t="s">
        <v>900</v>
      </c>
      <c r="B1080" t="s">
        <v>935</v>
      </c>
      <c r="C1080" t="s">
        <v>935</v>
      </c>
      <c r="D1080">
        <v>2.7</v>
      </c>
      <c r="E1080">
        <v>3</v>
      </c>
    </row>
    <row r="1081" spans="1:5" x14ac:dyDescent="0.25">
      <c r="A1081" t="s">
        <v>900</v>
      </c>
      <c r="B1081" t="s">
        <v>936</v>
      </c>
      <c r="C1081" t="s">
        <v>936</v>
      </c>
      <c r="D1081">
        <v>2.8</v>
      </c>
      <c r="E1081">
        <v>3.2</v>
      </c>
    </row>
    <row r="1082" spans="1:5" x14ac:dyDescent="0.25">
      <c r="A1082" t="s">
        <v>900</v>
      </c>
      <c r="B1082" t="s">
        <v>937</v>
      </c>
      <c r="C1082" t="s">
        <v>937</v>
      </c>
      <c r="D1082">
        <v>2.7</v>
      </c>
      <c r="E1082">
        <v>3</v>
      </c>
    </row>
    <row r="1083" spans="1:5" x14ac:dyDescent="0.25">
      <c r="A1083" t="s">
        <v>900</v>
      </c>
      <c r="B1083" t="s">
        <v>938</v>
      </c>
      <c r="C1083" t="s">
        <v>938</v>
      </c>
      <c r="D1083">
        <v>3.1</v>
      </c>
      <c r="E1083">
        <v>3.5999999999999899</v>
      </c>
    </row>
    <row r="1084" spans="1:5" x14ac:dyDescent="0.25">
      <c r="A1084" t="s">
        <v>900</v>
      </c>
      <c r="B1084" t="s">
        <v>939</v>
      </c>
      <c r="C1084" t="s">
        <v>939</v>
      </c>
      <c r="D1084">
        <v>2.5</v>
      </c>
      <c r="E1084">
        <v>2.7</v>
      </c>
    </row>
    <row r="1085" spans="1:5" x14ac:dyDescent="0.25">
      <c r="A1085" t="s">
        <v>900</v>
      </c>
      <c r="B1085" t="s">
        <v>940</v>
      </c>
      <c r="C1085" t="s">
        <v>940</v>
      </c>
      <c r="D1085">
        <v>2.7</v>
      </c>
      <c r="E1085">
        <v>3.1</v>
      </c>
    </row>
    <row r="1086" spans="1:5" x14ac:dyDescent="0.25">
      <c r="A1086" t="s">
        <v>900</v>
      </c>
      <c r="B1086" t="s">
        <v>941</v>
      </c>
      <c r="C1086" t="s">
        <v>941</v>
      </c>
      <c r="D1086">
        <v>2.7</v>
      </c>
      <c r="E1086">
        <v>3.1</v>
      </c>
    </row>
    <row r="1087" spans="1:5" x14ac:dyDescent="0.25">
      <c r="A1087" t="s">
        <v>900</v>
      </c>
      <c r="B1087" t="s">
        <v>942</v>
      </c>
      <c r="C1087" t="s">
        <v>942</v>
      </c>
      <c r="D1087">
        <v>2.6</v>
      </c>
      <c r="E1087">
        <v>3</v>
      </c>
    </row>
    <row r="1088" spans="1:5" x14ac:dyDescent="0.25">
      <c r="A1088" t="s">
        <v>900</v>
      </c>
      <c r="B1088" t="s">
        <v>943</v>
      </c>
      <c r="C1088" t="s">
        <v>943</v>
      </c>
      <c r="D1088">
        <v>2.5</v>
      </c>
      <c r="E1088">
        <v>2.8</v>
      </c>
    </row>
    <row r="1089" spans="1:5" x14ac:dyDescent="0.25">
      <c r="A1089" t="s">
        <v>900</v>
      </c>
      <c r="B1089" t="s">
        <v>944</v>
      </c>
      <c r="C1089" t="s">
        <v>944</v>
      </c>
      <c r="D1089">
        <v>2.8</v>
      </c>
      <c r="E1089">
        <v>3.4</v>
      </c>
    </row>
    <row r="1090" spans="1:5" x14ac:dyDescent="0.25">
      <c r="A1090" t="s">
        <v>900</v>
      </c>
      <c r="B1090" t="s">
        <v>945</v>
      </c>
      <c r="C1090" t="s">
        <v>945</v>
      </c>
      <c r="D1090">
        <v>2.7</v>
      </c>
      <c r="E1090">
        <v>3</v>
      </c>
    </row>
    <row r="1091" spans="1:5" x14ac:dyDescent="0.25">
      <c r="A1091" t="s">
        <v>900</v>
      </c>
      <c r="B1091" t="s">
        <v>946</v>
      </c>
      <c r="C1091" t="s">
        <v>946</v>
      </c>
      <c r="D1091">
        <v>2.2999999999999998</v>
      </c>
      <c r="E1091">
        <v>2.6</v>
      </c>
    </row>
    <row r="1092" spans="1:5" x14ac:dyDescent="0.25">
      <c r="A1092" t="s">
        <v>900</v>
      </c>
      <c r="B1092" t="s">
        <v>947</v>
      </c>
      <c r="C1092" t="s">
        <v>947</v>
      </c>
      <c r="D1092">
        <v>2.8</v>
      </c>
      <c r="E1092">
        <v>3.1</v>
      </c>
    </row>
    <row r="1093" spans="1:5" x14ac:dyDescent="0.25">
      <c r="A1093" t="s">
        <v>900</v>
      </c>
      <c r="B1093" t="s">
        <v>948</v>
      </c>
      <c r="C1093" t="s">
        <v>948</v>
      </c>
      <c r="D1093">
        <v>3</v>
      </c>
      <c r="E1093">
        <v>3.3</v>
      </c>
    </row>
    <row r="1094" spans="1:5" x14ac:dyDescent="0.25">
      <c r="A1094" t="s">
        <v>900</v>
      </c>
      <c r="B1094" t="s">
        <v>949</v>
      </c>
      <c r="C1094" t="s">
        <v>949</v>
      </c>
      <c r="D1094">
        <v>3.5999999999999899</v>
      </c>
      <c r="E1094">
        <v>4</v>
      </c>
    </row>
    <row r="1095" spans="1:5" x14ac:dyDescent="0.25">
      <c r="A1095" t="s">
        <v>900</v>
      </c>
      <c r="B1095" t="s">
        <v>950</v>
      </c>
      <c r="C1095" t="s">
        <v>950</v>
      </c>
      <c r="D1095">
        <v>2.5</v>
      </c>
      <c r="E1095">
        <v>3</v>
      </c>
    </row>
    <row r="1096" spans="1:5" x14ac:dyDescent="0.25">
      <c r="A1096" t="s">
        <v>900</v>
      </c>
      <c r="B1096" t="s">
        <v>951</v>
      </c>
      <c r="C1096" t="s">
        <v>951</v>
      </c>
      <c r="D1096">
        <v>2.2999999999999998</v>
      </c>
      <c r="E1096">
        <v>2.8</v>
      </c>
    </row>
    <row r="1097" spans="1:5" x14ac:dyDescent="0.25">
      <c r="A1097" t="s">
        <v>900</v>
      </c>
      <c r="B1097" t="s">
        <v>952</v>
      </c>
      <c r="C1097" t="s">
        <v>952</v>
      </c>
      <c r="D1097">
        <v>2.8</v>
      </c>
      <c r="E1097">
        <v>3.2</v>
      </c>
    </row>
    <row r="1098" spans="1:5" x14ac:dyDescent="0.25">
      <c r="A1098" t="s">
        <v>900</v>
      </c>
      <c r="B1098" t="s">
        <v>953</v>
      </c>
      <c r="C1098" t="s">
        <v>953</v>
      </c>
      <c r="D1098">
        <v>3.5</v>
      </c>
      <c r="E1098">
        <v>3.8</v>
      </c>
    </row>
    <row r="1099" spans="1:5" x14ac:dyDescent="0.25">
      <c r="A1099" t="s">
        <v>900</v>
      </c>
      <c r="B1099" t="s">
        <v>954</v>
      </c>
      <c r="C1099" t="s">
        <v>954</v>
      </c>
      <c r="D1099">
        <v>2.5</v>
      </c>
      <c r="E1099">
        <v>2.8</v>
      </c>
    </row>
    <row r="1100" spans="1:5" x14ac:dyDescent="0.25">
      <c r="A1100" t="s">
        <v>900</v>
      </c>
      <c r="B1100" t="s">
        <v>955</v>
      </c>
      <c r="C1100" t="s">
        <v>955</v>
      </c>
      <c r="D1100">
        <v>2.2999999999999998</v>
      </c>
      <c r="E1100">
        <v>2.6</v>
      </c>
    </row>
    <row r="1101" spans="1:5" x14ac:dyDescent="0.25">
      <c r="A1101" t="s">
        <v>900</v>
      </c>
      <c r="B1101" t="s">
        <v>956</v>
      </c>
      <c r="C1101" t="s">
        <v>956</v>
      </c>
      <c r="D1101">
        <v>2.5</v>
      </c>
      <c r="E1101">
        <v>2.7</v>
      </c>
    </row>
    <row r="1102" spans="1:5" x14ac:dyDescent="0.25">
      <c r="A1102" t="s">
        <v>900</v>
      </c>
      <c r="B1102" t="s">
        <v>957</v>
      </c>
      <c r="C1102" t="s">
        <v>957</v>
      </c>
      <c r="D1102">
        <v>4.2</v>
      </c>
      <c r="E1102">
        <v>4.3</v>
      </c>
    </row>
    <row r="1103" spans="1:5" x14ac:dyDescent="0.25">
      <c r="A1103" t="s">
        <v>900</v>
      </c>
      <c r="B1103" t="s">
        <v>958</v>
      </c>
      <c r="C1103" t="s">
        <v>958</v>
      </c>
      <c r="D1103">
        <v>2.6</v>
      </c>
      <c r="E1103">
        <v>2.9</v>
      </c>
    </row>
    <row r="1104" spans="1:5" x14ac:dyDescent="0.25">
      <c r="A1104" t="s">
        <v>900</v>
      </c>
      <c r="B1104" t="s">
        <v>959</v>
      </c>
      <c r="C1104" t="s">
        <v>959</v>
      </c>
      <c r="D1104">
        <v>2.9</v>
      </c>
      <c r="E1104">
        <v>3.5</v>
      </c>
    </row>
    <row r="1105" spans="1:5" x14ac:dyDescent="0.25">
      <c r="A1105" t="s">
        <v>900</v>
      </c>
      <c r="B1105" t="s">
        <v>960</v>
      </c>
      <c r="C1105" t="s">
        <v>960</v>
      </c>
      <c r="D1105">
        <v>2.8</v>
      </c>
      <c r="E1105">
        <v>3.2</v>
      </c>
    </row>
    <row r="1106" spans="1:5" x14ac:dyDescent="0.25">
      <c r="A1106" t="s">
        <v>900</v>
      </c>
      <c r="B1106" t="s">
        <v>961</v>
      </c>
      <c r="C1106" t="s">
        <v>961</v>
      </c>
      <c r="D1106">
        <v>3</v>
      </c>
      <c r="E1106">
        <v>3.4</v>
      </c>
    </row>
    <row r="1107" spans="1:5" x14ac:dyDescent="0.25">
      <c r="A1107" t="s">
        <v>900</v>
      </c>
      <c r="B1107" t="s">
        <v>962</v>
      </c>
      <c r="C1107" t="s">
        <v>962</v>
      </c>
      <c r="D1107">
        <v>3.1</v>
      </c>
      <c r="E1107">
        <v>3.5</v>
      </c>
    </row>
    <row r="1108" spans="1:5" x14ac:dyDescent="0.25">
      <c r="A1108" t="s">
        <v>900</v>
      </c>
      <c r="B1108" t="s">
        <v>963</v>
      </c>
      <c r="C1108" t="s">
        <v>963</v>
      </c>
      <c r="D1108">
        <v>2.2999999999999998</v>
      </c>
      <c r="E1108">
        <v>2.7</v>
      </c>
    </row>
    <row r="1109" spans="1:5" x14ac:dyDescent="0.25">
      <c r="A1109" t="s">
        <v>900</v>
      </c>
      <c r="B1109" t="s">
        <v>964</v>
      </c>
      <c r="C1109" t="s">
        <v>964</v>
      </c>
      <c r="D1109">
        <v>3.1</v>
      </c>
      <c r="E1109">
        <v>3.5999999999999899</v>
      </c>
    </row>
    <row r="1110" spans="1:5" x14ac:dyDescent="0.25">
      <c r="A1110" t="s">
        <v>900</v>
      </c>
      <c r="B1110" t="s">
        <v>965</v>
      </c>
      <c r="C1110" t="s">
        <v>965</v>
      </c>
      <c r="D1110">
        <v>2.8</v>
      </c>
      <c r="E1110">
        <v>3.3</v>
      </c>
    </row>
    <row r="1111" spans="1:5" x14ac:dyDescent="0.25">
      <c r="A1111" t="s">
        <v>900</v>
      </c>
      <c r="B1111" t="s">
        <v>966</v>
      </c>
      <c r="C1111" t="s">
        <v>966</v>
      </c>
      <c r="D1111">
        <v>2.7</v>
      </c>
      <c r="E1111">
        <v>3.2</v>
      </c>
    </row>
    <row r="1112" spans="1:5" x14ac:dyDescent="0.25">
      <c r="A1112" t="s">
        <v>900</v>
      </c>
      <c r="B1112" t="s">
        <v>967</v>
      </c>
      <c r="C1112" t="s">
        <v>967</v>
      </c>
      <c r="D1112">
        <v>2.6</v>
      </c>
      <c r="E1112">
        <v>3</v>
      </c>
    </row>
    <row r="1113" spans="1:5" x14ac:dyDescent="0.25">
      <c r="A1113" t="s">
        <v>900</v>
      </c>
      <c r="B1113" t="s">
        <v>968</v>
      </c>
      <c r="C1113" t="s">
        <v>968</v>
      </c>
      <c r="D1113">
        <v>2.2999999999999998</v>
      </c>
      <c r="E1113">
        <v>3</v>
      </c>
    </row>
    <row r="1114" spans="1:5" x14ac:dyDescent="0.25">
      <c r="A1114" t="s">
        <v>900</v>
      </c>
      <c r="B1114" t="s">
        <v>969</v>
      </c>
      <c r="C1114" t="s">
        <v>969</v>
      </c>
      <c r="D1114">
        <v>4.0999999999999996</v>
      </c>
      <c r="E1114">
        <v>4.7</v>
      </c>
    </row>
    <row r="1115" spans="1:5" x14ac:dyDescent="0.25">
      <c r="A1115" t="s">
        <v>900</v>
      </c>
      <c r="B1115" t="s">
        <v>970</v>
      </c>
      <c r="C1115" t="s">
        <v>970</v>
      </c>
      <c r="D1115">
        <v>5.0999999999999996</v>
      </c>
      <c r="E1115">
        <v>5.4</v>
      </c>
    </row>
    <row r="1116" spans="1:5" x14ac:dyDescent="0.25">
      <c r="A1116" t="s">
        <v>900</v>
      </c>
      <c r="B1116" t="s">
        <v>971</v>
      </c>
      <c r="C1116" t="s">
        <v>971</v>
      </c>
      <c r="D1116">
        <v>3.5</v>
      </c>
      <c r="E1116">
        <v>3.69999999999999</v>
      </c>
    </row>
    <row r="1117" spans="1:5" x14ac:dyDescent="0.25">
      <c r="A1117" t="s">
        <v>900</v>
      </c>
      <c r="B1117" t="s">
        <v>972</v>
      </c>
      <c r="C1117" t="s">
        <v>972</v>
      </c>
      <c r="D1117">
        <v>2.8</v>
      </c>
      <c r="E1117">
        <v>3.2</v>
      </c>
    </row>
    <row r="1118" spans="1:5" x14ac:dyDescent="0.25">
      <c r="A1118" t="s">
        <v>900</v>
      </c>
      <c r="B1118" t="s">
        <v>973</v>
      </c>
      <c r="C1118" t="s">
        <v>973</v>
      </c>
      <c r="D1118">
        <v>3.5</v>
      </c>
      <c r="E1118">
        <v>4.0999999999999996</v>
      </c>
    </row>
    <row r="1119" spans="1:5" x14ac:dyDescent="0.25">
      <c r="A1119" t="s">
        <v>900</v>
      </c>
      <c r="B1119" t="s">
        <v>974</v>
      </c>
      <c r="C1119" t="s">
        <v>974</v>
      </c>
      <c r="D1119">
        <v>3.9</v>
      </c>
      <c r="E1119">
        <v>4.7</v>
      </c>
    </row>
    <row r="1120" spans="1:5" x14ac:dyDescent="0.25">
      <c r="A1120" t="s">
        <v>900</v>
      </c>
      <c r="B1120" t="s">
        <v>975</v>
      </c>
      <c r="C1120" t="s">
        <v>975</v>
      </c>
      <c r="D1120">
        <v>2.5</v>
      </c>
      <c r="E1120">
        <v>2.8</v>
      </c>
    </row>
    <row r="1121" spans="1:5" x14ac:dyDescent="0.25">
      <c r="A1121" t="s">
        <v>900</v>
      </c>
      <c r="B1121" t="s">
        <v>976</v>
      </c>
      <c r="C1121" t="s">
        <v>976</v>
      </c>
      <c r="D1121">
        <v>3.5</v>
      </c>
      <c r="E1121">
        <v>3.9</v>
      </c>
    </row>
    <row r="1122" spans="1:5" x14ac:dyDescent="0.25">
      <c r="A1122" t="s">
        <v>900</v>
      </c>
      <c r="B1122" t="s">
        <v>977</v>
      </c>
      <c r="C1122" t="s">
        <v>977</v>
      </c>
      <c r="D1122">
        <v>3</v>
      </c>
      <c r="E1122">
        <v>3.5</v>
      </c>
    </row>
    <row r="1123" spans="1:5" x14ac:dyDescent="0.25">
      <c r="A1123" t="s">
        <v>900</v>
      </c>
      <c r="B1123" t="s">
        <v>978</v>
      </c>
      <c r="C1123" t="s">
        <v>978</v>
      </c>
      <c r="D1123">
        <v>2.7</v>
      </c>
      <c r="E1123">
        <v>3</v>
      </c>
    </row>
    <row r="1124" spans="1:5" x14ac:dyDescent="0.25">
      <c r="A1124" t="s">
        <v>900</v>
      </c>
      <c r="B1124" t="s">
        <v>979</v>
      </c>
      <c r="C1124" t="s">
        <v>979</v>
      </c>
      <c r="D1124">
        <v>4.0999999999999996</v>
      </c>
      <c r="E1124">
        <v>4.5</v>
      </c>
    </row>
    <row r="1125" spans="1:5" x14ac:dyDescent="0.25">
      <c r="A1125" t="s">
        <v>900</v>
      </c>
      <c r="B1125" t="s">
        <v>980</v>
      </c>
      <c r="C1125" t="s">
        <v>980</v>
      </c>
      <c r="D1125">
        <v>2.5</v>
      </c>
      <c r="E1125">
        <v>2.8</v>
      </c>
    </row>
    <row r="1126" spans="1:5" x14ac:dyDescent="0.25">
      <c r="A1126" t="s">
        <v>900</v>
      </c>
      <c r="B1126" t="s">
        <v>981</v>
      </c>
      <c r="C1126" t="s">
        <v>981</v>
      </c>
      <c r="D1126">
        <v>2.5</v>
      </c>
      <c r="E1126">
        <v>2.8</v>
      </c>
    </row>
    <row r="1127" spans="1:5" x14ac:dyDescent="0.25">
      <c r="A1127" t="s">
        <v>900</v>
      </c>
      <c r="B1127" t="s">
        <v>982</v>
      </c>
      <c r="C1127" t="s">
        <v>982</v>
      </c>
      <c r="D1127">
        <v>3</v>
      </c>
      <c r="E1127">
        <v>3.2</v>
      </c>
    </row>
    <row r="1128" spans="1:5" x14ac:dyDescent="0.25">
      <c r="A1128" t="s">
        <v>900</v>
      </c>
      <c r="B1128" t="s">
        <v>983</v>
      </c>
      <c r="C1128" t="s">
        <v>983</v>
      </c>
      <c r="D1128">
        <v>2.8</v>
      </c>
      <c r="E1128">
        <v>3.1</v>
      </c>
    </row>
    <row r="1129" spans="1:5" x14ac:dyDescent="0.25">
      <c r="A1129" t="s">
        <v>900</v>
      </c>
      <c r="B1129" t="s">
        <v>984</v>
      </c>
      <c r="C1129" t="s">
        <v>984</v>
      </c>
      <c r="D1129">
        <v>2.9</v>
      </c>
      <c r="E1129">
        <v>3.4</v>
      </c>
    </row>
    <row r="1130" spans="1:5" x14ac:dyDescent="0.25">
      <c r="A1130" t="s">
        <v>900</v>
      </c>
      <c r="B1130" t="s">
        <v>985</v>
      </c>
      <c r="C1130" t="s">
        <v>985</v>
      </c>
      <c r="D1130">
        <v>2.8</v>
      </c>
      <c r="E1130">
        <v>3.4</v>
      </c>
    </row>
    <row r="1131" spans="1:5" x14ac:dyDescent="0.25">
      <c r="A1131" t="s">
        <v>900</v>
      </c>
      <c r="B1131" t="s">
        <v>986</v>
      </c>
      <c r="C1131" t="s">
        <v>986</v>
      </c>
      <c r="D1131">
        <v>2.19999999999999</v>
      </c>
      <c r="E1131">
        <v>2.7</v>
      </c>
    </row>
    <row r="1132" spans="1:5" x14ac:dyDescent="0.25">
      <c r="A1132" t="s">
        <v>900</v>
      </c>
      <c r="B1132" t="s">
        <v>987</v>
      </c>
      <c r="C1132" t="s">
        <v>987</v>
      </c>
      <c r="D1132">
        <v>2.8</v>
      </c>
      <c r="E1132">
        <v>3.4</v>
      </c>
    </row>
    <row r="1133" spans="1:5" x14ac:dyDescent="0.25">
      <c r="A1133" t="s">
        <v>900</v>
      </c>
      <c r="B1133" t="s">
        <v>988</v>
      </c>
      <c r="C1133" t="s">
        <v>988</v>
      </c>
      <c r="D1133">
        <v>2.8</v>
      </c>
      <c r="E1133">
        <v>3.1</v>
      </c>
    </row>
    <row r="1134" spans="1:5" x14ac:dyDescent="0.25">
      <c r="A1134" t="s">
        <v>900</v>
      </c>
      <c r="B1134" t="s">
        <v>989</v>
      </c>
      <c r="C1134" t="s">
        <v>989</v>
      </c>
      <c r="D1134">
        <v>3.5999999999999899</v>
      </c>
      <c r="E1134">
        <v>3.9</v>
      </c>
    </row>
    <row r="1135" spans="1:5" x14ac:dyDescent="0.25">
      <c r="A1135" t="s">
        <v>900</v>
      </c>
      <c r="B1135" t="s">
        <v>990</v>
      </c>
      <c r="C1135" t="s">
        <v>990</v>
      </c>
      <c r="D1135">
        <v>2.4</v>
      </c>
      <c r="E1135">
        <v>2.7</v>
      </c>
    </row>
    <row r="1136" spans="1:5" x14ac:dyDescent="0.25">
      <c r="A1136" t="s">
        <v>900</v>
      </c>
      <c r="B1136" t="s">
        <v>991</v>
      </c>
      <c r="C1136" t="s">
        <v>991</v>
      </c>
      <c r="D1136">
        <v>2.2999999999999998</v>
      </c>
      <c r="E1136">
        <v>2.9</v>
      </c>
    </row>
    <row r="1137" spans="1:5" x14ac:dyDescent="0.25">
      <c r="A1137" t="s">
        <v>900</v>
      </c>
      <c r="B1137" t="s">
        <v>992</v>
      </c>
      <c r="C1137" t="s">
        <v>992</v>
      </c>
      <c r="D1137">
        <v>4.0999999999999996</v>
      </c>
      <c r="E1137">
        <v>4.3999999999999897</v>
      </c>
    </row>
    <row r="1138" spans="1:5" x14ac:dyDescent="0.25">
      <c r="A1138" t="s">
        <v>900</v>
      </c>
      <c r="B1138" t="s">
        <v>993</v>
      </c>
      <c r="C1138" t="s">
        <v>993</v>
      </c>
      <c r="D1138">
        <v>2.6</v>
      </c>
      <c r="E1138">
        <v>2.9</v>
      </c>
    </row>
    <row r="1139" spans="1:5" x14ac:dyDescent="0.25">
      <c r="A1139" t="s">
        <v>900</v>
      </c>
      <c r="B1139" t="s">
        <v>994</v>
      </c>
      <c r="C1139" t="s">
        <v>994</v>
      </c>
      <c r="D1139">
        <v>3.5999999999999899</v>
      </c>
      <c r="E1139">
        <v>4.7</v>
      </c>
    </row>
    <row r="1140" spans="1:5" x14ac:dyDescent="0.25">
      <c r="A1140" t="s">
        <v>900</v>
      </c>
      <c r="B1140" t="s">
        <v>995</v>
      </c>
      <c r="C1140" t="s">
        <v>995</v>
      </c>
      <c r="D1140">
        <v>3.1</v>
      </c>
      <c r="E1140">
        <v>3.3</v>
      </c>
    </row>
    <row r="1141" spans="1:5" x14ac:dyDescent="0.25">
      <c r="A1141" t="s">
        <v>900</v>
      </c>
      <c r="B1141" t="s">
        <v>996</v>
      </c>
      <c r="C1141" t="s">
        <v>996</v>
      </c>
      <c r="D1141">
        <v>4.3999999999999897</v>
      </c>
      <c r="E1141">
        <v>4.9000000000000004</v>
      </c>
    </row>
    <row r="1142" spans="1:5" x14ac:dyDescent="0.25">
      <c r="A1142" t="s">
        <v>900</v>
      </c>
      <c r="B1142" t="s">
        <v>997</v>
      </c>
      <c r="C1142" t="s">
        <v>997</v>
      </c>
      <c r="D1142">
        <v>2.8</v>
      </c>
      <c r="E1142">
        <v>3.2</v>
      </c>
    </row>
    <row r="1143" spans="1:5" x14ac:dyDescent="0.25">
      <c r="A1143" t="s">
        <v>900</v>
      </c>
      <c r="B1143" t="s">
        <v>998</v>
      </c>
      <c r="C1143" t="s">
        <v>998</v>
      </c>
      <c r="D1143">
        <v>2.7</v>
      </c>
      <c r="E1143">
        <v>3</v>
      </c>
    </row>
    <row r="1144" spans="1:5" x14ac:dyDescent="0.25">
      <c r="A1144" t="s">
        <v>900</v>
      </c>
      <c r="B1144" t="s">
        <v>999</v>
      </c>
      <c r="C1144" t="s">
        <v>999</v>
      </c>
      <c r="D1144">
        <v>3.1</v>
      </c>
      <c r="E1144">
        <v>3.5</v>
      </c>
    </row>
    <row r="1145" spans="1:5" x14ac:dyDescent="0.25">
      <c r="A1145" t="s">
        <v>900</v>
      </c>
      <c r="B1145" t="s">
        <v>1000</v>
      </c>
      <c r="C1145" t="s">
        <v>1000</v>
      </c>
      <c r="D1145">
        <v>2.6</v>
      </c>
      <c r="E1145">
        <v>3</v>
      </c>
    </row>
    <row r="1146" spans="1:5" x14ac:dyDescent="0.25">
      <c r="A1146" t="s">
        <v>900</v>
      </c>
      <c r="B1146" t="s">
        <v>1001</v>
      </c>
      <c r="C1146" t="s">
        <v>1001</v>
      </c>
      <c r="D1146">
        <v>3.2</v>
      </c>
      <c r="E1146">
        <v>3.5</v>
      </c>
    </row>
    <row r="1147" spans="1:5" x14ac:dyDescent="0.25">
      <c r="A1147" t="s">
        <v>900</v>
      </c>
      <c r="B1147" t="s">
        <v>1002</v>
      </c>
      <c r="C1147" t="s">
        <v>1002</v>
      </c>
      <c r="D1147">
        <v>2.7</v>
      </c>
      <c r="E1147">
        <v>3</v>
      </c>
    </row>
    <row r="1148" spans="1:5" x14ac:dyDescent="0.25">
      <c r="A1148" t="s">
        <v>900</v>
      </c>
      <c r="B1148" t="s">
        <v>1003</v>
      </c>
      <c r="C1148" t="s">
        <v>1003</v>
      </c>
      <c r="D1148">
        <v>2.9</v>
      </c>
      <c r="E1148">
        <v>3.4</v>
      </c>
    </row>
    <row r="1149" spans="1:5" x14ac:dyDescent="0.25">
      <c r="A1149" t="s">
        <v>900</v>
      </c>
      <c r="B1149" t="s">
        <v>1004</v>
      </c>
      <c r="C1149" t="s">
        <v>1004</v>
      </c>
      <c r="D1149">
        <v>3</v>
      </c>
      <c r="E1149">
        <v>3.2</v>
      </c>
    </row>
    <row r="1150" spans="1:5" x14ac:dyDescent="0.25">
      <c r="A1150" t="s">
        <v>900</v>
      </c>
      <c r="B1150" t="s">
        <v>1005</v>
      </c>
      <c r="C1150" t="s">
        <v>1005</v>
      </c>
      <c r="D1150">
        <v>2.4</v>
      </c>
      <c r="E1150">
        <v>2.8</v>
      </c>
    </row>
    <row r="1151" spans="1:5" x14ac:dyDescent="0.25">
      <c r="A1151" t="s">
        <v>900</v>
      </c>
      <c r="B1151" t="s">
        <v>1006</v>
      </c>
      <c r="C1151" t="s">
        <v>1006</v>
      </c>
      <c r="D1151">
        <v>2.8</v>
      </c>
      <c r="E1151">
        <v>3.1</v>
      </c>
    </row>
    <row r="1152" spans="1:5" x14ac:dyDescent="0.25">
      <c r="A1152" t="s">
        <v>900</v>
      </c>
      <c r="B1152" t="s">
        <v>1007</v>
      </c>
      <c r="C1152" t="s">
        <v>1007</v>
      </c>
      <c r="D1152">
        <v>2.6</v>
      </c>
      <c r="E1152">
        <v>3</v>
      </c>
    </row>
    <row r="1153" spans="1:5" x14ac:dyDescent="0.25">
      <c r="A1153" t="s">
        <v>900</v>
      </c>
      <c r="B1153" t="s">
        <v>1008</v>
      </c>
      <c r="C1153" t="s">
        <v>1008</v>
      </c>
      <c r="D1153">
        <v>2.9</v>
      </c>
      <c r="E1153">
        <v>3.5999999999999899</v>
      </c>
    </row>
    <row r="1154" spans="1:5" x14ac:dyDescent="0.25">
      <c r="A1154" t="s">
        <v>900</v>
      </c>
      <c r="B1154" t="s">
        <v>1009</v>
      </c>
      <c r="C1154" t="s">
        <v>1009</v>
      </c>
      <c r="D1154">
        <v>3.3</v>
      </c>
      <c r="E1154">
        <v>3.69999999999999</v>
      </c>
    </row>
    <row r="1155" spans="1:5" x14ac:dyDescent="0.25">
      <c r="A1155" t="s">
        <v>900</v>
      </c>
      <c r="B1155" t="s">
        <v>1010</v>
      </c>
      <c r="C1155" t="s">
        <v>1010</v>
      </c>
      <c r="D1155">
        <v>3.69999999999999</v>
      </c>
      <c r="E1155">
        <v>3.8</v>
      </c>
    </row>
    <row r="1156" spans="1:5" x14ac:dyDescent="0.25">
      <c r="A1156" t="s">
        <v>900</v>
      </c>
      <c r="B1156" t="s">
        <v>1011</v>
      </c>
      <c r="C1156" t="s">
        <v>1011</v>
      </c>
      <c r="D1156">
        <v>2.8</v>
      </c>
      <c r="E1156">
        <v>3</v>
      </c>
    </row>
    <row r="1157" spans="1:5" x14ac:dyDescent="0.25">
      <c r="A1157" t="s">
        <v>900</v>
      </c>
      <c r="B1157" t="s">
        <v>1012</v>
      </c>
      <c r="C1157" t="s">
        <v>1012</v>
      </c>
      <c r="D1157">
        <v>5.4</v>
      </c>
      <c r="E1157">
        <v>5.5</v>
      </c>
    </row>
    <row r="1158" spans="1:5" x14ac:dyDescent="0.25">
      <c r="A1158" t="s">
        <v>900</v>
      </c>
      <c r="B1158" t="s">
        <v>1013</v>
      </c>
      <c r="C1158" t="s">
        <v>1013</v>
      </c>
      <c r="D1158">
        <v>2.7</v>
      </c>
      <c r="E1158">
        <v>2.9</v>
      </c>
    </row>
    <row r="1159" spans="1:5" x14ac:dyDescent="0.25">
      <c r="A1159" t="s">
        <v>900</v>
      </c>
      <c r="B1159" t="s">
        <v>1014</v>
      </c>
      <c r="C1159" t="s">
        <v>1014</v>
      </c>
      <c r="D1159">
        <v>2.7</v>
      </c>
      <c r="E1159">
        <v>3</v>
      </c>
    </row>
    <row r="1160" spans="1:5" x14ac:dyDescent="0.25">
      <c r="A1160" t="s">
        <v>900</v>
      </c>
      <c r="B1160" t="s">
        <v>1015</v>
      </c>
      <c r="C1160" t="s">
        <v>1015</v>
      </c>
      <c r="D1160">
        <v>3.3</v>
      </c>
      <c r="E1160">
        <v>4</v>
      </c>
    </row>
    <row r="1161" spans="1:5" x14ac:dyDescent="0.25">
      <c r="A1161" t="s">
        <v>900</v>
      </c>
      <c r="B1161" t="s">
        <v>1016</v>
      </c>
      <c r="C1161" t="s">
        <v>1016</v>
      </c>
      <c r="D1161">
        <v>2.9</v>
      </c>
      <c r="E1161">
        <v>3.8</v>
      </c>
    </row>
    <row r="1162" spans="1:5" x14ac:dyDescent="0.25">
      <c r="A1162" t="s">
        <v>900</v>
      </c>
      <c r="B1162" t="s">
        <v>1017</v>
      </c>
      <c r="C1162" t="s">
        <v>1017</v>
      </c>
      <c r="D1162">
        <v>2.9</v>
      </c>
      <c r="E1162">
        <v>3.2</v>
      </c>
    </row>
    <row r="1163" spans="1:5" x14ac:dyDescent="0.25">
      <c r="A1163" t="s">
        <v>900</v>
      </c>
      <c r="B1163" t="s">
        <v>1018</v>
      </c>
      <c r="C1163" t="s">
        <v>1018</v>
      </c>
      <c r="D1163">
        <v>2.7</v>
      </c>
      <c r="E1163">
        <v>3.4</v>
      </c>
    </row>
    <row r="1164" spans="1:5" x14ac:dyDescent="0.25">
      <c r="A1164" t="s">
        <v>900</v>
      </c>
      <c r="B1164" t="s">
        <v>1019</v>
      </c>
      <c r="C1164" t="s">
        <v>1019</v>
      </c>
      <c r="D1164">
        <v>3</v>
      </c>
      <c r="E1164">
        <v>3.3</v>
      </c>
    </row>
    <row r="1165" spans="1:5" x14ac:dyDescent="0.25">
      <c r="A1165" t="s">
        <v>900</v>
      </c>
      <c r="B1165" t="s">
        <v>1020</v>
      </c>
      <c r="C1165" t="s">
        <v>1020</v>
      </c>
      <c r="D1165">
        <v>2.4</v>
      </c>
      <c r="E1165">
        <v>2.7</v>
      </c>
    </row>
    <row r="1166" spans="1:5" x14ac:dyDescent="0.25">
      <c r="A1166" t="s">
        <v>900</v>
      </c>
      <c r="B1166" t="s">
        <v>1021</v>
      </c>
      <c r="C1166" t="s">
        <v>1021</v>
      </c>
      <c r="D1166">
        <v>3.5</v>
      </c>
      <c r="E1166">
        <v>4</v>
      </c>
    </row>
    <row r="1167" spans="1:5" x14ac:dyDescent="0.25">
      <c r="A1167" t="s">
        <v>900</v>
      </c>
      <c r="B1167" t="s">
        <v>1022</v>
      </c>
      <c r="C1167" t="s">
        <v>1022</v>
      </c>
      <c r="D1167">
        <v>2.6</v>
      </c>
      <c r="E1167">
        <v>2.9</v>
      </c>
    </row>
    <row r="1168" spans="1:5" x14ac:dyDescent="0.25">
      <c r="A1168" t="s">
        <v>900</v>
      </c>
      <c r="B1168" t="s">
        <v>1023</v>
      </c>
      <c r="C1168" t="s">
        <v>1023</v>
      </c>
      <c r="D1168">
        <v>2.9</v>
      </c>
      <c r="E1168">
        <v>3.4</v>
      </c>
    </row>
    <row r="1169" spans="1:5" x14ac:dyDescent="0.25">
      <c r="A1169" t="s">
        <v>900</v>
      </c>
      <c r="B1169" t="s">
        <v>1024</v>
      </c>
      <c r="C1169" t="s">
        <v>1024</v>
      </c>
      <c r="D1169">
        <v>2.6</v>
      </c>
      <c r="E1169">
        <v>3.2</v>
      </c>
    </row>
    <row r="1170" spans="1:5" x14ac:dyDescent="0.25">
      <c r="A1170" t="s">
        <v>900</v>
      </c>
      <c r="B1170" t="s">
        <v>1025</v>
      </c>
      <c r="C1170" t="s">
        <v>1025</v>
      </c>
      <c r="D1170">
        <v>2.4</v>
      </c>
      <c r="E1170">
        <v>2.7</v>
      </c>
    </row>
    <row r="1171" spans="1:5" x14ac:dyDescent="0.25">
      <c r="A1171" t="s">
        <v>900</v>
      </c>
      <c r="B1171" t="s">
        <v>1026</v>
      </c>
      <c r="C1171" t="s">
        <v>1026</v>
      </c>
      <c r="D1171">
        <v>3.4</v>
      </c>
      <c r="E1171">
        <v>3.8</v>
      </c>
    </row>
    <row r="1172" spans="1:5" x14ac:dyDescent="0.25">
      <c r="A1172" t="s">
        <v>900</v>
      </c>
      <c r="B1172" t="s">
        <v>1027</v>
      </c>
      <c r="C1172" t="s">
        <v>1027</v>
      </c>
      <c r="D1172">
        <v>2.8</v>
      </c>
      <c r="E1172">
        <v>3.5</v>
      </c>
    </row>
    <row r="1173" spans="1:5" x14ac:dyDescent="0.25">
      <c r="A1173" t="s">
        <v>900</v>
      </c>
      <c r="B1173" t="s">
        <v>1028</v>
      </c>
      <c r="C1173" t="s">
        <v>1028</v>
      </c>
      <c r="D1173">
        <v>4.3</v>
      </c>
      <c r="E1173">
        <v>4.5</v>
      </c>
    </row>
    <row r="1174" spans="1:5" x14ac:dyDescent="0.25">
      <c r="A1174" t="s">
        <v>900</v>
      </c>
      <c r="B1174" t="s">
        <v>1029</v>
      </c>
      <c r="C1174" t="s">
        <v>1029</v>
      </c>
      <c r="D1174">
        <v>2.6</v>
      </c>
      <c r="E1174">
        <v>2.8</v>
      </c>
    </row>
    <row r="1175" spans="1:5" x14ac:dyDescent="0.25">
      <c r="A1175" t="s">
        <v>900</v>
      </c>
      <c r="B1175" t="s">
        <v>1030</v>
      </c>
      <c r="C1175" t="s">
        <v>1030</v>
      </c>
      <c r="D1175">
        <v>2.9</v>
      </c>
      <c r="E1175">
        <v>3.1</v>
      </c>
    </row>
    <row r="1176" spans="1:5" x14ac:dyDescent="0.25">
      <c r="A1176" t="s">
        <v>900</v>
      </c>
      <c r="B1176" t="s">
        <v>1031</v>
      </c>
      <c r="C1176" t="s">
        <v>1031</v>
      </c>
      <c r="D1176">
        <v>2.5</v>
      </c>
      <c r="E1176">
        <v>2.8</v>
      </c>
    </row>
    <row r="1177" spans="1:5" x14ac:dyDescent="0.25">
      <c r="A1177" t="s">
        <v>900</v>
      </c>
      <c r="B1177" t="s">
        <v>1032</v>
      </c>
      <c r="C1177" t="s">
        <v>1032</v>
      </c>
      <c r="D1177">
        <v>3.1</v>
      </c>
      <c r="E1177">
        <v>3.4</v>
      </c>
    </row>
    <row r="1178" spans="1:5" x14ac:dyDescent="0.25">
      <c r="A1178" t="s">
        <v>900</v>
      </c>
      <c r="B1178" t="s">
        <v>1033</v>
      </c>
      <c r="C1178" t="s">
        <v>1033</v>
      </c>
      <c r="D1178">
        <v>3.9</v>
      </c>
      <c r="E1178">
        <v>4.7</v>
      </c>
    </row>
    <row r="1179" spans="1:5" x14ac:dyDescent="0.25">
      <c r="A1179" t="s">
        <v>900</v>
      </c>
      <c r="B1179" t="s">
        <v>1034</v>
      </c>
      <c r="C1179" t="s">
        <v>1034</v>
      </c>
      <c r="D1179">
        <v>2.5</v>
      </c>
      <c r="E1179">
        <v>3</v>
      </c>
    </row>
    <row r="1180" spans="1:5" x14ac:dyDescent="0.25">
      <c r="A1180" t="s">
        <v>900</v>
      </c>
      <c r="B1180" t="s">
        <v>1035</v>
      </c>
      <c r="C1180" t="s">
        <v>1035</v>
      </c>
      <c r="D1180">
        <v>3.5</v>
      </c>
      <c r="E1180">
        <v>4.3</v>
      </c>
    </row>
    <row r="1181" spans="1:5" x14ac:dyDescent="0.25">
      <c r="A1181" t="s">
        <v>900</v>
      </c>
      <c r="B1181" t="s">
        <v>1036</v>
      </c>
      <c r="C1181" t="s">
        <v>1036</v>
      </c>
      <c r="D1181">
        <v>3.5</v>
      </c>
      <c r="E1181">
        <v>3.3</v>
      </c>
    </row>
    <row r="1182" spans="1:5" x14ac:dyDescent="0.25">
      <c r="A1182" t="s">
        <v>900</v>
      </c>
      <c r="B1182" t="s">
        <v>1037</v>
      </c>
      <c r="C1182" t="s">
        <v>1037</v>
      </c>
      <c r="D1182">
        <v>2.8</v>
      </c>
      <c r="E1182">
        <v>3.1</v>
      </c>
    </row>
    <row r="1183" spans="1:5" x14ac:dyDescent="0.25">
      <c r="A1183" t="s">
        <v>900</v>
      </c>
      <c r="B1183" t="s">
        <v>1038</v>
      </c>
      <c r="C1183" t="s">
        <v>1038</v>
      </c>
      <c r="D1183">
        <v>2.8</v>
      </c>
      <c r="E1183">
        <v>3.1</v>
      </c>
    </row>
    <row r="1184" spans="1:5" x14ac:dyDescent="0.25">
      <c r="A1184" t="s">
        <v>900</v>
      </c>
      <c r="B1184" t="s">
        <v>1039</v>
      </c>
      <c r="C1184" t="s">
        <v>1039</v>
      </c>
      <c r="D1184">
        <v>2.7</v>
      </c>
      <c r="E1184">
        <v>3.3</v>
      </c>
    </row>
    <row r="1185" spans="1:5" x14ac:dyDescent="0.25">
      <c r="A1185" t="s">
        <v>900</v>
      </c>
      <c r="B1185" t="s">
        <v>1040</v>
      </c>
      <c r="C1185" t="s">
        <v>1040</v>
      </c>
      <c r="D1185">
        <v>2.2999999999999998</v>
      </c>
      <c r="E1185">
        <v>2.6</v>
      </c>
    </row>
    <row r="1186" spans="1:5" x14ac:dyDescent="0.25">
      <c r="A1186" t="s">
        <v>900</v>
      </c>
      <c r="B1186" t="s">
        <v>1041</v>
      </c>
      <c r="C1186" t="s">
        <v>1041</v>
      </c>
      <c r="D1186">
        <v>3.4</v>
      </c>
      <c r="E1186">
        <v>3.8</v>
      </c>
    </row>
    <row r="1187" spans="1:5" x14ac:dyDescent="0.25">
      <c r="A1187" t="s">
        <v>900</v>
      </c>
      <c r="B1187" t="s">
        <v>1042</v>
      </c>
      <c r="C1187" t="s">
        <v>1042</v>
      </c>
      <c r="D1187">
        <v>2.7</v>
      </c>
      <c r="E1187">
        <v>3</v>
      </c>
    </row>
    <row r="1188" spans="1:5" x14ac:dyDescent="0.25">
      <c r="A1188" t="s">
        <v>900</v>
      </c>
      <c r="B1188" t="s">
        <v>1043</v>
      </c>
      <c r="C1188" t="s">
        <v>1043</v>
      </c>
      <c r="D1188">
        <v>2.8</v>
      </c>
      <c r="E1188">
        <v>3</v>
      </c>
    </row>
    <row r="1189" spans="1:5" x14ac:dyDescent="0.25">
      <c r="A1189" t="s">
        <v>900</v>
      </c>
      <c r="B1189" t="s">
        <v>1044</v>
      </c>
      <c r="C1189" t="s">
        <v>1044</v>
      </c>
      <c r="D1189">
        <v>2.5</v>
      </c>
      <c r="E1189">
        <v>3</v>
      </c>
    </row>
    <row r="1190" spans="1:5" x14ac:dyDescent="0.25">
      <c r="A1190" t="s">
        <v>900</v>
      </c>
      <c r="B1190" t="s">
        <v>1045</v>
      </c>
      <c r="C1190" t="s">
        <v>1045</v>
      </c>
      <c r="D1190">
        <v>2.8</v>
      </c>
      <c r="E1190">
        <v>3.69999999999999</v>
      </c>
    </row>
    <row r="1191" spans="1:5" x14ac:dyDescent="0.25">
      <c r="A1191" t="s">
        <v>900</v>
      </c>
      <c r="B1191" t="s">
        <v>1046</v>
      </c>
      <c r="C1191" t="s">
        <v>1046</v>
      </c>
      <c r="D1191">
        <v>3.4</v>
      </c>
      <c r="E1191">
        <v>3.69999999999999</v>
      </c>
    </row>
    <row r="1192" spans="1:5" x14ac:dyDescent="0.25">
      <c r="A1192" t="s">
        <v>900</v>
      </c>
      <c r="B1192" t="s">
        <v>1047</v>
      </c>
      <c r="C1192" t="s">
        <v>1047</v>
      </c>
      <c r="D1192">
        <v>2.4</v>
      </c>
      <c r="E1192">
        <v>3.1</v>
      </c>
    </row>
    <row r="1193" spans="1:5" x14ac:dyDescent="0.25">
      <c r="A1193" t="s">
        <v>900</v>
      </c>
      <c r="B1193" t="s">
        <v>1048</v>
      </c>
      <c r="C1193" t="s">
        <v>1048</v>
      </c>
      <c r="D1193">
        <v>2.9</v>
      </c>
      <c r="E1193">
        <v>3</v>
      </c>
    </row>
    <row r="1194" spans="1:5" x14ac:dyDescent="0.25">
      <c r="A1194" t="s">
        <v>900</v>
      </c>
      <c r="B1194" t="s">
        <v>1049</v>
      </c>
      <c r="C1194" t="s">
        <v>1049</v>
      </c>
      <c r="D1194">
        <v>3</v>
      </c>
      <c r="E1194">
        <v>3.5</v>
      </c>
    </row>
    <row r="1195" spans="1:5" x14ac:dyDescent="0.25">
      <c r="A1195" t="s">
        <v>900</v>
      </c>
      <c r="B1195" t="s">
        <v>1050</v>
      </c>
      <c r="C1195" t="s">
        <v>1050</v>
      </c>
      <c r="D1195">
        <v>2.8</v>
      </c>
      <c r="E1195">
        <v>3</v>
      </c>
    </row>
    <row r="1196" spans="1:5" x14ac:dyDescent="0.25">
      <c r="A1196" t="s">
        <v>900</v>
      </c>
      <c r="B1196" t="s">
        <v>1051</v>
      </c>
      <c r="C1196" t="s">
        <v>1051</v>
      </c>
      <c r="D1196">
        <v>2.9</v>
      </c>
      <c r="E1196">
        <v>3.5</v>
      </c>
    </row>
    <row r="1197" spans="1:5" x14ac:dyDescent="0.25">
      <c r="A1197" t="s">
        <v>900</v>
      </c>
      <c r="B1197" t="s">
        <v>1052</v>
      </c>
      <c r="C1197" t="s">
        <v>1052</v>
      </c>
      <c r="D1197">
        <v>2.4</v>
      </c>
      <c r="E1197">
        <v>2.9</v>
      </c>
    </row>
    <row r="1198" spans="1:5" x14ac:dyDescent="0.25">
      <c r="A1198" t="s">
        <v>900</v>
      </c>
      <c r="B1198" t="s">
        <v>1053</v>
      </c>
      <c r="C1198" t="s">
        <v>1053</v>
      </c>
      <c r="D1198">
        <v>2.8</v>
      </c>
      <c r="E1198">
        <v>3.3</v>
      </c>
    </row>
    <row r="1199" spans="1:5" x14ac:dyDescent="0.25">
      <c r="A1199" t="s">
        <v>900</v>
      </c>
      <c r="B1199" t="s">
        <v>1054</v>
      </c>
      <c r="C1199" t="s">
        <v>1054</v>
      </c>
      <c r="D1199">
        <v>2.4</v>
      </c>
      <c r="E1199">
        <v>2.5</v>
      </c>
    </row>
    <row r="1200" spans="1:5" x14ac:dyDescent="0.25">
      <c r="A1200" t="s">
        <v>900</v>
      </c>
      <c r="B1200" t="s">
        <v>1055</v>
      </c>
      <c r="C1200" t="s">
        <v>1055</v>
      </c>
      <c r="D1200">
        <v>2.5</v>
      </c>
      <c r="E1200">
        <v>2.8</v>
      </c>
    </row>
    <row r="1201" spans="1:5" x14ac:dyDescent="0.25">
      <c r="A1201" t="s">
        <v>900</v>
      </c>
      <c r="B1201" t="s">
        <v>1056</v>
      </c>
      <c r="C1201" t="s">
        <v>1056</v>
      </c>
      <c r="D1201">
        <v>3.8</v>
      </c>
      <c r="E1201">
        <v>4.3999999999999897</v>
      </c>
    </row>
    <row r="1202" spans="1:5" x14ac:dyDescent="0.25">
      <c r="A1202" t="s">
        <v>900</v>
      </c>
      <c r="B1202" t="s">
        <v>1057</v>
      </c>
      <c r="C1202" t="s">
        <v>1057</v>
      </c>
      <c r="D1202">
        <v>2.4</v>
      </c>
      <c r="E1202">
        <v>2.8</v>
      </c>
    </row>
    <row r="1203" spans="1:5" x14ac:dyDescent="0.25">
      <c r="A1203" t="s">
        <v>900</v>
      </c>
      <c r="B1203" t="s">
        <v>1058</v>
      </c>
      <c r="C1203" t="s">
        <v>1058</v>
      </c>
      <c r="D1203">
        <v>3</v>
      </c>
      <c r="E1203">
        <v>3.4</v>
      </c>
    </row>
    <row r="1204" spans="1:5" x14ac:dyDescent="0.25">
      <c r="A1204" t="s">
        <v>900</v>
      </c>
      <c r="B1204" t="s">
        <v>1059</v>
      </c>
      <c r="C1204" t="s">
        <v>1059</v>
      </c>
      <c r="D1204">
        <v>2.6</v>
      </c>
      <c r="E1204">
        <v>3.1</v>
      </c>
    </row>
    <row r="1205" spans="1:5" x14ac:dyDescent="0.25">
      <c r="A1205" t="s">
        <v>900</v>
      </c>
      <c r="B1205" t="s">
        <v>1060</v>
      </c>
      <c r="C1205" t="s">
        <v>1060</v>
      </c>
      <c r="D1205">
        <v>2.7</v>
      </c>
      <c r="E1205">
        <v>3</v>
      </c>
    </row>
    <row r="1206" spans="1:5" x14ac:dyDescent="0.25">
      <c r="A1206" t="s">
        <v>900</v>
      </c>
      <c r="B1206" t="s">
        <v>1061</v>
      </c>
      <c r="C1206" t="s">
        <v>1061</v>
      </c>
      <c r="D1206">
        <v>2.5</v>
      </c>
      <c r="E1206">
        <v>2.9</v>
      </c>
    </row>
    <row r="1207" spans="1:5" x14ac:dyDescent="0.25">
      <c r="A1207" t="s">
        <v>900</v>
      </c>
      <c r="B1207" t="s">
        <v>1062</v>
      </c>
      <c r="C1207" t="s">
        <v>1062</v>
      </c>
      <c r="D1207">
        <v>3.3</v>
      </c>
      <c r="E1207">
        <v>3.8</v>
      </c>
    </row>
    <row r="1208" spans="1:5" x14ac:dyDescent="0.25">
      <c r="A1208" t="s">
        <v>900</v>
      </c>
      <c r="B1208" t="s">
        <v>1063</v>
      </c>
      <c r="C1208" t="s">
        <v>1063</v>
      </c>
      <c r="D1208">
        <v>2.7</v>
      </c>
      <c r="E1208">
        <v>3.2</v>
      </c>
    </row>
    <row r="1209" spans="1:5" x14ac:dyDescent="0.25">
      <c r="A1209" t="s">
        <v>900</v>
      </c>
      <c r="B1209" t="s">
        <v>1064</v>
      </c>
      <c r="C1209" t="s">
        <v>1064</v>
      </c>
      <c r="D1209">
        <v>2.5</v>
      </c>
      <c r="E1209">
        <v>2.9</v>
      </c>
    </row>
    <row r="1210" spans="1:5" x14ac:dyDescent="0.25">
      <c r="A1210" t="s">
        <v>900</v>
      </c>
      <c r="B1210" t="s">
        <v>1065</v>
      </c>
      <c r="C1210" t="s">
        <v>1065</v>
      </c>
      <c r="D1210">
        <v>2.6</v>
      </c>
      <c r="E1210">
        <v>3</v>
      </c>
    </row>
    <row r="1211" spans="1:5" x14ac:dyDescent="0.25">
      <c r="A1211" t="s">
        <v>900</v>
      </c>
      <c r="B1211" t="s">
        <v>1066</v>
      </c>
      <c r="C1211" t="s">
        <v>1066</v>
      </c>
      <c r="D1211">
        <v>2.9</v>
      </c>
      <c r="E1211">
        <v>3.1</v>
      </c>
    </row>
    <row r="1212" spans="1:5" x14ac:dyDescent="0.25">
      <c r="A1212" t="s">
        <v>900</v>
      </c>
      <c r="B1212" t="s">
        <v>1067</v>
      </c>
      <c r="C1212" t="s">
        <v>1067</v>
      </c>
      <c r="D1212">
        <v>4.5999999999999996</v>
      </c>
      <c r="E1212">
        <v>4.8</v>
      </c>
    </row>
    <row r="1213" spans="1:5" x14ac:dyDescent="0.25">
      <c r="A1213" t="s">
        <v>900</v>
      </c>
      <c r="B1213" t="s">
        <v>1068</v>
      </c>
      <c r="C1213" t="s">
        <v>1068</v>
      </c>
      <c r="D1213">
        <v>4</v>
      </c>
      <c r="E1213">
        <v>4.5</v>
      </c>
    </row>
    <row r="1214" spans="1:5" x14ac:dyDescent="0.25">
      <c r="A1214" t="s">
        <v>900</v>
      </c>
      <c r="B1214" t="s">
        <v>1069</v>
      </c>
      <c r="C1214" t="s">
        <v>1069</v>
      </c>
      <c r="D1214">
        <v>2.8</v>
      </c>
      <c r="E1214">
        <v>3.3</v>
      </c>
    </row>
    <row r="1215" spans="1:5" x14ac:dyDescent="0.25">
      <c r="A1215" t="s">
        <v>900</v>
      </c>
      <c r="B1215" t="s">
        <v>1070</v>
      </c>
      <c r="C1215" t="s">
        <v>1070</v>
      </c>
      <c r="D1215">
        <v>3.69999999999999</v>
      </c>
      <c r="E1215">
        <v>4.0999999999999996</v>
      </c>
    </row>
    <row r="1216" spans="1:5" x14ac:dyDescent="0.25">
      <c r="A1216" t="s">
        <v>900</v>
      </c>
      <c r="B1216" t="s">
        <v>1071</v>
      </c>
      <c r="C1216" t="s">
        <v>1071</v>
      </c>
      <c r="D1216">
        <v>4</v>
      </c>
      <c r="E1216">
        <v>4.3</v>
      </c>
    </row>
    <row r="1217" spans="1:5" x14ac:dyDescent="0.25">
      <c r="A1217" t="s">
        <v>900</v>
      </c>
      <c r="B1217" t="s">
        <v>1072</v>
      </c>
      <c r="C1217" t="s">
        <v>1072</v>
      </c>
      <c r="D1217">
        <v>2.5</v>
      </c>
      <c r="E1217">
        <v>2.9</v>
      </c>
    </row>
    <row r="1218" spans="1:5" x14ac:dyDescent="0.25">
      <c r="A1218" t="s">
        <v>900</v>
      </c>
      <c r="B1218" t="s">
        <v>1073</v>
      </c>
      <c r="C1218" t="s">
        <v>1073</v>
      </c>
      <c r="D1218">
        <v>2.6</v>
      </c>
      <c r="E1218">
        <v>3</v>
      </c>
    </row>
    <row r="1219" spans="1:5" x14ac:dyDescent="0.25">
      <c r="A1219" t="s">
        <v>900</v>
      </c>
      <c r="B1219" t="s">
        <v>1074</v>
      </c>
      <c r="C1219" t="s">
        <v>1074</v>
      </c>
      <c r="D1219">
        <v>2.6</v>
      </c>
      <c r="E1219">
        <v>3</v>
      </c>
    </row>
    <row r="1220" spans="1:5" x14ac:dyDescent="0.25">
      <c r="A1220" t="s">
        <v>900</v>
      </c>
      <c r="B1220" t="s">
        <v>1075</v>
      </c>
      <c r="C1220" t="s">
        <v>1075</v>
      </c>
      <c r="D1220">
        <v>2.7</v>
      </c>
      <c r="E1220">
        <v>3.1</v>
      </c>
    </row>
    <row r="1221" spans="1:5" x14ac:dyDescent="0.25">
      <c r="A1221" t="s">
        <v>900</v>
      </c>
      <c r="B1221" t="s">
        <v>1076</v>
      </c>
      <c r="C1221" t="s">
        <v>1076</v>
      </c>
      <c r="D1221">
        <v>2.5</v>
      </c>
      <c r="E1221">
        <v>3.1</v>
      </c>
    </row>
    <row r="1222" spans="1:5" x14ac:dyDescent="0.25">
      <c r="A1222" t="s">
        <v>900</v>
      </c>
      <c r="B1222" t="s">
        <v>1077</v>
      </c>
      <c r="C1222" t="s">
        <v>1077</v>
      </c>
      <c r="D1222">
        <v>2.7</v>
      </c>
      <c r="E1222">
        <v>3.1</v>
      </c>
    </row>
    <row r="1223" spans="1:5" x14ac:dyDescent="0.25">
      <c r="A1223" t="s">
        <v>900</v>
      </c>
      <c r="B1223" t="s">
        <v>1078</v>
      </c>
      <c r="C1223" t="s">
        <v>1078</v>
      </c>
      <c r="D1223">
        <v>2.4</v>
      </c>
      <c r="E1223">
        <v>2.9</v>
      </c>
    </row>
    <row r="1224" spans="1:5" x14ac:dyDescent="0.25">
      <c r="A1224" t="s">
        <v>900</v>
      </c>
      <c r="B1224" t="s">
        <v>1079</v>
      </c>
      <c r="C1224" t="s">
        <v>1079</v>
      </c>
      <c r="D1224">
        <v>2.9</v>
      </c>
      <c r="E1224">
        <v>3.2</v>
      </c>
    </row>
    <row r="1225" spans="1:5" x14ac:dyDescent="0.25">
      <c r="A1225" t="s">
        <v>900</v>
      </c>
      <c r="B1225" t="s">
        <v>1080</v>
      </c>
      <c r="C1225" t="s">
        <v>1080</v>
      </c>
      <c r="D1225">
        <v>2.7</v>
      </c>
      <c r="E1225">
        <v>3.1</v>
      </c>
    </row>
    <row r="1226" spans="1:5" x14ac:dyDescent="0.25">
      <c r="A1226" t="s">
        <v>900</v>
      </c>
      <c r="B1226" t="s">
        <v>1081</v>
      </c>
      <c r="C1226" t="s">
        <v>1081</v>
      </c>
      <c r="D1226">
        <v>2.5</v>
      </c>
      <c r="E1226">
        <v>3.1</v>
      </c>
    </row>
    <row r="1227" spans="1:5" x14ac:dyDescent="0.25">
      <c r="A1227" t="s">
        <v>900</v>
      </c>
      <c r="B1227" t="s">
        <v>1082</v>
      </c>
      <c r="C1227" t="s">
        <v>1082</v>
      </c>
      <c r="D1227">
        <v>2.6</v>
      </c>
      <c r="E1227">
        <v>3</v>
      </c>
    </row>
    <row r="1228" spans="1:5" x14ac:dyDescent="0.25">
      <c r="A1228" t="s">
        <v>900</v>
      </c>
      <c r="B1228" t="s">
        <v>1083</v>
      </c>
      <c r="C1228" t="s">
        <v>1083</v>
      </c>
      <c r="D1228">
        <v>2.8</v>
      </c>
      <c r="E1228">
        <v>3.8</v>
      </c>
    </row>
    <row r="1229" spans="1:5" x14ac:dyDescent="0.25">
      <c r="A1229" t="s">
        <v>900</v>
      </c>
      <c r="B1229" t="s">
        <v>1084</v>
      </c>
      <c r="C1229" t="s">
        <v>1084</v>
      </c>
      <c r="D1229">
        <v>3.1</v>
      </c>
      <c r="E1229">
        <v>3.3</v>
      </c>
    </row>
    <row r="1230" spans="1:5" x14ac:dyDescent="0.25">
      <c r="A1230" t="s">
        <v>900</v>
      </c>
      <c r="B1230" t="s">
        <v>1085</v>
      </c>
      <c r="C1230" t="s">
        <v>1085</v>
      </c>
      <c r="D1230">
        <v>2.4</v>
      </c>
      <c r="E1230">
        <v>2.7</v>
      </c>
    </row>
    <row r="1231" spans="1:5" x14ac:dyDescent="0.25">
      <c r="A1231" t="s">
        <v>900</v>
      </c>
      <c r="B1231" t="s">
        <v>1086</v>
      </c>
      <c r="C1231" t="s">
        <v>1086</v>
      </c>
      <c r="D1231">
        <v>2.6</v>
      </c>
      <c r="E1231">
        <v>3.1</v>
      </c>
    </row>
    <row r="1232" spans="1:5" x14ac:dyDescent="0.25">
      <c r="A1232" t="s">
        <v>900</v>
      </c>
      <c r="B1232" t="s">
        <v>1087</v>
      </c>
      <c r="C1232" t="s">
        <v>1087</v>
      </c>
      <c r="D1232">
        <v>4.2</v>
      </c>
      <c r="E1232">
        <v>4.3999999999999897</v>
      </c>
    </row>
    <row r="1233" spans="1:9" x14ac:dyDescent="0.25">
      <c r="A1233" t="s">
        <v>900</v>
      </c>
      <c r="B1233" t="s">
        <v>1088</v>
      </c>
      <c r="C1233" t="s">
        <v>1088</v>
      </c>
      <c r="D1233">
        <v>2.4</v>
      </c>
      <c r="E1233">
        <v>2.8</v>
      </c>
    </row>
    <row r="1234" spans="1:9" x14ac:dyDescent="0.25">
      <c r="A1234" t="s">
        <v>900</v>
      </c>
      <c r="B1234" t="s">
        <v>1089</v>
      </c>
      <c r="C1234" t="s">
        <v>1089</v>
      </c>
      <c r="D1234">
        <v>2.7</v>
      </c>
      <c r="E1234">
        <v>3.1</v>
      </c>
    </row>
    <row r="1235" spans="1:9" x14ac:dyDescent="0.25">
      <c r="A1235" t="s">
        <v>900</v>
      </c>
      <c r="B1235" t="s">
        <v>1090</v>
      </c>
      <c r="C1235" t="s">
        <v>1090</v>
      </c>
      <c r="D1235">
        <v>2.4</v>
      </c>
      <c r="E1235">
        <v>2.8</v>
      </c>
    </row>
    <row r="1236" spans="1:9" x14ac:dyDescent="0.25">
      <c r="A1236" t="s">
        <v>900</v>
      </c>
      <c r="B1236" t="s">
        <v>1091</v>
      </c>
      <c r="C1236" t="s">
        <v>1091</v>
      </c>
      <c r="D1236">
        <v>2.8</v>
      </c>
      <c r="E1236">
        <v>3.2</v>
      </c>
    </row>
    <row r="1237" spans="1:9" x14ac:dyDescent="0.25">
      <c r="A1237" t="s">
        <v>900</v>
      </c>
      <c r="B1237" t="s">
        <v>1092</v>
      </c>
      <c r="C1237" t="s">
        <v>1092</v>
      </c>
      <c r="D1237">
        <v>2.4</v>
      </c>
      <c r="E1237">
        <v>2.8</v>
      </c>
    </row>
    <row r="1238" spans="1:9" x14ac:dyDescent="0.25">
      <c r="A1238" t="s">
        <v>900</v>
      </c>
      <c r="B1238" t="s">
        <v>1093</v>
      </c>
      <c r="C1238" t="s">
        <v>1093</v>
      </c>
      <c r="D1238">
        <v>2.8</v>
      </c>
      <c r="E1238">
        <v>2.9</v>
      </c>
    </row>
    <row r="1239" spans="1:9" x14ac:dyDescent="0.25">
      <c r="A1239" t="s">
        <v>900</v>
      </c>
      <c r="B1239" t="s">
        <v>1094</v>
      </c>
      <c r="C1239" t="s">
        <v>1094</v>
      </c>
      <c r="D1239">
        <v>2.6</v>
      </c>
      <c r="E1239">
        <v>3</v>
      </c>
    </row>
    <row r="1240" spans="1:9" x14ac:dyDescent="0.25">
      <c r="A1240" t="s">
        <v>900</v>
      </c>
      <c r="B1240" t="s">
        <v>1095</v>
      </c>
      <c r="C1240" t="s">
        <v>1095</v>
      </c>
      <c r="D1240">
        <v>2.4</v>
      </c>
      <c r="E1240">
        <v>2.8</v>
      </c>
    </row>
    <row r="1241" spans="1:9" x14ac:dyDescent="0.25">
      <c r="A1241" t="s">
        <v>900</v>
      </c>
      <c r="B1241" t="s">
        <v>1096</v>
      </c>
      <c r="C1241" t="s">
        <v>1096</v>
      </c>
      <c r="D1241">
        <v>3.2</v>
      </c>
      <c r="E1241">
        <v>3.8</v>
      </c>
    </row>
    <row r="1242" spans="1:9" x14ac:dyDescent="0.25">
      <c r="A1242" t="s">
        <v>900</v>
      </c>
      <c r="B1242" t="s">
        <v>1097</v>
      </c>
      <c r="C1242" t="s">
        <v>1097</v>
      </c>
      <c r="D1242">
        <v>2.2999999999999998</v>
      </c>
      <c r="E1242">
        <v>2.7</v>
      </c>
    </row>
    <row r="1243" spans="1:9" x14ac:dyDescent="0.25">
      <c r="A1243" t="s">
        <v>900</v>
      </c>
      <c r="B1243" t="s">
        <v>1098</v>
      </c>
      <c r="C1243" t="s">
        <v>1098</v>
      </c>
      <c r="D1243">
        <v>2.5</v>
      </c>
      <c r="E1243">
        <v>2.9</v>
      </c>
    </row>
    <row r="1244" spans="1:9" x14ac:dyDescent="0.25">
      <c r="A1244" t="s">
        <v>900</v>
      </c>
      <c r="B1244" t="s">
        <v>1099</v>
      </c>
      <c r="C1244" t="s">
        <v>1099</v>
      </c>
      <c r="D1244">
        <v>4</v>
      </c>
      <c r="E1244">
        <v>4.5999999999999996</v>
      </c>
    </row>
    <row r="1245" spans="1:9" x14ac:dyDescent="0.25">
      <c r="A1245" t="s">
        <v>900</v>
      </c>
      <c r="B1245" t="s">
        <v>1100</v>
      </c>
      <c r="C1245" t="s">
        <v>1100</v>
      </c>
      <c r="D1245">
        <v>3.9</v>
      </c>
      <c r="E1245">
        <v>4.0999999999999996</v>
      </c>
    </row>
    <row r="1246" spans="1:9" x14ac:dyDescent="0.25">
      <c r="A1246" t="s">
        <v>900</v>
      </c>
      <c r="B1246" t="s">
        <v>3259</v>
      </c>
      <c r="C1246" t="s">
        <v>3240</v>
      </c>
      <c r="D1246">
        <v>3.4</v>
      </c>
      <c r="E1246">
        <v>3.8</v>
      </c>
      <c r="F1246">
        <v>6.7</v>
      </c>
      <c r="G1246">
        <v>9.1</v>
      </c>
      <c r="H1246">
        <v>13.2</v>
      </c>
      <c r="I1246">
        <v>13.4</v>
      </c>
    </row>
    <row r="1247" spans="1:9" x14ac:dyDescent="0.25">
      <c r="A1247" t="s">
        <v>900</v>
      </c>
      <c r="B1247" t="s">
        <v>3260</v>
      </c>
      <c r="C1247" t="s">
        <v>3241</v>
      </c>
      <c r="D1247">
        <v>3.9</v>
      </c>
      <c r="E1247">
        <v>4.3</v>
      </c>
      <c r="F1247">
        <v>9</v>
      </c>
      <c r="G1247">
        <v>10.7</v>
      </c>
      <c r="H1247">
        <v>15</v>
      </c>
      <c r="I1247">
        <v>15.5</v>
      </c>
    </row>
    <row r="1248" spans="1:9" x14ac:dyDescent="0.25">
      <c r="A1248" t="s">
        <v>900</v>
      </c>
      <c r="B1248" t="s">
        <v>3261</v>
      </c>
      <c r="C1248" t="s">
        <v>3242</v>
      </c>
      <c r="D1248">
        <v>5.0999999999999996</v>
      </c>
      <c r="E1248">
        <v>5.2</v>
      </c>
      <c r="F1248">
        <v>10.7</v>
      </c>
      <c r="G1248">
        <v>12.3</v>
      </c>
      <c r="H1248">
        <v>18.7</v>
      </c>
      <c r="I1248">
        <v>19.5</v>
      </c>
    </row>
    <row r="1249" spans="1:9" x14ac:dyDescent="0.25">
      <c r="A1249" t="s">
        <v>900</v>
      </c>
      <c r="B1249" t="s">
        <v>3262</v>
      </c>
      <c r="C1249" t="s">
        <v>3243</v>
      </c>
      <c r="D1249">
        <v>3.7</v>
      </c>
      <c r="E1249">
        <v>3.9</v>
      </c>
      <c r="F1249">
        <v>8.1</v>
      </c>
      <c r="G1249">
        <v>9.3000000000000007</v>
      </c>
      <c r="H1249">
        <v>13.6</v>
      </c>
      <c r="I1249">
        <v>14.3</v>
      </c>
    </row>
    <row r="1250" spans="1:9" x14ac:dyDescent="0.25">
      <c r="A1250" t="s">
        <v>900</v>
      </c>
      <c r="B1250" t="s">
        <v>3263</v>
      </c>
      <c r="C1250" t="s">
        <v>3244</v>
      </c>
      <c r="D1250">
        <v>2.8</v>
      </c>
      <c r="E1250">
        <v>3.7</v>
      </c>
      <c r="F1250">
        <v>7.9</v>
      </c>
      <c r="G1250">
        <v>10.3</v>
      </c>
      <c r="H1250">
        <v>12.6</v>
      </c>
      <c r="I1250">
        <v>12.4</v>
      </c>
    </row>
    <row r="1251" spans="1:9" x14ac:dyDescent="0.25">
      <c r="A1251" t="s">
        <v>900</v>
      </c>
      <c r="B1251" t="s">
        <v>3264</v>
      </c>
      <c r="C1251" t="s">
        <v>3245</v>
      </c>
      <c r="D1251">
        <v>3.1</v>
      </c>
      <c r="E1251">
        <v>3.6</v>
      </c>
      <c r="F1251">
        <v>6.1</v>
      </c>
      <c r="G1251">
        <v>8.1999999999999993</v>
      </c>
      <c r="H1251">
        <v>12.4</v>
      </c>
      <c r="I1251">
        <v>12.7</v>
      </c>
    </row>
    <row r="1252" spans="1:9" x14ac:dyDescent="0.25">
      <c r="A1252" t="s">
        <v>900</v>
      </c>
      <c r="B1252" t="s">
        <v>3265</v>
      </c>
      <c r="C1252" t="s">
        <v>3246</v>
      </c>
      <c r="D1252">
        <v>3</v>
      </c>
      <c r="E1252">
        <v>3.5</v>
      </c>
      <c r="F1252">
        <v>5.4</v>
      </c>
      <c r="G1252">
        <v>8.1999999999999993</v>
      </c>
      <c r="H1252">
        <v>13</v>
      </c>
      <c r="I1252">
        <v>12.7</v>
      </c>
    </row>
    <row r="1253" spans="1:9" x14ac:dyDescent="0.25">
      <c r="A1253" t="s">
        <v>900</v>
      </c>
      <c r="B1253" t="s">
        <v>3266</v>
      </c>
      <c r="C1253" t="s">
        <v>3247</v>
      </c>
      <c r="D1253">
        <v>3.1</v>
      </c>
      <c r="E1253">
        <v>3.5</v>
      </c>
      <c r="F1253">
        <v>6.1</v>
      </c>
      <c r="G1253">
        <v>7.9</v>
      </c>
      <c r="H1253">
        <v>12.1</v>
      </c>
      <c r="I1253">
        <v>12.7</v>
      </c>
    </row>
    <row r="1254" spans="1:9" x14ac:dyDescent="0.25">
      <c r="A1254" t="s">
        <v>900</v>
      </c>
      <c r="B1254" t="s">
        <v>3267</v>
      </c>
      <c r="C1254" t="s">
        <v>3248</v>
      </c>
      <c r="D1254">
        <v>3.5</v>
      </c>
      <c r="E1254">
        <v>3.9</v>
      </c>
      <c r="F1254">
        <v>8.1</v>
      </c>
      <c r="G1254">
        <v>10.199999999999999</v>
      </c>
      <c r="H1254">
        <v>12.2</v>
      </c>
      <c r="I1254">
        <v>12.5</v>
      </c>
    </row>
    <row r="1255" spans="1:9" x14ac:dyDescent="0.25">
      <c r="A1255" t="s">
        <v>900</v>
      </c>
      <c r="B1255" t="s">
        <v>3268</v>
      </c>
      <c r="C1255" t="s">
        <v>3249</v>
      </c>
      <c r="D1255">
        <v>3.5</v>
      </c>
      <c r="E1255">
        <v>4</v>
      </c>
      <c r="F1255">
        <v>6.8</v>
      </c>
      <c r="G1255">
        <v>9.9</v>
      </c>
      <c r="H1255">
        <v>13.9</v>
      </c>
      <c r="I1255">
        <v>13.9</v>
      </c>
    </row>
    <row r="1256" spans="1:9" x14ac:dyDescent="0.25">
      <c r="A1256" t="s">
        <v>900</v>
      </c>
      <c r="B1256" t="s">
        <v>3269</v>
      </c>
      <c r="C1256" t="s">
        <v>3250</v>
      </c>
      <c r="D1256">
        <v>2.9</v>
      </c>
      <c r="E1256">
        <v>3.5</v>
      </c>
      <c r="F1256">
        <v>5.6</v>
      </c>
      <c r="G1256">
        <v>9.4</v>
      </c>
      <c r="H1256">
        <v>12.4</v>
      </c>
      <c r="I1256">
        <v>11.4</v>
      </c>
    </row>
    <row r="1257" spans="1:9" x14ac:dyDescent="0.25">
      <c r="A1257" t="s">
        <v>900</v>
      </c>
      <c r="B1257" t="s">
        <v>3270</v>
      </c>
      <c r="C1257" t="s">
        <v>3251</v>
      </c>
      <c r="D1257">
        <v>3.2</v>
      </c>
      <c r="E1257">
        <v>3.9</v>
      </c>
      <c r="F1257">
        <v>6.5</v>
      </c>
      <c r="G1257">
        <v>9.8000000000000007</v>
      </c>
      <c r="H1257">
        <v>13.2</v>
      </c>
      <c r="I1257">
        <v>13.9</v>
      </c>
    </row>
    <row r="1258" spans="1:9" x14ac:dyDescent="0.25">
      <c r="A1258" t="s">
        <v>900</v>
      </c>
      <c r="B1258" t="s">
        <v>3271</v>
      </c>
      <c r="C1258" t="s">
        <v>3252</v>
      </c>
      <c r="D1258">
        <v>4.0999999999999996</v>
      </c>
      <c r="E1258">
        <v>4.4000000000000004</v>
      </c>
      <c r="F1258">
        <v>7.8</v>
      </c>
      <c r="G1258">
        <v>10.6</v>
      </c>
      <c r="H1258">
        <v>15</v>
      </c>
      <c r="I1258">
        <v>14.9</v>
      </c>
    </row>
    <row r="1259" spans="1:9" x14ac:dyDescent="0.25">
      <c r="A1259" t="s">
        <v>900</v>
      </c>
      <c r="B1259" t="s">
        <v>3272</v>
      </c>
      <c r="C1259" t="s">
        <v>3253</v>
      </c>
      <c r="D1259">
        <v>2.6</v>
      </c>
      <c r="E1259">
        <v>2.6</v>
      </c>
      <c r="F1259">
        <v>5</v>
      </c>
      <c r="G1259">
        <v>5.4</v>
      </c>
      <c r="H1259">
        <v>12.5</v>
      </c>
      <c r="I1259">
        <v>12.6</v>
      </c>
    </row>
    <row r="1260" spans="1:9" x14ac:dyDescent="0.25">
      <c r="A1260" t="s">
        <v>900</v>
      </c>
      <c r="B1260" t="s">
        <v>3273</v>
      </c>
      <c r="C1260" t="s">
        <v>3254</v>
      </c>
      <c r="D1260">
        <v>3.2</v>
      </c>
      <c r="E1260">
        <v>3.5</v>
      </c>
      <c r="F1260">
        <v>6.1</v>
      </c>
      <c r="G1260">
        <v>7.7</v>
      </c>
      <c r="H1260">
        <v>11.7</v>
      </c>
      <c r="I1260">
        <v>11.8</v>
      </c>
    </row>
    <row r="1261" spans="1:9" x14ac:dyDescent="0.25">
      <c r="A1261" t="s">
        <v>900</v>
      </c>
      <c r="B1261" t="s">
        <v>3274</v>
      </c>
      <c r="C1261" t="s">
        <v>3255</v>
      </c>
      <c r="D1261">
        <v>3.2</v>
      </c>
      <c r="E1261">
        <v>3.5</v>
      </c>
      <c r="F1261">
        <v>6</v>
      </c>
      <c r="G1261">
        <v>7.7</v>
      </c>
      <c r="H1261">
        <v>11.4</v>
      </c>
      <c r="I1261">
        <v>11.6</v>
      </c>
    </row>
    <row r="1262" spans="1:9" x14ac:dyDescent="0.25">
      <c r="A1262" t="s">
        <v>900</v>
      </c>
      <c r="B1262" t="s">
        <v>3275</v>
      </c>
      <c r="C1262" t="s">
        <v>3256</v>
      </c>
      <c r="D1262">
        <v>3.1</v>
      </c>
      <c r="E1262">
        <v>3.5</v>
      </c>
      <c r="F1262">
        <v>6.3</v>
      </c>
      <c r="G1262">
        <v>7.7</v>
      </c>
      <c r="H1262">
        <v>12.4</v>
      </c>
      <c r="I1262">
        <v>12.4</v>
      </c>
    </row>
    <row r="1263" spans="1:9" x14ac:dyDescent="0.25">
      <c r="A1263" t="s">
        <v>900</v>
      </c>
      <c r="B1263" t="s">
        <v>1101</v>
      </c>
      <c r="C1263" t="s">
        <v>1101</v>
      </c>
      <c r="D1263">
        <v>3</v>
      </c>
      <c r="E1263">
        <v>3.4</v>
      </c>
    </row>
    <row r="1264" spans="1:9" x14ac:dyDescent="0.25">
      <c r="A1264" t="s">
        <v>900</v>
      </c>
      <c r="B1264" t="s">
        <v>1102</v>
      </c>
      <c r="C1264" t="s">
        <v>1102</v>
      </c>
      <c r="D1264">
        <v>2.6</v>
      </c>
      <c r="E1264">
        <v>2.9</v>
      </c>
    </row>
    <row r="1265" spans="1:5" x14ac:dyDescent="0.25">
      <c r="A1265" t="s">
        <v>900</v>
      </c>
      <c r="B1265" t="s">
        <v>1103</v>
      </c>
      <c r="C1265" t="s">
        <v>1103</v>
      </c>
      <c r="D1265">
        <v>2.8</v>
      </c>
      <c r="E1265">
        <v>3.3</v>
      </c>
    </row>
    <row r="1266" spans="1:5" x14ac:dyDescent="0.25">
      <c r="A1266" t="s">
        <v>900</v>
      </c>
      <c r="B1266" t="s">
        <v>1104</v>
      </c>
      <c r="C1266" t="s">
        <v>1104</v>
      </c>
      <c r="D1266">
        <v>3</v>
      </c>
      <c r="E1266">
        <v>3.3</v>
      </c>
    </row>
    <row r="1267" spans="1:5" x14ac:dyDescent="0.25">
      <c r="A1267" t="s">
        <v>900</v>
      </c>
      <c r="B1267" t="s">
        <v>1105</v>
      </c>
      <c r="C1267" t="s">
        <v>1105</v>
      </c>
      <c r="D1267">
        <v>2.7</v>
      </c>
      <c r="E1267">
        <v>3.1</v>
      </c>
    </row>
    <row r="1268" spans="1:5" x14ac:dyDescent="0.25">
      <c r="A1268" t="s">
        <v>900</v>
      </c>
      <c r="B1268" t="s">
        <v>1106</v>
      </c>
      <c r="C1268" t="s">
        <v>1106</v>
      </c>
      <c r="D1268">
        <v>2.7</v>
      </c>
      <c r="E1268">
        <v>3.2</v>
      </c>
    </row>
    <row r="1269" spans="1:5" x14ac:dyDescent="0.25">
      <c r="A1269" t="s">
        <v>900</v>
      </c>
      <c r="B1269" t="s">
        <v>1107</v>
      </c>
      <c r="C1269" t="s">
        <v>1107</v>
      </c>
      <c r="D1269">
        <v>2.4</v>
      </c>
      <c r="E1269">
        <v>2.7</v>
      </c>
    </row>
    <row r="1270" spans="1:5" x14ac:dyDescent="0.25">
      <c r="A1270" t="s">
        <v>900</v>
      </c>
      <c r="B1270" t="s">
        <v>1108</v>
      </c>
      <c r="C1270" t="s">
        <v>1108</v>
      </c>
      <c r="D1270">
        <v>2.7</v>
      </c>
      <c r="E1270">
        <v>3.2</v>
      </c>
    </row>
    <row r="1271" spans="1:5" x14ac:dyDescent="0.25">
      <c r="A1271" t="s">
        <v>900</v>
      </c>
      <c r="B1271" t="s">
        <v>1109</v>
      </c>
      <c r="C1271" t="s">
        <v>1109</v>
      </c>
      <c r="D1271">
        <v>2.6</v>
      </c>
      <c r="E1271">
        <v>2.9</v>
      </c>
    </row>
    <row r="1272" spans="1:5" x14ac:dyDescent="0.25">
      <c r="A1272" t="s">
        <v>900</v>
      </c>
      <c r="B1272" t="s">
        <v>1110</v>
      </c>
      <c r="C1272" t="s">
        <v>1110</v>
      </c>
      <c r="D1272">
        <v>2.6</v>
      </c>
      <c r="E1272">
        <v>2.9</v>
      </c>
    </row>
    <row r="1273" spans="1:5" x14ac:dyDescent="0.25">
      <c r="A1273" t="s">
        <v>900</v>
      </c>
      <c r="B1273" t="s">
        <v>1111</v>
      </c>
      <c r="C1273" t="s">
        <v>1111</v>
      </c>
      <c r="D1273">
        <v>4.2</v>
      </c>
      <c r="E1273">
        <v>4.3</v>
      </c>
    </row>
    <row r="1274" spans="1:5" x14ac:dyDescent="0.25">
      <c r="A1274" t="s">
        <v>900</v>
      </c>
      <c r="B1274" t="s">
        <v>1112</v>
      </c>
      <c r="C1274" t="s">
        <v>1112</v>
      </c>
      <c r="D1274">
        <v>2.6</v>
      </c>
      <c r="E1274">
        <v>2.8</v>
      </c>
    </row>
    <row r="1275" spans="1:5" x14ac:dyDescent="0.25">
      <c r="A1275" t="s">
        <v>900</v>
      </c>
      <c r="B1275" t="s">
        <v>1113</v>
      </c>
      <c r="C1275" t="s">
        <v>1113</v>
      </c>
      <c r="D1275">
        <v>3.1</v>
      </c>
      <c r="E1275">
        <v>3.4</v>
      </c>
    </row>
    <row r="1276" spans="1:5" x14ac:dyDescent="0.25">
      <c r="A1276" t="s">
        <v>900</v>
      </c>
      <c r="B1276" t="s">
        <v>1114</v>
      </c>
      <c r="C1276" t="s">
        <v>1114</v>
      </c>
      <c r="D1276">
        <v>2.7</v>
      </c>
      <c r="E1276">
        <v>2.9</v>
      </c>
    </row>
    <row r="1277" spans="1:5" x14ac:dyDescent="0.25">
      <c r="A1277" t="s">
        <v>900</v>
      </c>
      <c r="B1277" t="s">
        <v>1115</v>
      </c>
      <c r="C1277" t="s">
        <v>1115</v>
      </c>
      <c r="D1277">
        <v>2.6</v>
      </c>
      <c r="E1277">
        <v>3.2</v>
      </c>
    </row>
    <row r="1278" spans="1:5" x14ac:dyDescent="0.25">
      <c r="A1278" t="s">
        <v>900</v>
      </c>
      <c r="B1278" t="s">
        <v>1116</v>
      </c>
      <c r="C1278" t="s">
        <v>1116</v>
      </c>
      <c r="D1278">
        <v>2.2999999999999998</v>
      </c>
      <c r="E1278">
        <v>2.8</v>
      </c>
    </row>
    <row r="1279" spans="1:5" x14ac:dyDescent="0.25">
      <c r="A1279" t="s">
        <v>900</v>
      </c>
      <c r="B1279" t="s">
        <v>1117</v>
      </c>
      <c r="C1279" t="s">
        <v>1117</v>
      </c>
      <c r="D1279">
        <v>3.1</v>
      </c>
      <c r="E1279">
        <v>3.5999999999999899</v>
      </c>
    </row>
    <row r="1280" spans="1:5" x14ac:dyDescent="0.25">
      <c r="A1280" t="s">
        <v>900</v>
      </c>
      <c r="B1280" t="s">
        <v>1118</v>
      </c>
      <c r="C1280" t="s">
        <v>1118</v>
      </c>
      <c r="D1280">
        <v>3</v>
      </c>
      <c r="E1280">
        <v>3.5999999999999899</v>
      </c>
    </row>
    <row r="1281" spans="1:5" x14ac:dyDescent="0.25">
      <c r="A1281" t="s">
        <v>900</v>
      </c>
      <c r="B1281" t="s">
        <v>1119</v>
      </c>
      <c r="C1281" t="s">
        <v>1119</v>
      </c>
      <c r="D1281">
        <v>2.5</v>
      </c>
      <c r="E1281">
        <v>3</v>
      </c>
    </row>
    <row r="1282" spans="1:5" x14ac:dyDescent="0.25">
      <c r="A1282" t="s">
        <v>900</v>
      </c>
      <c r="B1282" t="s">
        <v>1120</v>
      </c>
      <c r="C1282" t="s">
        <v>1120</v>
      </c>
      <c r="D1282">
        <v>2.4</v>
      </c>
      <c r="E1282">
        <v>2.8</v>
      </c>
    </row>
    <row r="1283" spans="1:5" x14ac:dyDescent="0.25">
      <c r="A1283" t="s">
        <v>900</v>
      </c>
      <c r="B1283" t="s">
        <v>1121</v>
      </c>
      <c r="C1283" t="s">
        <v>1121</v>
      </c>
      <c r="D1283">
        <v>2.7</v>
      </c>
      <c r="E1283">
        <v>3.2</v>
      </c>
    </row>
    <row r="1284" spans="1:5" x14ac:dyDescent="0.25">
      <c r="A1284" t="s">
        <v>900</v>
      </c>
      <c r="B1284" t="s">
        <v>1122</v>
      </c>
      <c r="C1284" t="s">
        <v>1122</v>
      </c>
      <c r="D1284">
        <v>3.1</v>
      </c>
      <c r="E1284">
        <v>3.3</v>
      </c>
    </row>
    <row r="1285" spans="1:5" x14ac:dyDescent="0.25">
      <c r="A1285" t="s">
        <v>900</v>
      </c>
      <c r="B1285" t="s">
        <v>1123</v>
      </c>
      <c r="C1285" t="s">
        <v>1123</v>
      </c>
      <c r="D1285">
        <v>2.8</v>
      </c>
      <c r="E1285">
        <v>3.1</v>
      </c>
    </row>
    <row r="1286" spans="1:5" x14ac:dyDescent="0.25">
      <c r="A1286" t="s">
        <v>900</v>
      </c>
      <c r="B1286" t="s">
        <v>1124</v>
      </c>
      <c r="C1286" t="s">
        <v>1124</v>
      </c>
      <c r="D1286">
        <v>3.2</v>
      </c>
      <c r="E1286">
        <v>3.69999999999999</v>
      </c>
    </row>
    <row r="1287" spans="1:5" x14ac:dyDescent="0.25">
      <c r="A1287" t="s">
        <v>900</v>
      </c>
      <c r="B1287" t="s">
        <v>1125</v>
      </c>
      <c r="C1287" t="s">
        <v>1125</v>
      </c>
      <c r="D1287">
        <v>2.4</v>
      </c>
      <c r="E1287">
        <v>2.7</v>
      </c>
    </row>
    <row r="1288" spans="1:5" x14ac:dyDescent="0.25">
      <c r="A1288" t="s">
        <v>900</v>
      </c>
      <c r="B1288" t="s">
        <v>1126</v>
      </c>
      <c r="C1288" t="s">
        <v>1126</v>
      </c>
      <c r="D1288">
        <v>2.5</v>
      </c>
      <c r="E1288">
        <v>2.9</v>
      </c>
    </row>
    <row r="1289" spans="1:5" x14ac:dyDescent="0.25">
      <c r="A1289" t="s">
        <v>900</v>
      </c>
      <c r="B1289" t="s">
        <v>1127</v>
      </c>
      <c r="C1289" t="s">
        <v>1127</v>
      </c>
      <c r="D1289">
        <v>2.9</v>
      </c>
      <c r="E1289">
        <v>3.2</v>
      </c>
    </row>
    <row r="1290" spans="1:5" x14ac:dyDescent="0.25">
      <c r="A1290" t="s">
        <v>900</v>
      </c>
      <c r="B1290" t="s">
        <v>1128</v>
      </c>
      <c r="C1290" t="s">
        <v>1128</v>
      </c>
      <c r="D1290">
        <v>2.2999999999999998</v>
      </c>
      <c r="E1290">
        <v>3</v>
      </c>
    </row>
    <row r="1291" spans="1:5" x14ac:dyDescent="0.25">
      <c r="A1291" t="s">
        <v>900</v>
      </c>
      <c r="B1291" t="s">
        <v>1129</v>
      </c>
      <c r="C1291" t="s">
        <v>1129</v>
      </c>
      <c r="D1291">
        <v>3.8</v>
      </c>
      <c r="E1291">
        <v>4</v>
      </c>
    </row>
    <row r="1292" spans="1:5" x14ac:dyDescent="0.25">
      <c r="A1292" t="s">
        <v>900</v>
      </c>
      <c r="B1292" t="s">
        <v>1130</v>
      </c>
      <c r="C1292" t="s">
        <v>1130</v>
      </c>
      <c r="D1292">
        <v>2.6</v>
      </c>
      <c r="E1292">
        <v>3.1</v>
      </c>
    </row>
    <row r="1293" spans="1:5" x14ac:dyDescent="0.25">
      <c r="A1293" t="s">
        <v>900</v>
      </c>
      <c r="B1293" t="s">
        <v>1131</v>
      </c>
      <c r="C1293" t="s">
        <v>1131</v>
      </c>
      <c r="D1293">
        <v>3.2</v>
      </c>
      <c r="E1293">
        <v>4</v>
      </c>
    </row>
    <row r="1294" spans="1:5" x14ac:dyDescent="0.25">
      <c r="A1294" t="s">
        <v>900</v>
      </c>
      <c r="B1294" t="s">
        <v>1132</v>
      </c>
      <c r="C1294" t="s">
        <v>1132</v>
      </c>
      <c r="D1294">
        <v>2.2999999999999998</v>
      </c>
      <c r="E1294">
        <v>2.8</v>
      </c>
    </row>
    <row r="1295" spans="1:5" x14ac:dyDescent="0.25">
      <c r="A1295" t="s">
        <v>900</v>
      </c>
      <c r="B1295" t="s">
        <v>1133</v>
      </c>
      <c r="C1295" t="s">
        <v>1133</v>
      </c>
      <c r="D1295">
        <v>2.5</v>
      </c>
      <c r="E1295">
        <v>2.7</v>
      </c>
    </row>
    <row r="1296" spans="1:5" x14ac:dyDescent="0.25">
      <c r="A1296" t="s">
        <v>900</v>
      </c>
      <c r="B1296" t="s">
        <v>1134</v>
      </c>
      <c r="C1296" t="s">
        <v>1134</v>
      </c>
      <c r="D1296">
        <v>2.6</v>
      </c>
      <c r="E1296">
        <v>3</v>
      </c>
    </row>
    <row r="1297" spans="1:5" x14ac:dyDescent="0.25">
      <c r="A1297" t="s">
        <v>900</v>
      </c>
      <c r="B1297" t="s">
        <v>1135</v>
      </c>
      <c r="C1297" t="s">
        <v>1135</v>
      </c>
      <c r="D1297">
        <v>2.9</v>
      </c>
      <c r="E1297">
        <v>3.3</v>
      </c>
    </row>
    <row r="1298" spans="1:5" x14ac:dyDescent="0.25">
      <c r="A1298" t="s">
        <v>900</v>
      </c>
      <c r="B1298" t="s">
        <v>1136</v>
      </c>
      <c r="C1298" t="s">
        <v>1136</v>
      </c>
      <c r="D1298">
        <v>2.19999999999999</v>
      </c>
      <c r="E1298">
        <v>2.6</v>
      </c>
    </row>
    <row r="1299" spans="1:5" x14ac:dyDescent="0.25">
      <c r="A1299" t="s">
        <v>900</v>
      </c>
      <c r="B1299" t="s">
        <v>1137</v>
      </c>
      <c r="C1299" t="s">
        <v>1137</v>
      </c>
      <c r="D1299">
        <v>2.2999999999999998</v>
      </c>
      <c r="E1299">
        <v>2.7</v>
      </c>
    </row>
    <row r="1300" spans="1:5" x14ac:dyDescent="0.25">
      <c r="A1300" t="s">
        <v>900</v>
      </c>
      <c r="B1300" t="s">
        <v>1138</v>
      </c>
      <c r="C1300" t="s">
        <v>1138</v>
      </c>
      <c r="D1300">
        <v>3.5</v>
      </c>
      <c r="E1300">
        <v>4</v>
      </c>
    </row>
    <row r="1301" spans="1:5" x14ac:dyDescent="0.25">
      <c r="A1301" t="s">
        <v>900</v>
      </c>
      <c r="B1301" t="s">
        <v>1139</v>
      </c>
      <c r="C1301" t="s">
        <v>1139</v>
      </c>
      <c r="D1301">
        <v>2.7</v>
      </c>
      <c r="E1301">
        <v>3</v>
      </c>
    </row>
    <row r="1302" spans="1:5" x14ac:dyDescent="0.25">
      <c r="A1302" t="s">
        <v>900</v>
      </c>
      <c r="B1302" t="s">
        <v>1140</v>
      </c>
      <c r="C1302" t="s">
        <v>1140</v>
      </c>
      <c r="D1302">
        <v>3.2</v>
      </c>
      <c r="E1302">
        <v>3.5999999999999899</v>
      </c>
    </row>
    <row r="1303" spans="1:5" x14ac:dyDescent="0.25">
      <c r="A1303" t="s">
        <v>900</v>
      </c>
      <c r="B1303" t="s">
        <v>1141</v>
      </c>
      <c r="C1303" t="s">
        <v>1141</v>
      </c>
      <c r="D1303">
        <v>2.5</v>
      </c>
      <c r="E1303">
        <v>2.7</v>
      </c>
    </row>
    <row r="1304" spans="1:5" x14ac:dyDescent="0.25">
      <c r="A1304" t="s">
        <v>900</v>
      </c>
      <c r="B1304" t="s">
        <v>1142</v>
      </c>
      <c r="C1304" t="s">
        <v>1142</v>
      </c>
      <c r="D1304">
        <v>3.8</v>
      </c>
      <c r="E1304">
        <v>4.2</v>
      </c>
    </row>
    <row r="1305" spans="1:5" x14ac:dyDescent="0.25">
      <c r="A1305" t="s">
        <v>900</v>
      </c>
      <c r="B1305" t="s">
        <v>1143</v>
      </c>
      <c r="C1305" t="s">
        <v>1143</v>
      </c>
      <c r="D1305">
        <v>2.7</v>
      </c>
      <c r="E1305">
        <v>3.3</v>
      </c>
    </row>
    <row r="1306" spans="1:5" x14ac:dyDescent="0.25">
      <c r="A1306" t="s">
        <v>900</v>
      </c>
      <c r="B1306" t="s">
        <v>1144</v>
      </c>
      <c r="C1306" t="s">
        <v>1144</v>
      </c>
      <c r="D1306">
        <v>3.5999999999999899</v>
      </c>
      <c r="E1306">
        <v>4.3</v>
      </c>
    </row>
    <row r="1307" spans="1:5" x14ac:dyDescent="0.25">
      <c r="A1307" t="s">
        <v>900</v>
      </c>
      <c r="B1307" t="s">
        <v>1145</v>
      </c>
      <c r="C1307" t="s">
        <v>1145</v>
      </c>
      <c r="D1307">
        <v>3.5999999999999899</v>
      </c>
      <c r="E1307">
        <v>4</v>
      </c>
    </row>
    <row r="1308" spans="1:5" x14ac:dyDescent="0.25">
      <c r="A1308" t="s">
        <v>900</v>
      </c>
      <c r="B1308" t="s">
        <v>1146</v>
      </c>
      <c r="C1308" t="s">
        <v>1146</v>
      </c>
      <c r="D1308">
        <v>5.8999999999999897</v>
      </c>
      <c r="E1308">
        <v>5.8</v>
      </c>
    </row>
    <row r="1309" spans="1:5" x14ac:dyDescent="0.25">
      <c r="A1309" t="s">
        <v>900</v>
      </c>
      <c r="B1309" t="s">
        <v>1147</v>
      </c>
      <c r="C1309" t="s">
        <v>1147</v>
      </c>
      <c r="D1309">
        <v>2.5</v>
      </c>
      <c r="E1309">
        <v>2.5</v>
      </c>
    </row>
    <row r="1310" spans="1:5" x14ac:dyDescent="0.25">
      <c r="A1310" t="s">
        <v>900</v>
      </c>
      <c r="B1310" t="s">
        <v>1148</v>
      </c>
      <c r="C1310" t="s">
        <v>1148</v>
      </c>
      <c r="D1310">
        <v>2.7</v>
      </c>
      <c r="E1310">
        <v>3</v>
      </c>
    </row>
    <row r="1311" spans="1:5" x14ac:dyDescent="0.25">
      <c r="A1311" t="s">
        <v>900</v>
      </c>
      <c r="B1311" t="s">
        <v>1149</v>
      </c>
      <c r="C1311" t="s">
        <v>1149</v>
      </c>
      <c r="D1311">
        <v>2.6</v>
      </c>
      <c r="E1311">
        <v>3</v>
      </c>
    </row>
    <row r="1312" spans="1:5" x14ac:dyDescent="0.25">
      <c r="A1312" t="s">
        <v>900</v>
      </c>
      <c r="B1312" t="s">
        <v>1150</v>
      </c>
      <c r="C1312" t="s">
        <v>1150</v>
      </c>
      <c r="D1312">
        <v>2.4</v>
      </c>
      <c r="E1312">
        <v>2.7</v>
      </c>
    </row>
    <row r="1313" spans="1:5" x14ac:dyDescent="0.25">
      <c r="A1313" t="s">
        <v>900</v>
      </c>
      <c r="B1313" t="s">
        <v>1151</v>
      </c>
      <c r="C1313" t="s">
        <v>1151</v>
      </c>
      <c r="D1313">
        <v>4.3</v>
      </c>
      <c r="E1313">
        <v>4.7</v>
      </c>
    </row>
    <row r="1314" spans="1:5" x14ac:dyDescent="0.25">
      <c r="A1314" t="s">
        <v>900</v>
      </c>
      <c r="B1314" t="s">
        <v>1152</v>
      </c>
      <c r="C1314" t="s">
        <v>1152</v>
      </c>
      <c r="D1314">
        <v>2.8</v>
      </c>
      <c r="E1314">
        <v>3.5999999999999899</v>
      </c>
    </row>
    <row r="1315" spans="1:5" x14ac:dyDescent="0.25">
      <c r="A1315" t="s">
        <v>900</v>
      </c>
      <c r="B1315" t="s">
        <v>1153</v>
      </c>
      <c r="C1315" t="s">
        <v>1153</v>
      </c>
      <c r="D1315">
        <v>2.4</v>
      </c>
      <c r="E1315">
        <v>2.6</v>
      </c>
    </row>
    <row r="1316" spans="1:5" x14ac:dyDescent="0.25">
      <c r="A1316" t="s">
        <v>900</v>
      </c>
      <c r="B1316" t="s">
        <v>1154</v>
      </c>
      <c r="C1316" t="s">
        <v>1154</v>
      </c>
      <c r="D1316">
        <v>3.4</v>
      </c>
      <c r="E1316">
        <v>3.69999999999999</v>
      </c>
    </row>
    <row r="1317" spans="1:5" x14ac:dyDescent="0.25">
      <c r="A1317" t="s">
        <v>900</v>
      </c>
      <c r="B1317" t="s">
        <v>1155</v>
      </c>
      <c r="C1317" t="s">
        <v>1155</v>
      </c>
      <c r="D1317">
        <v>2.7</v>
      </c>
      <c r="E1317">
        <v>3.2</v>
      </c>
    </row>
    <row r="1318" spans="1:5" x14ac:dyDescent="0.25">
      <c r="A1318" t="s">
        <v>900</v>
      </c>
      <c r="B1318" t="s">
        <v>1156</v>
      </c>
      <c r="C1318" t="s">
        <v>1156</v>
      </c>
      <c r="D1318">
        <v>2.4</v>
      </c>
      <c r="E1318">
        <v>2.9</v>
      </c>
    </row>
    <row r="1319" spans="1:5" x14ac:dyDescent="0.25">
      <c r="A1319" t="s">
        <v>900</v>
      </c>
      <c r="B1319" t="s">
        <v>1157</v>
      </c>
      <c r="C1319" t="s">
        <v>1157</v>
      </c>
      <c r="D1319">
        <v>2.6</v>
      </c>
      <c r="E1319">
        <v>2.8</v>
      </c>
    </row>
    <row r="1320" spans="1:5" x14ac:dyDescent="0.25">
      <c r="A1320" t="s">
        <v>900</v>
      </c>
      <c r="B1320" t="s">
        <v>1158</v>
      </c>
      <c r="C1320" t="s">
        <v>1158</v>
      </c>
      <c r="D1320">
        <v>3.3</v>
      </c>
      <c r="E1320">
        <v>3.8</v>
      </c>
    </row>
    <row r="1321" spans="1:5" x14ac:dyDescent="0.25">
      <c r="A1321" t="s">
        <v>900</v>
      </c>
      <c r="B1321" t="s">
        <v>1159</v>
      </c>
      <c r="C1321" t="s">
        <v>1159</v>
      </c>
      <c r="D1321">
        <v>3</v>
      </c>
      <c r="E1321">
        <v>3.3</v>
      </c>
    </row>
    <row r="1322" spans="1:5" x14ac:dyDescent="0.25">
      <c r="A1322" t="s">
        <v>900</v>
      </c>
      <c r="B1322" t="s">
        <v>1160</v>
      </c>
      <c r="C1322" t="s">
        <v>1160</v>
      </c>
      <c r="D1322">
        <v>2.8</v>
      </c>
      <c r="E1322">
        <v>2.9</v>
      </c>
    </row>
    <row r="1323" spans="1:5" x14ac:dyDescent="0.25">
      <c r="A1323" t="s">
        <v>900</v>
      </c>
      <c r="B1323" t="s">
        <v>1161</v>
      </c>
      <c r="C1323" t="s">
        <v>1161</v>
      </c>
      <c r="D1323">
        <v>3.5</v>
      </c>
      <c r="E1323">
        <v>4.0999999999999996</v>
      </c>
    </row>
    <row r="1324" spans="1:5" x14ac:dyDescent="0.25">
      <c r="A1324" t="s">
        <v>900</v>
      </c>
      <c r="B1324" t="s">
        <v>1162</v>
      </c>
      <c r="C1324" t="s">
        <v>1162</v>
      </c>
      <c r="D1324">
        <v>3</v>
      </c>
      <c r="E1324">
        <v>3.3</v>
      </c>
    </row>
    <row r="1325" spans="1:5" x14ac:dyDescent="0.25">
      <c r="A1325" t="s">
        <v>900</v>
      </c>
      <c r="B1325" t="s">
        <v>1163</v>
      </c>
      <c r="C1325" t="s">
        <v>1163</v>
      </c>
      <c r="D1325">
        <v>2.5</v>
      </c>
      <c r="E1325">
        <v>3.1</v>
      </c>
    </row>
    <row r="1326" spans="1:5" x14ac:dyDescent="0.25">
      <c r="A1326" t="s">
        <v>900</v>
      </c>
      <c r="B1326" t="s">
        <v>1164</v>
      </c>
      <c r="C1326" t="s">
        <v>1164</v>
      </c>
      <c r="D1326">
        <v>2.7</v>
      </c>
      <c r="E1326">
        <v>3.1</v>
      </c>
    </row>
    <row r="1327" spans="1:5" x14ac:dyDescent="0.25">
      <c r="A1327" t="s">
        <v>900</v>
      </c>
      <c r="B1327" t="s">
        <v>1165</v>
      </c>
      <c r="C1327" t="s">
        <v>1165</v>
      </c>
      <c r="D1327">
        <v>3.69999999999999</v>
      </c>
      <c r="E1327">
        <v>3.9</v>
      </c>
    </row>
    <row r="1328" spans="1:5" x14ac:dyDescent="0.25">
      <c r="A1328" t="s">
        <v>900</v>
      </c>
      <c r="B1328" t="s">
        <v>1166</v>
      </c>
      <c r="C1328" t="s">
        <v>1166</v>
      </c>
      <c r="D1328">
        <v>2.19999999999999</v>
      </c>
      <c r="E1328">
        <v>2.7</v>
      </c>
    </row>
    <row r="1329" spans="1:5" x14ac:dyDescent="0.25">
      <c r="A1329" t="s">
        <v>900</v>
      </c>
      <c r="B1329" t="s">
        <v>1167</v>
      </c>
      <c r="C1329" t="s">
        <v>1167</v>
      </c>
      <c r="D1329">
        <v>3</v>
      </c>
      <c r="E1329">
        <v>3.3</v>
      </c>
    </row>
    <row r="1330" spans="1:5" x14ac:dyDescent="0.25">
      <c r="A1330" t="s">
        <v>900</v>
      </c>
      <c r="B1330" t="s">
        <v>1168</v>
      </c>
      <c r="C1330" t="s">
        <v>1168</v>
      </c>
      <c r="D1330">
        <v>3</v>
      </c>
      <c r="E1330">
        <v>3.2</v>
      </c>
    </row>
    <row r="1331" spans="1:5" x14ac:dyDescent="0.25">
      <c r="A1331" t="s">
        <v>900</v>
      </c>
      <c r="B1331" t="s">
        <v>1169</v>
      </c>
      <c r="C1331" t="s">
        <v>1169</v>
      </c>
      <c r="D1331">
        <v>3</v>
      </c>
      <c r="E1331">
        <v>3.2</v>
      </c>
    </row>
    <row r="1332" spans="1:5" x14ac:dyDescent="0.25">
      <c r="A1332" t="s">
        <v>900</v>
      </c>
      <c r="B1332" t="s">
        <v>1170</v>
      </c>
      <c r="C1332" t="s">
        <v>1170</v>
      </c>
      <c r="D1332">
        <v>2.9</v>
      </c>
      <c r="E1332">
        <v>3.2</v>
      </c>
    </row>
    <row r="1333" spans="1:5" x14ac:dyDescent="0.25">
      <c r="A1333" t="s">
        <v>900</v>
      </c>
      <c r="B1333" t="s">
        <v>1171</v>
      </c>
      <c r="C1333" t="s">
        <v>1171</v>
      </c>
      <c r="D1333">
        <v>2.6</v>
      </c>
      <c r="E1333">
        <v>3.2</v>
      </c>
    </row>
    <row r="1334" spans="1:5" x14ac:dyDescent="0.25">
      <c r="A1334" t="s">
        <v>900</v>
      </c>
      <c r="B1334" t="s">
        <v>1172</v>
      </c>
      <c r="C1334" t="s">
        <v>1172</v>
      </c>
      <c r="D1334">
        <v>3.2</v>
      </c>
      <c r="E1334">
        <v>3.69999999999999</v>
      </c>
    </row>
    <row r="1335" spans="1:5" x14ac:dyDescent="0.25">
      <c r="A1335" t="s">
        <v>900</v>
      </c>
      <c r="B1335" t="s">
        <v>1173</v>
      </c>
      <c r="C1335" t="s">
        <v>1173</v>
      </c>
      <c r="D1335">
        <v>2.8</v>
      </c>
      <c r="E1335">
        <v>3.1</v>
      </c>
    </row>
    <row r="1336" spans="1:5" x14ac:dyDescent="0.25">
      <c r="A1336" t="s">
        <v>900</v>
      </c>
      <c r="B1336" t="s">
        <v>1174</v>
      </c>
      <c r="C1336" t="s">
        <v>1174</v>
      </c>
      <c r="D1336">
        <v>2.4</v>
      </c>
      <c r="E1336">
        <v>2.9</v>
      </c>
    </row>
    <row r="1337" spans="1:5" x14ac:dyDescent="0.25">
      <c r="A1337" t="s">
        <v>900</v>
      </c>
      <c r="B1337" t="s">
        <v>1175</v>
      </c>
      <c r="C1337" t="s">
        <v>1175</v>
      </c>
      <c r="D1337">
        <v>2.5</v>
      </c>
      <c r="E1337">
        <v>3</v>
      </c>
    </row>
    <row r="1338" spans="1:5" x14ac:dyDescent="0.25">
      <c r="A1338" t="s">
        <v>900</v>
      </c>
      <c r="B1338" t="s">
        <v>1176</v>
      </c>
      <c r="C1338" t="s">
        <v>1176</v>
      </c>
      <c r="D1338">
        <v>2.6</v>
      </c>
      <c r="E1338">
        <v>3</v>
      </c>
    </row>
    <row r="1339" spans="1:5" x14ac:dyDescent="0.25">
      <c r="A1339" t="s">
        <v>900</v>
      </c>
      <c r="B1339" t="s">
        <v>1177</v>
      </c>
      <c r="C1339" t="s">
        <v>1177</v>
      </c>
      <c r="D1339">
        <v>2.6</v>
      </c>
      <c r="E1339">
        <v>2.9</v>
      </c>
    </row>
    <row r="1340" spans="1:5" x14ac:dyDescent="0.25">
      <c r="A1340" t="s">
        <v>900</v>
      </c>
      <c r="B1340" t="s">
        <v>1178</v>
      </c>
      <c r="C1340" t="s">
        <v>1178</v>
      </c>
      <c r="D1340">
        <v>3.5999999999999899</v>
      </c>
      <c r="E1340">
        <v>4.0999999999999996</v>
      </c>
    </row>
    <row r="1341" spans="1:5" x14ac:dyDescent="0.25">
      <c r="A1341" t="s">
        <v>900</v>
      </c>
      <c r="B1341" t="s">
        <v>1179</v>
      </c>
      <c r="C1341" t="s">
        <v>1179</v>
      </c>
      <c r="D1341">
        <v>4</v>
      </c>
      <c r="E1341">
        <v>4.2</v>
      </c>
    </row>
    <row r="1342" spans="1:5" x14ac:dyDescent="0.25">
      <c r="A1342" t="s">
        <v>900</v>
      </c>
      <c r="B1342" t="s">
        <v>1180</v>
      </c>
      <c r="C1342" t="s">
        <v>1180</v>
      </c>
      <c r="D1342">
        <v>2.19999999999999</v>
      </c>
      <c r="E1342">
        <v>2.6</v>
      </c>
    </row>
    <row r="1343" spans="1:5" x14ac:dyDescent="0.25">
      <c r="A1343" t="s">
        <v>900</v>
      </c>
      <c r="B1343" t="s">
        <v>1181</v>
      </c>
      <c r="C1343" t="s">
        <v>1181</v>
      </c>
      <c r="D1343">
        <v>2.6</v>
      </c>
      <c r="E1343">
        <v>3</v>
      </c>
    </row>
    <row r="1344" spans="1:5" x14ac:dyDescent="0.25">
      <c r="A1344" t="s">
        <v>900</v>
      </c>
      <c r="B1344" t="s">
        <v>1182</v>
      </c>
      <c r="C1344" t="s">
        <v>1182</v>
      </c>
      <c r="D1344">
        <v>2.6</v>
      </c>
      <c r="E1344">
        <v>3.2</v>
      </c>
    </row>
    <row r="1345" spans="1:5" x14ac:dyDescent="0.25">
      <c r="A1345" t="s">
        <v>900</v>
      </c>
      <c r="B1345" t="s">
        <v>1183</v>
      </c>
      <c r="C1345" t="s">
        <v>1183</v>
      </c>
      <c r="D1345">
        <v>2.8</v>
      </c>
      <c r="E1345">
        <v>3.4</v>
      </c>
    </row>
    <row r="1346" spans="1:5" x14ac:dyDescent="0.25">
      <c r="A1346" t="s">
        <v>900</v>
      </c>
      <c r="B1346" t="s">
        <v>1184</v>
      </c>
      <c r="C1346" t="s">
        <v>1184</v>
      </c>
      <c r="D1346">
        <v>3</v>
      </c>
      <c r="E1346">
        <v>3.5</v>
      </c>
    </row>
    <row r="1347" spans="1:5" x14ac:dyDescent="0.25">
      <c r="A1347" t="s">
        <v>900</v>
      </c>
      <c r="B1347" t="s">
        <v>1185</v>
      </c>
      <c r="C1347" t="s">
        <v>1185</v>
      </c>
      <c r="D1347">
        <v>2.5</v>
      </c>
      <c r="E1347">
        <v>3</v>
      </c>
    </row>
    <row r="1348" spans="1:5" x14ac:dyDescent="0.25">
      <c r="A1348" t="s">
        <v>900</v>
      </c>
      <c r="B1348" t="s">
        <v>1186</v>
      </c>
      <c r="C1348" t="s">
        <v>1186</v>
      </c>
      <c r="D1348">
        <v>3.1</v>
      </c>
      <c r="E1348">
        <v>3.5999999999999899</v>
      </c>
    </row>
    <row r="1349" spans="1:5" x14ac:dyDescent="0.25">
      <c r="A1349" t="s">
        <v>900</v>
      </c>
      <c r="B1349" t="s">
        <v>1187</v>
      </c>
      <c r="C1349" t="s">
        <v>1187</v>
      </c>
      <c r="D1349">
        <v>2.2999999999999998</v>
      </c>
      <c r="E1349">
        <v>2.6</v>
      </c>
    </row>
    <row r="1350" spans="1:5" x14ac:dyDescent="0.25">
      <c r="A1350" t="s">
        <v>900</v>
      </c>
      <c r="B1350" t="s">
        <v>1188</v>
      </c>
      <c r="C1350" t="s">
        <v>1188</v>
      </c>
      <c r="D1350">
        <v>3.5</v>
      </c>
      <c r="E1350">
        <v>4</v>
      </c>
    </row>
    <row r="1351" spans="1:5" x14ac:dyDescent="0.25">
      <c r="A1351" t="s">
        <v>900</v>
      </c>
      <c r="B1351" t="s">
        <v>1189</v>
      </c>
      <c r="C1351" t="s">
        <v>1189</v>
      </c>
      <c r="D1351">
        <v>2.9</v>
      </c>
      <c r="E1351">
        <v>3.1</v>
      </c>
    </row>
    <row r="1352" spans="1:5" x14ac:dyDescent="0.25">
      <c r="A1352" t="s">
        <v>900</v>
      </c>
      <c r="B1352" t="s">
        <v>1190</v>
      </c>
      <c r="C1352" t="s">
        <v>1190</v>
      </c>
      <c r="D1352">
        <v>4.5999999999999996</v>
      </c>
      <c r="E1352">
        <v>5.0999999999999996</v>
      </c>
    </row>
    <row r="1353" spans="1:5" x14ac:dyDescent="0.25">
      <c r="A1353" t="s">
        <v>900</v>
      </c>
      <c r="B1353" t="s">
        <v>1191</v>
      </c>
      <c r="C1353" t="s">
        <v>1191</v>
      </c>
      <c r="D1353">
        <v>2.9</v>
      </c>
      <c r="E1353">
        <v>3.4</v>
      </c>
    </row>
    <row r="1354" spans="1:5" x14ac:dyDescent="0.25">
      <c r="A1354" t="s">
        <v>900</v>
      </c>
      <c r="B1354" t="s">
        <v>1192</v>
      </c>
      <c r="C1354" t="s">
        <v>1192</v>
      </c>
      <c r="D1354">
        <v>3</v>
      </c>
      <c r="E1354">
        <v>3.4</v>
      </c>
    </row>
    <row r="1355" spans="1:5" x14ac:dyDescent="0.25">
      <c r="A1355" t="s">
        <v>900</v>
      </c>
      <c r="B1355" t="s">
        <v>1193</v>
      </c>
      <c r="C1355" t="s">
        <v>1193</v>
      </c>
      <c r="D1355">
        <v>4.0999999999999996</v>
      </c>
      <c r="E1355">
        <v>4</v>
      </c>
    </row>
    <row r="1356" spans="1:5" x14ac:dyDescent="0.25">
      <c r="A1356" t="s">
        <v>900</v>
      </c>
      <c r="B1356" t="s">
        <v>1194</v>
      </c>
      <c r="C1356" t="s">
        <v>1194</v>
      </c>
      <c r="D1356">
        <v>3</v>
      </c>
      <c r="E1356">
        <v>3.3</v>
      </c>
    </row>
    <row r="1357" spans="1:5" x14ac:dyDescent="0.25">
      <c r="A1357" t="s">
        <v>900</v>
      </c>
      <c r="B1357" t="s">
        <v>1195</v>
      </c>
      <c r="C1357" t="s">
        <v>1195</v>
      </c>
      <c r="D1357">
        <v>2.4</v>
      </c>
      <c r="E1357">
        <v>2.5</v>
      </c>
    </row>
    <row r="1358" spans="1:5" x14ac:dyDescent="0.25">
      <c r="A1358" t="s">
        <v>900</v>
      </c>
      <c r="B1358" t="s">
        <v>1196</v>
      </c>
      <c r="C1358" t="s">
        <v>1196</v>
      </c>
      <c r="D1358">
        <v>2.7</v>
      </c>
      <c r="E1358">
        <v>3.2</v>
      </c>
    </row>
    <row r="1359" spans="1:5" x14ac:dyDescent="0.25">
      <c r="A1359" t="s">
        <v>900</v>
      </c>
      <c r="B1359" t="s">
        <v>1197</v>
      </c>
      <c r="C1359" t="s">
        <v>1197</v>
      </c>
      <c r="D1359">
        <v>2.9</v>
      </c>
      <c r="E1359">
        <v>3.5</v>
      </c>
    </row>
    <row r="1360" spans="1:5" x14ac:dyDescent="0.25">
      <c r="A1360" t="s">
        <v>900</v>
      </c>
      <c r="B1360" t="s">
        <v>1198</v>
      </c>
      <c r="C1360" t="s">
        <v>1198</v>
      </c>
      <c r="D1360">
        <v>3.4</v>
      </c>
      <c r="E1360">
        <v>4.3</v>
      </c>
    </row>
    <row r="1361" spans="1:5" x14ac:dyDescent="0.25">
      <c r="A1361" t="s">
        <v>900</v>
      </c>
      <c r="B1361" t="s">
        <v>1199</v>
      </c>
      <c r="C1361" t="s">
        <v>1199</v>
      </c>
      <c r="D1361">
        <v>2.8</v>
      </c>
      <c r="E1361">
        <v>3.5</v>
      </c>
    </row>
    <row r="1362" spans="1:5" x14ac:dyDescent="0.25">
      <c r="A1362" t="s">
        <v>900</v>
      </c>
      <c r="B1362" t="s">
        <v>1200</v>
      </c>
      <c r="C1362" t="s">
        <v>1200</v>
      </c>
      <c r="D1362">
        <v>2.7</v>
      </c>
      <c r="E1362">
        <v>3</v>
      </c>
    </row>
    <row r="1363" spans="1:5" x14ac:dyDescent="0.25">
      <c r="A1363" t="s">
        <v>900</v>
      </c>
      <c r="B1363" t="s">
        <v>1201</v>
      </c>
      <c r="C1363" t="s">
        <v>1201</v>
      </c>
      <c r="D1363">
        <v>3.9</v>
      </c>
      <c r="E1363">
        <v>4.2</v>
      </c>
    </row>
    <row r="1364" spans="1:5" x14ac:dyDescent="0.25">
      <c r="A1364" t="s">
        <v>900</v>
      </c>
      <c r="B1364" t="s">
        <v>1202</v>
      </c>
      <c r="C1364" t="s">
        <v>1202</v>
      </c>
      <c r="D1364">
        <v>2.7</v>
      </c>
      <c r="E1364">
        <v>3.1</v>
      </c>
    </row>
    <row r="1365" spans="1:5" x14ac:dyDescent="0.25">
      <c r="A1365" t="s">
        <v>900</v>
      </c>
      <c r="B1365" t="s">
        <v>1203</v>
      </c>
      <c r="C1365" t="s">
        <v>1203</v>
      </c>
      <c r="D1365">
        <v>3.8</v>
      </c>
      <c r="E1365">
        <v>3.9</v>
      </c>
    </row>
    <row r="1366" spans="1:5" x14ac:dyDescent="0.25">
      <c r="A1366" t="s">
        <v>900</v>
      </c>
      <c r="B1366" t="s">
        <v>1204</v>
      </c>
      <c r="C1366" t="s">
        <v>1204</v>
      </c>
      <c r="D1366">
        <v>2.6</v>
      </c>
      <c r="E1366">
        <v>3.1</v>
      </c>
    </row>
    <row r="1367" spans="1:5" x14ac:dyDescent="0.25">
      <c r="A1367" t="s">
        <v>900</v>
      </c>
      <c r="B1367" t="s">
        <v>1205</v>
      </c>
      <c r="C1367" t="s">
        <v>1205</v>
      </c>
      <c r="D1367">
        <v>2.9</v>
      </c>
      <c r="E1367">
        <v>3.2</v>
      </c>
    </row>
    <row r="1368" spans="1:5" x14ac:dyDescent="0.25">
      <c r="A1368" t="s">
        <v>900</v>
      </c>
      <c r="B1368" t="s">
        <v>1206</v>
      </c>
      <c r="C1368" t="s">
        <v>1206</v>
      </c>
      <c r="D1368">
        <v>2.4</v>
      </c>
      <c r="E1368">
        <v>2.7</v>
      </c>
    </row>
    <row r="1369" spans="1:5" x14ac:dyDescent="0.25">
      <c r="A1369" t="s">
        <v>900</v>
      </c>
      <c r="B1369" t="s">
        <v>1207</v>
      </c>
      <c r="C1369" t="s">
        <v>1207</v>
      </c>
      <c r="D1369">
        <v>2.7</v>
      </c>
      <c r="E1369">
        <v>2.9</v>
      </c>
    </row>
    <row r="1370" spans="1:5" x14ac:dyDescent="0.25">
      <c r="A1370" t="s">
        <v>900</v>
      </c>
      <c r="B1370" t="s">
        <v>1208</v>
      </c>
      <c r="C1370" t="s">
        <v>1208</v>
      </c>
      <c r="D1370">
        <v>3.2</v>
      </c>
      <c r="E1370">
        <v>3.5999999999999899</v>
      </c>
    </row>
    <row r="1371" spans="1:5" x14ac:dyDescent="0.25">
      <c r="A1371" t="s">
        <v>900</v>
      </c>
      <c r="B1371" t="s">
        <v>1209</v>
      </c>
      <c r="C1371" t="s">
        <v>1209</v>
      </c>
      <c r="D1371">
        <v>2.6</v>
      </c>
      <c r="E1371">
        <v>3.2</v>
      </c>
    </row>
    <row r="1372" spans="1:5" x14ac:dyDescent="0.25">
      <c r="A1372" t="s">
        <v>900</v>
      </c>
      <c r="B1372" t="s">
        <v>1210</v>
      </c>
      <c r="C1372" t="s">
        <v>1210</v>
      </c>
      <c r="D1372">
        <v>3.1</v>
      </c>
      <c r="E1372">
        <v>3.3</v>
      </c>
    </row>
    <row r="1373" spans="1:5" x14ac:dyDescent="0.25">
      <c r="A1373" t="s">
        <v>900</v>
      </c>
      <c r="B1373" t="s">
        <v>1211</v>
      </c>
      <c r="C1373" t="s">
        <v>1211</v>
      </c>
      <c r="D1373">
        <v>2.7</v>
      </c>
      <c r="E1373">
        <v>3.1</v>
      </c>
    </row>
    <row r="1374" spans="1:5" x14ac:dyDescent="0.25">
      <c r="A1374" t="s">
        <v>900</v>
      </c>
      <c r="B1374" t="s">
        <v>1212</v>
      </c>
      <c r="C1374" t="s">
        <v>1212</v>
      </c>
      <c r="D1374">
        <v>4</v>
      </c>
      <c r="E1374">
        <v>4.3</v>
      </c>
    </row>
    <row r="1375" spans="1:5" x14ac:dyDescent="0.25">
      <c r="A1375" t="s">
        <v>900</v>
      </c>
      <c r="B1375" t="s">
        <v>1213</v>
      </c>
      <c r="C1375" t="s">
        <v>1213</v>
      </c>
      <c r="D1375">
        <v>3.2</v>
      </c>
      <c r="E1375">
        <v>3.69999999999999</v>
      </c>
    </row>
    <row r="1376" spans="1:5" x14ac:dyDescent="0.25">
      <c r="A1376" t="s">
        <v>900</v>
      </c>
      <c r="B1376" t="s">
        <v>1214</v>
      </c>
      <c r="C1376" t="s">
        <v>1214</v>
      </c>
      <c r="D1376">
        <v>2.5</v>
      </c>
      <c r="E1376">
        <v>3.1</v>
      </c>
    </row>
    <row r="1377" spans="1:5" x14ac:dyDescent="0.25">
      <c r="A1377" t="s">
        <v>900</v>
      </c>
      <c r="B1377" t="s">
        <v>1215</v>
      </c>
      <c r="C1377" t="s">
        <v>1215</v>
      </c>
      <c r="D1377">
        <v>3</v>
      </c>
      <c r="E1377">
        <v>3.69999999999999</v>
      </c>
    </row>
    <row r="1378" spans="1:5" x14ac:dyDescent="0.25">
      <c r="A1378" t="s">
        <v>900</v>
      </c>
      <c r="B1378" t="s">
        <v>1216</v>
      </c>
      <c r="C1378" t="s">
        <v>1216</v>
      </c>
      <c r="D1378">
        <v>3.1</v>
      </c>
      <c r="E1378">
        <v>3.5999999999999899</v>
      </c>
    </row>
    <row r="1379" spans="1:5" x14ac:dyDescent="0.25">
      <c r="A1379" t="s">
        <v>900</v>
      </c>
      <c r="B1379" t="s">
        <v>1217</v>
      </c>
      <c r="C1379" t="s">
        <v>1217</v>
      </c>
      <c r="D1379">
        <v>2.4</v>
      </c>
      <c r="E1379">
        <v>2.9</v>
      </c>
    </row>
    <row r="1380" spans="1:5" x14ac:dyDescent="0.25">
      <c r="A1380" t="s">
        <v>900</v>
      </c>
      <c r="B1380" t="s">
        <v>1218</v>
      </c>
      <c r="C1380" t="s">
        <v>1218</v>
      </c>
      <c r="D1380">
        <v>2.6</v>
      </c>
      <c r="E1380">
        <v>3</v>
      </c>
    </row>
    <row r="1381" spans="1:5" x14ac:dyDescent="0.25">
      <c r="A1381" t="s">
        <v>900</v>
      </c>
      <c r="B1381" t="s">
        <v>1219</v>
      </c>
      <c r="C1381" t="s">
        <v>1219</v>
      </c>
      <c r="D1381">
        <v>3.1</v>
      </c>
      <c r="E1381">
        <v>3.2</v>
      </c>
    </row>
    <row r="1382" spans="1:5" x14ac:dyDescent="0.25">
      <c r="A1382" t="s">
        <v>900</v>
      </c>
      <c r="B1382" t="s">
        <v>1220</v>
      </c>
      <c r="C1382" t="s">
        <v>1220</v>
      </c>
      <c r="D1382">
        <v>2.6</v>
      </c>
      <c r="E1382">
        <v>3.1</v>
      </c>
    </row>
    <row r="1383" spans="1:5" x14ac:dyDescent="0.25">
      <c r="A1383" t="s">
        <v>900</v>
      </c>
      <c r="B1383" t="s">
        <v>1221</v>
      </c>
      <c r="C1383" t="s">
        <v>1221</v>
      </c>
      <c r="D1383">
        <v>3.3</v>
      </c>
      <c r="E1383">
        <v>3.5999999999999899</v>
      </c>
    </row>
    <row r="1384" spans="1:5" x14ac:dyDescent="0.25">
      <c r="A1384" t="s">
        <v>900</v>
      </c>
      <c r="B1384" t="s">
        <v>1222</v>
      </c>
      <c r="C1384" t="s">
        <v>1222</v>
      </c>
      <c r="D1384">
        <v>3.5</v>
      </c>
      <c r="E1384">
        <v>3.8</v>
      </c>
    </row>
    <row r="1385" spans="1:5" x14ac:dyDescent="0.25">
      <c r="A1385" t="s">
        <v>900</v>
      </c>
      <c r="B1385" t="s">
        <v>1223</v>
      </c>
      <c r="C1385" t="s">
        <v>1223</v>
      </c>
      <c r="D1385">
        <v>2.6</v>
      </c>
      <c r="E1385">
        <v>2.7</v>
      </c>
    </row>
    <row r="1386" spans="1:5" x14ac:dyDescent="0.25">
      <c r="A1386" t="s">
        <v>900</v>
      </c>
      <c r="B1386" t="s">
        <v>1224</v>
      </c>
      <c r="C1386" t="s">
        <v>1224</v>
      </c>
      <c r="D1386">
        <v>2.9</v>
      </c>
      <c r="E1386">
        <v>3.5999999999999899</v>
      </c>
    </row>
    <row r="1387" spans="1:5" x14ac:dyDescent="0.25">
      <c r="A1387" t="s">
        <v>900</v>
      </c>
      <c r="B1387" t="s">
        <v>1225</v>
      </c>
      <c r="C1387" t="s">
        <v>1225</v>
      </c>
      <c r="D1387">
        <v>2.5</v>
      </c>
      <c r="E1387">
        <v>2.7</v>
      </c>
    </row>
    <row r="1388" spans="1:5" x14ac:dyDescent="0.25">
      <c r="A1388" t="s">
        <v>900</v>
      </c>
      <c r="B1388" t="s">
        <v>1226</v>
      </c>
      <c r="C1388" t="s">
        <v>1226</v>
      </c>
      <c r="D1388">
        <v>2.6</v>
      </c>
      <c r="E1388">
        <v>2.8</v>
      </c>
    </row>
    <row r="1389" spans="1:5" x14ac:dyDescent="0.25">
      <c r="A1389" t="s">
        <v>900</v>
      </c>
      <c r="B1389" t="s">
        <v>1227</v>
      </c>
      <c r="C1389" t="s">
        <v>1227</v>
      </c>
      <c r="D1389">
        <v>3</v>
      </c>
      <c r="E1389">
        <v>3.3</v>
      </c>
    </row>
    <row r="1390" spans="1:5" x14ac:dyDescent="0.25">
      <c r="A1390" t="s">
        <v>900</v>
      </c>
      <c r="B1390" t="s">
        <v>1228</v>
      </c>
      <c r="C1390" t="s">
        <v>1228</v>
      </c>
      <c r="D1390">
        <v>2.6</v>
      </c>
      <c r="E1390">
        <v>3.1</v>
      </c>
    </row>
    <row r="1391" spans="1:5" x14ac:dyDescent="0.25">
      <c r="A1391" t="s">
        <v>900</v>
      </c>
      <c r="B1391" t="s">
        <v>1229</v>
      </c>
      <c r="C1391" t="s">
        <v>1229</v>
      </c>
      <c r="D1391">
        <v>2.6</v>
      </c>
      <c r="E1391">
        <v>2.9</v>
      </c>
    </row>
    <row r="1392" spans="1:5" x14ac:dyDescent="0.25">
      <c r="A1392" t="s">
        <v>900</v>
      </c>
      <c r="B1392" t="s">
        <v>1230</v>
      </c>
      <c r="C1392" t="s">
        <v>1230</v>
      </c>
      <c r="D1392">
        <v>3.1</v>
      </c>
      <c r="E1392">
        <v>3.2</v>
      </c>
    </row>
    <row r="1393" spans="1:5" x14ac:dyDescent="0.25">
      <c r="A1393" t="s">
        <v>900</v>
      </c>
      <c r="B1393" t="s">
        <v>1231</v>
      </c>
      <c r="C1393" t="s">
        <v>1231</v>
      </c>
      <c r="D1393">
        <v>2.8</v>
      </c>
      <c r="E1393">
        <v>3.4</v>
      </c>
    </row>
    <row r="1394" spans="1:5" x14ac:dyDescent="0.25">
      <c r="A1394" t="s">
        <v>900</v>
      </c>
      <c r="B1394" t="s">
        <v>1232</v>
      </c>
      <c r="C1394" t="s">
        <v>1232</v>
      </c>
      <c r="D1394">
        <v>2.7</v>
      </c>
      <c r="E1394">
        <v>3.1</v>
      </c>
    </row>
    <row r="1395" spans="1:5" x14ac:dyDescent="0.25">
      <c r="A1395" t="s">
        <v>900</v>
      </c>
      <c r="B1395" t="s">
        <v>1233</v>
      </c>
      <c r="C1395" t="s">
        <v>1233</v>
      </c>
      <c r="D1395">
        <v>2.7</v>
      </c>
      <c r="E1395">
        <v>3.1</v>
      </c>
    </row>
    <row r="1396" spans="1:5" x14ac:dyDescent="0.25">
      <c r="A1396" t="s">
        <v>900</v>
      </c>
      <c r="B1396" t="s">
        <v>1234</v>
      </c>
      <c r="C1396" t="s">
        <v>1234</v>
      </c>
      <c r="D1396">
        <v>2.5</v>
      </c>
      <c r="E1396">
        <v>2.7</v>
      </c>
    </row>
    <row r="1397" spans="1:5" x14ac:dyDescent="0.25">
      <c r="A1397" t="s">
        <v>900</v>
      </c>
      <c r="B1397" t="s">
        <v>1235</v>
      </c>
      <c r="C1397" t="s">
        <v>1235</v>
      </c>
      <c r="D1397">
        <v>3.4</v>
      </c>
      <c r="E1397">
        <v>4</v>
      </c>
    </row>
    <row r="1398" spans="1:5" x14ac:dyDescent="0.25">
      <c r="A1398" t="s">
        <v>900</v>
      </c>
      <c r="B1398" t="s">
        <v>1236</v>
      </c>
      <c r="C1398" t="s">
        <v>1236</v>
      </c>
      <c r="D1398">
        <v>2.5</v>
      </c>
      <c r="E1398">
        <v>3.1</v>
      </c>
    </row>
    <row r="1399" spans="1:5" x14ac:dyDescent="0.25">
      <c r="A1399" t="s">
        <v>900</v>
      </c>
      <c r="B1399" t="s">
        <v>1237</v>
      </c>
      <c r="C1399" t="s">
        <v>1237</v>
      </c>
      <c r="D1399">
        <v>3.3</v>
      </c>
      <c r="E1399">
        <v>3.8</v>
      </c>
    </row>
    <row r="1400" spans="1:5" x14ac:dyDescent="0.25">
      <c r="A1400" t="s">
        <v>900</v>
      </c>
      <c r="B1400" t="s">
        <v>1238</v>
      </c>
      <c r="C1400" t="s">
        <v>1238</v>
      </c>
      <c r="D1400">
        <v>2.9</v>
      </c>
      <c r="E1400">
        <v>3.2</v>
      </c>
    </row>
    <row r="1401" spans="1:5" x14ac:dyDescent="0.25">
      <c r="A1401" t="s">
        <v>900</v>
      </c>
      <c r="B1401" t="s">
        <v>1239</v>
      </c>
      <c r="C1401" t="s">
        <v>1239</v>
      </c>
      <c r="D1401">
        <v>3.2</v>
      </c>
      <c r="E1401">
        <v>3.69999999999999</v>
      </c>
    </row>
    <row r="1402" spans="1:5" x14ac:dyDescent="0.25">
      <c r="A1402" t="s">
        <v>900</v>
      </c>
      <c r="B1402" t="s">
        <v>1240</v>
      </c>
      <c r="C1402" t="s">
        <v>1240</v>
      </c>
      <c r="D1402">
        <v>3.1</v>
      </c>
      <c r="E1402">
        <v>3.5999999999999899</v>
      </c>
    </row>
    <row r="1403" spans="1:5" x14ac:dyDescent="0.25">
      <c r="A1403" t="s">
        <v>900</v>
      </c>
      <c r="B1403" t="s">
        <v>1241</v>
      </c>
      <c r="C1403" t="s">
        <v>1241</v>
      </c>
      <c r="D1403">
        <v>3.5999999999999899</v>
      </c>
      <c r="E1403">
        <v>4.2</v>
      </c>
    </row>
    <row r="1404" spans="1:5" x14ac:dyDescent="0.25">
      <c r="A1404" t="s">
        <v>900</v>
      </c>
      <c r="B1404" t="s">
        <v>1242</v>
      </c>
      <c r="C1404" t="s">
        <v>1242</v>
      </c>
      <c r="D1404">
        <v>2.2999999999999998</v>
      </c>
      <c r="E1404">
        <v>2.7</v>
      </c>
    </row>
    <row r="1405" spans="1:5" x14ac:dyDescent="0.25">
      <c r="A1405" t="s">
        <v>900</v>
      </c>
      <c r="B1405" t="s">
        <v>1243</v>
      </c>
      <c r="C1405" t="s">
        <v>1243</v>
      </c>
      <c r="D1405">
        <v>2.7</v>
      </c>
      <c r="E1405">
        <v>3.2</v>
      </c>
    </row>
    <row r="1406" spans="1:5" x14ac:dyDescent="0.25">
      <c r="A1406" t="s">
        <v>900</v>
      </c>
      <c r="B1406" t="s">
        <v>1244</v>
      </c>
      <c r="C1406" t="s">
        <v>1244</v>
      </c>
      <c r="D1406">
        <v>2.6</v>
      </c>
      <c r="E1406">
        <v>2.9</v>
      </c>
    </row>
    <row r="1407" spans="1:5" x14ac:dyDescent="0.25">
      <c r="A1407" t="s">
        <v>900</v>
      </c>
      <c r="B1407" t="s">
        <v>1245</v>
      </c>
      <c r="C1407" t="s">
        <v>1245</v>
      </c>
      <c r="D1407">
        <v>3.5</v>
      </c>
      <c r="E1407">
        <v>4</v>
      </c>
    </row>
    <row r="1408" spans="1:5" x14ac:dyDescent="0.25">
      <c r="A1408" t="s">
        <v>900</v>
      </c>
      <c r="B1408" t="s">
        <v>1246</v>
      </c>
      <c r="C1408" t="s">
        <v>1246</v>
      </c>
      <c r="D1408">
        <v>2.5</v>
      </c>
      <c r="E1408">
        <v>2.9</v>
      </c>
    </row>
    <row r="1409" spans="1:9" x14ac:dyDescent="0.25">
      <c r="A1409" t="s">
        <v>900</v>
      </c>
      <c r="B1409" t="s">
        <v>7</v>
      </c>
      <c r="C1409" t="s">
        <v>7</v>
      </c>
      <c r="D1409">
        <v>3.5999999999999899</v>
      </c>
      <c r="E1409">
        <v>4</v>
      </c>
    </row>
    <row r="1410" spans="1:9" x14ac:dyDescent="0.25">
      <c r="A1410" t="s">
        <v>900</v>
      </c>
      <c r="B1410" t="s">
        <v>1247</v>
      </c>
      <c r="C1410" t="s">
        <v>1247</v>
      </c>
      <c r="D1410">
        <v>3.5999999999999899</v>
      </c>
      <c r="E1410">
        <v>3.69999999999999</v>
      </c>
    </row>
    <row r="1411" spans="1:9" x14ac:dyDescent="0.25">
      <c r="A1411" t="s">
        <v>1248</v>
      </c>
      <c r="B1411" t="s">
        <v>1249</v>
      </c>
      <c r="C1411" t="s">
        <v>1250</v>
      </c>
      <c r="D1411">
        <v>3.7</v>
      </c>
      <c r="E1411">
        <v>4.4000000000000004</v>
      </c>
      <c r="F1411">
        <v>10</v>
      </c>
      <c r="G1411">
        <v>11.3</v>
      </c>
      <c r="H1411">
        <v>12.7</v>
      </c>
      <c r="I1411">
        <v>12.7</v>
      </c>
    </row>
    <row r="1412" spans="1:9" x14ac:dyDescent="0.25">
      <c r="A1412" t="s">
        <v>1248</v>
      </c>
      <c r="B1412" t="s">
        <v>1251</v>
      </c>
      <c r="C1412" t="s">
        <v>1252</v>
      </c>
      <c r="D1412">
        <v>3.7</v>
      </c>
      <c r="E1412">
        <v>4.4000000000000004</v>
      </c>
      <c r="F1412">
        <v>10</v>
      </c>
      <c r="G1412">
        <v>11.3</v>
      </c>
      <c r="H1412">
        <v>12.7</v>
      </c>
      <c r="I1412">
        <v>12.7</v>
      </c>
    </row>
    <row r="1413" spans="1:9" x14ac:dyDescent="0.25">
      <c r="A1413" t="s">
        <v>1248</v>
      </c>
      <c r="B1413" t="s">
        <v>1253</v>
      </c>
      <c r="C1413" t="s">
        <v>1254</v>
      </c>
      <c r="D1413">
        <v>3.9</v>
      </c>
      <c r="E1413">
        <v>5.0999999999999996</v>
      </c>
      <c r="F1413">
        <v>10.199999999999999</v>
      </c>
      <c r="G1413">
        <v>12.6</v>
      </c>
      <c r="H1413">
        <v>13</v>
      </c>
      <c r="I1413">
        <v>12.8</v>
      </c>
    </row>
    <row r="1414" spans="1:9" x14ac:dyDescent="0.25">
      <c r="A1414" t="s">
        <v>1248</v>
      </c>
      <c r="B1414" t="s">
        <v>1255</v>
      </c>
      <c r="C1414" t="s">
        <v>1256</v>
      </c>
      <c r="D1414">
        <v>3.2</v>
      </c>
      <c r="E1414">
        <v>3.8</v>
      </c>
      <c r="F1414">
        <v>12.25</v>
      </c>
      <c r="G1414">
        <f>F1414* 1.23</f>
        <v>15.067499999999999</v>
      </c>
      <c r="H1414">
        <v>17.100000000000001</v>
      </c>
      <c r="I1414">
        <v>13</v>
      </c>
    </row>
    <row r="1415" spans="1:9" x14ac:dyDescent="0.25">
      <c r="A1415" t="s">
        <v>1248</v>
      </c>
      <c r="B1415" t="s">
        <v>1257</v>
      </c>
      <c r="C1415" t="s">
        <v>1258</v>
      </c>
      <c r="D1415">
        <v>3.7</v>
      </c>
      <c r="E1415">
        <v>4.7</v>
      </c>
      <c r="F1415">
        <v>9.9</v>
      </c>
      <c r="G1415">
        <v>12.6</v>
      </c>
      <c r="H1415">
        <v>10.9</v>
      </c>
      <c r="I1415">
        <v>12.3</v>
      </c>
    </row>
    <row r="1416" spans="1:9" x14ac:dyDescent="0.25">
      <c r="A1416" t="s">
        <v>1248</v>
      </c>
      <c r="B1416" t="s">
        <v>1259</v>
      </c>
      <c r="C1416" t="s">
        <v>1260</v>
      </c>
      <c r="D1416">
        <v>3.9</v>
      </c>
      <c r="E1416">
        <v>4.5</v>
      </c>
      <c r="F1416">
        <v>10.199999999999999</v>
      </c>
      <c r="G1416">
        <v>13.8</v>
      </c>
      <c r="H1416">
        <v>14.6</v>
      </c>
      <c r="I1416">
        <v>11.6</v>
      </c>
    </row>
    <row r="1417" spans="1:9" x14ac:dyDescent="0.25">
      <c r="A1417" t="s">
        <v>1248</v>
      </c>
      <c r="B1417" t="s">
        <v>1261</v>
      </c>
      <c r="C1417" t="s">
        <v>1262</v>
      </c>
      <c r="D1417">
        <v>3.6</v>
      </c>
      <c r="E1417">
        <v>4.3</v>
      </c>
      <c r="F1417">
        <v>9.4</v>
      </c>
      <c r="G1417">
        <v>9.9</v>
      </c>
      <c r="H1417">
        <v>12.2</v>
      </c>
      <c r="I1417">
        <v>16.399999999999999</v>
      </c>
    </row>
    <row r="1418" spans="1:9" x14ac:dyDescent="0.25">
      <c r="A1418" t="s">
        <v>1248</v>
      </c>
      <c r="B1418" t="s">
        <v>1263</v>
      </c>
      <c r="C1418" t="s">
        <v>1264</v>
      </c>
      <c r="D1418">
        <v>3.8</v>
      </c>
      <c r="E1418">
        <v>3.2</v>
      </c>
      <c r="F1418">
        <v>7.57</v>
      </c>
      <c r="G1418">
        <f>F1418*1.13</f>
        <v>8.5541</v>
      </c>
      <c r="H1418">
        <v>10.5</v>
      </c>
      <c r="I1418">
        <v>12.8</v>
      </c>
    </row>
    <row r="1419" spans="1:9" x14ac:dyDescent="0.25">
      <c r="A1419" t="s">
        <v>1248</v>
      </c>
      <c r="B1419" t="s">
        <v>1265</v>
      </c>
      <c r="C1419" t="s">
        <v>1266</v>
      </c>
      <c r="D1419">
        <v>3</v>
      </c>
      <c r="E1419">
        <v>3.5</v>
      </c>
      <c r="F1419">
        <v>7.92</v>
      </c>
      <c r="G1419">
        <f>F1419*1.13</f>
        <v>8.9495999999999984</v>
      </c>
      <c r="H1419">
        <v>12</v>
      </c>
      <c r="I1419">
        <v>12</v>
      </c>
    </row>
    <row r="1420" spans="1:9" x14ac:dyDescent="0.25">
      <c r="A1420" t="s">
        <v>1267</v>
      </c>
      <c r="B1420" t="s">
        <v>1344</v>
      </c>
      <c r="C1420" t="s">
        <v>1344</v>
      </c>
      <c r="D1420">
        <v>9.9</v>
      </c>
      <c r="E1420">
        <v>10.8</v>
      </c>
      <c r="F1420" s="4">
        <v>9.5</v>
      </c>
      <c r="G1420" s="4">
        <v>10.3</v>
      </c>
      <c r="H1420">
        <v>15.4</v>
      </c>
      <c r="I1420">
        <v>14.8</v>
      </c>
    </row>
    <row r="1421" spans="1:9" x14ac:dyDescent="0.25">
      <c r="A1421" t="s">
        <v>1267</v>
      </c>
      <c r="B1421" t="s">
        <v>1504</v>
      </c>
      <c r="C1421" t="s">
        <v>1504</v>
      </c>
      <c r="D1421">
        <v>5.4</v>
      </c>
      <c r="E1421">
        <v>6.9</v>
      </c>
      <c r="F1421" s="4">
        <v>7.1</v>
      </c>
      <c r="G1421" s="4">
        <v>7.8</v>
      </c>
      <c r="H1421">
        <v>15.4</v>
      </c>
      <c r="I1421">
        <v>14.8</v>
      </c>
    </row>
    <row r="1422" spans="1:9" x14ac:dyDescent="0.25">
      <c r="A1422" t="s">
        <v>1267</v>
      </c>
      <c r="B1422" t="s">
        <v>1544</v>
      </c>
      <c r="C1422" t="s">
        <v>1544</v>
      </c>
      <c r="D1422">
        <v>1.7</v>
      </c>
      <c r="E1422">
        <v>2.7</v>
      </c>
      <c r="F1422" s="4">
        <v>7.4</v>
      </c>
      <c r="G1422" s="4">
        <v>10.4</v>
      </c>
      <c r="H1422">
        <v>15.4</v>
      </c>
      <c r="I1422">
        <v>14.8</v>
      </c>
    </row>
    <row r="1423" spans="1:9" x14ac:dyDescent="0.25">
      <c r="A1423" t="s">
        <v>1267</v>
      </c>
      <c r="B1423" t="s">
        <v>1320</v>
      </c>
      <c r="C1423" t="s">
        <v>1320</v>
      </c>
      <c r="D1423">
        <v>2.9</v>
      </c>
      <c r="E1423">
        <v>3.6</v>
      </c>
      <c r="F1423" s="4">
        <v>6.9</v>
      </c>
      <c r="G1423" s="4">
        <v>7.4</v>
      </c>
      <c r="H1423">
        <v>15.4</v>
      </c>
      <c r="I1423">
        <v>14.8</v>
      </c>
    </row>
    <row r="1424" spans="1:9" x14ac:dyDescent="0.25">
      <c r="A1424" t="s">
        <v>1267</v>
      </c>
      <c r="B1424" t="s">
        <v>1545</v>
      </c>
      <c r="C1424" t="s">
        <v>1545</v>
      </c>
      <c r="D1424">
        <v>8.4</v>
      </c>
      <c r="E1424">
        <v>10</v>
      </c>
      <c r="F1424" s="4">
        <v>9.4</v>
      </c>
      <c r="G1424" s="4">
        <v>9.6999999999999993</v>
      </c>
      <c r="H1424">
        <v>15.4</v>
      </c>
      <c r="I1424">
        <v>14.8</v>
      </c>
    </row>
    <row r="1425" spans="1:9" x14ac:dyDescent="0.25">
      <c r="A1425" t="s">
        <v>1267</v>
      </c>
      <c r="B1425" t="s">
        <v>1452</v>
      </c>
      <c r="C1425" t="s">
        <v>1452</v>
      </c>
      <c r="D1425">
        <v>1.3</v>
      </c>
      <c r="E1425">
        <v>1.8</v>
      </c>
      <c r="F1425" s="4">
        <v>4.2</v>
      </c>
      <c r="G1425" s="4">
        <v>4.9000000000000004</v>
      </c>
      <c r="H1425">
        <v>15.4</v>
      </c>
      <c r="I1425">
        <v>14.8</v>
      </c>
    </row>
    <row r="1426" spans="1:9" x14ac:dyDescent="0.25">
      <c r="A1426" t="s">
        <v>1267</v>
      </c>
      <c r="B1426" t="s">
        <v>1345</v>
      </c>
      <c r="C1426" t="s">
        <v>1345</v>
      </c>
      <c r="D1426">
        <v>11</v>
      </c>
      <c r="E1426">
        <v>12</v>
      </c>
      <c r="F1426" s="4">
        <v>8.6999999999999993</v>
      </c>
      <c r="G1426" s="4">
        <v>9.1999999999999993</v>
      </c>
      <c r="H1426">
        <v>15.4</v>
      </c>
      <c r="I1426">
        <v>14.8</v>
      </c>
    </row>
    <row r="1427" spans="1:9" x14ac:dyDescent="0.25">
      <c r="A1427" t="s">
        <v>1267</v>
      </c>
      <c r="B1427" t="s">
        <v>1546</v>
      </c>
      <c r="C1427" t="s">
        <v>1546</v>
      </c>
      <c r="D1427">
        <v>3.3</v>
      </c>
      <c r="E1427">
        <v>4.5</v>
      </c>
      <c r="F1427" s="4">
        <v>7.4</v>
      </c>
      <c r="G1427" s="4">
        <v>7.6</v>
      </c>
      <c r="H1427">
        <v>15.4</v>
      </c>
      <c r="I1427">
        <v>14.8</v>
      </c>
    </row>
    <row r="1428" spans="1:9" x14ac:dyDescent="0.25">
      <c r="A1428" t="s">
        <v>1267</v>
      </c>
      <c r="B1428" t="s">
        <v>1547</v>
      </c>
      <c r="C1428" t="s">
        <v>1547</v>
      </c>
      <c r="D1428">
        <v>2.9</v>
      </c>
      <c r="E1428">
        <v>4.4000000000000004</v>
      </c>
      <c r="F1428" s="4">
        <v>7.5</v>
      </c>
      <c r="G1428" s="4">
        <v>7</v>
      </c>
      <c r="H1428">
        <v>15.4</v>
      </c>
      <c r="I1428">
        <v>14.8</v>
      </c>
    </row>
    <row r="1429" spans="1:9" x14ac:dyDescent="0.25">
      <c r="A1429" t="s">
        <v>1267</v>
      </c>
      <c r="B1429" t="s">
        <v>1548</v>
      </c>
      <c r="C1429" t="s">
        <v>1548</v>
      </c>
      <c r="D1429">
        <v>3.8</v>
      </c>
      <c r="E1429">
        <v>5.2</v>
      </c>
      <c r="F1429" s="4">
        <v>7</v>
      </c>
      <c r="G1429" s="4">
        <v>6.8</v>
      </c>
      <c r="H1429">
        <v>15.4</v>
      </c>
      <c r="I1429">
        <v>14.8</v>
      </c>
    </row>
    <row r="1430" spans="1:9" x14ac:dyDescent="0.25">
      <c r="A1430" t="s">
        <v>1267</v>
      </c>
      <c r="B1430" t="s">
        <v>1598</v>
      </c>
      <c r="C1430" t="s">
        <v>1598</v>
      </c>
      <c r="D1430">
        <v>5.7</v>
      </c>
      <c r="E1430">
        <v>7.9</v>
      </c>
      <c r="F1430" s="4">
        <v>10.7</v>
      </c>
      <c r="G1430" s="4">
        <v>10.199999999999999</v>
      </c>
      <c r="H1430">
        <v>15.4</v>
      </c>
      <c r="I1430">
        <v>14.8</v>
      </c>
    </row>
    <row r="1431" spans="1:9" x14ac:dyDescent="0.25">
      <c r="A1431" t="s">
        <v>1267</v>
      </c>
      <c r="B1431" t="s">
        <v>1523</v>
      </c>
      <c r="C1431" t="s">
        <v>1523</v>
      </c>
      <c r="D1431">
        <v>2.4</v>
      </c>
      <c r="E1431">
        <v>3.5</v>
      </c>
      <c r="F1431" s="4">
        <v>6.4</v>
      </c>
      <c r="G1431" s="4">
        <v>7.8</v>
      </c>
      <c r="H1431">
        <v>15.4</v>
      </c>
      <c r="I1431">
        <v>14.8</v>
      </c>
    </row>
    <row r="1432" spans="1:9" x14ac:dyDescent="0.25">
      <c r="A1432" t="s">
        <v>1267</v>
      </c>
      <c r="B1432" t="s">
        <v>1524</v>
      </c>
      <c r="C1432" t="s">
        <v>1524</v>
      </c>
      <c r="D1432">
        <v>2.1</v>
      </c>
      <c r="E1432">
        <v>3.5</v>
      </c>
      <c r="F1432" s="4">
        <v>6.7</v>
      </c>
      <c r="G1432" s="4">
        <v>8.6999999999999993</v>
      </c>
      <c r="H1432">
        <v>15.4</v>
      </c>
      <c r="I1432">
        <v>14.8</v>
      </c>
    </row>
    <row r="1433" spans="1:9" x14ac:dyDescent="0.25">
      <c r="A1433" t="s">
        <v>1267</v>
      </c>
      <c r="B1433" t="s">
        <v>1549</v>
      </c>
      <c r="C1433" t="s">
        <v>1549</v>
      </c>
      <c r="D1433">
        <v>2.2999999999999998</v>
      </c>
      <c r="E1433">
        <v>3.1</v>
      </c>
      <c r="F1433" s="4">
        <v>7.9</v>
      </c>
      <c r="G1433" s="4">
        <v>8.1</v>
      </c>
      <c r="H1433">
        <v>15.4</v>
      </c>
      <c r="I1433">
        <v>14.8</v>
      </c>
    </row>
    <row r="1434" spans="1:9" x14ac:dyDescent="0.25">
      <c r="A1434" t="s">
        <v>1267</v>
      </c>
      <c r="B1434" t="s">
        <v>1361</v>
      </c>
      <c r="C1434" t="s">
        <v>1361</v>
      </c>
      <c r="D1434">
        <v>2.2999999999999998</v>
      </c>
      <c r="E1434">
        <v>4</v>
      </c>
      <c r="F1434" s="4">
        <v>8.8000000000000007</v>
      </c>
      <c r="G1434" s="4">
        <v>9.5</v>
      </c>
      <c r="H1434">
        <v>15.4</v>
      </c>
      <c r="I1434">
        <v>14.8</v>
      </c>
    </row>
    <row r="1435" spans="1:9" x14ac:dyDescent="0.25">
      <c r="A1435" t="s">
        <v>1267</v>
      </c>
      <c r="B1435" t="s">
        <v>1321</v>
      </c>
      <c r="C1435" t="s">
        <v>1321</v>
      </c>
      <c r="D1435">
        <v>8.4</v>
      </c>
      <c r="E1435">
        <v>11.7</v>
      </c>
      <c r="F1435" s="4">
        <v>11</v>
      </c>
      <c r="G1435" s="4">
        <v>11.9</v>
      </c>
      <c r="H1435">
        <v>15.4</v>
      </c>
      <c r="I1435">
        <v>14.8</v>
      </c>
    </row>
    <row r="1436" spans="1:9" x14ac:dyDescent="0.25">
      <c r="A1436" t="s">
        <v>1267</v>
      </c>
      <c r="B1436" t="s">
        <v>1550</v>
      </c>
      <c r="C1436" t="s">
        <v>1550</v>
      </c>
      <c r="D1436">
        <v>4.3</v>
      </c>
      <c r="E1436">
        <v>5.8</v>
      </c>
      <c r="F1436" s="4">
        <v>14.9</v>
      </c>
      <c r="G1436" s="4">
        <v>15</v>
      </c>
      <c r="H1436">
        <v>15.4</v>
      </c>
      <c r="I1436">
        <v>14.8</v>
      </c>
    </row>
    <row r="1437" spans="1:9" x14ac:dyDescent="0.25">
      <c r="A1437" t="s">
        <v>1267</v>
      </c>
      <c r="B1437" t="s">
        <v>1551</v>
      </c>
      <c r="C1437" t="s">
        <v>1551</v>
      </c>
      <c r="D1437">
        <v>3.9</v>
      </c>
      <c r="E1437">
        <v>4.8</v>
      </c>
      <c r="F1437" s="4">
        <v>11.3</v>
      </c>
      <c r="G1437" s="4">
        <v>9.9</v>
      </c>
      <c r="H1437">
        <v>15.4</v>
      </c>
      <c r="I1437">
        <v>14.8</v>
      </c>
    </row>
    <row r="1438" spans="1:9" x14ac:dyDescent="0.25">
      <c r="A1438" t="s">
        <v>1267</v>
      </c>
      <c r="B1438" t="s">
        <v>1296</v>
      </c>
      <c r="C1438" t="s">
        <v>1296</v>
      </c>
      <c r="D1438">
        <v>3.2</v>
      </c>
      <c r="E1438">
        <v>4.5999999999999996</v>
      </c>
      <c r="F1438" s="4">
        <v>7</v>
      </c>
      <c r="G1438" s="4">
        <v>8.8000000000000007</v>
      </c>
      <c r="H1438">
        <v>15.4</v>
      </c>
      <c r="I1438">
        <v>14.8</v>
      </c>
    </row>
    <row r="1439" spans="1:9" x14ac:dyDescent="0.25">
      <c r="A1439" t="s">
        <v>1267</v>
      </c>
      <c r="B1439" t="s">
        <v>1629</v>
      </c>
      <c r="C1439" t="s">
        <v>1629</v>
      </c>
      <c r="D1439">
        <v>2.6</v>
      </c>
      <c r="E1439">
        <v>3.4</v>
      </c>
      <c r="F1439" s="4">
        <v>7.8</v>
      </c>
      <c r="G1439" s="4">
        <v>8.6</v>
      </c>
      <c r="H1439">
        <v>15.4</v>
      </c>
      <c r="I1439">
        <v>14.8</v>
      </c>
    </row>
    <row r="1440" spans="1:9" x14ac:dyDescent="0.25">
      <c r="A1440" t="s">
        <v>1267</v>
      </c>
      <c r="B1440" t="s">
        <v>1552</v>
      </c>
      <c r="C1440" t="s">
        <v>1552</v>
      </c>
      <c r="D1440">
        <v>1</v>
      </c>
      <c r="E1440">
        <v>1.7</v>
      </c>
      <c r="F1440" s="4">
        <v>7.8</v>
      </c>
      <c r="G1440" s="4">
        <v>9</v>
      </c>
      <c r="H1440">
        <v>15.4</v>
      </c>
      <c r="I1440">
        <v>14.8</v>
      </c>
    </row>
    <row r="1441" spans="1:9" x14ac:dyDescent="0.25">
      <c r="A1441" t="s">
        <v>1267</v>
      </c>
      <c r="B1441" t="s">
        <v>1577</v>
      </c>
      <c r="C1441" t="s">
        <v>1577</v>
      </c>
      <c r="D1441">
        <v>4.9000000000000004</v>
      </c>
      <c r="E1441">
        <v>5.8</v>
      </c>
      <c r="F1441" s="4">
        <v>6.5</v>
      </c>
      <c r="G1441" s="4">
        <v>6.5</v>
      </c>
      <c r="H1441">
        <v>15.4</v>
      </c>
      <c r="I1441">
        <v>14.8</v>
      </c>
    </row>
    <row r="1442" spans="1:9" x14ac:dyDescent="0.25">
      <c r="A1442" t="s">
        <v>1267</v>
      </c>
      <c r="B1442" t="s">
        <v>1630</v>
      </c>
      <c r="C1442" t="s">
        <v>1630</v>
      </c>
      <c r="D1442">
        <v>5.7</v>
      </c>
      <c r="E1442">
        <v>7.2</v>
      </c>
      <c r="F1442" s="4">
        <v>8.5</v>
      </c>
      <c r="G1442" s="4">
        <v>10.199999999999999</v>
      </c>
      <c r="H1442">
        <v>15.4</v>
      </c>
      <c r="I1442">
        <v>14.8</v>
      </c>
    </row>
    <row r="1443" spans="1:9" x14ac:dyDescent="0.25">
      <c r="A1443" t="s">
        <v>1267</v>
      </c>
      <c r="B1443" t="s">
        <v>1652</v>
      </c>
      <c r="C1443" t="s">
        <v>1652</v>
      </c>
      <c r="D1443">
        <v>4.3</v>
      </c>
      <c r="E1443">
        <v>6.1</v>
      </c>
      <c r="F1443" s="4">
        <v>5</v>
      </c>
      <c r="G1443" s="4">
        <v>6.8</v>
      </c>
      <c r="H1443">
        <v>15.4</v>
      </c>
      <c r="I1443">
        <v>14.8</v>
      </c>
    </row>
    <row r="1444" spans="1:9" x14ac:dyDescent="0.25">
      <c r="A1444" t="s">
        <v>1267</v>
      </c>
      <c r="B1444" t="s">
        <v>1407</v>
      </c>
      <c r="C1444" t="s">
        <v>1407</v>
      </c>
      <c r="D1444">
        <v>2</v>
      </c>
      <c r="E1444">
        <v>3.1</v>
      </c>
      <c r="F1444" s="4">
        <v>5.8</v>
      </c>
      <c r="G1444" s="4">
        <v>8.4</v>
      </c>
      <c r="H1444">
        <v>15.4</v>
      </c>
      <c r="I1444">
        <v>14.8</v>
      </c>
    </row>
    <row r="1445" spans="1:9" x14ac:dyDescent="0.25">
      <c r="A1445" t="s">
        <v>1267</v>
      </c>
      <c r="B1445" t="s">
        <v>1485</v>
      </c>
      <c r="C1445" t="s">
        <v>1485</v>
      </c>
      <c r="D1445">
        <v>2.2999999999999998</v>
      </c>
      <c r="E1445">
        <v>3.3</v>
      </c>
      <c r="F1445" s="4">
        <v>7.5</v>
      </c>
      <c r="G1445" s="4">
        <v>8.4</v>
      </c>
      <c r="H1445">
        <v>15.4</v>
      </c>
      <c r="I1445">
        <v>14.8</v>
      </c>
    </row>
    <row r="1446" spans="1:9" x14ac:dyDescent="0.25">
      <c r="A1446" t="s">
        <v>1267</v>
      </c>
      <c r="B1446" t="s">
        <v>1297</v>
      </c>
      <c r="C1446" t="s">
        <v>1297</v>
      </c>
      <c r="D1446">
        <v>4.2</v>
      </c>
      <c r="E1446">
        <v>5.7</v>
      </c>
      <c r="F1446" s="4">
        <v>5.4</v>
      </c>
      <c r="G1446" s="4">
        <v>7.7</v>
      </c>
      <c r="H1446">
        <v>15.4</v>
      </c>
      <c r="I1446">
        <v>14.8</v>
      </c>
    </row>
    <row r="1447" spans="1:9" x14ac:dyDescent="0.25">
      <c r="A1447" t="s">
        <v>1267</v>
      </c>
      <c r="B1447" t="s">
        <v>1631</v>
      </c>
      <c r="C1447" t="s">
        <v>1631</v>
      </c>
      <c r="D1447">
        <v>3.2</v>
      </c>
      <c r="E1447">
        <v>3.6</v>
      </c>
      <c r="F1447" s="4">
        <v>11.7</v>
      </c>
      <c r="G1447" s="4">
        <v>11.3</v>
      </c>
      <c r="H1447">
        <v>15.4</v>
      </c>
      <c r="I1447">
        <v>14.8</v>
      </c>
    </row>
    <row r="1448" spans="1:9" x14ac:dyDescent="0.25">
      <c r="A1448" t="s">
        <v>1267</v>
      </c>
      <c r="B1448" t="s">
        <v>1384</v>
      </c>
      <c r="C1448" t="s">
        <v>1384</v>
      </c>
      <c r="D1448">
        <v>4.8</v>
      </c>
      <c r="E1448">
        <v>6</v>
      </c>
      <c r="F1448" s="4">
        <v>5.2</v>
      </c>
      <c r="G1448" s="4">
        <v>6.6</v>
      </c>
      <c r="H1448">
        <v>15.4</v>
      </c>
      <c r="I1448">
        <v>14.8</v>
      </c>
    </row>
    <row r="1449" spans="1:9" x14ac:dyDescent="0.25">
      <c r="A1449" t="s">
        <v>1267</v>
      </c>
      <c r="B1449" t="s">
        <v>1505</v>
      </c>
      <c r="C1449" t="s">
        <v>1505</v>
      </c>
      <c r="D1449">
        <v>7.6</v>
      </c>
      <c r="E1449">
        <v>8.4</v>
      </c>
      <c r="F1449" s="4">
        <v>9.5</v>
      </c>
      <c r="G1449" s="4">
        <v>10.4</v>
      </c>
      <c r="H1449">
        <v>15.4</v>
      </c>
      <c r="I1449">
        <v>14.8</v>
      </c>
    </row>
    <row r="1450" spans="1:9" x14ac:dyDescent="0.25">
      <c r="A1450" t="s">
        <v>1267</v>
      </c>
      <c r="B1450" t="s">
        <v>1346</v>
      </c>
      <c r="C1450" t="s">
        <v>1346</v>
      </c>
      <c r="D1450">
        <v>5</v>
      </c>
      <c r="E1450">
        <v>5.6</v>
      </c>
      <c r="F1450" s="4">
        <v>8</v>
      </c>
      <c r="G1450" s="4">
        <v>9</v>
      </c>
      <c r="H1450">
        <v>15.4</v>
      </c>
      <c r="I1450">
        <v>14.8</v>
      </c>
    </row>
    <row r="1451" spans="1:9" x14ac:dyDescent="0.25">
      <c r="A1451" t="s">
        <v>1267</v>
      </c>
      <c r="B1451" t="s">
        <v>1553</v>
      </c>
      <c r="C1451" t="s">
        <v>1553</v>
      </c>
      <c r="D1451">
        <v>4.8</v>
      </c>
      <c r="E1451">
        <v>6.7</v>
      </c>
      <c r="F1451" s="4">
        <v>8.9</v>
      </c>
      <c r="G1451" s="4">
        <v>9.9</v>
      </c>
      <c r="H1451">
        <v>15.4</v>
      </c>
      <c r="I1451">
        <v>14.8</v>
      </c>
    </row>
    <row r="1452" spans="1:9" x14ac:dyDescent="0.25">
      <c r="A1452" t="s">
        <v>1267</v>
      </c>
      <c r="B1452" t="s">
        <v>1408</v>
      </c>
      <c r="C1452" t="s">
        <v>1408</v>
      </c>
      <c r="D1452">
        <v>2.7</v>
      </c>
      <c r="E1452">
        <v>3.9</v>
      </c>
      <c r="F1452" s="4">
        <v>11.6</v>
      </c>
      <c r="G1452" s="4">
        <v>11.4</v>
      </c>
      <c r="H1452">
        <v>15.4</v>
      </c>
      <c r="I1452">
        <v>14.8</v>
      </c>
    </row>
    <row r="1453" spans="1:9" x14ac:dyDescent="0.25">
      <c r="A1453" t="s">
        <v>1267</v>
      </c>
      <c r="B1453" t="s">
        <v>1599</v>
      </c>
      <c r="C1453" t="s">
        <v>1599</v>
      </c>
      <c r="D1453">
        <v>2.7</v>
      </c>
      <c r="E1453">
        <v>3.5</v>
      </c>
      <c r="F1453" s="4">
        <v>8.6</v>
      </c>
      <c r="G1453" s="4">
        <v>8.1999999999999993</v>
      </c>
      <c r="H1453">
        <v>15.4</v>
      </c>
      <c r="I1453">
        <v>14.8</v>
      </c>
    </row>
    <row r="1454" spans="1:9" x14ac:dyDescent="0.25">
      <c r="A1454" t="s">
        <v>1267</v>
      </c>
      <c r="B1454" t="s">
        <v>1463</v>
      </c>
      <c r="C1454" t="s">
        <v>1463</v>
      </c>
      <c r="D1454">
        <v>2.8</v>
      </c>
      <c r="E1454">
        <v>3.8</v>
      </c>
      <c r="F1454" s="4">
        <v>7.8</v>
      </c>
      <c r="G1454" s="4">
        <v>8.3000000000000007</v>
      </c>
      <c r="H1454">
        <v>15.4</v>
      </c>
      <c r="I1454">
        <v>14.8</v>
      </c>
    </row>
    <row r="1455" spans="1:9" x14ac:dyDescent="0.25">
      <c r="A1455" t="s">
        <v>1267</v>
      </c>
      <c r="B1455" t="s">
        <v>1448</v>
      </c>
      <c r="C1455" t="s">
        <v>1448</v>
      </c>
      <c r="D1455">
        <v>8.1999999999999993</v>
      </c>
      <c r="E1455">
        <v>9.3000000000000007</v>
      </c>
      <c r="F1455" s="4">
        <v>8.6</v>
      </c>
      <c r="G1455" s="4">
        <v>9.1999999999999993</v>
      </c>
      <c r="H1455">
        <v>15.4</v>
      </c>
      <c r="I1455">
        <v>14.8</v>
      </c>
    </row>
    <row r="1456" spans="1:9" x14ac:dyDescent="0.25">
      <c r="A1456" t="s">
        <v>1267</v>
      </c>
      <c r="B1456" t="s">
        <v>1554</v>
      </c>
      <c r="C1456" t="s">
        <v>1554</v>
      </c>
      <c r="D1456">
        <v>6</v>
      </c>
      <c r="E1456">
        <v>8.3000000000000007</v>
      </c>
      <c r="F1456" s="4">
        <v>9.6</v>
      </c>
      <c r="G1456" s="4">
        <v>10.9</v>
      </c>
      <c r="H1456">
        <v>15.4</v>
      </c>
      <c r="I1456">
        <v>14.8</v>
      </c>
    </row>
    <row r="1457" spans="1:9" x14ac:dyDescent="0.25">
      <c r="A1457" t="s">
        <v>1267</v>
      </c>
      <c r="B1457" t="s">
        <v>1385</v>
      </c>
      <c r="C1457" t="s">
        <v>1385</v>
      </c>
      <c r="D1457">
        <v>5.0999999999999996</v>
      </c>
      <c r="E1457">
        <v>6.1</v>
      </c>
      <c r="F1457" s="4">
        <v>9.8000000000000007</v>
      </c>
      <c r="G1457" s="4">
        <v>8.9</v>
      </c>
      <c r="H1457">
        <v>15.4</v>
      </c>
      <c r="I1457">
        <v>14.8</v>
      </c>
    </row>
    <row r="1458" spans="1:9" x14ac:dyDescent="0.25">
      <c r="A1458" t="s">
        <v>1267</v>
      </c>
      <c r="B1458" t="s">
        <v>1449</v>
      </c>
      <c r="C1458" t="s">
        <v>1449</v>
      </c>
      <c r="D1458">
        <v>6.1</v>
      </c>
      <c r="E1458">
        <v>6.9</v>
      </c>
      <c r="F1458" s="4">
        <v>7.5</v>
      </c>
      <c r="G1458" s="4">
        <v>8.1</v>
      </c>
      <c r="H1458">
        <v>15.4</v>
      </c>
      <c r="I1458">
        <v>14.8</v>
      </c>
    </row>
    <row r="1459" spans="1:9" x14ac:dyDescent="0.25">
      <c r="A1459" t="s">
        <v>1267</v>
      </c>
      <c r="B1459" t="s">
        <v>1632</v>
      </c>
      <c r="C1459" t="s">
        <v>1632</v>
      </c>
      <c r="D1459">
        <v>1.1000000000000001</v>
      </c>
      <c r="E1459">
        <v>2</v>
      </c>
      <c r="F1459" s="4">
        <v>6</v>
      </c>
      <c r="G1459" s="4">
        <v>7.3</v>
      </c>
      <c r="H1459">
        <v>15.4</v>
      </c>
      <c r="I1459">
        <v>14.8</v>
      </c>
    </row>
    <row r="1460" spans="1:9" x14ac:dyDescent="0.25">
      <c r="A1460" t="s">
        <v>1267</v>
      </c>
      <c r="B1460" t="s">
        <v>1486</v>
      </c>
      <c r="C1460" t="s">
        <v>1486</v>
      </c>
      <c r="D1460">
        <v>10.4</v>
      </c>
      <c r="E1460">
        <v>11.4</v>
      </c>
      <c r="F1460" s="4">
        <v>8</v>
      </c>
      <c r="G1460" s="4">
        <v>7.8</v>
      </c>
      <c r="H1460">
        <v>15.4</v>
      </c>
      <c r="I1460">
        <v>14.8</v>
      </c>
    </row>
    <row r="1461" spans="1:9" x14ac:dyDescent="0.25">
      <c r="A1461" t="s">
        <v>1267</v>
      </c>
      <c r="B1461" t="s">
        <v>1450</v>
      </c>
      <c r="C1461" t="s">
        <v>1450</v>
      </c>
      <c r="D1461">
        <v>11.3</v>
      </c>
      <c r="E1461">
        <v>12.5</v>
      </c>
      <c r="F1461" s="4">
        <v>8.1999999999999993</v>
      </c>
      <c r="G1461" s="4">
        <v>8.4</v>
      </c>
      <c r="H1461">
        <v>15.4</v>
      </c>
      <c r="I1461">
        <v>14.8</v>
      </c>
    </row>
    <row r="1462" spans="1:9" x14ac:dyDescent="0.25">
      <c r="A1462" t="s">
        <v>1267</v>
      </c>
      <c r="B1462" t="s">
        <v>1555</v>
      </c>
      <c r="C1462" t="s">
        <v>1555</v>
      </c>
      <c r="D1462">
        <v>2.7</v>
      </c>
      <c r="E1462">
        <v>3.4</v>
      </c>
      <c r="F1462" s="4">
        <v>13.5</v>
      </c>
      <c r="G1462" s="4">
        <v>11.5</v>
      </c>
      <c r="H1462">
        <v>15.4</v>
      </c>
      <c r="I1462">
        <v>14.8</v>
      </c>
    </row>
    <row r="1463" spans="1:9" x14ac:dyDescent="0.25">
      <c r="A1463" t="s">
        <v>1267</v>
      </c>
      <c r="B1463" t="s">
        <v>1556</v>
      </c>
      <c r="C1463" t="s">
        <v>1556</v>
      </c>
      <c r="D1463">
        <v>2.9</v>
      </c>
      <c r="E1463">
        <v>4.5</v>
      </c>
      <c r="F1463" s="4">
        <v>12.9</v>
      </c>
      <c r="G1463" s="4">
        <v>12.8</v>
      </c>
      <c r="H1463">
        <v>15.4</v>
      </c>
      <c r="I1463">
        <v>14.8</v>
      </c>
    </row>
    <row r="1464" spans="1:9" x14ac:dyDescent="0.25">
      <c r="A1464" t="s">
        <v>1267</v>
      </c>
      <c r="B1464" t="s">
        <v>1487</v>
      </c>
      <c r="C1464" t="s">
        <v>1487</v>
      </c>
      <c r="D1464">
        <v>4.8</v>
      </c>
      <c r="E1464">
        <v>5.8</v>
      </c>
      <c r="F1464" s="4">
        <v>8.4</v>
      </c>
      <c r="G1464" s="4">
        <v>8.8000000000000007</v>
      </c>
      <c r="H1464">
        <v>15.4</v>
      </c>
      <c r="I1464">
        <v>14.8</v>
      </c>
    </row>
    <row r="1465" spans="1:9" x14ac:dyDescent="0.25">
      <c r="A1465" t="s">
        <v>1267</v>
      </c>
      <c r="B1465" t="s">
        <v>1451</v>
      </c>
      <c r="C1465" t="s">
        <v>1451</v>
      </c>
      <c r="D1465">
        <v>3.9</v>
      </c>
      <c r="E1465">
        <v>4.5999999999999996</v>
      </c>
      <c r="F1465" s="4">
        <v>7.1</v>
      </c>
      <c r="G1465" s="4">
        <v>7.6</v>
      </c>
      <c r="H1465">
        <v>15.4</v>
      </c>
      <c r="I1465">
        <v>14.8</v>
      </c>
    </row>
    <row r="1466" spans="1:9" x14ac:dyDescent="0.25">
      <c r="A1466" t="s">
        <v>1267</v>
      </c>
      <c r="B1466" t="s">
        <v>1557</v>
      </c>
      <c r="C1466" t="s">
        <v>1557</v>
      </c>
      <c r="D1466">
        <v>4</v>
      </c>
      <c r="E1466">
        <v>6</v>
      </c>
      <c r="F1466" s="4">
        <v>9</v>
      </c>
      <c r="G1466" s="4">
        <v>10.8</v>
      </c>
      <c r="H1466">
        <v>15.4</v>
      </c>
      <c r="I1466">
        <v>14.8</v>
      </c>
    </row>
    <row r="1467" spans="1:9" x14ac:dyDescent="0.25">
      <c r="A1467" t="s">
        <v>1267</v>
      </c>
      <c r="B1467" t="s">
        <v>1386</v>
      </c>
      <c r="C1467" t="s">
        <v>1386</v>
      </c>
      <c r="D1467">
        <v>5.3</v>
      </c>
      <c r="E1467">
        <v>6.4</v>
      </c>
      <c r="F1467" s="4">
        <v>6.8</v>
      </c>
      <c r="G1467" s="4">
        <v>6.9</v>
      </c>
      <c r="H1467">
        <v>15.4</v>
      </c>
      <c r="I1467">
        <v>14.8</v>
      </c>
    </row>
    <row r="1468" spans="1:9" x14ac:dyDescent="0.25">
      <c r="A1468" t="s">
        <v>1267</v>
      </c>
      <c r="B1468" t="s">
        <v>1525</v>
      </c>
      <c r="C1468" t="s">
        <v>1525</v>
      </c>
      <c r="D1468">
        <v>3.2</v>
      </c>
      <c r="E1468">
        <v>5.7</v>
      </c>
      <c r="F1468" s="4">
        <v>8.6999999999999993</v>
      </c>
      <c r="G1468" s="4">
        <v>9.9</v>
      </c>
      <c r="H1468">
        <v>15.4</v>
      </c>
      <c r="I1468">
        <v>14.8</v>
      </c>
    </row>
    <row r="1469" spans="1:9" x14ac:dyDescent="0.25">
      <c r="A1469" t="s">
        <v>1267</v>
      </c>
      <c r="B1469" t="s">
        <v>1526</v>
      </c>
      <c r="C1469" t="s">
        <v>1526</v>
      </c>
      <c r="D1469">
        <v>1.4</v>
      </c>
      <c r="E1469">
        <v>2.4</v>
      </c>
      <c r="F1469" s="4">
        <v>4.0999999999999996</v>
      </c>
      <c r="G1469" s="4">
        <v>4.2</v>
      </c>
      <c r="H1469">
        <v>15.4</v>
      </c>
      <c r="I1469">
        <v>14.8</v>
      </c>
    </row>
    <row r="1470" spans="1:9" x14ac:dyDescent="0.25">
      <c r="A1470" t="s">
        <v>1267</v>
      </c>
      <c r="B1470" t="s">
        <v>1558</v>
      </c>
      <c r="C1470" t="s">
        <v>1558</v>
      </c>
      <c r="D1470">
        <v>5.0999999999999996</v>
      </c>
      <c r="E1470">
        <v>6.8</v>
      </c>
      <c r="F1470" s="4">
        <v>6.7</v>
      </c>
      <c r="G1470" s="4">
        <v>6.9</v>
      </c>
      <c r="H1470">
        <v>15.4</v>
      </c>
      <c r="I1470">
        <v>14.8</v>
      </c>
    </row>
    <row r="1471" spans="1:9" x14ac:dyDescent="0.25">
      <c r="A1471" t="s">
        <v>1267</v>
      </c>
      <c r="B1471" t="s">
        <v>1506</v>
      </c>
      <c r="C1471" t="s">
        <v>1506</v>
      </c>
      <c r="D1471">
        <v>4.9000000000000004</v>
      </c>
      <c r="E1471">
        <v>6.3</v>
      </c>
      <c r="F1471" s="4">
        <v>9.6</v>
      </c>
      <c r="G1471" s="4">
        <v>10.1</v>
      </c>
      <c r="H1471">
        <v>15.4</v>
      </c>
      <c r="I1471">
        <v>14.8</v>
      </c>
    </row>
    <row r="1472" spans="1:9" x14ac:dyDescent="0.25">
      <c r="A1472" t="s">
        <v>1267</v>
      </c>
      <c r="B1472" t="s">
        <v>1559</v>
      </c>
      <c r="C1472" t="s">
        <v>1559</v>
      </c>
      <c r="D1472">
        <v>5.6</v>
      </c>
      <c r="E1472">
        <v>7.6</v>
      </c>
      <c r="F1472" s="4">
        <v>11.9</v>
      </c>
      <c r="G1472" s="4">
        <v>10.3</v>
      </c>
      <c r="H1472">
        <v>15.4</v>
      </c>
      <c r="I1472">
        <v>14.8</v>
      </c>
    </row>
    <row r="1473" spans="1:9" x14ac:dyDescent="0.25">
      <c r="A1473" t="s">
        <v>1267</v>
      </c>
      <c r="B1473" t="s">
        <v>1654</v>
      </c>
      <c r="C1473" t="s">
        <v>1654</v>
      </c>
      <c r="D1473">
        <v>3.5</v>
      </c>
      <c r="E1473">
        <v>5.2</v>
      </c>
      <c r="F1473" s="4">
        <v>5.9</v>
      </c>
      <c r="G1473" s="4">
        <v>6.2</v>
      </c>
      <c r="H1473">
        <v>15.4</v>
      </c>
      <c r="I1473">
        <v>14.8</v>
      </c>
    </row>
    <row r="1474" spans="1:9" x14ac:dyDescent="0.25">
      <c r="A1474" t="s">
        <v>1267</v>
      </c>
      <c r="B1474" t="s">
        <v>1653</v>
      </c>
      <c r="C1474" t="s">
        <v>1653</v>
      </c>
      <c r="D1474">
        <v>2.4</v>
      </c>
      <c r="E1474">
        <v>3.9</v>
      </c>
      <c r="F1474" s="4">
        <v>5.7</v>
      </c>
      <c r="G1474" s="4">
        <v>6.7</v>
      </c>
      <c r="H1474">
        <v>15.4</v>
      </c>
      <c r="I1474">
        <v>14.8</v>
      </c>
    </row>
    <row r="1475" spans="1:9" x14ac:dyDescent="0.25">
      <c r="A1475" t="s">
        <v>1267</v>
      </c>
      <c r="B1475" t="s">
        <v>1488</v>
      </c>
      <c r="C1475" t="s">
        <v>1488</v>
      </c>
      <c r="D1475">
        <v>7.5</v>
      </c>
      <c r="E1475">
        <v>8.6</v>
      </c>
      <c r="F1475" s="4">
        <v>8</v>
      </c>
      <c r="G1475" s="4">
        <v>7.4</v>
      </c>
      <c r="H1475">
        <v>15.4</v>
      </c>
      <c r="I1475">
        <v>14.8</v>
      </c>
    </row>
    <row r="1476" spans="1:9" x14ac:dyDescent="0.25">
      <c r="A1476" t="s">
        <v>1267</v>
      </c>
      <c r="B1476" t="s">
        <v>1409</v>
      </c>
      <c r="C1476" t="s">
        <v>1409</v>
      </c>
      <c r="D1476">
        <v>4.2</v>
      </c>
      <c r="E1476">
        <v>5.4</v>
      </c>
      <c r="F1476" s="4">
        <v>7.6</v>
      </c>
      <c r="G1476" s="4">
        <v>8.4</v>
      </c>
      <c r="H1476">
        <v>15.4</v>
      </c>
      <c r="I1476">
        <v>14.8</v>
      </c>
    </row>
    <row r="1477" spans="1:9" x14ac:dyDescent="0.25">
      <c r="A1477" t="s">
        <v>1267</v>
      </c>
      <c r="B1477" t="s">
        <v>1322</v>
      </c>
      <c r="C1477" t="s">
        <v>1322</v>
      </c>
      <c r="D1477">
        <v>4.0999999999999996</v>
      </c>
      <c r="E1477">
        <v>4.7</v>
      </c>
      <c r="F1477" s="4">
        <v>7.8</v>
      </c>
      <c r="G1477" s="4">
        <v>8.9</v>
      </c>
      <c r="H1477">
        <v>15.4</v>
      </c>
      <c r="I1477">
        <v>14.8</v>
      </c>
    </row>
    <row r="1478" spans="1:9" x14ac:dyDescent="0.25">
      <c r="A1478" t="s">
        <v>1267</v>
      </c>
      <c r="B1478" t="s">
        <v>1560</v>
      </c>
      <c r="C1478" t="s">
        <v>1560</v>
      </c>
      <c r="D1478">
        <v>2</v>
      </c>
      <c r="E1478">
        <v>3</v>
      </c>
      <c r="F1478" s="4">
        <v>7.1</v>
      </c>
      <c r="G1478" s="4">
        <v>9.3000000000000007</v>
      </c>
      <c r="H1478">
        <v>15.4</v>
      </c>
      <c r="I1478">
        <v>14.8</v>
      </c>
    </row>
    <row r="1479" spans="1:9" x14ac:dyDescent="0.25">
      <c r="A1479" t="s">
        <v>1267</v>
      </c>
      <c r="B1479" t="s">
        <v>1299</v>
      </c>
      <c r="C1479" t="s">
        <v>1299</v>
      </c>
      <c r="D1479">
        <v>4.9000000000000004</v>
      </c>
      <c r="E1479">
        <v>6</v>
      </c>
      <c r="F1479" s="4">
        <v>8.5</v>
      </c>
      <c r="G1479" s="4">
        <v>7.4</v>
      </c>
      <c r="H1479">
        <v>15.4</v>
      </c>
      <c r="I1479">
        <v>14.8</v>
      </c>
    </row>
    <row r="1480" spans="1:9" x14ac:dyDescent="0.25">
      <c r="A1480" t="s">
        <v>1267</v>
      </c>
      <c r="B1480" t="s">
        <v>1323</v>
      </c>
      <c r="C1480" t="s">
        <v>1323</v>
      </c>
      <c r="D1480">
        <v>9.3000000000000007</v>
      </c>
      <c r="E1480">
        <v>10.9</v>
      </c>
      <c r="F1480" s="4">
        <v>6.9</v>
      </c>
      <c r="G1480" s="4">
        <v>7.3</v>
      </c>
      <c r="H1480">
        <v>15.4</v>
      </c>
      <c r="I1480">
        <v>14.8</v>
      </c>
    </row>
    <row r="1481" spans="1:9" x14ac:dyDescent="0.25">
      <c r="A1481" t="s">
        <v>1267</v>
      </c>
      <c r="B1481" t="s">
        <v>1298</v>
      </c>
      <c r="C1481" t="s">
        <v>1298</v>
      </c>
      <c r="D1481">
        <v>1.6</v>
      </c>
      <c r="E1481">
        <v>2.4</v>
      </c>
      <c r="F1481" s="4">
        <v>4.7</v>
      </c>
      <c r="G1481" s="4">
        <v>5.6</v>
      </c>
      <c r="H1481">
        <v>15.4</v>
      </c>
      <c r="I1481">
        <v>14.8</v>
      </c>
    </row>
    <row r="1482" spans="1:9" x14ac:dyDescent="0.25">
      <c r="A1482" t="s">
        <v>1267</v>
      </c>
      <c r="B1482" t="s">
        <v>1561</v>
      </c>
      <c r="C1482" t="s">
        <v>1561</v>
      </c>
      <c r="D1482">
        <v>4.9000000000000004</v>
      </c>
      <c r="E1482">
        <v>7.1</v>
      </c>
      <c r="F1482" s="4">
        <v>9.9</v>
      </c>
      <c r="G1482" s="4">
        <v>9.4</v>
      </c>
      <c r="H1482">
        <v>15.4</v>
      </c>
      <c r="I1482">
        <v>14.8</v>
      </c>
    </row>
    <row r="1483" spans="1:9" x14ac:dyDescent="0.25">
      <c r="A1483" t="s">
        <v>1267</v>
      </c>
      <c r="B1483" t="s">
        <v>1347</v>
      </c>
      <c r="C1483" t="s">
        <v>1347</v>
      </c>
      <c r="D1483">
        <v>8.6999999999999993</v>
      </c>
      <c r="E1483">
        <v>10</v>
      </c>
      <c r="F1483" s="4">
        <v>8.1</v>
      </c>
      <c r="G1483" s="4">
        <v>8.6999999999999993</v>
      </c>
      <c r="H1483">
        <v>15.4</v>
      </c>
      <c r="I1483">
        <v>14.8</v>
      </c>
    </row>
    <row r="1484" spans="1:9" x14ac:dyDescent="0.25">
      <c r="A1484" t="s">
        <v>1267</v>
      </c>
      <c r="B1484" t="s">
        <v>1362</v>
      </c>
      <c r="C1484" t="s">
        <v>1362</v>
      </c>
      <c r="D1484">
        <v>2.4</v>
      </c>
      <c r="E1484">
        <v>4</v>
      </c>
      <c r="F1484" s="4">
        <v>7</v>
      </c>
      <c r="G1484" s="4">
        <v>9.1999999999999993</v>
      </c>
      <c r="H1484">
        <v>15.4</v>
      </c>
      <c r="I1484">
        <v>14.8</v>
      </c>
    </row>
    <row r="1485" spans="1:9" x14ac:dyDescent="0.25">
      <c r="A1485" t="s">
        <v>1267</v>
      </c>
      <c r="B1485" t="s">
        <v>1562</v>
      </c>
      <c r="C1485" t="s">
        <v>1562</v>
      </c>
      <c r="D1485">
        <v>3.2</v>
      </c>
      <c r="E1485">
        <v>4.8</v>
      </c>
      <c r="F1485" s="4">
        <v>14.4</v>
      </c>
      <c r="G1485" s="4">
        <v>13.1</v>
      </c>
      <c r="H1485">
        <v>15.4</v>
      </c>
      <c r="I1485">
        <v>14.8</v>
      </c>
    </row>
    <row r="1486" spans="1:9" x14ac:dyDescent="0.25">
      <c r="A1486" t="s">
        <v>1267</v>
      </c>
      <c r="B1486" t="s">
        <v>1269</v>
      </c>
      <c r="C1486" t="s">
        <v>1269</v>
      </c>
      <c r="D1486">
        <v>4.5999999999999996</v>
      </c>
      <c r="E1486">
        <v>5.6</v>
      </c>
      <c r="F1486">
        <v>9.2656255729999994</v>
      </c>
      <c r="G1486">
        <v>11.18669319</v>
      </c>
      <c r="H1486">
        <v>15.4</v>
      </c>
      <c r="I1486">
        <v>14.8</v>
      </c>
    </row>
    <row r="1487" spans="1:9" x14ac:dyDescent="0.25">
      <c r="A1487" t="s">
        <v>1267</v>
      </c>
      <c r="B1487" t="s">
        <v>1300</v>
      </c>
      <c r="C1487" t="s">
        <v>1300</v>
      </c>
      <c r="D1487">
        <v>7.9</v>
      </c>
      <c r="E1487">
        <v>9</v>
      </c>
      <c r="F1487" s="4">
        <v>12.5</v>
      </c>
      <c r="G1487" s="4">
        <v>12.6</v>
      </c>
      <c r="H1487">
        <v>15.4</v>
      </c>
      <c r="I1487">
        <v>14.8</v>
      </c>
    </row>
    <row r="1488" spans="1:9" x14ac:dyDescent="0.25">
      <c r="A1488" t="s">
        <v>1267</v>
      </c>
      <c r="B1488" t="s">
        <v>1363</v>
      </c>
      <c r="C1488" t="s">
        <v>1363</v>
      </c>
      <c r="D1488">
        <v>5.4</v>
      </c>
      <c r="E1488">
        <v>6.2</v>
      </c>
      <c r="F1488" s="4">
        <v>10</v>
      </c>
      <c r="G1488" s="4">
        <v>10.4</v>
      </c>
      <c r="H1488">
        <v>15.4</v>
      </c>
      <c r="I1488">
        <v>14.8</v>
      </c>
    </row>
    <row r="1489" spans="1:9" x14ac:dyDescent="0.25">
      <c r="A1489" t="s">
        <v>1267</v>
      </c>
      <c r="B1489" t="s">
        <v>1324</v>
      </c>
      <c r="C1489" t="s">
        <v>1324</v>
      </c>
      <c r="D1489">
        <v>7.5</v>
      </c>
      <c r="E1489">
        <v>8.1999999999999993</v>
      </c>
      <c r="F1489" s="4">
        <v>14.6</v>
      </c>
      <c r="G1489" s="4">
        <v>14.7</v>
      </c>
      <c r="H1489">
        <v>15.4</v>
      </c>
      <c r="I1489">
        <v>14.8</v>
      </c>
    </row>
    <row r="1490" spans="1:9" x14ac:dyDescent="0.25">
      <c r="A1490" t="s">
        <v>1267</v>
      </c>
      <c r="B1490" t="s">
        <v>1348</v>
      </c>
      <c r="C1490" t="s">
        <v>1348</v>
      </c>
      <c r="D1490">
        <v>4.9000000000000004</v>
      </c>
      <c r="E1490">
        <v>6.3</v>
      </c>
      <c r="F1490" s="4">
        <v>11.9</v>
      </c>
      <c r="G1490" s="4">
        <v>11.7</v>
      </c>
      <c r="H1490">
        <v>15.4</v>
      </c>
      <c r="I1490">
        <v>14.8</v>
      </c>
    </row>
    <row r="1491" spans="1:9" x14ac:dyDescent="0.25">
      <c r="A1491" t="s">
        <v>1267</v>
      </c>
      <c r="B1491" t="s">
        <v>1387</v>
      </c>
      <c r="C1491" t="s">
        <v>1387</v>
      </c>
      <c r="D1491">
        <v>4.0999999999999996</v>
      </c>
      <c r="E1491">
        <v>5.3</v>
      </c>
      <c r="F1491" s="4">
        <v>13.3</v>
      </c>
      <c r="G1491" s="4">
        <v>14.8</v>
      </c>
      <c r="H1491">
        <v>15.4</v>
      </c>
      <c r="I1491">
        <v>14.8</v>
      </c>
    </row>
    <row r="1492" spans="1:9" x14ac:dyDescent="0.25">
      <c r="A1492" t="s">
        <v>1267</v>
      </c>
      <c r="B1492" t="s">
        <v>1410</v>
      </c>
      <c r="C1492" t="s">
        <v>1410</v>
      </c>
      <c r="D1492">
        <v>4.4000000000000004</v>
      </c>
      <c r="E1492">
        <v>5.2</v>
      </c>
      <c r="F1492" s="4">
        <v>11.3</v>
      </c>
      <c r="G1492" s="4">
        <v>11.5</v>
      </c>
      <c r="H1492">
        <v>15.4</v>
      </c>
      <c r="I1492">
        <v>14.8</v>
      </c>
    </row>
    <row r="1493" spans="1:9" x14ac:dyDescent="0.25">
      <c r="A1493" t="s">
        <v>1267</v>
      </c>
      <c r="B1493" t="s">
        <v>1453</v>
      </c>
      <c r="C1493" t="s">
        <v>1453</v>
      </c>
      <c r="D1493">
        <v>5.8</v>
      </c>
      <c r="E1493">
        <v>6.9</v>
      </c>
      <c r="F1493" s="4">
        <v>12.1</v>
      </c>
      <c r="G1493" s="4">
        <v>11.4</v>
      </c>
      <c r="H1493">
        <v>15.4</v>
      </c>
      <c r="I1493">
        <v>14.8</v>
      </c>
    </row>
    <row r="1494" spans="1:9" x14ac:dyDescent="0.25">
      <c r="A1494" t="s">
        <v>1267</v>
      </c>
      <c r="B1494" t="s">
        <v>1464</v>
      </c>
      <c r="C1494" t="s">
        <v>1464</v>
      </c>
      <c r="D1494">
        <v>7.9</v>
      </c>
      <c r="E1494">
        <v>9.1</v>
      </c>
      <c r="F1494" s="4">
        <v>13.6</v>
      </c>
      <c r="G1494" s="4">
        <v>13.8</v>
      </c>
      <c r="H1494">
        <v>15.4</v>
      </c>
      <c r="I1494">
        <v>14.8</v>
      </c>
    </row>
    <row r="1495" spans="1:9" x14ac:dyDescent="0.25">
      <c r="A1495" t="s">
        <v>1267</v>
      </c>
      <c r="B1495" t="s">
        <v>1489</v>
      </c>
      <c r="C1495" t="s">
        <v>1489</v>
      </c>
      <c r="D1495">
        <v>6.9</v>
      </c>
      <c r="E1495">
        <v>7.8</v>
      </c>
      <c r="F1495" s="4">
        <v>12.4</v>
      </c>
      <c r="G1495" s="4">
        <v>12.7</v>
      </c>
      <c r="H1495">
        <v>15.4</v>
      </c>
      <c r="I1495">
        <v>14.8</v>
      </c>
    </row>
    <row r="1496" spans="1:9" x14ac:dyDescent="0.25">
      <c r="A1496" t="s">
        <v>1267</v>
      </c>
      <c r="B1496" t="s">
        <v>1268</v>
      </c>
      <c r="C1496" t="s">
        <v>1268</v>
      </c>
      <c r="D1496">
        <v>5.2</v>
      </c>
      <c r="E1496">
        <v>6.3</v>
      </c>
      <c r="F1496" s="4">
        <v>12.3</v>
      </c>
      <c r="G1496" s="4">
        <v>12.5</v>
      </c>
      <c r="H1496">
        <v>15.4</v>
      </c>
      <c r="I1496">
        <v>14.8</v>
      </c>
    </row>
    <row r="1497" spans="1:9" x14ac:dyDescent="0.25">
      <c r="A1497" t="s">
        <v>1267</v>
      </c>
      <c r="B1497" t="s">
        <v>1507</v>
      </c>
      <c r="C1497" t="s">
        <v>1507</v>
      </c>
      <c r="D1497">
        <v>4.5</v>
      </c>
      <c r="E1497">
        <v>5.9</v>
      </c>
      <c r="F1497" s="4">
        <v>13.7</v>
      </c>
      <c r="G1497" s="4">
        <v>14</v>
      </c>
      <c r="H1497">
        <v>15.4</v>
      </c>
      <c r="I1497">
        <v>14.8</v>
      </c>
    </row>
    <row r="1498" spans="1:9" x14ac:dyDescent="0.25">
      <c r="A1498" t="s">
        <v>1267</v>
      </c>
      <c r="B1498" t="s">
        <v>1301</v>
      </c>
      <c r="C1498" t="s">
        <v>1301</v>
      </c>
      <c r="D1498">
        <v>12.2</v>
      </c>
      <c r="E1498">
        <v>14.8</v>
      </c>
      <c r="F1498" s="4">
        <v>12.9</v>
      </c>
      <c r="G1498" s="4">
        <v>12.5</v>
      </c>
      <c r="H1498">
        <v>15.4</v>
      </c>
      <c r="I1498">
        <v>14.8</v>
      </c>
    </row>
    <row r="1499" spans="1:9" x14ac:dyDescent="0.25">
      <c r="A1499" t="s">
        <v>1267</v>
      </c>
      <c r="B1499" t="s">
        <v>1490</v>
      </c>
      <c r="C1499" t="s">
        <v>1490</v>
      </c>
      <c r="D1499">
        <v>9.6999999999999993</v>
      </c>
      <c r="E1499">
        <v>10.4</v>
      </c>
      <c r="F1499" s="4">
        <v>13.9</v>
      </c>
      <c r="G1499" s="4">
        <v>14.6</v>
      </c>
      <c r="H1499">
        <v>15.4</v>
      </c>
      <c r="I1499">
        <v>14.8</v>
      </c>
    </row>
    <row r="1500" spans="1:9" x14ac:dyDescent="0.25">
      <c r="A1500" t="s">
        <v>1267</v>
      </c>
      <c r="B1500" t="s">
        <v>1579</v>
      </c>
      <c r="C1500" t="s">
        <v>1579</v>
      </c>
      <c r="D1500">
        <v>17.3</v>
      </c>
      <c r="E1500">
        <v>17.5</v>
      </c>
      <c r="F1500" s="4">
        <v>13.2</v>
      </c>
      <c r="G1500" s="4">
        <v>12.3</v>
      </c>
      <c r="H1500">
        <v>15.4</v>
      </c>
      <c r="I1500">
        <v>14.8</v>
      </c>
    </row>
    <row r="1501" spans="1:9" x14ac:dyDescent="0.25">
      <c r="A1501" t="s">
        <v>1267</v>
      </c>
      <c r="B1501" t="s">
        <v>1528</v>
      </c>
      <c r="C1501" t="s">
        <v>1528</v>
      </c>
      <c r="D1501">
        <v>5.4</v>
      </c>
      <c r="E1501">
        <v>7.7</v>
      </c>
      <c r="F1501" s="4">
        <v>7.7</v>
      </c>
      <c r="G1501" s="4">
        <v>8.8000000000000007</v>
      </c>
      <c r="H1501">
        <v>15.4</v>
      </c>
      <c r="I1501">
        <v>14.8</v>
      </c>
    </row>
    <row r="1502" spans="1:9" x14ac:dyDescent="0.25">
      <c r="A1502" t="s">
        <v>1267</v>
      </c>
      <c r="B1502" t="s">
        <v>1364</v>
      </c>
      <c r="C1502" t="s">
        <v>1364</v>
      </c>
      <c r="D1502">
        <v>4.9000000000000004</v>
      </c>
      <c r="E1502">
        <v>5.5</v>
      </c>
      <c r="F1502" s="4">
        <v>10</v>
      </c>
      <c r="G1502" s="4">
        <v>10.1</v>
      </c>
      <c r="H1502">
        <v>15.4</v>
      </c>
      <c r="I1502">
        <v>14.8</v>
      </c>
    </row>
    <row r="1503" spans="1:9" x14ac:dyDescent="0.25">
      <c r="A1503" t="s">
        <v>1267</v>
      </c>
      <c r="B1503" t="s">
        <v>1411</v>
      </c>
      <c r="C1503" t="s">
        <v>1411</v>
      </c>
      <c r="D1503">
        <v>7.4</v>
      </c>
      <c r="E1503">
        <v>8.6</v>
      </c>
      <c r="F1503" s="4">
        <v>17.5</v>
      </c>
      <c r="G1503" s="4">
        <v>17.5</v>
      </c>
      <c r="H1503">
        <v>15.4</v>
      </c>
      <c r="I1503">
        <v>14.8</v>
      </c>
    </row>
    <row r="1504" spans="1:9" x14ac:dyDescent="0.25">
      <c r="A1504" t="s">
        <v>1267</v>
      </c>
      <c r="B1504" t="s">
        <v>1634</v>
      </c>
      <c r="C1504" t="s">
        <v>1634</v>
      </c>
      <c r="D1504">
        <v>17</v>
      </c>
      <c r="E1504">
        <v>18.5</v>
      </c>
      <c r="F1504" s="4">
        <v>10.9</v>
      </c>
      <c r="G1504" s="4">
        <v>12.6</v>
      </c>
      <c r="H1504">
        <v>15.4</v>
      </c>
      <c r="I1504">
        <v>14.8</v>
      </c>
    </row>
    <row r="1505" spans="1:9" x14ac:dyDescent="0.25">
      <c r="A1505" t="s">
        <v>1267</v>
      </c>
      <c r="B1505" t="s">
        <v>1491</v>
      </c>
      <c r="C1505" t="s">
        <v>1491</v>
      </c>
      <c r="D1505">
        <v>7.6</v>
      </c>
      <c r="E1505">
        <v>9.3000000000000007</v>
      </c>
      <c r="F1505" s="4">
        <v>10.9</v>
      </c>
      <c r="G1505" s="4">
        <v>11.6</v>
      </c>
      <c r="H1505">
        <v>15.4</v>
      </c>
      <c r="I1505">
        <v>14.8</v>
      </c>
    </row>
    <row r="1506" spans="1:9" x14ac:dyDescent="0.25">
      <c r="A1506" t="s">
        <v>1267</v>
      </c>
      <c r="B1506" t="s">
        <v>1325</v>
      </c>
      <c r="C1506" t="s">
        <v>1325</v>
      </c>
      <c r="D1506">
        <v>9.3000000000000007</v>
      </c>
      <c r="E1506">
        <v>10.3</v>
      </c>
      <c r="F1506" s="4">
        <v>15.9</v>
      </c>
      <c r="G1506" s="4">
        <v>15.6</v>
      </c>
      <c r="H1506">
        <v>15.4</v>
      </c>
      <c r="I1506">
        <v>14.8</v>
      </c>
    </row>
    <row r="1507" spans="1:9" x14ac:dyDescent="0.25">
      <c r="A1507" t="s">
        <v>1267</v>
      </c>
      <c r="B1507" t="s">
        <v>1492</v>
      </c>
      <c r="C1507" t="s">
        <v>1492</v>
      </c>
      <c r="D1507">
        <v>4.7</v>
      </c>
      <c r="E1507">
        <v>5</v>
      </c>
      <c r="F1507" s="4">
        <v>12.1</v>
      </c>
      <c r="G1507" s="4">
        <v>12.7</v>
      </c>
      <c r="H1507">
        <v>15.4</v>
      </c>
      <c r="I1507">
        <v>14.8</v>
      </c>
    </row>
    <row r="1508" spans="1:9" x14ac:dyDescent="0.25">
      <c r="A1508" t="s">
        <v>1267</v>
      </c>
      <c r="B1508" t="s">
        <v>1492</v>
      </c>
      <c r="C1508" t="s">
        <v>1492</v>
      </c>
      <c r="D1508">
        <v>2.9</v>
      </c>
      <c r="E1508">
        <v>4.4000000000000004</v>
      </c>
      <c r="F1508" s="4">
        <v>9.5</v>
      </c>
      <c r="G1508" s="4">
        <v>12.1</v>
      </c>
      <c r="H1508">
        <v>15.4</v>
      </c>
      <c r="I1508">
        <v>14.8</v>
      </c>
    </row>
    <row r="1509" spans="1:9" x14ac:dyDescent="0.25">
      <c r="A1509" t="s">
        <v>1267</v>
      </c>
      <c r="B1509" t="s">
        <v>1540</v>
      </c>
      <c r="C1509" t="s">
        <v>1540</v>
      </c>
      <c r="D1509">
        <v>1.7</v>
      </c>
      <c r="E1509">
        <v>2.8</v>
      </c>
      <c r="F1509" s="4">
        <v>11.8</v>
      </c>
      <c r="G1509" s="4">
        <v>12.5</v>
      </c>
      <c r="H1509">
        <v>15.4</v>
      </c>
      <c r="I1509">
        <v>14.8</v>
      </c>
    </row>
    <row r="1510" spans="1:9" x14ac:dyDescent="0.25">
      <c r="A1510" t="s">
        <v>1267</v>
      </c>
      <c r="B1510" t="s">
        <v>1465</v>
      </c>
      <c r="C1510" t="s">
        <v>1465</v>
      </c>
      <c r="D1510">
        <v>13.5</v>
      </c>
      <c r="E1510">
        <v>15.2</v>
      </c>
      <c r="F1510" s="4">
        <v>14.8</v>
      </c>
      <c r="G1510" s="4">
        <v>13.7</v>
      </c>
      <c r="H1510">
        <v>15.4</v>
      </c>
      <c r="I1510">
        <v>14.8</v>
      </c>
    </row>
    <row r="1511" spans="1:9" x14ac:dyDescent="0.25">
      <c r="A1511" t="s">
        <v>1267</v>
      </c>
      <c r="B1511" t="s">
        <v>1326</v>
      </c>
      <c r="C1511" t="s">
        <v>1326</v>
      </c>
      <c r="D1511">
        <v>5</v>
      </c>
      <c r="E1511">
        <v>5.3</v>
      </c>
      <c r="F1511" s="4">
        <v>19.7</v>
      </c>
      <c r="G1511" s="4">
        <v>20.100000000000001</v>
      </c>
      <c r="H1511">
        <v>15.4</v>
      </c>
      <c r="I1511">
        <v>14.8</v>
      </c>
    </row>
    <row r="1512" spans="1:9" x14ac:dyDescent="0.25">
      <c r="A1512" t="s">
        <v>1267</v>
      </c>
      <c r="B1512" t="s">
        <v>1388</v>
      </c>
      <c r="C1512" t="s">
        <v>1388</v>
      </c>
      <c r="D1512">
        <v>2.6</v>
      </c>
      <c r="E1512">
        <v>4.0999999999999996</v>
      </c>
      <c r="F1512" s="4">
        <v>13.3</v>
      </c>
      <c r="G1512" s="4">
        <v>18.5</v>
      </c>
      <c r="H1512">
        <v>15.4</v>
      </c>
      <c r="I1512">
        <v>14.8</v>
      </c>
    </row>
    <row r="1513" spans="1:9" x14ac:dyDescent="0.25">
      <c r="A1513" t="s">
        <v>1267</v>
      </c>
      <c r="B1513" t="s">
        <v>1270</v>
      </c>
      <c r="C1513" t="s">
        <v>1270</v>
      </c>
      <c r="D1513">
        <v>3.8</v>
      </c>
      <c r="E1513">
        <v>5.6</v>
      </c>
      <c r="F1513" s="4">
        <v>13.8</v>
      </c>
      <c r="G1513" s="4">
        <v>12.9</v>
      </c>
      <c r="H1513">
        <v>15.4</v>
      </c>
      <c r="I1513">
        <v>14.8</v>
      </c>
    </row>
    <row r="1514" spans="1:9" x14ac:dyDescent="0.25">
      <c r="A1514" t="s">
        <v>1267</v>
      </c>
      <c r="B1514" t="s">
        <v>1580</v>
      </c>
      <c r="C1514" t="s">
        <v>1580</v>
      </c>
      <c r="D1514">
        <v>19.5</v>
      </c>
      <c r="E1514">
        <v>19.399999999999999</v>
      </c>
      <c r="F1514" s="4">
        <v>14</v>
      </c>
      <c r="G1514" s="4">
        <v>14.3</v>
      </c>
      <c r="H1514">
        <v>15.4</v>
      </c>
      <c r="I1514">
        <v>14.8</v>
      </c>
    </row>
    <row r="1515" spans="1:9" x14ac:dyDescent="0.25">
      <c r="A1515" t="s">
        <v>1267</v>
      </c>
      <c r="B1515" t="s">
        <v>1302</v>
      </c>
      <c r="C1515" t="s">
        <v>1302</v>
      </c>
      <c r="D1515">
        <v>7</v>
      </c>
      <c r="E1515">
        <v>8.4</v>
      </c>
      <c r="F1515" s="4">
        <v>17</v>
      </c>
      <c r="G1515" s="4">
        <v>16.600000000000001</v>
      </c>
      <c r="H1515">
        <v>15.4</v>
      </c>
      <c r="I1515">
        <v>14.8</v>
      </c>
    </row>
    <row r="1516" spans="1:9" x14ac:dyDescent="0.25">
      <c r="A1516" t="s">
        <v>1267</v>
      </c>
      <c r="B1516" t="s">
        <v>1389</v>
      </c>
      <c r="C1516" t="s">
        <v>1389</v>
      </c>
      <c r="D1516">
        <v>4.7</v>
      </c>
      <c r="E1516">
        <v>5.4</v>
      </c>
      <c r="F1516" s="4">
        <v>16.600000000000001</v>
      </c>
      <c r="G1516" s="4">
        <v>17.5</v>
      </c>
      <c r="H1516">
        <v>15.4</v>
      </c>
      <c r="I1516">
        <v>14.8</v>
      </c>
    </row>
    <row r="1517" spans="1:9" x14ac:dyDescent="0.25">
      <c r="A1517" t="s">
        <v>1267</v>
      </c>
      <c r="B1517" t="s">
        <v>1389</v>
      </c>
      <c r="C1517" t="s">
        <v>1389</v>
      </c>
      <c r="D1517">
        <v>7.8</v>
      </c>
      <c r="E1517">
        <v>8.8000000000000007</v>
      </c>
      <c r="F1517" s="4">
        <v>12.8</v>
      </c>
      <c r="G1517" s="4">
        <v>10.6</v>
      </c>
      <c r="H1517">
        <v>15.4</v>
      </c>
      <c r="I1517">
        <v>14.8</v>
      </c>
    </row>
    <row r="1518" spans="1:9" x14ac:dyDescent="0.25">
      <c r="A1518" t="s">
        <v>1267</v>
      </c>
      <c r="B1518" t="s">
        <v>1383</v>
      </c>
      <c r="C1518" t="s">
        <v>1383</v>
      </c>
      <c r="D1518">
        <v>6.8</v>
      </c>
      <c r="E1518">
        <v>7.5</v>
      </c>
      <c r="F1518" s="4">
        <v>11.8</v>
      </c>
      <c r="G1518" s="4">
        <v>11.1</v>
      </c>
      <c r="H1518">
        <v>15.4</v>
      </c>
      <c r="I1518">
        <v>14.8</v>
      </c>
    </row>
    <row r="1519" spans="1:9" x14ac:dyDescent="0.25">
      <c r="A1519" t="s">
        <v>1267</v>
      </c>
      <c r="B1519" t="s">
        <v>1466</v>
      </c>
      <c r="C1519" t="s">
        <v>1466</v>
      </c>
      <c r="D1519">
        <v>15.1</v>
      </c>
      <c r="E1519">
        <v>15.8</v>
      </c>
      <c r="F1519" s="4">
        <v>13.3</v>
      </c>
      <c r="G1519" s="4">
        <v>13.7</v>
      </c>
      <c r="H1519">
        <v>15.4</v>
      </c>
      <c r="I1519">
        <v>14.8</v>
      </c>
    </row>
    <row r="1520" spans="1:9" x14ac:dyDescent="0.25">
      <c r="A1520" t="s">
        <v>1267</v>
      </c>
      <c r="B1520" t="s">
        <v>1564</v>
      </c>
      <c r="C1520" t="s">
        <v>1564</v>
      </c>
      <c r="D1520">
        <v>3.7</v>
      </c>
      <c r="E1520">
        <v>4.4000000000000004</v>
      </c>
      <c r="F1520" s="4">
        <v>19.3</v>
      </c>
      <c r="G1520" s="4">
        <v>20.9</v>
      </c>
      <c r="H1520">
        <v>15.4</v>
      </c>
      <c r="I1520">
        <v>14.8</v>
      </c>
    </row>
    <row r="1521" spans="1:9" x14ac:dyDescent="0.25">
      <c r="A1521" t="s">
        <v>1267</v>
      </c>
      <c r="B1521" t="s">
        <v>1303</v>
      </c>
      <c r="C1521" t="s">
        <v>1303</v>
      </c>
      <c r="D1521">
        <v>4.0999999999999996</v>
      </c>
      <c r="E1521">
        <v>5.2</v>
      </c>
      <c r="F1521" s="4">
        <v>11.5</v>
      </c>
      <c r="G1521" s="4">
        <v>10.9</v>
      </c>
      <c r="H1521">
        <v>15.4</v>
      </c>
      <c r="I1521">
        <v>14.8</v>
      </c>
    </row>
    <row r="1522" spans="1:9" x14ac:dyDescent="0.25">
      <c r="A1522" t="s">
        <v>1267</v>
      </c>
      <c r="B1522" t="s">
        <v>1508</v>
      </c>
      <c r="C1522" t="s">
        <v>1508</v>
      </c>
      <c r="D1522">
        <v>9.1</v>
      </c>
      <c r="E1522">
        <v>9.3000000000000007</v>
      </c>
      <c r="F1522" s="4">
        <v>18.7</v>
      </c>
      <c r="G1522" s="4">
        <v>16.7</v>
      </c>
      <c r="H1522">
        <v>15.4</v>
      </c>
      <c r="I1522">
        <v>14.8</v>
      </c>
    </row>
    <row r="1523" spans="1:9" x14ac:dyDescent="0.25">
      <c r="A1523" t="s">
        <v>1267</v>
      </c>
      <c r="B1523" t="s">
        <v>1304</v>
      </c>
      <c r="C1523" t="s">
        <v>1304</v>
      </c>
      <c r="D1523">
        <v>11.8</v>
      </c>
      <c r="E1523">
        <v>13.2</v>
      </c>
      <c r="F1523" s="4">
        <v>13.9</v>
      </c>
      <c r="G1523" s="4">
        <v>12.2</v>
      </c>
      <c r="H1523">
        <v>15.4</v>
      </c>
      <c r="I1523">
        <v>14.8</v>
      </c>
    </row>
    <row r="1524" spans="1:9" x14ac:dyDescent="0.25">
      <c r="A1524" t="s">
        <v>1267</v>
      </c>
      <c r="B1524" t="s">
        <v>1327</v>
      </c>
      <c r="C1524" t="s">
        <v>1327</v>
      </c>
      <c r="D1524">
        <v>11.9</v>
      </c>
      <c r="E1524">
        <v>12.9</v>
      </c>
      <c r="F1524" s="4">
        <v>15</v>
      </c>
      <c r="G1524" s="4">
        <v>15.3</v>
      </c>
      <c r="H1524">
        <v>15.4</v>
      </c>
      <c r="I1524">
        <v>14.8</v>
      </c>
    </row>
    <row r="1525" spans="1:9" x14ac:dyDescent="0.25">
      <c r="A1525" t="s">
        <v>1267</v>
      </c>
      <c r="B1525" t="s">
        <v>1601</v>
      </c>
      <c r="C1525" t="s">
        <v>1601</v>
      </c>
      <c r="D1525">
        <v>7.2</v>
      </c>
      <c r="E1525">
        <v>8.1999999999999993</v>
      </c>
      <c r="F1525" s="4">
        <v>12.7</v>
      </c>
      <c r="G1525" s="4">
        <v>14.2</v>
      </c>
      <c r="H1525">
        <v>15.4</v>
      </c>
      <c r="I1525">
        <v>14.8</v>
      </c>
    </row>
    <row r="1526" spans="1:9" x14ac:dyDescent="0.25">
      <c r="A1526" t="s">
        <v>1267</v>
      </c>
      <c r="B1526" t="s">
        <v>1509</v>
      </c>
      <c r="C1526" t="s">
        <v>1509</v>
      </c>
      <c r="D1526">
        <v>7.6</v>
      </c>
      <c r="E1526">
        <v>8.1</v>
      </c>
      <c r="F1526" s="4">
        <v>17</v>
      </c>
      <c r="G1526" s="4">
        <v>16.600000000000001</v>
      </c>
      <c r="H1526">
        <v>15.4</v>
      </c>
      <c r="I1526">
        <v>14.8</v>
      </c>
    </row>
    <row r="1527" spans="1:9" x14ac:dyDescent="0.25">
      <c r="A1527" t="s">
        <v>1267</v>
      </c>
      <c r="B1527" t="s">
        <v>1635</v>
      </c>
      <c r="C1527" t="s">
        <v>1635</v>
      </c>
      <c r="D1527">
        <v>16.100000000000001</v>
      </c>
      <c r="E1527">
        <v>18.3</v>
      </c>
      <c r="F1527" s="4">
        <v>13.6</v>
      </c>
      <c r="G1527" s="4">
        <v>13.6</v>
      </c>
      <c r="H1527">
        <v>15.4</v>
      </c>
      <c r="I1527">
        <v>14.8</v>
      </c>
    </row>
    <row r="1528" spans="1:9" x14ac:dyDescent="0.25">
      <c r="A1528" t="s">
        <v>1267</v>
      </c>
      <c r="B1528" t="s">
        <v>1390</v>
      </c>
      <c r="C1528" t="s">
        <v>1390</v>
      </c>
      <c r="D1528">
        <v>6.3</v>
      </c>
      <c r="E1528">
        <v>7.8</v>
      </c>
      <c r="F1528" s="4">
        <v>11.2</v>
      </c>
      <c r="G1528" s="4">
        <v>11.4</v>
      </c>
      <c r="H1528">
        <v>15.4</v>
      </c>
      <c r="I1528">
        <v>14.8</v>
      </c>
    </row>
    <row r="1529" spans="1:9" x14ac:dyDescent="0.25">
      <c r="A1529" t="s">
        <v>1267</v>
      </c>
      <c r="B1529" t="s">
        <v>1412</v>
      </c>
      <c r="C1529" t="s">
        <v>1412</v>
      </c>
      <c r="D1529">
        <v>8.9</v>
      </c>
      <c r="E1529">
        <v>9.4</v>
      </c>
      <c r="F1529" s="4">
        <v>11.2</v>
      </c>
      <c r="G1529" s="4">
        <v>11.5</v>
      </c>
      <c r="H1529">
        <v>15.4</v>
      </c>
      <c r="I1529">
        <v>14.8</v>
      </c>
    </row>
    <row r="1530" spans="1:9" x14ac:dyDescent="0.25">
      <c r="A1530" t="s">
        <v>1267</v>
      </c>
      <c r="B1530" t="s">
        <v>1529</v>
      </c>
      <c r="C1530" t="s">
        <v>1529</v>
      </c>
      <c r="D1530">
        <v>4.4000000000000004</v>
      </c>
      <c r="E1530">
        <v>5.5</v>
      </c>
      <c r="F1530" s="4">
        <v>12.5</v>
      </c>
      <c r="G1530" s="4">
        <v>13.2</v>
      </c>
      <c r="H1530">
        <v>15.4</v>
      </c>
      <c r="I1530">
        <v>14.8</v>
      </c>
    </row>
    <row r="1531" spans="1:9" x14ac:dyDescent="0.25">
      <c r="A1531" t="s">
        <v>1267</v>
      </c>
      <c r="B1531" t="s">
        <v>1602</v>
      </c>
      <c r="C1531" t="s">
        <v>1602</v>
      </c>
      <c r="D1531">
        <v>4.2</v>
      </c>
      <c r="E1531">
        <v>4.8</v>
      </c>
      <c r="F1531" s="4">
        <v>13.9</v>
      </c>
      <c r="G1531" s="4">
        <v>14.6</v>
      </c>
      <c r="H1531">
        <v>15.4</v>
      </c>
      <c r="I1531">
        <v>14.8</v>
      </c>
    </row>
    <row r="1532" spans="1:9" x14ac:dyDescent="0.25">
      <c r="A1532" t="s">
        <v>1267</v>
      </c>
      <c r="B1532" t="s">
        <v>1530</v>
      </c>
      <c r="C1532" t="s">
        <v>1530</v>
      </c>
      <c r="D1532">
        <v>6.2</v>
      </c>
      <c r="E1532">
        <v>8.3000000000000007</v>
      </c>
      <c r="F1532" s="4">
        <v>11.9</v>
      </c>
      <c r="G1532" s="4">
        <v>11.4</v>
      </c>
      <c r="H1532">
        <v>15.4</v>
      </c>
      <c r="I1532">
        <v>14.8</v>
      </c>
    </row>
    <row r="1533" spans="1:9" x14ac:dyDescent="0.25">
      <c r="A1533" t="s">
        <v>1267</v>
      </c>
      <c r="B1533" t="s">
        <v>1510</v>
      </c>
      <c r="C1533" t="s">
        <v>1510</v>
      </c>
      <c r="D1533">
        <v>9.4</v>
      </c>
      <c r="E1533">
        <v>11.4</v>
      </c>
      <c r="F1533" s="4">
        <v>14.6</v>
      </c>
      <c r="G1533" s="4">
        <v>15.2</v>
      </c>
      <c r="H1533">
        <v>15.4</v>
      </c>
      <c r="I1533">
        <v>14.8</v>
      </c>
    </row>
    <row r="1534" spans="1:9" x14ac:dyDescent="0.25">
      <c r="A1534" t="s">
        <v>1267</v>
      </c>
      <c r="B1534" t="s">
        <v>1391</v>
      </c>
      <c r="C1534" t="s">
        <v>1391</v>
      </c>
      <c r="D1534">
        <v>10.1</v>
      </c>
      <c r="E1534">
        <v>11</v>
      </c>
      <c r="F1534" s="4">
        <v>19.7</v>
      </c>
      <c r="G1534" s="4">
        <v>19.5</v>
      </c>
      <c r="H1534">
        <v>15.4</v>
      </c>
      <c r="I1534">
        <v>14.8</v>
      </c>
    </row>
    <row r="1535" spans="1:9" x14ac:dyDescent="0.25">
      <c r="A1535" t="s">
        <v>1267</v>
      </c>
      <c r="B1535" t="s">
        <v>1467</v>
      </c>
      <c r="C1535" t="s">
        <v>1467</v>
      </c>
      <c r="D1535">
        <v>4.4000000000000004</v>
      </c>
      <c r="E1535">
        <v>5.8</v>
      </c>
      <c r="F1535" s="4">
        <v>16.7</v>
      </c>
      <c r="G1535" s="4">
        <v>17.2</v>
      </c>
      <c r="H1535">
        <v>15.4</v>
      </c>
      <c r="I1535">
        <v>14.8</v>
      </c>
    </row>
    <row r="1536" spans="1:9" x14ac:dyDescent="0.25">
      <c r="A1536" t="s">
        <v>1267</v>
      </c>
      <c r="B1536" t="s">
        <v>1636</v>
      </c>
      <c r="C1536" t="s">
        <v>1636</v>
      </c>
      <c r="D1536">
        <v>11.6</v>
      </c>
      <c r="E1536">
        <v>13.5</v>
      </c>
      <c r="F1536" s="4">
        <v>12.6</v>
      </c>
      <c r="G1536" s="4">
        <v>13.3</v>
      </c>
      <c r="H1536">
        <v>15.4</v>
      </c>
      <c r="I1536">
        <v>14.8</v>
      </c>
    </row>
    <row r="1537" spans="1:9" x14ac:dyDescent="0.25">
      <c r="A1537" t="s">
        <v>1267</v>
      </c>
      <c r="B1537" t="s">
        <v>1581</v>
      </c>
      <c r="C1537" t="s">
        <v>1581</v>
      </c>
      <c r="D1537">
        <v>13.6</v>
      </c>
      <c r="E1537">
        <v>13.6</v>
      </c>
      <c r="F1537" s="4">
        <v>14</v>
      </c>
      <c r="G1537" s="4">
        <v>12.8</v>
      </c>
      <c r="H1537">
        <v>15.4</v>
      </c>
      <c r="I1537">
        <v>14.8</v>
      </c>
    </row>
    <row r="1538" spans="1:9" x14ac:dyDescent="0.25">
      <c r="A1538" t="s">
        <v>1267</v>
      </c>
      <c r="B1538" t="s">
        <v>1271</v>
      </c>
      <c r="C1538" t="s">
        <v>1271</v>
      </c>
      <c r="D1538">
        <v>5.2</v>
      </c>
      <c r="E1538">
        <v>6.8</v>
      </c>
      <c r="F1538" s="4">
        <v>6.8</v>
      </c>
      <c r="G1538" s="4">
        <v>9.3000000000000007</v>
      </c>
      <c r="H1538">
        <v>15.4</v>
      </c>
      <c r="I1538">
        <v>14.8</v>
      </c>
    </row>
    <row r="1539" spans="1:9" x14ac:dyDescent="0.25">
      <c r="A1539" t="s">
        <v>1267</v>
      </c>
      <c r="B1539" t="s">
        <v>1582</v>
      </c>
      <c r="C1539" t="s">
        <v>1582</v>
      </c>
      <c r="D1539">
        <v>13.5</v>
      </c>
      <c r="E1539">
        <v>15.5</v>
      </c>
      <c r="F1539" s="4">
        <v>13.3</v>
      </c>
      <c r="G1539" s="4">
        <v>14.1</v>
      </c>
      <c r="H1539">
        <v>15.4</v>
      </c>
      <c r="I1539">
        <v>14.8</v>
      </c>
    </row>
    <row r="1540" spans="1:9" x14ac:dyDescent="0.25">
      <c r="A1540" t="s">
        <v>1267</v>
      </c>
      <c r="B1540" t="s">
        <v>1583</v>
      </c>
      <c r="C1540" t="s">
        <v>1583</v>
      </c>
      <c r="D1540">
        <v>11.2</v>
      </c>
      <c r="E1540">
        <v>12.6</v>
      </c>
      <c r="F1540" s="4">
        <v>12.9</v>
      </c>
      <c r="G1540" s="4">
        <v>12.1</v>
      </c>
      <c r="H1540">
        <v>15.4</v>
      </c>
      <c r="I1540">
        <v>14.8</v>
      </c>
    </row>
    <row r="1541" spans="1:9" x14ac:dyDescent="0.25">
      <c r="A1541" t="s">
        <v>1267</v>
      </c>
      <c r="B1541" t="s">
        <v>1413</v>
      </c>
      <c r="C1541" t="s">
        <v>1413</v>
      </c>
      <c r="D1541">
        <v>8.4</v>
      </c>
      <c r="E1541">
        <v>9.4</v>
      </c>
      <c r="F1541" s="4">
        <v>16.2</v>
      </c>
      <c r="G1541" s="4">
        <v>15.4</v>
      </c>
      <c r="H1541">
        <v>15.4</v>
      </c>
      <c r="I1541">
        <v>14.8</v>
      </c>
    </row>
    <row r="1542" spans="1:9" x14ac:dyDescent="0.25">
      <c r="A1542" t="s">
        <v>1267</v>
      </c>
      <c r="B1542" t="s">
        <v>1511</v>
      </c>
      <c r="C1542" t="s">
        <v>1511</v>
      </c>
      <c r="D1542">
        <v>3.7</v>
      </c>
      <c r="E1542">
        <v>5.3</v>
      </c>
      <c r="F1542" s="4">
        <v>12.2</v>
      </c>
      <c r="G1542" s="4">
        <v>13.5</v>
      </c>
      <c r="H1542">
        <v>15.4</v>
      </c>
      <c r="I1542">
        <v>14.8</v>
      </c>
    </row>
    <row r="1543" spans="1:9" x14ac:dyDescent="0.25">
      <c r="A1543" t="s">
        <v>1267</v>
      </c>
      <c r="B1543" t="s">
        <v>1584</v>
      </c>
      <c r="C1543" t="s">
        <v>1584</v>
      </c>
      <c r="D1543">
        <v>8.9</v>
      </c>
      <c r="E1543">
        <v>10.7</v>
      </c>
      <c r="F1543" s="4">
        <v>13.5</v>
      </c>
      <c r="G1543" s="4">
        <v>15.5</v>
      </c>
      <c r="H1543">
        <v>15.4</v>
      </c>
      <c r="I1543">
        <v>14.8</v>
      </c>
    </row>
    <row r="1544" spans="1:9" x14ac:dyDescent="0.25">
      <c r="A1544" t="s">
        <v>1267</v>
      </c>
      <c r="B1544" t="s">
        <v>1531</v>
      </c>
      <c r="C1544" t="s">
        <v>1531</v>
      </c>
      <c r="D1544">
        <v>3.5</v>
      </c>
      <c r="E1544">
        <v>4.9000000000000004</v>
      </c>
      <c r="F1544" s="4">
        <v>10.9</v>
      </c>
      <c r="G1544" s="4">
        <v>12.3</v>
      </c>
      <c r="H1544">
        <v>15.4</v>
      </c>
      <c r="I1544">
        <v>14.8</v>
      </c>
    </row>
    <row r="1545" spans="1:9" x14ac:dyDescent="0.25">
      <c r="A1545" t="s">
        <v>1267</v>
      </c>
      <c r="B1545" t="s">
        <v>1272</v>
      </c>
      <c r="C1545" t="s">
        <v>1272</v>
      </c>
      <c r="D1545">
        <v>7.1</v>
      </c>
      <c r="E1545">
        <v>7.8</v>
      </c>
      <c r="F1545" s="4">
        <v>10.3</v>
      </c>
      <c r="G1545" s="4">
        <v>12.1</v>
      </c>
      <c r="H1545">
        <v>15.4</v>
      </c>
      <c r="I1545">
        <v>14.8</v>
      </c>
    </row>
    <row r="1546" spans="1:9" x14ac:dyDescent="0.25">
      <c r="A1546" t="s">
        <v>1267</v>
      </c>
      <c r="B1546" t="s">
        <v>1454</v>
      </c>
      <c r="C1546" t="s">
        <v>1454</v>
      </c>
      <c r="D1546">
        <v>9.1</v>
      </c>
      <c r="E1546">
        <v>10.6</v>
      </c>
      <c r="F1546" s="4">
        <v>11.7</v>
      </c>
      <c r="G1546" s="4">
        <v>13.8</v>
      </c>
      <c r="H1546">
        <v>15.4</v>
      </c>
      <c r="I1546">
        <v>14.8</v>
      </c>
    </row>
    <row r="1547" spans="1:9" x14ac:dyDescent="0.25">
      <c r="A1547" t="s">
        <v>1267</v>
      </c>
      <c r="B1547" t="s">
        <v>1603</v>
      </c>
      <c r="C1547" t="s">
        <v>1603</v>
      </c>
      <c r="D1547">
        <v>3.5</v>
      </c>
      <c r="E1547">
        <v>4.0999999999999996</v>
      </c>
      <c r="F1547" s="4">
        <v>11</v>
      </c>
      <c r="G1547" s="4">
        <v>9.6</v>
      </c>
      <c r="H1547">
        <v>15.4</v>
      </c>
      <c r="I1547">
        <v>14.8</v>
      </c>
    </row>
    <row r="1548" spans="1:9" x14ac:dyDescent="0.25">
      <c r="A1548" t="s">
        <v>1267</v>
      </c>
      <c r="B1548" t="s">
        <v>1596</v>
      </c>
      <c r="C1548" t="s">
        <v>1596</v>
      </c>
      <c r="D1548">
        <v>9.6999999999999993</v>
      </c>
      <c r="E1548">
        <v>9.9</v>
      </c>
      <c r="F1548" s="4">
        <v>11.9</v>
      </c>
      <c r="G1548" s="4">
        <v>13.1</v>
      </c>
      <c r="H1548">
        <v>15.4</v>
      </c>
      <c r="I1548">
        <v>14.8</v>
      </c>
    </row>
    <row r="1549" spans="1:9" x14ac:dyDescent="0.25">
      <c r="A1549" t="s">
        <v>1267</v>
      </c>
      <c r="B1549" t="s">
        <v>1637</v>
      </c>
      <c r="C1549" t="s">
        <v>1637</v>
      </c>
      <c r="D1549">
        <v>5.2</v>
      </c>
      <c r="E1549">
        <v>6.7</v>
      </c>
      <c r="F1549" s="4">
        <v>12.7</v>
      </c>
      <c r="G1549" s="4">
        <v>13.8</v>
      </c>
      <c r="H1549">
        <v>15.4</v>
      </c>
      <c r="I1549">
        <v>14.8</v>
      </c>
    </row>
    <row r="1550" spans="1:9" x14ac:dyDescent="0.25">
      <c r="A1550" t="s">
        <v>1267</v>
      </c>
      <c r="B1550" t="s">
        <v>1305</v>
      </c>
      <c r="C1550" t="s">
        <v>1305</v>
      </c>
      <c r="D1550">
        <v>10</v>
      </c>
      <c r="E1550">
        <v>11.9</v>
      </c>
      <c r="F1550" s="4">
        <v>15.5</v>
      </c>
      <c r="G1550" s="4">
        <v>17.399999999999999</v>
      </c>
      <c r="H1550">
        <v>15.4</v>
      </c>
      <c r="I1550">
        <v>14.8</v>
      </c>
    </row>
    <row r="1551" spans="1:9" x14ac:dyDescent="0.25">
      <c r="A1551" t="s">
        <v>1267</v>
      </c>
      <c r="B1551" t="s">
        <v>1392</v>
      </c>
      <c r="C1551" t="s">
        <v>1392</v>
      </c>
      <c r="D1551">
        <v>4.5999999999999996</v>
      </c>
      <c r="E1551">
        <v>6.1</v>
      </c>
      <c r="F1551" s="4">
        <v>16.100000000000001</v>
      </c>
      <c r="G1551" s="4">
        <v>16.3</v>
      </c>
      <c r="H1551">
        <v>15.4</v>
      </c>
      <c r="I1551">
        <v>14.8</v>
      </c>
    </row>
    <row r="1552" spans="1:9" x14ac:dyDescent="0.25">
      <c r="A1552" t="s">
        <v>1267</v>
      </c>
      <c r="B1552" t="s">
        <v>1273</v>
      </c>
      <c r="C1552" t="s">
        <v>1273</v>
      </c>
      <c r="D1552">
        <v>14.2</v>
      </c>
      <c r="E1552">
        <v>15.7</v>
      </c>
      <c r="F1552" s="4">
        <v>15.1</v>
      </c>
      <c r="G1552" s="4">
        <v>15.1</v>
      </c>
      <c r="H1552">
        <v>15.4</v>
      </c>
      <c r="I1552">
        <v>14.8</v>
      </c>
    </row>
    <row r="1553" spans="1:9" x14ac:dyDescent="0.25">
      <c r="A1553" t="s">
        <v>1267</v>
      </c>
      <c r="B1553" t="s">
        <v>1349</v>
      </c>
      <c r="C1553" t="s">
        <v>1349</v>
      </c>
      <c r="D1553">
        <v>3.5</v>
      </c>
      <c r="E1553">
        <v>5.3</v>
      </c>
      <c r="F1553" s="4">
        <v>13.1</v>
      </c>
      <c r="G1553" s="4">
        <v>14.3</v>
      </c>
      <c r="H1553">
        <v>15.4</v>
      </c>
      <c r="I1553">
        <v>14.8</v>
      </c>
    </row>
    <row r="1554" spans="1:9" x14ac:dyDescent="0.25">
      <c r="A1554" t="s">
        <v>1267</v>
      </c>
      <c r="B1554" t="s">
        <v>1414</v>
      </c>
      <c r="C1554" t="s">
        <v>1414</v>
      </c>
      <c r="D1554">
        <v>12</v>
      </c>
      <c r="E1554">
        <v>13.7</v>
      </c>
      <c r="F1554" s="4">
        <v>11.2</v>
      </c>
      <c r="G1554" s="4">
        <v>13.9</v>
      </c>
      <c r="H1554">
        <v>15.4</v>
      </c>
      <c r="I1554">
        <v>14.8</v>
      </c>
    </row>
    <row r="1555" spans="1:9" x14ac:dyDescent="0.25">
      <c r="A1555" t="s">
        <v>1267</v>
      </c>
      <c r="B1555" t="s">
        <v>1604</v>
      </c>
      <c r="C1555" t="s">
        <v>1604</v>
      </c>
      <c r="D1555">
        <v>4.8</v>
      </c>
      <c r="E1555">
        <v>5.6</v>
      </c>
      <c r="F1555" s="4">
        <v>16.100000000000001</v>
      </c>
      <c r="G1555" s="4">
        <v>16.3</v>
      </c>
      <c r="H1555">
        <v>15.4</v>
      </c>
      <c r="I1555">
        <v>14.8</v>
      </c>
    </row>
    <row r="1556" spans="1:9" x14ac:dyDescent="0.25">
      <c r="A1556" t="s">
        <v>1267</v>
      </c>
      <c r="B1556" t="s">
        <v>1493</v>
      </c>
      <c r="C1556" t="s">
        <v>1493</v>
      </c>
      <c r="D1556">
        <v>11.9</v>
      </c>
      <c r="E1556">
        <v>12.2</v>
      </c>
      <c r="F1556" s="4">
        <v>13.3</v>
      </c>
      <c r="G1556" s="4">
        <v>15.8</v>
      </c>
      <c r="H1556">
        <v>15.4</v>
      </c>
      <c r="I1556">
        <v>14.8</v>
      </c>
    </row>
    <row r="1557" spans="1:9" x14ac:dyDescent="0.25">
      <c r="A1557" t="s">
        <v>1267</v>
      </c>
      <c r="B1557" t="s">
        <v>1415</v>
      </c>
      <c r="C1557" t="s">
        <v>1415</v>
      </c>
      <c r="D1557">
        <v>2.4</v>
      </c>
      <c r="E1557">
        <v>3.7</v>
      </c>
      <c r="F1557" s="4">
        <v>12.4</v>
      </c>
      <c r="G1557" s="4">
        <v>12.1</v>
      </c>
      <c r="H1557">
        <v>15.4</v>
      </c>
      <c r="I1557">
        <v>14.8</v>
      </c>
    </row>
    <row r="1558" spans="1:9" x14ac:dyDescent="0.25">
      <c r="A1558" t="s">
        <v>1267</v>
      </c>
      <c r="B1558" t="s">
        <v>1415</v>
      </c>
      <c r="C1558" t="s">
        <v>1415</v>
      </c>
      <c r="D1558">
        <v>3.2</v>
      </c>
      <c r="E1558">
        <v>3.9</v>
      </c>
      <c r="F1558" s="4">
        <v>15.7</v>
      </c>
      <c r="G1558" s="4">
        <v>15.9</v>
      </c>
      <c r="H1558">
        <v>15.4</v>
      </c>
      <c r="I1558">
        <v>14.8</v>
      </c>
    </row>
    <row r="1559" spans="1:9" x14ac:dyDescent="0.25">
      <c r="A1559" t="s">
        <v>1267</v>
      </c>
      <c r="B1559" t="s">
        <v>1416</v>
      </c>
      <c r="C1559" t="s">
        <v>1416</v>
      </c>
      <c r="D1559">
        <v>1.9</v>
      </c>
      <c r="E1559">
        <v>2.7</v>
      </c>
      <c r="F1559" s="4">
        <v>17.5</v>
      </c>
      <c r="G1559" s="4">
        <v>17.7</v>
      </c>
      <c r="H1559">
        <v>15.4</v>
      </c>
      <c r="I1559">
        <v>14.8</v>
      </c>
    </row>
    <row r="1560" spans="1:9" x14ac:dyDescent="0.25">
      <c r="A1560" t="s">
        <v>1267</v>
      </c>
      <c r="B1560" t="s">
        <v>1306</v>
      </c>
      <c r="C1560" t="s">
        <v>1306</v>
      </c>
      <c r="D1560">
        <v>10.6</v>
      </c>
      <c r="E1560">
        <v>12.3</v>
      </c>
      <c r="F1560" s="4">
        <v>13.9</v>
      </c>
      <c r="G1560" s="4">
        <v>13.5</v>
      </c>
      <c r="H1560">
        <v>15.4</v>
      </c>
      <c r="I1560">
        <v>14.8</v>
      </c>
    </row>
    <row r="1561" spans="1:9" x14ac:dyDescent="0.25">
      <c r="A1561" t="s">
        <v>1267</v>
      </c>
      <c r="B1561" t="s">
        <v>1638</v>
      </c>
      <c r="C1561" t="s">
        <v>1638</v>
      </c>
      <c r="D1561">
        <v>8.3000000000000007</v>
      </c>
      <c r="E1561">
        <v>9.5</v>
      </c>
      <c r="F1561" s="4">
        <v>12.7</v>
      </c>
      <c r="G1561" s="4">
        <v>13.7</v>
      </c>
      <c r="H1561">
        <v>15.4</v>
      </c>
      <c r="I1561">
        <v>14.8</v>
      </c>
    </row>
    <row r="1562" spans="1:9" x14ac:dyDescent="0.25">
      <c r="A1562" t="s">
        <v>1267</v>
      </c>
      <c r="B1562" t="s">
        <v>1639</v>
      </c>
      <c r="C1562" t="s">
        <v>1639</v>
      </c>
      <c r="D1562">
        <v>7.6</v>
      </c>
      <c r="E1562">
        <v>8.9</v>
      </c>
      <c r="F1562" s="4">
        <v>11.3</v>
      </c>
      <c r="G1562" s="4">
        <v>11.8</v>
      </c>
      <c r="H1562">
        <v>15.4</v>
      </c>
      <c r="I1562">
        <v>14.8</v>
      </c>
    </row>
    <row r="1563" spans="1:9" x14ac:dyDescent="0.25">
      <c r="A1563" t="s">
        <v>1267</v>
      </c>
      <c r="B1563" t="s">
        <v>1494</v>
      </c>
      <c r="C1563" t="s">
        <v>1494</v>
      </c>
      <c r="D1563">
        <v>6.8</v>
      </c>
      <c r="E1563">
        <v>8</v>
      </c>
      <c r="F1563" s="4">
        <v>8.1</v>
      </c>
      <c r="G1563" s="4">
        <v>10.4</v>
      </c>
      <c r="H1563">
        <v>15.4</v>
      </c>
      <c r="I1563">
        <v>14.8</v>
      </c>
    </row>
    <row r="1564" spans="1:9" x14ac:dyDescent="0.25">
      <c r="A1564" t="s">
        <v>1267</v>
      </c>
      <c r="B1564" t="s">
        <v>1328</v>
      </c>
      <c r="C1564" t="s">
        <v>1328</v>
      </c>
      <c r="D1564">
        <v>13.3</v>
      </c>
      <c r="E1564">
        <v>12.9</v>
      </c>
      <c r="F1564" s="4">
        <v>16.399999999999999</v>
      </c>
      <c r="G1564" s="4">
        <v>15.2</v>
      </c>
      <c r="H1564">
        <v>15.4</v>
      </c>
      <c r="I1564">
        <v>14.8</v>
      </c>
    </row>
    <row r="1565" spans="1:9" x14ac:dyDescent="0.25">
      <c r="A1565" t="s">
        <v>1267</v>
      </c>
      <c r="B1565" t="s">
        <v>1585</v>
      </c>
      <c r="C1565" t="s">
        <v>1585</v>
      </c>
      <c r="D1565">
        <v>4.4000000000000004</v>
      </c>
      <c r="E1565">
        <v>4.9000000000000004</v>
      </c>
      <c r="F1565" s="4">
        <v>18.8</v>
      </c>
      <c r="G1565" s="4">
        <v>16.7</v>
      </c>
      <c r="H1565">
        <v>15.4</v>
      </c>
      <c r="I1565">
        <v>14.8</v>
      </c>
    </row>
    <row r="1566" spans="1:9" x14ac:dyDescent="0.25">
      <c r="A1566" t="s">
        <v>1267</v>
      </c>
      <c r="B1566" t="s">
        <v>1307</v>
      </c>
      <c r="C1566" t="s">
        <v>1307</v>
      </c>
      <c r="D1566">
        <v>11</v>
      </c>
      <c r="E1566">
        <v>12.7</v>
      </c>
      <c r="F1566" s="4">
        <v>12.5</v>
      </c>
      <c r="G1566" s="4">
        <v>12.4</v>
      </c>
      <c r="H1566">
        <v>15.4</v>
      </c>
      <c r="I1566">
        <v>14.8</v>
      </c>
    </row>
    <row r="1567" spans="1:9" x14ac:dyDescent="0.25">
      <c r="A1567" t="s">
        <v>1267</v>
      </c>
      <c r="B1567" t="s">
        <v>1329</v>
      </c>
      <c r="C1567" t="s">
        <v>1329</v>
      </c>
      <c r="D1567">
        <v>8.5</v>
      </c>
      <c r="E1567">
        <v>9.1999999999999993</v>
      </c>
      <c r="F1567" s="4">
        <v>23.2</v>
      </c>
      <c r="G1567" s="4">
        <v>20.3</v>
      </c>
      <c r="H1567">
        <v>15.4</v>
      </c>
      <c r="I1567">
        <v>14.8</v>
      </c>
    </row>
    <row r="1568" spans="1:9" x14ac:dyDescent="0.25">
      <c r="A1568" t="s">
        <v>1267</v>
      </c>
      <c r="B1568" t="s">
        <v>1605</v>
      </c>
      <c r="C1568" t="s">
        <v>1605</v>
      </c>
      <c r="D1568">
        <v>3.7</v>
      </c>
      <c r="E1568">
        <v>5.0999999999999996</v>
      </c>
      <c r="F1568" s="4">
        <v>18.2</v>
      </c>
      <c r="G1568" s="4">
        <v>19</v>
      </c>
      <c r="H1568">
        <v>15.4</v>
      </c>
      <c r="I1568">
        <v>14.8</v>
      </c>
    </row>
    <row r="1569" spans="1:9" x14ac:dyDescent="0.25">
      <c r="A1569" t="s">
        <v>1267</v>
      </c>
      <c r="B1569" t="s">
        <v>1468</v>
      </c>
      <c r="C1569" t="s">
        <v>1468</v>
      </c>
      <c r="D1569">
        <v>10</v>
      </c>
      <c r="E1569">
        <v>11.4</v>
      </c>
      <c r="F1569" s="4">
        <v>12.9</v>
      </c>
      <c r="G1569" s="4">
        <v>14.9</v>
      </c>
      <c r="H1569">
        <v>15.4</v>
      </c>
      <c r="I1569">
        <v>14.8</v>
      </c>
    </row>
    <row r="1570" spans="1:9" x14ac:dyDescent="0.25">
      <c r="A1570" t="s">
        <v>1267</v>
      </c>
      <c r="B1570" t="s">
        <v>1469</v>
      </c>
      <c r="C1570" t="s">
        <v>1469</v>
      </c>
      <c r="D1570">
        <v>9.4</v>
      </c>
      <c r="E1570">
        <v>10.6</v>
      </c>
      <c r="F1570" s="4">
        <v>11.9</v>
      </c>
      <c r="G1570" s="4">
        <v>11.9</v>
      </c>
      <c r="H1570">
        <v>15.4</v>
      </c>
      <c r="I1570">
        <v>14.8</v>
      </c>
    </row>
    <row r="1571" spans="1:9" x14ac:dyDescent="0.25">
      <c r="A1571" t="s">
        <v>1267</v>
      </c>
      <c r="B1571" t="s">
        <v>1274</v>
      </c>
      <c r="C1571" t="s">
        <v>1274</v>
      </c>
      <c r="D1571">
        <v>10.6</v>
      </c>
      <c r="E1571">
        <v>11.3</v>
      </c>
      <c r="F1571" s="4">
        <v>10.9</v>
      </c>
      <c r="G1571" s="4">
        <v>11.4</v>
      </c>
      <c r="H1571">
        <v>15.4</v>
      </c>
      <c r="I1571">
        <v>14.8</v>
      </c>
    </row>
    <row r="1572" spans="1:9" x14ac:dyDescent="0.25">
      <c r="A1572" t="s">
        <v>1267</v>
      </c>
      <c r="B1572" t="s">
        <v>1565</v>
      </c>
      <c r="C1572" t="s">
        <v>1565</v>
      </c>
      <c r="D1572">
        <v>6.9</v>
      </c>
      <c r="E1572">
        <v>7.3</v>
      </c>
      <c r="F1572" s="4">
        <v>16.2</v>
      </c>
      <c r="G1572" s="4">
        <v>15.1</v>
      </c>
      <c r="H1572">
        <v>15.4</v>
      </c>
      <c r="I1572">
        <v>14.8</v>
      </c>
    </row>
    <row r="1573" spans="1:9" x14ac:dyDescent="0.25">
      <c r="A1573" t="s">
        <v>1267</v>
      </c>
      <c r="B1573" t="s">
        <v>1606</v>
      </c>
      <c r="C1573" t="s">
        <v>1606</v>
      </c>
      <c r="D1573">
        <v>2.1</v>
      </c>
      <c r="E1573">
        <v>2.7</v>
      </c>
      <c r="F1573" s="4">
        <v>15.2</v>
      </c>
      <c r="G1573" s="4">
        <v>18.2</v>
      </c>
      <c r="H1573">
        <v>15.4</v>
      </c>
      <c r="I1573">
        <v>14.8</v>
      </c>
    </row>
    <row r="1574" spans="1:9" x14ac:dyDescent="0.25">
      <c r="A1574" t="s">
        <v>1267</v>
      </c>
      <c r="B1574" t="s">
        <v>1276</v>
      </c>
      <c r="C1574" t="s">
        <v>1276</v>
      </c>
      <c r="D1574">
        <v>5.8</v>
      </c>
      <c r="E1574">
        <v>8</v>
      </c>
      <c r="F1574" s="4">
        <v>11.6</v>
      </c>
      <c r="G1574" s="4">
        <v>11.6</v>
      </c>
      <c r="H1574">
        <v>15.4</v>
      </c>
      <c r="I1574">
        <v>14.8</v>
      </c>
    </row>
    <row r="1575" spans="1:9" x14ac:dyDescent="0.25">
      <c r="A1575" t="s">
        <v>1267</v>
      </c>
      <c r="B1575" t="s">
        <v>1640</v>
      </c>
      <c r="C1575" t="s">
        <v>1640</v>
      </c>
      <c r="D1575">
        <v>14.8</v>
      </c>
      <c r="E1575">
        <v>16.600000000000001</v>
      </c>
      <c r="F1575" s="4">
        <v>10.4</v>
      </c>
      <c r="G1575" s="4">
        <v>10.4</v>
      </c>
      <c r="H1575">
        <v>15.4</v>
      </c>
      <c r="I1575">
        <v>14.8</v>
      </c>
    </row>
    <row r="1576" spans="1:9" x14ac:dyDescent="0.25">
      <c r="A1576" t="s">
        <v>1267</v>
      </c>
      <c r="B1576" t="s">
        <v>1275</v>
      </c>
      <c r="C1576" t="s">
        <v>1275</v>
      </c>
      <c r="D1576">
        <v>8.1999999999999993</v>
      </c>
      <c r="E1576">
        <v>10.1</v>
      </c>
      <c r="F1576" s="4">
        <v>6.6</v>
      </c>
      <c r="G1576" s="4">
        <v>9.3000000000000007</v>
      </c>
      <c r="H1576">
        <v>15.4</v>
      </c>
      <c r="I1576">
        <v>14.8</v>
      </c>
    </row>
    <row r="1577" spans="1:9" x14ac:dyDescent="0.25">
      <c r="A1577" t="s">
        <v>1267</v>
      </c>
      <c r="B1577" t="s">
        <v>1512</v>
      </c>
      <c r="C1577" t="s">
        <v>1512</v>
      </c>
      <c r="D1577">
        <v>2.5</v>
      </c>
      <c r="E1577">
        <v>3.8</v>
      </c>
      <c r="F1577" s="4">
        <v>22</v>
      </c>
      <c r="G1577" s="4">
        <v>24</v>
      </c>
      <c r="H1577">
        <v>15.4</v>
      </c>
      <c r="I1577">
        <v>14.8</v>
      </c>
    </row>
    <row r="1578" spans="1:9" x14ac:dyDescent="0.25">
      <c r="A1578" t="s">
        <v>1267</v>
      </c>
      <c r="B1578" t="s">
        <v>1566</v>
      </c>
      <c r="C1578" t="s">
        <v>1566</v>
      </c>
      <c r="D1578">
        <v>6.7</v>
      </c>
      <c r="E1578">
        <v>7.6</v>
      </c>
      <c r="F1578" s="4">
        <v>21.6</v>
      </c>
      <c r="G1578" s="4">
        <v>22.8</v>
      </c>
      <c r="H1578">
        <v>15.4</v>
      </c>
      <c r="I1578">
        <v>14.8</v>
      </c>
    </row>
    <row r="1579" spans="1:9" x14ac:dyDescent="0.25">
      <c r="A1579" t="s">
        <v>1267</v>
      </c>
      <c r="B1579" t="s">
        <v>1455</v>
      </c>
      <c r="C1579" t="s">
        <v>1455</v>
      </c>
      <c r="D1579">
        <v>7.5</v>
      </c>
      <c r="E1579">
        <v>8.3000000000000007</v>
      </c>
      <c r="F1579" s="4">
        <v>12.7</v>
      </c>
      <c r="G1579" s="4">
        <v>10.1</v>
      </c>
      <c r="H1579">
        <v>15.4</v>
      </c>
      <c r="I1579">
        <v>14.8</v>
      </c>
    </row>
    <row r="1580" spans="1:9" x14ac:dyDescent="0.25">
      <c r="A1580" t="s">
        <v>1267</v>
      </c>
      <c r="B1580" t="s">
        <v>1607</v>
      </c>
      <c r="C1580" t="s">
        <v>1607</v>
      </c>
      <c r="D1580">
        <v>1.6</v>
      </c>
      <c r="E1580">
        <v>1.9</v>
      </c>
      <c r="F1580" s="4">
        <v>18.7</v>
      </c>
      <c r="G1580" s="4">
        <v>14.3</v>
      </c>
      <c r="H1580">
        <v>15.4</v>
      </c>
      <c r="I1580">
        <v>14.8</v>
      </c>
    </row>
    <row r="1581" spans="1:9" x14ac:dyDescent="0.25">
      <c r="A1581" t="s">
        <v>1267</v>
      </c>
      <c r="B1581" t="s">
        <v>1586</v>
      </c>
      <c r="C1581" t="s">
        <v>1586</v>
      </c>
      <c r="D1581">
        <v>18</v>
      </c>
      <c r="E1581">
        <v>20.3</v>
      </c>
      <c r="F1581" s="4">
        <v>10.8</v>
      </c>
      <c r="G1581" s="4">
        <v>10.199999999999999</v>
      </c>
      <c r="H1581">
        <v>15.4</v>
      </c>
      <c r="I1581">
        <v>14.8</v>
      </c>
    </row>
    <row r="1582" spans="1:9" x14ac:dyDescent="0.25">
      <c r="A1582" t="s">
        <v>1267</v>
      </c>
      <c r="B1582" t="s">
        <v>1567</v>
      </c>
      <c r="C1582" t="s">
        <v>1567</v>
      </c>
      <c r="D1582">
        <v>10.3</v>
      </c>
      <c r="E1582">
        <v>9.5</v>
      </c>
      <c r="F1582" s="4">
        <v>15.4</v>
      </c>
      <c r="G1582" s="4">
        <v>14.7</v>
      </c>
      <c r="H1582">
        <v>15.4</v>
      </c>
      <c r="I1582">
        <v>14.8</v>
      </c>
    </row>
    <row r="1583" spans="1:9" x14ac:dyDescent="0.25">
      <c r="A1583" t="s">
        <v>1267</v>
      </c>
      <c r="B1583" t="s">
        <v>1532</v>
      </c>
      <c r="C1583" t="s">
        <v>1532</v>
      </c>
      <c r="D1583">
        <v>6.3</v>
      </c>
      <c r="E1583">
        <v>7.7</v>
      </c>
      <c r="F1583" s="4">
        <v>14.3</v>
      </c>
      <c r="G1583" s="4">
        <v>14.9</v>
      </c>
      <c r="H1583">
        <v>15.4</v>
      </c>
      <c r="I1583">
        <v>14.8</v>
      </c>
    </row>
    <row r="1584" spans="1:9" x14ac:dyDescent="0.25">
      <c r="A1584" t="s">
        <v>1267</v>
      </c>
      <c r="B1584" t="s">
        <v>1277</v>
      </c>
      <c r="C1584" t="s">
        <v>1277</v>
      </c>
      <c r="D1584">
        <v>11.1</v>
      </c>
      <c r="E1584">
        <v>12.6</v>
      </c>
      <c r="F1584" s="4">
        <v>10.5</v>
      </c>
      <c r="G1584" s="4">
        <v>10</v>
      </c>
      <c r="H1584">
        <v>15.4</v>
      </c>
      <c r="I1584">
        <v>14.8</v>
      </c>
    </row>
    <row r="1585" spans="1:9" x14ac:dyDescent="0.25">
      <c r="A1585" t="s">
        <v>1267</v>
      </c>
      <c r="B1585" t="s">
        <v>1456</v>
      </c>
      <c r="C1585" t="s">
        <v>1456</v>
      </c>
      <c r="D1585">
        <v>7.2</v>
      </c>
      <c r="E1585">
        <v>8.6999999999999993</v>
      </c>
      <c r="F1585" s="4">
        <v>13.2</v>
      </c>
      <c r="G1585" s="4">
        <v>12.5</v>
      </c>
      <c r="H1585">
        <v>15.4</v>
      </c>
      <c r="I1585">
        <v>14.8</v>
      </c>
    </row>
    <row r="1586" spans="1:9" x14ac:dyDescent="0.25">
      <c r="A1586" t="s">
        <v>1267</v>
      </c>
      <c r="B1586" t="s">
        <v>1470</v>
      </c>
      <c r="C1586" t="s">
        <v>1470</v>
      </c>
      <c r="D1586">
        <v>7.5</v>
      </c>
      <c r="E1586">
        <v>8.5</v>
      </c>
      <c r="F1586" s="4">
        <v>16.100000000000001</v>
      </c>
      <c r="G1586" s="4">
        <v>15</v>
      </c>
      <c r="H1586">
        <v>15.4</v>
      </c>
      <c r="I1586">
        <v>14.8</v>
      </c>
    </row>
    <row r="1587" spans="1:9" x14ac:dyDescent="0.25">
      <c r="A1587" t="s">
        <v>1267</v>
      </c>
      <c r="B1587" t="s">
        <v>1495</v>
      </c>
      <c r="C1587" t="s">
        <v>1495</v>
      </c>
      <c r="D1587">
        <v>14</v>
      </c>
      <c r="E1587">
        <v>14</v>
      </c>
      <c r="F1587" s="4">
        <v>19.8</v>
      </c>
      <c r="G1587" s="4">
        <v>20</v>
      </c>
      <c r="H1587">
        <v>15.4</v>
      </c>
      <c r="I1587">
        <v>14.8</v>
      </c>
    </row>
    <row r="1588" spans="1:9" x14ac:dyDescent="0.25">
      <c r="A1588" t="s">
        <v>1267</v>
      </c>
      <c r="B1588" t="s">
        <v>1641</v>
      </c>
      <c r="C1588" t="s">
        <v>1641</v>
      </c>
      <c r="D1588">
        <v>1.3</v>
      </c>
      <c r="E1588">
        <v>5</v>
      </c>
      <c r="F1588" s="4">
        <v>11.8</v>
      </c>
      <c r="G1588" s="4">
        <v>12.5</v>
      </c>
      <c r="H1588">
        <v>15.4</v>
      </c>
      <c r="I1588">
        <v>14.8</v>
      </c>
    </row>
    <row r="1589" spans="1:9" x14ac:dyDescent="0.25">
      <c r="A1589" t="s">
        <v>1267</v>
      </c>
      <c r="B1589" t="s">
        <v>1608</v>
      </c>
      <c r="C1589" t="s">
        <v>1608</v>
      </c>
      <c r="D1589">
        <v>4</v>
      </c>
      <c r="E1589">
        <v>4.7</v>
      </c>
      <c r="F1589" s="4">
        <v>19.399999999999999</v>
      </c>
      <c r="G1589" s="4">
        <v>18.100000000000001</v>
      </c>
      <c r="H1589">
        <v>15.4</v>
      </c>
      <c r="I1589">
        <v>14.8</v>
      </c>
    </row>
    <row r="1590" spans="1:9" x14ac:dyDescent="0.25">
      <c r="A1590" t="s">
        <v>1267</v>
      </c>
      <c r="B1590" t="s">
        <v>1568</v>
      </c>
      <c r="C1590" t="s">
        <v>1568</v>
      </c>
      <c r="D1590">
        <v>11.1</v>
      </c>
      <c r="E1590">
        <v>12.7</v>
      </c>
      <c r="F1590" s="4">
        <v>12.8</v>
      </c>
      <c r="G1590" s="4">
        <v>13.7</v>
      </c>
      <c r="H1590">
        <v>15.4</v>
      </c>
      <c r="I1590">
        <v>14.8</v>
      </c>
    </row>
    <row r="1591" spans="1:9" x14ac:dyDescent="0.25">
      <c r="A1591" t="s">
        <v>1267</v>
      </c>
      <c r="B1591" t="s">
        <v>1609</v>
      </c>
      <c r="C1591" t="s">
        <v>1609</v>
      </c>
      <c r="D1591">
        <v>8.5</v>
      </c>
      <c r="E1591">
        <v>9.6999999999999993</v>
      </c>
      <c r="F1591" s="4">
        <v>16.8</v>
      </c>
      <c r="G1591" s="4">
        <v>18.3</v>
      </c>
      <c r="H1591">
        <v>15.4</v>
      </c>
      <c r="I1591">
        <v>14.8</v>
      </c>
    </row>
    <row r="1592" spans="1:9" x14ac:dyDescent="0.25">
      <c r="A1592" t="s">
        <v>1267</v>
      </c>
      <c r="B1592" t="s">
        <v>1610</v>
      </c>
      <c r="C1592" t="s">
        <v>1610</v>
      </c>
      <c r="D1592">
        <v>2.7</v>
      </c>
      <c r="E1592">
        <v>3.6</v>
      </c>
      <c r="F1592" s="4">
        <v>11.8</v>
      </c>
      <c r="G1592" s="4">
        <v>13.6</v>
      </c>
      <c r="H1592">
        <v>15.4</v>
      </c>
      <c r="I1592">
        <v>14.8</v>
      </c>
    </row>
    <row r="1593" spans="1:9" x14ac:dyDescent="0.25">
      <c r="A1593" t="s">
        <v>1267</v>
      </c>
      <c r="B1593" t="s">
        <v>1513</v>
      </c>
      <c r="C1593" t="s">
        <v>1513</v>
      </c>
      <c r="D1593">
        <v>6.2</v>
      </c>
      <c r="E1593">
        <v>7.9</v>
      </c>
      <c r="F1593" s="4">
        <v>18.3</v>
      </c>
      <c r="G1593" s="4">
        <v>20.3</v>
      </c>
      <c r="H1593">
        <v>15.4</v>
      </c>
      <c r="I1593">
        <v>14.8</v>
      </c>
    </row>
    <row r="1594" spans="1:9" x14ac:dyDescent="0.25">
      <c r="A1594" t="s">
        <v>1267</v>
      </c>
      <c r="B1594" t="s">
        <v>1642</v>
      </c>
      <c r="C1594" t="s">
        <v>1642</v>
      </c>
      <c r="D1594">
        <v>11.5</v>
      </c>
      <c r="E1594">
        <v>14.3</v>
      </c>
      <c r="F1594" s="4">
        <v>10.9</v>
      </c>
      <c r="G1594" s="4">
        <v>12.5</v>
      </c>
      <c r="H1594">
        <v>15.4</v>
      </c>
      <c r="I1594">
        <v>14.8</v>
      </c>
    </row>
    <row r="1595" spans="1:9" x14ac:dyDescent="0.25">
      <c r="A1595" t="s">
        <v>1267</v>
      </c>
      <c r="B1595" t="s">
        <v>1417</v>
      </c>
      <c r="C1595" t="s">
        <v>1417</v>
      </c>
      <c r="D1595">
        <v>10</v>
      </c>
      <c r="E1595">
        <v>10.9</v>
      </c>
      <c r="F1595" s="4">
        <v>11.3</v>
      </c>
      <c r="G1595" s="4">
        <v>12.5</v>
      </c>
      <c r="H1595">
        <v>15.4</v>
      </c>
      <c r="I1595">
        <v>14.8</v>
      </c>
    </row>
    <row r="1596" spans="1:9" x14ac:dyDescent="0.25">
      <c r="A1596" t="s">
        <v>1267</v>
      </c>
      <c r="B1596" t="s">
        <v>1393</v>
      </c>
      <c r="C1596" t="s">
        <v>1393</v>
      </c>
      <c r="D1596">
        <v>3.7</v>
      </c>
      <c r="E1596">
        <v>5.3</v>
      </c>
      <c r="F1596" s="4">
        <v>12.1</v>
      </c>
      <c r="G1596" s="4">
        <v>15.8</v>
      </c>
      <c r="H1596">
        <v>15.4</v>
      </c>
      <c r="I1596">
        <v>14.8</v>
      </c>
    </row>
    <row r="1597" spans="1:9" x14ac:dyDescent="0.25">
      <c r="A1597" t="s">
        <v>1267</v>
      </c>
      <c r="B1597" t="s">
        <v>1457</v>
      </c>
      <c r="C1597" t="s">
        <v>1457</v>
      </c>
      <c r="D1597">
        <v>5.5</v>
      </c>
      <c r="E1597">
        <v>5.9</v>
      </c>
      <c r="F1597" s="4">
        <v>12.9</v>
      </c>
      <c r="G1597" s="4">
        <v>12.5</v>
      </c>
      <c r="H1597">
        <v>15.4</v>
      </c>
      <c r="I1597">
        <v>14.8</v>
      </c>
    </row>
    <row r="1598" spans="1:9" x14ac:dyDescent="0.25">
      <c r="A1598" t="s">
        <v>1267</v>
      </c>
      <c r="B1598" t="s">
        <v>1331</v>
      </c>
      <c r="C1598" t="s">
        <v>1331</v>
      </c>
      <c r="D1598">
        <v>10.199999999999999</v>
      </c>
      <c r="E1598">
        <v>10.9</v>
      </c>
      <c r="F1598" s="4">
        <v>18</v>
      </c>
      <c r="G1598" s="4">
        <v>18.5</v>
      </c>
      <c r="H1598">
        <v>15.4</v>
      </c>
      <c r="I1598">
        <v>14.8</v>
      </c>
    </row>
    <row r="1599" spans="1:9" x14ac:dyDescent="0.25">
      <c r="A1599" t="s">
        <v>1267</v>
      </c>
      <c r="B1599" t="s">
        <v>1330</v>
      </c>
      <c r="C1599" t="s">
        <v>1330</v>
      </c>
      <c r="D1599">
        <v>11</v>
      </c>
      <c r="E1599">
        <v>11.7</v>
      </c>
      <c r="F1599" s="4">
        <v>16</v>
      </c>
      <c r="G1599" s="4">
        <v>15.6</v>
      </c>
      <c r="H1599">
        <v>15.4</v>
      </c>
      <c r="I1599">
        <v>14.8</v>
      </c>
    </row>
    <row r="1600" spans="1:9" x14ac:dyDescent="0.25">
      <c r="A1600" t="s">
        <v>1267</v>
      </c>
      <c r="B1600" t="s">
        <v>1350</v>
      </c>
      <c r="C1600" t="s">
        <v>1350</v>
      </c>
      <c r="D1600">
        <v>7.8</v>
      </c>
      <c r="E1600">
        <v>9.3000000000000007</v>
      </c>
      <c r="F1600" s="4">
        <v>13.7</v>
      </c>
      <c r="G1600" s="4">
        <v>13.9</v>
      </c>
      <c r="H1600">
        <v>15.4</v>
      </c>
      <c r="I1600">
        <v>14.8</v>
      </c>
    </row>
    <row r="1601" spans="1:9" x14ac:dyDescent="0.25">
      <c r="A1601" t="s">
        <v>1267</v>
      </c>
      <c r="B1601" t="s">
        <v>1350</v>
      </c>
      <c r="C1601" t="s">
        <v>1350</v>
      </c>
      <c r="D1601">
        <v>5.0999999999999996</v>
      </c>
      <c r="E1601">
        <v>6.7</v>
      </c>
      <c r="F1601" s="4">
        <v>12.2</v>
      </c>
      <c r="G1601" s="4">
        <v>13.9</v>
      </c>
      <c r="H1601">
        <v>15.4</v>
      </c>
      <c r="I1601">
        <v>14.8</v>
      </c>
    </row>
    <row r="1602" spans="1:9" x14ac:dyDescent="0.25">
      <c r="A1602" t="s">
        <v>1267</v>
      </c>
      <c r="B1602" t="s">
        <v>1611</v>
      </c>
      <c r="C1602" t="s">
        <v>1611</v>
      </c>
      <c r="D1602">
        <v>2.9</v>
      </c>
      <c r="E1602">
        <v>3.5</v>
      </c>
      <c r="F1602" s="4">
        <v>14.9</v>
      </c>
      <c r="G1602" s="4">
        <v>16</v>
      </c>
      <c r="H1602">
        <v>15.4</v>
      </c>
      <c r="I1602">
        <v>14.8</v>
      </c>
    </row>
    <row r="1603" spans="1:9" x14ac:dyDescent="0.25">
      <c r="A1603" t="s">
        <v>1267</v>
      </c>
      <c r="B1603" t="s">
        <v>1365</v>
      </c>
      <c r="C1603" t="s">
        <v>1365</v>
      </c>
      <c r="D1603">
        <v>8.1</v>
      </c>
      <c r="E1603">
        <v>8.1999999999999993</v>
      </c>
      <c r="F1603" s="4">
        <v>11.9</v>
      </c>
      <c r="G1603" s="4">
        <v>13</v>
      </c>
      <c r="H1603">
        <v>15.4</v>
      </c>
      <c r="I1603">
        <v>14.8</v>
      </c>
    </row>
    <row r="1604" spans="1:9" x14ac:dyDescent="0.25">
      <c r="A1604" t="s">
        <v>1267</v>
      </c>
      <c r="B1604" t="s">
        <v>1514</v>
      </c>
      <c r="C1604" t="s">
        <v>1514</v>
      </c>
      <c r="D1604">
        <v>5.6</v>
      </c>
      <c r="E1604">
        <v>7.1</v>
      </c>
      <c r="F1604" s="4">
        <v>13</v>
      </c>
      <c r="G1604" s="4">
        <v>12.8</v>
      </c>
      <c r="H1604">
        <v>15.4</v>
      </c>
      <c r="I1604">
        <v>14.8</v>
      </c>
    </row>
    <row r="1605" spans="1:9" x14ac:dyDescent="0.25">
      <c r="A1605" t="s">
        <v>1267</v>
      </c>
      <c r="B1605" t="s">
        <v>1473</v>
      </c>
      <c r="C1605" t="s">
        <v>1473</v>
      </c>
      <c r="D1605">
        <v>9.6</v>
      </c>
      <c r="E1605">
        <v>11.1</v>
      </c>
      <c r="F1605" s="4">
        <v>15.4</v>
      </c>
      <c r="G1605" s="4">
        <v>14.7</v>
      </c>
      <c r="H1605">
        <v>15.4</v>
      </c>
      <c r="I1605">
        <v>14.8</v>
      </c>
    </row>
    <row r="1606" spans="1:9" x14ac:dyDescent="0.25">
      <c r="A1606" t="s">
        <v>1267</v>
      </c>
      <c r="B1606" t="s">
        <v>1366</v>
      </c>
      <c r="C1606" t="s">
        <v>1366</v>
      </c>
      <c r="D1606">
        <v>7.1</v>
      </c>
      <c r="E1606">
        <v>8</v>
      </c>
      <c r="F1606" s="4">
        <v>13.9</v>
      </c>
      <c r="G1606" s="4">
        <v>12.4</v>
      </c>
      <c r="H1606">
        <v>15.4</v>
      </c>
      <c r="I1606">
        <v>14.8</v>
      </c>
    </row>
    <row r="1607" spans="1:9" x14ac:dyDescent="0.25">
      <c r="A1607" t="s">
        <v>1267</v>
      </c>
      <c r="B1607" t="s">
        <v>1515</v>
      </c>
      <c r="C1607" t="s">
        <v>1515</v>
      </c>
      <c r="D1607">
        <v>8.6999999999999993</v>
      </c>
      <c r="E1607">
        <v>10.6</v>
      </c>
      <c r="F1607" s="4">
        <v>16.3</v>
      </c>
      <c r="G1607" s="4">
        <v>14.7</v>
      </c>
      <c r="H1607">
        <v>15.4</v>
      </c>
      <c r="I1607">
        <v>14.8</v>
      </c>
    </row>
    <row r="1608" spans="1:9" x14ac:dyDescent="0.25">
      <c r="A1608" t="s">
        <v>1267</v>
      </c>
      <c r="B1608" t="s">
        <v>1367</v>
      </c>
      <c r="C1608" t="s">
        <v>1367</v>
      </c>
      <c r="D1608">
        <v>6.3</v>
      </c>
      <c r="E1608">
        <v>6.1</v>
      </c>
      <c r="F1608" s="4">
        <v>12.8</v>
      </c>
      <c r="G1608" s="4">
        <v>11.8</v>
      </c>
      <c r="H1608">
        <v>15.4</v>
      </c>
      <c r="I1608">
        <v>14.8</v>
      </c>
    </row>
    <row r="1609" spans="1:9" x14ac:dyDescent="0.25">
      <c r="A1609" t="s">
        <v>1267</v>
      </c>
      <c r="B1609" t="s">
        <v>1334</v>
      </c>
      <c r="C1609" t="s">
        <v>1334</v>
      </c>
      <c r="D1609">
        <v>5.2</v>
      </c>
      <c r="E1609">
        <v>5.7</v>
      </c>
      <c r="F1609" s="4">
        <v>19.100000000000001</v>
      </c>
      <c r="G1609" s="4">
        <v>17.899999999999999</v>
      </c>
      <c r="H1609">
        <v>15.4</v>
      </c>
      <c r="I1609">
        <v>14.8</v>
      </c>
    </row>
    <row r="1610" spans="1:9" x14ac:dyDescent="0.25">
      <c r="A1610" t="s">
        <v>1267</v>
      </c>
      <c r="B1610" t="s">
        <v>1418</v>
      </c>
      <c r="C1610" t="s">
        <v>1418</v>
      </c>
      <c r="D1610">
        <v>6.5</v>
      </c>
      <c r="E1610">
        <v>8.1999999999999993</v>
      </c>
      <c r="F1610" s="4">
        <v>9.6</v>
      </c>
      <c r="G1610" s="4">
        <v>11.1</v>
      </c>
      <c r="H1610">
        <v>15.4</v>
      </c>
      <c r="I1610">
        <v>14.8</v>
      </c>
    </row>
    <row r="1611" spans="1:9" x14ac:dyDescent="0.25">
      <c r="A1611" t="s">
        <v>1267</v>
      </c>
      <c r="B1611" t="s">
        <v>1278</v>
      </c>
      <c r="C1611" t="s">
        <v>1278</v>
      </c>
      <c r="D1611">
        <v>8.1</v>
      </c>
      <c r="E1611">
        <v>8.6999999999999993</v>
      </c>
      <c r="F1611" s="4">
        <v>8.1999999999999993</v>
      </c>
      <c r="G1611" s="4">
        <v>10.8</v>
      </c>
      <c r="H1611">
        <v>15.4</v>
      </c>
      <c r="I1611">
        <v>14.8</v>
      </c>
    </row>
    <row r="1612" spans="1:9" x14ac:dyDescent="0.25">
      <c r="A1612" t="s">
        <v>1267</v>
      </c>
      <c r="B1612" t="s">
        <v>1484</v>
      </c>
      <c r="C1612" t="s">
        <v>1484</v>
      </c>
      <c r="D1612">
        <v>16</v>
      </c>
      <c r="E1612">
        <v>16.7</v>
      </c>
      <c r="F1612" s="4">
        <v>15.2</v>
      </c>
      <c r="G1612" s="4">
        <v>16</v>
      </c>
      <c r="H1612">
        <v>15.4</v>
      </c>
      <c r="I1612">
        <v>14.8</v>
      </c>
    </row>
    <row r="1613" spans="1:9" x14ac:dyDescent="0.25">
      <c r="A1613" t="s">
        <v>1267</v>
      </c>
      <c r="B1613" t="s">
        <v>1612</v>
      </c>
      <c r="C1613" t="s">
        <v>1612</v>
      </c>
      <c r="D1613">
        <v>2.5</v>
      </c>
      <c r="E1613">
        <v>2.9</v>
      </c>
      <c r="F1613" s="4">
        <v>18.399999999999999</v>
      </c>
      <c r="G1613" s="4">
        <v>17.5</v>
      </c>
      <c r="H1613">
        <v>15.4</v>
      </c>
      <c r="I1613">
        <v>14.8</v>
      </c>
    </row>
    <row r="1614" spans="1:9" x14ac:dyDescent="0.25">
      <c r="A1614" t="s">
        <v>1267</v>
      </c>
      <c r="B1614" t="s">
        <v>1471</v>
      </c>
      <c r="C1614" t="s">
        <v>1471</v>
      </c>
      <c r="D1614">
        <v>12.4</v>
      </c>
      <c r="E1614">
        <v>14.2</v>
      </c>
      <c r="F1614" s="4">
        <v>16.8</v>
      </c>
      <c r="G1614" s="4">
        <v>16.399999999999999</v>
      </c>
      <c r="H1614">
        <v>15.4</v>
      </c>
      <c r="I1614">
        <v>14.8</v>
      </c>
    </row>
    <row r="1615" spans="1:9" x14ac:dyDescent="0.25">
      <c r="A1615" t="s">
        <v>1267</v>
      </c>
      <c r="B1615" t="s">
        <v>1587</v>
      </c>
      <c r="C1615" t="s">
        <v>1587</v>
      </c>
      <c r="D1615">
        <v>12.9</v>
      </c>
      <c r="E1615">
        <v>13.2</v>
      </c>
      <c r="F1615" s="4">
        <v>13</v>
      </c>
      <c r="G1615" s="4">
        <v>13.9</v>
      </c>
      <c r="H1615">
        <v>15.4</v>
      </c>
      <c r="I1615">
        <v>14.8</v>
      </c>
    </row>
    <row r="1616" spans="1:9" x14ac:dyDescent="0.25">
      <c r="A1616" t="s">
        <v>1267</v>
      </c>
      <c r="B1616" t="s">
        <v>1394</v>
      </c>
      <c r="C1616" t="s">
        <v>1394</v>
      </c>
      <c r="D1616">
        <v>6.8</v>
      </c>
      <c r="E1616">
        <v>7.6</v>
      </c>
      <c r="F1616" s="4">
        <v>21</v>
      </c>
      <c r="G1616" s="4">
        <v>22.2</v>
      </c>
      <c r="H1616">
        <v>15.4</v>
      </c>
      <c r="I1616">
        <v>14.8</v>
      </c>
    </row>
    <row r="1617" spans="1:9" x14ac:dyDescent="0.25">
      <c r="A1617" t="s">
        <v>1267</v>
      </c>
      <c r="B1617" t="s">
        <v>1308</v>
      </c>
      <c r="C1617" t="s">
        <v>1308</v>
      </c>
      <c r="D1617">
        <v>15.5</v>
      </c>
      <c r="E1617">
        <v>15.9</v>
      </c>
      <c r="F1617" s="4">
        <v>15.1</v>
      </c>
      <c r="G1617" s="4">
        <v>15.3</v>
      </c>
      <c r="H1617">
        <v>15.4</v>
      </c>
      <c r="I1617">
        <v>14.8</v>
      </c>
    </row>
    <row r="1618" spans="1:9" x14ac:dyDescent="0.25">
      <c r="A1618" t="s">
        <v>1267</v>
      </c>
      <c r="B1618" t="s">
        <v>1419</v>
      </c>
      <c r="C1618" t="s">
        <v>1419</v>
      </c>
      <c r="D1618">
        <v>9.8000000000000007</v>
      </c>
      <c r="E1618">
        <v>10.6</v>
      </c>
      <c r="F1618" s="4">
        <v>17.2</v>
      </c>
      <c r="G1618" s="4">
        <v>17.3</v>
      </c>
      <c r="H1618">
        <v>15.4</v>
      </c>
      <c r="I1618">
        <v>14.8</v>
      </c>
    </row>
    <row r="1619" spans="1:9" x14ac:dyDescent="0.25">
      <c r="A1619" t="s">
        <v>1267</v>
      </c>
      <c r="B1619" t="s">
        <v>1651</v>
      </c>
      <c r="C1619" t="s">
        <v>1651</v>
      </c>
      <c r="D1619">
        <v>19</v>
      </c>
      <c r="E1619">
        <v>18.3</v>
      </c>
      <c r="F1619" s="4">
        <v>12.5</v>
      </c>
      <c r="G1619" s="4">
        <v>14</v>
      </c>
      <c r="H1619">
        <v>15.4</v>
      </c>
      <c r="I1619">
        <v>14.8</v>
      </c>
    </row>
    <row r="1620" spans="1:9" x14ac:dyDescent="0.25">
      <c r="A1620" t="s">
        <v>1267</v>
      </c>
      <c r="B1620" t="s">
        <v>1369</v>
      </c>
      <c r="C1620" t="s">
        <v>1369</v>
      </c>
      <c r="D1620">
        <v>6.1</v>
      </c>
      <c r="E1620">
        <v>6.6</v>
      </c>
      <c r="F1620" s="4">
        <v>7.6</v>
      </c>
      <c r="G1620" s="4">
        <v>8.6</v>
      </c>
      <c r="H1620">
        <v>15.4</v>
      </c>
      <c r="I1620">
        <v>14.8</v>
      </c>
    </row>
    <row r="1621" spans="1:9" x14ac:dyDescent="0.25">
      <c r="A1621" t="s">
        <v>1267</v>
      </c>
      <c r="B1621" t="s">
        <v>1496</v>
      </c>
      <c r="C1621" t="s">
        <v>1496</v>
      </c>
      <c r="D1621">
        <v>6</v>
      </c>
      <c r="E1621">
        <v>5.8</v>
      </c>
      <c r="F1621" s="4">
        <v>18.8</v>
      </c>
      <c r="G1621" s="4">
        <v>18.899999999999999</v>
      </c>
      <c r="H1621">
        <v>15.4</v>
      </c>
      <c r="I1621">
        <v>14.8</v>
      </c>
    </row>
    <row r="1622" spans="1:9" x14ac:dyDescent="0.25">
      <c r="A1622" t="s">
        <v>1267</v>
      </c>
      <c r="B1622" t="s">
        <v>1420</v>
      </c>
      <c r="C1622" t="s">
        <v>1420</v>
      </c>
      <c r="D1622">
        <v>4.2</v>
      </c>
      <c r="E1622">
        <v>5</v>
      </c>
      <c r="F1622" s="4">
        <v>14.4</v>
      </c>
      <c r="G1622" s="4">
        <v>14</v>
      </c>
      <c r="H1622">
        <v>15.4</v>
      </c>
      <c r="I1622">
        <v>14.8</v>
      </c>
    </row>
    <row r="1623" spans="1:9" x14ac:dyDescent="0.25">
      <c r="A1623" t="s">
        <v>1267</v>
      </c>
      <c r="B1623" t="s">
        <v>1368</v>
      </c>
      <c r="C1623" t="s">
        <v>1368</v>
      </c>
      <c r="D1623">
        <v>4.7</v>
      </c>
      <c r="E1623">
        <v>5.5</v>
      </c>
      <c r="F1623" s="4">
        <v>11.9</v>
      </c>
      <c r="G1623" s="4">
        <v>14.3</v>
      </c>
      <c r="H1623">
        <v>15.4</v>
      </c>
      <c r="I1623">
        <v>14.8</v>
      </c>
    </row>
    <row r="1624" spans="1:9" x14ac:dyDescent="0.25">
      <c r="A1624" t="s">
        <v>1267</v>
      </c>
      <c r="B1624" t="s">
        <v>1472</v>
      </c>
      <c r="C1624" t="s">
        <v>1472</v>
      </c>
      <c r="D1624">
        <v>8.4</v>
      </c>
      <c r="E1624">
        <v>9.6999999999999993</v>
      </c>
      <c r="F1624" s="4">
        <v>16.600000000000001</v>
      </c>
      <c r="G1624" s="4">
        <v>15.5</v>
      </c>
      <c r="H1624">
        <v>15.4</v>
      </c>
      <c r="I1624">
        <v>14.8</v>
      </c>
    </row>
    <row r="1625" spans="1:9" x14ac:dyDescent="0.25">
      <c r="A1625" t="s">
        <v>1267</v>
      </c>
      <c r="B1625" t="s">
        <v>1279</v>
      </c>
      <c r="C1625" t="s">
        <v>1279</v>
      </c>
      <c r="D1625">
        <v>6.9</v>
      </c>
      <c r="E1625">
        <v>8.9</v>
      </c>
      <c r="F1625" s="4">
        <v>12.1</v>
      </c>
      <c r="G1625" s="4">
        <v>12.8</v>
      </c>
      <c r="H1625">
        <v>15.4</v>
      </c>
      <c r="I1625">
        <v>14.8</v>
      </c>
    </row>
    <row r="1626" spans="1:9" x14ac:dyDescent="0.25">
      <c r="A1626" t="s">
        <v>1267</v>
      </c>
      <c r="B1626" t="s">
        <v>1332</v>
      </c>
      <c r="C1626" t="s">
        <v>1332</v>
      </c>
      <c r="D1626">
        <v>10.3</v>
      </c>
      <c r="E1626">
        <v>11.3</v>
      </c>
      <c r="F1626" s="4">
        <v>14.3</v>
      </c>
      <c r="G1626" s="4">
        <v>14.6</v>
      </c>
      <c r="H1626">
        <v>15.4</v>
      </c>
      <c r="I1626">
        <v>14.8</v>
      </c>
    </row>
    <row r="1627" spans="1:9" x14ac:dyDescent="0.25">
      <c r="A1627" t="s">
        <v>1267</v>
      </c>
      <c r="B1627" t="s">
        <v>1333</v>
      </c>
      <c r="C1627" t="s">
        <v>1333</v>
      </c>
      <c r="D1627">
        <v>5.6</v>
      </c>
      <c r="E1627">
        <v>5.8</v>
      </c>
      <c r="F1627" s="4">
        <v>17.7</v>
      </c>
      <c r="G1627" s="4">
        <v>17.600000000000001</v>
      </c>
      <c r="H1627">
        <v>15.4</v>
      </c>
      <c r="I1627">
        <v>14.8</v>
      </c>
    </row>
    <row r="1628" spans="1:9" x14ac:dyDescent="0.25">
      <c r="A1628" t="s">
        <v>1267</v>
      </c>
      <c r="B1628" t="s">
        <v>1280</v>
      </c>
      <c r="C1628" t="s">
        <v>1280</v>
      </c>
      <c r="D1628">
        <v>4.0999999999999996</v>
      </c>
      <c r="E1628">
        <v>5</v>
      </c>
      <c r="F1628" s="4">
        <v>11.1</v>
      </c>
      <c r="G1628" s="4">
        <v>10.3</v>
      </c>
      <c r="H1628">
        <v>15.4</v>
      </c>
      <c r="I1628">
        <v>14.8</v>
      </c>
    </row>
    <row r="1629" spans="1:9" x14ac:dyDescent="0.25">
      <c r="A1629" t="s">
        <v>1267</v>
      </c>
      <c r="B1629" t="s">
        <v>1533</v>
      </c>
      <c r="C1629" t="s">
        <v>1533</v>
      </c>
      <c r="D1629">
        <v>5.0999999999999996</v>
      </c>
      <c r="E1629">
        <v>5.9</v>
      </c>
      <c r="F1629" s="4">
        <v>13.5</v>
      </c>
      <c r="G1629" s="4">
        <v>13.8</v>
      </c>
      <c r="H1629">
        <v>15.4</v>
      </c>
      <c r="I1629">
        <v>14.8</v>
      </c>
    </row>
    <row r="1630" spans="1:9" x14ac:dyDescent="0.25">
      <c r="A1630" t="s">
        <v>1267</v>
      </c>
      <c r="B1630" t="s">
        <v>1335</v>
      </c>
      <c r="C1630" t="s">
        <v>1335</v>
      </c>
      <c r="D1630">
        <v>4.2</v>
      </c>
      <c r="E1630">
        <v>4.5999999999999996</v>
      </c>
      <c r="F1630" s="4">
        <v>19.5</v>
      </c>
      <c r="G1630" s="4">
        <v>19.100000000000001</v>
      </c>
      <c r="H1630">
        <v>15.4</v>
      </c>
      <c r="I1630">
        <v>14.8</v>
      </c>
    </row>
    <row r="1631" spans="1:9" x14ac:dyDescent="0.25">
      <c r="A1631" t="s">
        <v>1267</v>
      </c>
      <c r="B1631" t="s">
        <v>1281</v>
      </c>
      <c r="C1631" t="s">
        <v>1281</v>
      </c>
      <c r="D1631">
        <v>11.2</v>
      </c>
      <c r="E1631">
        <v>11.5</v>
      </c>
      <c r="F1631" s="4">
        <v>11.4</v>
      </c>
      <c r="G1631" s="4">
        <v>10.9</v>
      </c>
      <c r="H1631">
        <v>15.4</v>
      </c>
      <c r="I1631">
        <v>14.8</v>
      </c>
    </row>
    <row r="1632" spans="1:9" x14ac:dyDescent="0.25">
      <c r="A1632" t="s">
        <v>1267</v>
      </c>
      <c r="B1632" t="s">
        <v>1421</v>
      </c>
      <c r="C1632" t="s">
        <v>1421</v>
      </c>
      <c r="D1632">
        <v>15.4</v>
      </c>
      <c r="E1632">
        <v>16.100000000000001</v>
      </c>
      <c r="F1632" s="4">
        <v>18.899999999999999</v>
      </c>
      <c r="G1632" s="4">
        <v>19</v>
      </c>
      <c r="H1632">
        <v>15.4</v>
      </c>
      <c r="I1632">
        <v>14.8</v>
      </c>
    </row>
    <row r="1633" spans="1:9" x14ac:dyDescent="0.25">
      <c r="A1633" t="s">
        <v>1267</v>
      </c>
      <c r="B1633" t="s">
        <v>1516</v>
      </c>
      <c r="C1633" t="s">
        <v>1516</v>
      </c>
      <c r="D1633">
        <v>10</v>
      </c>
      <c r="E1633">
        <v>11.9</v>
      </c>
      <c r="F1633" s="4">
        <v>13.6</v>
      </c>
      <c r="G1633" s="4">
        <v>14.6</v>
      </c>
      <c r="H1633">
        <v>15.4</v>
      </c>
      <c r="I1633">
        <v>14.8</v>
      </c>
    </row>
    <row r="1634" spans="1:9" x14ac:dyDescent="0.25">
      <c r="A1634" t="s">
        <v>1267</v>
      </c>
      <c r="B1634" t="s">
        <v>1395</v>
      </c>
      <c r="C1634" t="s">
        <v>1395</v>
      </c>
      <c r="D1634">
        <v>3.8</v>
      </c>
      <c r="E1634">
        <v>4.9000000000000004</v>
      </c>
      <c r="F1634" s="4">
        <v>14.3</v>
      </c>
      <c r="G1634" s="4">
        <v>18.600000000000001</v>
      </c>
      <c r="H1634">
        <v>15.4</v>
      </c>
      <c r="I1634">
        <v>14.8</v>
      </c>
    </row>
    <row r="1635" spans="1:9" x14ac:dyDescent="0.25">
      <c r="A1635" t="s">
        <v>1267</v>
      </c>
      <c r="B1635" t="s">
        <v>1613</v>
      </c>
      <c r="C1635" t="s">
        <v>1613</v>
      </c>
      <c r="D1635">
        <v>4.3</v>
      </c>
      <c r="E1635">
        <v>5.6</v>
      </c>
      <c r="F1635" s="4">
        <v>17.600000000000001</v>
      </c>
      <c r="G1635" s="4">
        <v>16</v>
      </c>
      <c r="H1635">
        <v>15.4</v>
      </c>
      <c r="I1635">
        <v>14.8</v>
      </c>
    </row>
    <row r="1636" spans="1:9" x14ac:dyDescent="0.25">
      <c r="A1636" t="s">
        <v>1267</v>
      </c>
      <c r="B1636" t="s">
        <v>1351</v>
      </c>
      <c r="C1636" t="s">
        <v>1351</v>
      </c>
      <c r="D1636">
        <v>9.4</v>
      </c>
      <c r="E1636">
        <v>10.1</v>
      </c>
      <c r="F1636" s="4">
        <v>12.6</v>
      </c>
      <c r="G1636" s="4">
        <v>11.2</v>
      </c>
      <c r="H1636">
        <v>15.4</v>
      </c>
      <c r="I1636">
        <v>14.8</v>
      </c>
    </row>
    <row r="1637" spans="1:9" x14ac:dyDescent="0.25">
      <c r="A1637" t="s">
        <v>1267</v>
      </c>
      <c r="B1637" t="s">
        <v>1474</v>
      </c>
      <c r="C1637" t="s">
        <v>1474</v>
      </c>
      <c r="D1637">
        <v>4.3</v>
      </c>
      <c r="E1637">
        <v>5.6</v>
      </c>
      <c r="F1637" s="4">
        <v>13.4</v>
      </c>
      <c r="G1637" s="4">
        <v>13.5</v>
      </c>
      <c r="H1637">
        <v>15.4</v>
      </c>
      <c r="I1637">
        <v>14.8</v>
      </c>
    </row>
    <row r="1638" spans="1:9" x14ac:dyDescent="0.25">
      <c r="A1638" t="s">
        <v>1267</v>
      </c>
      <c r="B1638" t="s">
        <v>1534</v>
      </c>
      <c r="C1638" t="s">
        <v>1534</v>
      </c>
      <c r="D1638">
        <v>2.8</v>
      </c>
      <c r="E1638">
        <v>4.5</v>
      </c>
      <c r="F1638" s="4">
        <v>12.5</v>
      </c>
      <c r="G1638" s="4">
        <v>13.1</v>
      </c>
      <c r="H1638">
        <v>15.4</v>
      </c>
      <c r="I1638">
        <v>14.8</v>
      </c>
    </row>
    <row r="1639" spans="1:9" x14ac:dyDescent="0.25">
      <c r="A1639" t="s">
        <v>1267</v>
      </c>
      <c r="B1639" t="s">
        <v>1282</v>
      </c>
      <c r="C1639" t="s">
        <v>1282</v>
      </c>
      <c r="D1639">
        <v>6.4</v>
      </c>
      <c r="E1639">
        <v>6.9</v>
      </c>
      <c r="F1639" s="4">
        <v>12.6</v>
      </c>
      <c r="G1639" s="4">
        <v>14.8</v>
      </c>
      <c r="H1639">
        <v>15.4</v>
      </c>
      <c r="I1639">
        <v>14.8</v>
      </c>
    </row>
    <row r="1640" spans="1:9" x14ac:dyDescent="0.25">
      <c r="A1640" t="s">
        <v>1267</v>
      </c>
      <c r="B1640" t="s">
        <v>1422</v>
      </c>
      <c r="C1640" t="s">
        <v>1422</v>
      </c>
      <c r="D1640">
        <v>4.8</v>
      </c>
      <c r="E1640">
        <v>6.5</v>
      </c>
      <c r="F1640" s="4">
        <v>11.4</v>
      </c>
      <c r="G1640" s="4">
        <v>12.7</v>
      </c>
      <c r="H1640">
        <v>15.4</v>
      </c>
      <c r="I1640">
        <v>14.8</v>
      </c>
    </row>
    <row r="1641" spans="1:9" x14ac:dyDescent="0.25">
      <c r="A1641" t="s">
        <v>1267</v>
      </c>
      <c r="B1641" t="s">
        <v>1423</v>
      </c>
      <c r="C1641" t="s">
        <v>1423</v>
      </c>
      <c r="D1641">
        <v>5.8</v>
      </c>
      <c r="E1641">
        <v>6</v>
      </c>
      <c r="F1641" s="4">
        <v>13.7</v>
      </c>
      <c r="G1641" s="4">
        <v>11</v>
      </c>
      <c r="H1641">
        <v>15.4</v>
      </c>
      <c r="I1641">
        <v>14.8</v>
      </c>
    </row>
    <row r="1642" spans="1:9" x14ac:dyDescent="0.25">
      <c r="A1642" t="s">
        <v>1267</v>
      </c>
      <c r="B1642" t="s">
        <v>1309</v>
      </c>
      <c r="C1642" t="s">
        <v>1309</v>
      </c>
      <c r="D1642">
        <v>9.8000000000000007</v>
      </c>
      <c r="E1642">
        <v>10.7</v>
      </c>
      <c r="F1642" s="4">
        <v>17.600000000000001</v>
      </c>
      <c r="G1642" s="4">
        <v>17.3</v>
      </c>
      <c r="H1642">
        <v>15.4</v>
      </c>
      <c r="I1642">
        <v>14.8</v>
      </c>
    </row>
    <row r="1643" spans="1:9" x14ac:dyDescent="0.25">
      <c r="A1643" t="s">
        <v>1267</v>
      </c>
      <c r="B1643" t="s">
        <v>1497</v>
      </c>
      <c r="C1643" t="s">
        <v>1497</v>
      </c>
      <c r="D1643">
        <v>6.7</v>
      </c>
      <c r="E1643">
        <v>7</v>
      </c>
      <c r="F1643" s="4">
        <v>17.7</v>
      </c>
      <c r="G1643" s="4">
        <v>17.600000000000001</v>
      </c>
      <c r="H1643">
        <v>15.4</v>
      </c>
      <c r="I1643">
        <v>14.8</v>
      </c>
    </row>
    <row r="1644" spans="1:9" x14ac:dyDescent="0.25">
      <c r="A1644" t="s">
        <v>1267</v>
      </c>
      <c r="B1644" t="s">
        <v>1588</v>
      </c>
      <c r="C1644" t="s">
        <v>1588</v>
      </c>
      <c r="D1644">
        <v>10</v>
      </c>
      <c r="E1644">
        <v>11.1</v>
      </c>
      <c r="F1644" s="4">
        <v>12</v>
      </c>
      <c r="G1644" s="4">
        <v>13.1</v>
      </c>
      <c r="H1644">
        <v>15.4</v>
      </c>
      <c r="I1644">
        <v>14.8</v>
      </c>
    </row>
    <row r="1645" spans="1:9" x14ac:dyDescent="0.25">
      <c r="A1645" t="s">
        <v>1267</v>
      </c>
      <c r="B1645" t="s">
        <v>1396</v>
      </c>
      <c r="C1645" t="s">
        <v>1396</v>
      </c>
      <c r="D1645">
        <v>2.4</v>
      </c>
      <c r="E1645">
        <v>3.8</v>
      </c>
      <c r="F1645" s="4">
        <v>16.7</v>
      </c>
      <c r="G1645" s="4">
        <v>21</v>
      </c>
      <c r="H1645">
        <v>15.4</v>
      </c>
      <c r="I1645">
        <v>14.8</v>
      </c>
    </row>
    <row r="1646" spans="1:9" x14ac:dyDescent="0.25">
      <c r="A1646" t="s">
        <v>1267</v>
      </c>
      <c r="B1646" t="s">
        <v>1643</v>
      </c>
      <c r="C1646" t="s">
        <v>1643</v>
      </c>
      <c r="D1646">
        <v>6.8</v>
      </c>
      <c r="E1646">
        <v>8</v>
      </c>
      <c r="F1646" s="4">
        <v>10.1</v>
      </c>
      <c r="G1646" s="4">
        <v>12</v>
      </c>
      <c r="H1646">
        <v>15.4</v>
      </c>
      <c r="I1646">
        <v>14.8</v>
      </c>
    </row>
    <row r="1647" spans="1:9" x14ac:dyDescent="0.25">
      <c r="A1647" t="s">
        <v>1267</v>
      </c>
      <c r="B1647" t="s">
        <v>1535</v>
      </c>
      <c r="C1647" t="s">
        <v>1535</v>
      </c>
      <c r="D1647">
        <v>5.5</v>
      </c>
      <c r="E1647">
        <v>7</v>
      </c>
      <c r="F1647" s="4">
        <v>12.8</v>
      </c>
      <c r="G1647" s="4">
        <v>11.7</v>
      </c>
      <c r="H1647">
        <v>15.4</v>
      </c>
      <c r="I1647">
        <v>14.8</v>
      </c>
    </row>
    <row r="1648" spans="1:9" x14ac:dyDescent="0.25">
      <c r="A1648" t="s">
        <v>1267</v>
      </c>
      <c r="B1648" t="s">
        <v>1310</v>
      </c>
      <c r="C1648" t="s">
        <v>1310</v>
      </c>
      <c r="D1648">
        <v>10.5</v>
      </c>
      <c r="E1648">
        <v>12.8</v>
      </c>
      <c r="F1648" s="4">
        <v>13.9</v>
      </c>
      <c r="G1648" s="4">
        <v>14.5</v>
      </c>
      <c r="H1648">
        <v>15.4</v>
      </c>
      <c r="I1648">
        <v>14.8</v>
      </c>
    </row>
    <row r="1649" spans="1:9" x14ac:dyDescent="0.25">
      <c r="A1649" t="s">
        <v>1267</v>
      </c>
      <c r="B1649" t="s">
        <v>1458</v>
      </c>
      <c r="C1649" t="s">
        <v>1458</v>
      </c>
      <c r="D1649">
        <v>7.5</v>
      </c>
      <c r="E1649">
        <v>8.6</v>
      </c>
      <c r="F1649" s="4">
        <v>14.5</v>
      </c>
      <c r="G1649" s="4">
        <v>13.8</v>
      </c>
      <c r="H1649">
        <v>15.4</v>
      </c>
      <c r="I1649">
        <v>14.8</v>
      </c>
    </row>
    <row r="1650" spans="1:9" x14ac:dyDescent="0.25">
      <c r="A1650" t="s">
        <v>1267</v>
      </c>
      <c r="B1650" t="s">
        <v>1589</v>
      </c>
      <c r="C1650" t="s">
        <v>1589</v>
      </c>
      <c r="D1650">
        <v>7.2</v>
      </c>
      <c r="E1650">
        <v>7.1</v>
      </c>
      <c r="F1650" s="4">
        <v>12.9</v>
      </c>
      <c r="G1650" s="4">
        <v>11.6</v>
      </c>
      <c r="H1650">
        <v>15.4</v>
      </c>
      <c r="I1650">
        <v>14.8</v>
      </c>
    </row>
    <row r="1651" spans="1:9" x14ac:dyDescent="0.25">
      <c r="A1651" t="s">
        <v>1267</v>
      </c>
      <c r="B1651" t="s">
        <v>1475</v>
      </c>
      <c r="C1651" t="s">
        <v>1475</v>
      </c>
      <c r="D1651">
        <v>15.8</v>
      </c>
      <c r="E1651">
        <v>16.600000000000001</v>
      </c>
      <c r="F1651" s="4">
        <v>14.9</v>
      </c>
      <c r="G1651" s="4">
        <v>14.5</v>
      </c>
      <c r="H1651">
        <v>15.4</v>
      </c>
      <c r="I1651">
        <v>14.8</v>
      </c>
    </row>
    <row r="1652" spans="1:9" x14ac:dyDescent="0.25">
      <c r="A1652" t="s">
        <v>1267</v>
      </c>
      <c r="B1652" t="s">
        <v>1424</v>
      </c>
      <c r="C1652" t="s">
        <v>1424</v>
      </c>
      <c r="D1652">
        <v>5.5</v>
      </c>
      <c r="E1652">
        <v>6.6</v>
      </c>
      <c r="F1652" s="4">
        <v>10.5</v>
      </c>
      <c r="G1652" s="4">
        <v>12.6</v>
      </c>
      <c r="H1652">
        <v>15.4</v>
      </c>
      <c r="I1652">
        <v>14.8</v>
      </c>
    </row>
    <row r="1653" spans="1:9" x14ac:dyDescent="0.25">
      <c r="A1653" t="s">
        <v>1267</v>
      </c>
      <c r="B1653" t="s">
        <v>1424</v>
      </c>
      <c r="C1653" t="s">
        <v>1424</v>
      </c>
      <c r="D1653">
        <v>12.1</v>
      </c>
      <c r="E1653">
        <v>15.1</v>
      </c>
      <c r="F1653" s="4">
        <v>13.8</v>
      </c>
      <c r="G1653" s="4">
        <v>14.2</v>
      </c>
      <c r="H1653">
        <v>15.4</v>
      </c>
      <c r="I1653">
        <v>14.8</v>
      </c>
    </row>
    <row r="1654" spans="1:9" x14ac:dyDescent="0.25">
      <c r="A1654" t="s">
        <v>1267</v>
      </c>
      <c r="B1654" t="s">
        <v>1590</v>
      </c>
      <c r="C1654" t="s">
        <v>1590</v>
      </c>
      <c r="D1654">
        <v>7.6</v>
      </c>
      <c r="E1654">
        <v>8.8000000000000007</v>
      </c>
      <c r="F1654" s="4">
        <v>18.899999999999999</v>
      </c>
      <c r="G1654" s="4">
        <v>16.899999999999999</v>
      </c>
      <c r="H1654">
        <v>15.4</v>
      </c>
      <c r="I1654">
        <v>14.8</v>
      </c>
    </row>
    <row r="1655" spans="1:9" x14ac:dyDescent="0.25">
      <c r="A1655" t="s">
        <v>1267</v>
      </c>
      <c r="B1655" t="s">
        <v>1397</v>
      </c>
      <c r="C1655" t="s">
        <v>1397</v>
      </c>
      <c r="D1655">
        <v>7.8</v>
      </c>
      <c r="E1655">
        <v>9</v>
      </c>
      <c r="F1655" s="4">
        <v>15.1</v>
      </c>
      <c r="G1655" s="4">
        <v>16.899999999999999</v>
      </c>
      <c r="H1655">
        <v>15.4</v>
      </c>
      <c r="I1655">
        <v>14.8</v>
      </c>
    </row>
    <row r="1656" spans="1:9" x14ac:dyDescent="0.25">
      <c r="A1656" t="s">
        <v>1267</v>
      </c>
      <c r="B1656" t="s">
        <v>1352</v>
      </c>
      <c r="C1656" t="s">
        <v>1352</v>
      </c>
      <c r="D1656">
        <v>6.2</v>
      </c>
      <c r="E1656">
        <v>7.1</v>
      </c>
      <c r="F1656" s="4">
        <v>10.8</v>
      </c>
      <c r="G1656" s="4">
        <v>9.6</v>
      </c>
      <c r="H1656">
        <v>15.4</v>
      </c>
      <c r="I1656">
        <v>14.8</v>
      </c>
    </row>
    <row r="1657" spans="1:9" x14ac:dyDescent="0.25">
      <c r="A1657" t="s">
        <v>1267</v>
      </c>
      <c r="B1657" t="s">
        <v>1398</v>
      </c>
      <c r="C1657" t="s">
        <v>1398</v>
      </c>
      <c r="D1657">
        <v>5.4</v>
      </c>
      <c r="E1657">
        <v>7.2</v>
      </c>
      <c r="F1657" s="4">
        <v>18.3</v>
      </c>
      <c r="G1657" s="4">
        <v>21.2</v>
      </c>
      <c r="H1657">
        <v>15.4</v>
      </c>
      <c r="I1657">
        <v>14.8</v>
      </c>
    </row>
    <row r="1658" spans="1:9" x14ac:dyDescent="0.25">
      <c r="A1658" t="s">
        <v>1267</v>
      </c>
      <c r="B1658" t="s">
        <v>1614</v>
      </c>
      <c r="C1658" t="s">
        <v>1614</v>
      </c>
      <c r="D1658">
        <v>2</v>
      </c>
      <c r="E1658">
        <v>3</v>
      </c>
      <c r="F1658" s="4">
        <v>13.6</v>
      </c>
      <c r="G1658" s="4">
        <v>16.399999999999999</v>
      </c>
      <c r="H1658">
        <v>15.4</v>
      </c>
      <c r="I1658">
        <v>14.8</v>
      </c>
    </row>
    <row r="1659" spans="1:9" x14ac:dyDescent="0.25">
      <c r="A1659" t="s">
        <v>1267</v>
      </c>
      <c r="B1659" t="s">
        <v>1459</v>
      </c>
      <c r="C1659" t="s">
        <v>1459</v>
      </c>
      <c r="D1659">
        <v>7.2</v>
      </c>
      <c r="E1659">
        <v>8.9</v>
      </c>
      <c r="F1659" s="4">
        <v>9.6999999999999993</v>
      </c>
      <c r="G1659" s="4">
        <v>9.5</v>
      </c>
      <c r="H1659">
        <v>15.4</v>
      </c>
      <c r="I1659">
        <v>14.8</v>
      </c>
    </row>
    <row r="1660" spans="1:9" x14ac:dyDescent="0.25">
      <c r="A1660" t="s">
        <v>1267</v>
      </c>
      <c r="B1660" t="s">
        <v>1615</v>
      </c>
      <c r="C1660" t="s">
        <v>1615</v>
      </c>
      <c r="D1660">
        <v>2.7</v>
      </c>
      <c r="E1660">
        <v>3.8</v>
      </c>
      <c r="F1660" s="4">
        <v>14.4</v>
      </c>
      <c r="G1660" s="4">
        <v>14.5</v>
      </c>
      <c r="H1660">
        <v>15.4</v>
      </c>
      <c r="I1660">
        <v>14.8</v>
      </c>
    </row>
    <row r="1661" spans="1:9" x14ac:dyDescent="0.25">
      <c r="A1661" t="s">
        <v>1267</v>
      </c>
      <c r="B1661" t="s">
        <v>1284</v>
      </c>
      <c r="C1661" t="s">
        <v>1284</v>
      </c>
      <c r="D1661">
        <v>4.4000000000000004</v>
      </c>
      <c r="E1661">
        <v>4.9000000000000004</v>
      </c>
      <c r="F1661" s="4">
        <v>9.6</v>
      </c>
      <c r="G1661" s="4">
        <v>9.9</v>
      </c>
      <c r="H1661">
        <v>15.4</v>
      </c>
      <c r="I1661">
        <v>14.8</v>
      </c>
    </row>
    <row r="1662" spans="1:9" x14ac:dyDescent="0.25">
      <c r="A1662" t="s">
        <v>1267</v>
      </c>
      <c r="B1662" t="s">
        <v>1591</v>
      </c>
      <c r="C1662" t="s">
        <v>1591</v>
      </c>
      <c r="D1662">
        <v>9.9</v>
      </c>
      <c r="E1662">
        <v>11.6</v>
      </c>
      <c r="F1662" s="4">
        <v>11.2</v>
      </c>
      <c r="G1662" s="4">
        <v>12.5</v>
      </c>
      <c r="H1662">
        <v>15.4</v>
      </c>
      <c r="I1662">
        <v>14.8</v>
      </c>
    </row>
    <row r="1663" spans="1:9" x14ac:dyDescent="0.25">
      <c r="A1663" t="s">
        <v>1267</v>
      </c>
      <c r="B1663" t="s">
        <v>1460</v>
      </c>
      <c r="C1663" t="s">
        <v>1460</v>
      </c>
      <c r="D1663">
        <v>4.0999999999999996</v>
      </c>
      <c r="E1663">
        <v>4.8</v>
      </c>
      <c r="F1663" s="4">
        <v>14.2</v>
      </c>
      <c r="G1663" s="4">
        <v>14.6</v>
      </c>
      <c r="H1663">
        <v>15.4</v>
      </c>
      <c r="I1663">
        <v>14.8</v>
      </c>
    </row>
    <row r="1664" spans="1:9" x14ac:dyDescent="0.25">
      <c r="A1664" t="s">
        <v>1267</v>
      </c>
      <c r="B1664" t="s">
        <v>1283</v>
      </c>
      <c r="C1664" t="s">
        <v>1283</v>
      </c>
      <c r="D1664">
        <v>5.2</v>
      </c>
      <c r="E1664">
        <v>6.7</v>
      </c>
      <c r="F1664" s="4">
        <v>11.2</v>
      </c>
      <c r="G1664" s="4">
        <v>11.7</v>
      </c>
      <c r="H1664">
        <v>15.4</v>
      </c>
      <c r="I1664">
        <v>14.8</v>
      </c>
    </row>
    <row r="1665" spans="1:9" x14ac:dyDescent="0.25">
      <c r="A1665" t="s">
        <v>1267</v>
      </c>
      <c r="B1665" t="s">
        <v>1399</v>
      </c>
      <c r="C1665" t="s">
        <v>1399</v>
      </c>
      <c r="D1665">
        <v>6.9</v>
      </c>
      <c r="E1665">
        <v>7.5</v>
      </c>
      <c r="F1665" s="4">
        <v>11.4</v>
      </c>
      <c r="G1665" s="4">
        <v>11.6</v>
      </c>
      <c r="H1665">
        <v>15.4</v>
      </c>
      <c r="I1665">
        <v>14.8</v>
      </c>
    </row>
    <row r="1666" spans="1:9" x14ac:dyDescent="0.25">
      <c r="A1666" t="s">
        <v>1267</v>
      </c>
      <c r="B1666" t="s">
        <v>1592</v>
      </c>
      <c r="C1666" t="s">
        <v>1592</v>
      </c>
      <c r="D1666">
        <v>8.6</v>
      </c>
      <c r="E1666">
        <v>10.199999999999999</v>
      </c>
      <c r="F1666" s="4">
        <v>14.2</v>
      </c>
      <c r="G1666" s="4">
        <v>13</v>
      </c>
      <c r="H1666">
        <v>15.4</v>
      </c>
      <c r="I1666">
        <v>14.8</v>
      </c>
    </row>
    <row r="1667" spans="1:9" x14ac:dyDescent="0.25">
      <c r="A1667" t="s">
        <v>1267</v>
      </c>
      <c r="B1667" t="s">
        <v>1569</v>
      </c>
      <c r="C1667" t="s">
        <v>1569</v>
      </c>
      <c r="D1667">
        <v>13.6</v>
      </c>
      <c r="E1667">
        <v>13.4</v>
      </c>
      <c r="F1667" s="4">
        <v>17.600000000000001</v>
      </c>
      <c r="G1667" s="4">
        <v>18.399999999999999</v>
      </c>
      <c r="H1667">
        <v>15.4</v>
      </c>
      <c r="I1667">
        <v>14.8</v>
      </c>
    </row>
    <row r="1668" spans="1:9" x14ac:dyDescent="0.25">
      <c r="A1668" t="s">
        <v>1267</v>
      </c>
      <c r="B1668" t="s">
        <v>1370</v>
      </c>
      <c r="C1668" t="s">
        <v>1370</v>
      </c>
      <c r="D1668">
        <v>5.8</v>
      </c>
      <c r="E1668">
        <v>6.8</v>
      </c>
      <c r="F1668" s="4">
        <v>12.4</v>
      </c>
      <c r="G1668" s="4">
        <v>12.6</v>
      </c>
      <c r="H1668">
        <v>15.4</v>
      </c>
      <c r="I1668">
        <v>14.8</v>
      </c>
    </row>
    <row r="1669" spans="1:9" x14ac:dyDescent="0.25">
      <c r="A1669" t="s">
        <v>1267</v>
      </c>
      <c r="B1669" t="s">
        <v>1336</v>
      </c>
      <c r="C1669" t="s">
        <v>1336</v>
      </c>
      <c r="D1669">
        <v>8.1999999999999993</v>
      </c>
      <c r="E1669">
        <v>9.3000000000000007</v>
      </c>
      <c r="F1669" s="4">
        <v>17.600000000000001</v>
      </c>
      <c r="G1669" s="4">
        <v>18.399999999999999</v>
      </c>
      <c r="H1669">
        <v>15.4</v>
      </c>
      <c r="I1669">
        <v>14.8</v>
      </c>
    </row>
    <row r="1670" spans="1:9" x14ac:dyDescent="0.25">
      <c r="A1670" t="s">
        <v>1267</v>
      </c>
      <c r="B1670" t="s">
        <v>1336</v>
      </c>
      <c r="C1670" t="s">
        <v>1336</v>
      </c>
      <c r="D1670">
        <v>5.6</v>
      </c>
      <c r="E1670">
        <v>7.4</v>
      </c>
      <c r="F1670" s="4">
        <v>12.7</v>
      </c>
      <c r="G1670" s="4">
        <v>12.8</v>
      </c>
      <c r="H1670">
        <v>15.4</v>
      </c>
      <c r="I1670">
        <v>14.8</v>
      </c>
    </row>
    <row r="1671" spans="1:9" x14ac:dyDescent="0.25">
      <c r="A1671" t="s">
        <v>1267</v>
      </c>
      <c r="B1671" t="s">
        <v>1593</v>
      </c>
      <c r="C1671" t="s">
        <v>1593</v>
      </c>
      <c r="D1671">
        <v>10.1</v>
      </c>
      <c r="E1671">
        <v>10.9</v>
      </c>
      <c r="F1671" s="4">
        <v>14.3</v>
      </c>
      <c r="G1671" s="4">
        <v>12.1</v>
      </c>
      <c r="H1671">
        <v>15.4</v>
      </c>
      <c r="I1671">
        <v>14.8</v>
      </c>
    </row>
    <row r="1672" spans="1:9" x14ac:dyDescent="0.25">
      <c r="A1672" t="s">
        <v>1267</v>
      </c>
      <c r="B1672" t="s">
        <v>1425</v>
      </c>
      <c r="C1672" t="s">
        <v>1425</v>
      </c>
      <c r="D1672">
        <v>9</v>
      </c>
      <c r="E1672">
        <v>9.6999999999999993</v>
      </c>
      <c r="F1672" s="4">
        <v>16.399999999999999</v>
      </c>
      <c r="G1672" s="4">
        <v>16.899999999999999</v>
      </c>
      <c r="H1672">
        <v>15.4</v>
      </c>
      <c r="I1672">
        <v>14.8</v>
      </c>
    </row>
    <row r="1673" spans="1:9" x14ac:dyDescent="0.25">
      <c r="A1673" t="s">
        <v>1267</v>
      </c>
      <c r="B1673" t="s">
        <v>1570</v>
      </c>
      <c r="C1673" t="s">
        <v>1570</v>
      </c>
      <c r="D1673">
        <v>10.7</v>
      </c>
      <c r="E1673">
        <v>11.6</v>
      </c>
      <c r="F1673" s="4">
        <v>10.9</v>
      </c>
      <c r="G1673" s="4">
        <v>11.7</v>
      </c>
      <c r="H1673">
        <v>15.4</v>
      </c>
      <c r="I1673">
        <v>14.8</v>
      </c>
    </row>
    <row r="1674" spans="1:9" x14ac:dyDescent="0.25">
      <c r="A1674" t="s">
        <v>1267</v>
      </c>
      <c r="B1674" t="s">
        <v>1426</v>
      </c>
      <c r="C1674" t="s">
        <v>1426</v>
      </c>
      <c r="D1674">
        <v>8</v>
      </c>
      <c r="E1674">
        <v>9.4</v>
      </c>
      <c r="F1674" s="4">
        <v>17</v>
      </c>
      <c r="G1674" s="4">
        <v>17.2</v>
      </c>
      <c r="H1674">
        <v>15.4</v>
      </c>
      <c r="I1674">
        <v>14.8</v>
      </c>
    </row>
    <row r="1675" spans="1:9" x14ac:dyDescent="0.25">
      <c r="A1675" t="s">
        <v>1267</v>
      </c>
      <c r="B1675" t="s">
        <v>1426</v>
      </c>
      <c r="C1675" t="s">
        <v>1426</v>
      </c>
      <c r="D1675">
        <v>2.6</v>
      </c>
      <c r="E1675">
        <v>3.4</v>
      </c>
      <c r="F1675" s="4">
        <v>14</v>
      </c>
      <c r="G1675" s="4">
        <v>14.6</v>
      </c>
      <c r="H1675">
        <v>15.4</v>
      </c>
      <c r="I1675">
        <v>14.8</v>
      </c>
    </row>
    <row r="1676" spans="1:9" x14ac:dyDescent="0.25">
      <c r="A1676" t="s">
        <v>1267</v>
      </c>
      <c r="B1676" t="s">
        <v>1616</v>
      </c>
      <c r="C1676" t="s">
        <v>1616</v>
      </c>
      <c r="D1676">
        <v>4</v>
      </c>
      <c r="E1676">
        <v>4.3</v>
      </c>
      <c r="F1676" s="4">
        <v>17.8</v>
      </c>
      <c r="G1676" s="4">
        <v>16.3</v>
      </c>
      <c r="H1676">
        <v>15.4</v>
      </c>
      <c r="I1676">
        <v>14.8</v>
      </c>
    </row>
    <row r="1677" spans="1:9" x14ac:dyDescent="0.25">
      <c r="A1677" t="s">
        <v>1267</v>
      </c>
      <c r="B1677" t="s">
        <v>1400</v>
      </c>
      <c r="C1677" t="s">
        <v>1400</v>
      </c>
      <c r="D1677">
        <v>5.0999999999999996</v>
      </c>
      <c r="E1677">
        <v>6.7</v>
      </c>
      <c r="F1677" s="4">
        <v>12</v>
      </c>
      <c r="G1677" s="4">
        <v>12.8</v>
      </c>
      <c r="H1677">
        <v>15.4</v>
      </c>
      <c r="I1677">
        <v>14.8</v>
      </c>
    </row>
    <row r="1678" spans="1:9" x14ac:dyDescent="0.25">
      <c r="A1678" t="s">
        <v>1267</v>
      </c>
      <c r="B1678" t="s">
        <v>1427</v>
      </c>
      <c r="C1678" t="s">
        <v>1427</v>
      </c>
      <c r="D1678">
        <v>3.7</v>
      </c>
      <c r="E1678">
        <v>4.8</v>
      </c>
      <c r="F1678" s="4">
        <v>10.1</v>
      </c>
      <c r="G1678" s="4">
        <v>10.5</v>
      </c>
      <c r="H1678">
        <v>15.4</v>
      </c>
      <c r="I1678">
        <v>14.8</v>
      </c>
    </row>
    <row r="1679" spans="1:9" x14ac:dyDescent="0.25">
      <c r="A1679" t="s">
        <v>1267</v>
      </c>
      <c r="B1679" t="s">
        <v>1371</v>
      </c>
      <c r="C1679" t="s">
        <v>1371</v>
      </c>
      <c r="D1679">
        <v>6.2</v>
      </c>
      <c r="E1679">
        <v>6.8</v>
      </c>
      <c r="F1679" s="4">
        <v>7.9</v>
      </c>
      <c r="G1679" s="4">
        <v>8.6999999999999993</v>
      </c>
      <c r="H1679">
        <v>15.4</v>
      </c>
      <c r="I1679">
        <v>14.8</v>
      </c>
    </row>
    <row r="1680" spans="1:9" x14ac:dyDescent="0.25">
      <c r="A1680" t="s">
        <v>1267</v>
      </c>
      <c r="B1680" t="s">
        <v>1372</v>
      </c>
      <c r="C1680" t="s">
        <v>1372</v>
      </c>
      <c r="D1680">
        <v>7.1</v>
      </c>
      <c r="E1680">
        <v>8</v>
      </c>
      <c r="F1680" s="4">
        <v>16.899999999999999</v>
      </c>
      <c r="G1680" s="4">
        <v>17.7</v>
      </c>
      <c r="H1680">
        <v>15.4</v>
      </c>
      <c r="I1680">
        <v>14.8</v>
      </c>
    </row>
    <row r="1681" spans="1:9" x14ac:dyDescent="0.25">
      <c r="A1681" t="s">
        <v>1267</v>
      </c>
      <c r="B1681" t="s">
        <v>1337</v>
      </c>
      <c r="C1681" t="s">
        <v>1337</v>
      </c>
      <c r="D1681">
        <v>6.6</v>
      </c>
      <c r="E1681">
        <v>7.2</v>
      </c>
      <c r="F1681" s="4">
        <v>13.5</v>
      </c>
      <c r="G1681" s="4">
        <v>15.1</v>
      </c>
      <c r="H1681">
        <v>15.4</v>
      </c>
      <c r="I1681">
        <v>14.8</v>
      </c>
    </row>
    <row r="1682" spans="1:9" x14ac:dyDescent="0.25">
      <c r="A1682" t="s">
        <v>1267</v>
      </c>
      <c r="B1682" t="s">
        <v>1428</v>
      </c>
      <c r="C1682" t="s">
        <v>1428</v>
      </c>
      <c r="D1682">
        <v>3.2</v>
      </c>
      <c r="E1682">
        <v>4</v>
      </c>
      <c r="F1682" s="4">
        <v>7.5</v>
      </c>
      <c r="G1682" s="4">
        <v>8.1999999999999993</v>
      </c>
      <c r="H1682">
        <v>15.4</v>
      </c>
      <c r="I1682">
        <v>14.8</v>
      </c>
    </row>
    <row r="1683" spans="1:9" x14ac:dyDescent="0.25">
      <c r="A1683" t="s">
        <v>1267</v>
      </c>
      <c r="B1683" t="s">
        <v>1617</v>
      </c>
      <c r="C1683" t="s">
        <v>1617</v>
      </c>
      <c r="D1683">
        <v>4.4000000000000004</v>
      </c>
      <c r="E1683">
        <v>5.5</v>
      </c>
      <c r="F1683" s="4">
        <v>12.8</v>
      </c>
      <c r="G1683" s="4">
        <v>12.6</v>
      </c>
      <c r="H1683">
        <v>15.4</v>
      </c>
      <c r="I1683">
        <v>14.8</v>
      </c>
    </row>
    <row r="1684" spans="1:9" x14ac:dyDescent="0.25">
      <c r="A1684" t="s">
        <v>1267</v>
      </c>
      <c r="B1684" t="s">
        <v>1571</v>
      </c>
      <c r="C1684" t="s">
        <v>1571</v>
      </c>
      <c r="D1684">
        <v>6.3</v>
      </c>
      <c r="E1684">
        <v>6.7</v>
      </c>
      <c r="F1684" s="4">
        <v>19.2</v>
      </c>
      <c r="G1684" s="4">
        <v>19.8</v>
      </c>
      <c r="H1684">
        <v>15.4</v>
      </c>
      <c r="I1684">
        <v>14.8</v>
      </c>
    </row>
    <row r="1685" spans="1:9" x14ac:dyDescent="0.25">
      <c r="A1685" t="s">
        <v>1267</v>
      </c>
      <c r="B1685" t="s">
        <v>1373</v>
      </c>
      <c r="C1685" t="s">
        <v>1373</v>
      </c>
      <c r="D1685">
        <v>4.8</v>
      </c>
      <c r="E1685">
        <v>5.7</v>
      </c>
      <c r="F1685" s="4">
        <v>12.9</v>
      </c>
      <c r="G1685" s="4">
        <v>13.7</v>
      </c>
      <c r="H1685">
        <v>15.4</v>
      </c>
      <c r="I1685">
        <v>14.8</v>
      </c>
    </row>
    <row r="1686" spans="1:9" x14ac:dyDescent="0.25">
      <c r="A1686" t="s">
        <v>1267</v>
      </c>
      <c r="B1686" t="s">
        <v>1594</v>
      </c>
      <c r="C1686" t="s">
        <v>1594</v>
      </c>
      <c r="D1686">
        <v>12.4</v>
      </c>
      <c r="E1686">
        <v>14.6</v>
      </c>
      <c r="F1686" s="4">
        <v>13.3</v>
      </c>
      <c r="G1686" s="4">
        <v>15.4</v>
      </c>
      <c r="H1686">
        <v>15.4</v>
      </c>
      <c r="I1686">
        <v>14.8</v>
      </c>
    </row>
    <row r="1687" spans="1:9" x14ac:dyDescent="0.25">
      <c r="A1687" t="s">
        <v>1267</v>
      </c>
      <c r="B1687" t="s">
        <v>1618</v>
      </c>
      <c r="C1687" t="s">
        <v>1618</v>
      </c>
      <c r="D1687">
        <v>3.9</v>
      </c>
      <c r="E1687">
        <v>5.3</v>
      </c>
      <c r="F1687" s="4">
        <v>19.399999999999999</v>
      </c>
      <c r="G1687" s="4">
        <v>20.3</v>
      </c>
      <c r="H1687">
        <v>15.4</v>
      </c>
      <c r="I1687">
        <v>14.8</v>
      </c>
    </row>
    <row r="1688" spans="1:9" x14ac:dyDescent="0.25">
      <c r="A1688" t="s">
        <v>1267</v>
      </c>
      <c r="B1688" t="s">
        <v>1429</v>
      </c>
      <c r="C1688" t="s">
        <v>1429</v>
      </c>
      <c r="D1688">
        <v>10.199999999999999</v>
      </c>
      <c r="E1688">
        <v>11.4</v>
      </c>
      <c r="F1688" s="4">
        <v>12.9</v>
      </c>
      <c r="G1688" s="4">
        <v>12.1</v>
      </c>
      <c r="H1688">
        <v>15.4</v>
      </c>
      <c r="I1688">
        <v>14.8</v>
      </c>
    </row>
    <row r="1689" spans="1:9" x14ac:dyDescent="0.25">
      <c r="A1689" t="s">
        <v>1267</v>
      </c>
      <c r="B1689" t="s">
        <v>1430</v>
      </c>
      <c r="C1689" t="s">
        <v>1430</v>
      </c>
      <c r="D1689">
        <v>9.1999999999999993</v>
      </c>
      <c r="E1689">
        <v>10.4</v>
      </c>
      <c r="F1689" s="4">
        <v>16.100000000000001</v>
      </c>
      <c r="G1689" s="4">
        <v>17.3</v>
      </c>
      <c r="H1689">
        <v>15.4</v>
      </c>
      <c r="I1689">
        <v>14.8</v>
      </c>
    </row>
    <row r="1690" spans="1:9" x14ac:dyDescent="0.25">
      <c r="A1690" t="s">
        <v>1267</v>
      </c>
      <c r="B1690" t="s">
        <v>1374</v>
      </c>
      <c r="C1690" t="s">
        <v>1374</v>
      </c>
      <c r="D1690">
        <v>6.2</v>
      </c>
      <c r="E1690">
        <v>6.8</v>
      </c>
      <c r="F1690" s="4">
        <v>14.8</v>
      </c>
      <c r="G1690" s="4">
        <v>14.8</v>
      </c>
      <c r="H1690">
        <v>15.4</v>
      </c>
      <c r="I1690">
        <v>14.8</v>
      </c>
    </row>
    <row r="1691" spans="1:9" x14ac:dyDescent="0.25">
      <c r="A1691" t="s">
        <v>1267</v>
      </c>
      <c r="B1691" t="s">
        <v>1644</v>
      </c>
      <c r="C1691" t="s">
        <v>1644</v>
      </c>
      <c r="D1691">
        <v>3.8</v>
      </c>
      <c r="E1691">
        <v>4.9000000000000004</v>
      </c>
      <c r="F1691" s="4">
        <v>9.6</v>
      </c>
      <c r="G1691" s="4">
        <v>9.9</v>
      </c>
      <c r="H1691">
        <v>15.4</v>
      </c>
      <c r="I1691">
        <v>14.8</v>
      </c>
    </row>
    <row r="1692" spans="1:9" x14ac:dyDescent="0.25">
      <c r="A1692" t="s">
        <v>1267</v>
      </c>
      <c r="B1692" t="s">
        <v>1285</v>
      </c>
      <c r="C1692" t="s">
        <v>1285</v>
      </c>
      <c r="D1692">
        <v>4.4000000000000004</v>
      </c>
      <c r="E1692">
        <v>4.8</v>
      </c>
      <c r="F1692" s="4">
        <v>12.7</v>
      </c>
      <c r="G1692" s="4">
        <v>13.1</v>
      </c>
      <c r="H1692">
        <v>15.4</v>
      </c>
      <c r="I1692">
        <v>14.8</v>
      </c>
    </row>
    <row r="1693" spans="1:9" x14ac:dyDescent="0.25">
      <c r="A1693" t="s">
        <v>1267</v>
      </c>
      <c r="B1693" t="s">
        <v>1619</v>
      </c>
      <c r="C1693" t="s">
        <v>1619</v>
      </c>
      <c r="D1693">
        <v>1.1000000000000001</v>
      </c>
      <c r="E1693">
        <v>2</v>
      </c>
      <c r="F1693" s="4">
        <v>8</v>
      </c>
      <c r="G1693" s="4">
        <v>10.1</v>
      </c>
      <c r="H1693">
        <v>15.4</v>
      </c>
      <c r="I1693">
        <v>14.8</v>
      </c>
    </row>
    <row r="1694" spans="1:9" x14ac:dyDescent="0.25">
      <c r="A1694" t="s">
        <v>1267</v>
      </c>
      <c r="B1694" t="s">
        <v>1401</v>
      </c>
      <c r="C1694" t="s">
        <v>1401</v>
      </c>
      <c r="D1694">
        <v>4.5</v>
      </c>
      <c r="E1694">
        <v>5.4</v>
      </c>
      <c r="F1694" s="4">
        <v>20.5</v>
      </c>
      <c r="G1694" s="4">
        <v>25.4</v>
      </c>
      <c r="H1694">
        <v>15.4</v>
      </c>
      <c r="I1694">
        <v>14.8</v>
      </c>
    </row>
    <row r="1695" spans="1:9" x14ac:dyDescent="0.25">
      <c r="A1695" t="s">
        <v>1267</v>
      </c>
      <c r="B1695" t="s">
        <v>1461</v>
      </c>
      <c r="C1695" t="s">
        <v>1461</v>
      </c>
      <c r="D1695">
        <v>8.9</v>
      </c>
      <c r="E1695">
        <v>9.6999999999999993</v>
      </c>
      <c r="F1695" s="4">
        <v>14</v>
      </c>
      <c r="G1695" s="4">
        <v>12.7</v>
      </c>
      <c r="H1695">
        <v>15.4</v>
      </c>
      <c r="I1695">
        <v>14.8</v>
      </c>
    </row>
    <row r="1696" spans="1:9" x14ac:dyDescent="0.25">
      <c r="A1696" t="s">
        <v>1267</v>
      </c>
      <c r="B1696" t="s">
        <v>1431</v>
      </c>
      <c r="C1696" t="s">
        <v>1431</v>
      </c>
      <c r="D1696">
        <v>2.7</v>
      </c>
      <c r="E1696">
        <v>3.5</v>
      </c>
      <c r="F1696" s="4">
        <v>6.5</v>
      </c>
      <c r="G1696" s="4">
        <v>7.5</v>
      </c>
      <c r="H1696">
        <v>15.4</v>
      </c>
      <c r="I1696">
        <v>14.8</v>
      </c>
    </row>
    <row r="1697" spans="1:9" x14ac:dyDescent="0.25">
      <c r="A1697" t="s">
        <v>1267</v>
      </c>
      <c r="B1697" t="s">
        <v>1432</v>
      </c>
      <c r="C1697" t="s">
        <v>1432</v>
      </c>
      <c r="D1697">
        <v>8.5</v>
      </c>
      <c r="E1697">
        <v>9.5</v>
      </c>
      <c r="F1697" s="4">
        <v>15.2</v>
      </c>
      <c r="G1697" s="4">
        <v>14.8</v>
      </c>
      <c r="H1697">
        <v>15.4</v>
      </c>
      <c r="I1697">
        <v>14.8</v>
      </c>
    </row>
    <row r="1698" spans="1:9" x14ac:dyDescent="0.25">
      <c r="A1698" t="s">
        <v>1267</v>
      </c>
      <c r="B1698" t="s">
        <v>1476</v>
      </c>
      <c r="C1698" t="s">
        <v>1476</v>
      </c>
      <c r="D1698">
        <v>12.5</v>
      </c>
      <c r="E1698">
        <v>13.6</v>
      </c>
      <c r="F1698" s="4">
        <v>15.9</v>
      </c>
      <c r="G1698" s="4">
        <v>15.7</v>
      </c>
      <c r="H1698">
        <v>15.4</v>
      </c>
      <c r="I1698">
        <v>14.8</v>
      </c>
    </row>
    <row r="1699" spans="1:9" x14ac:dyDescent="0.25">
      <c r="A1699" t="s">
        <v>1267</v>
      </c>
      <c r="B1699" t="s">
        <v>1477</v>
      </c>
      <c r="C1699" t="s">
        <v>1477</v>
      </c>
      <c r="D1699">
        <v>11.7</v>
      </c>
      <c r="E1699">
        <v>12.1</v>
      </c>
      <c r="F1699" s="4">
        <v>15.8</v>
      </c>
      <c r="G1699" s="4">
        <v>14.9</v>
      </c>
      <c r="H1699">
        <v>15.4</v>
      </c>
      <c r="I1699">
        <v>14.8</v>
      </c>
    </row>
    <row r="1700" spans="1:9" x14ac:dyDescent="0.25">
      <c r="A1700" t="s">
        <v>1267</v>
      </c>
      <c r="B1700" t="s">
        <v>1433</v>
      </c>
      <c r="C1700" t="s">
        <v>1433</v>
      </c>
      <c r="D1700">
        <v>17.600000000000001</v>
      </c>
      <c r="E1700">
        <v>17.100000000000001</v>
      </c>
      <c r="F1700" s="4">
        <v>15.6</v>
      </c>
      <c r="G1700" s="4">
        <v>14.5</v>
      </c>
      <c r="H1700">
        <v>15.4</v>
      </c>
      <c r="I1700">
        <v>14.8</v>
      </c>
    </row>
    <row r="1701" spans="1:9" x14ac:dyDescent="0.25">
      <c r="A1701" t="s">
        <v>1267</v>
      </c>
      <c r="B1701" t="s">
        <v>1536</v>
      </c>
      <c r="C1701" t="s">
        <v>1536</v>
      </c>
      <c r="D1701">
        <v>2.7</v>
      </c>
      <c r="E1701">
        <v>3.9</v>
      </c>
      <c r="F1701" s="4">
        <v>13.2</v>
      </c>
      <c r="G1701" s="4">
        <v>16.7</v>
      </c>
      <c r="H1701">
        <v>15.4</v>
      </c>
      <c r="I1701">
        <v>14.8</v>
      </c>
    </row>
    <row r="1702" spans="1:9" x14ac:dyDescent="0.25">
      <c r="A1702" t="s">
        <v>1267</v>
      </c>
      <c r="B1702" t="s">
        <v>1517</v>
      </c>
      <c r="C1702" t="s">
        <v>1517</v>
      </c>
      <c r="D1702">
        <v>6.8</v>
      </c>
      <c r="E1702">
        <v>7.5</v>
      </c>
      <c r="F1702" s="4">
        <v>17</v>
      </c>
      <c r="G1702" s="4">
        <v>16.5</v>
      </c>
      <c r="H1702">
        <v>15.4</v>
      </c>
      <c r="I1702">
        <v>14.8</v>
      </c>
    </row>
    <row r="1703" spans="1:9" x14ac:dyDescent="0.25">
      <c r="A1703" t="s">
        <v>1267</v>
      </c>
      <c r="B1703" t="s">
        <v>1338</v>
      </c>
      <c r="C1703" t="s">
        <v>1338</v>
      </c>
      <c r="D1703">
        <v>5.0999999999999996</v>
      </c>
      <c r="E1703">
        <v>6.6</v>
      </c>
      <c r="F1703" s="4">
        <v>13.5</v>
      </c>
      <c r="G1703" s="4">
        <v>15.5</v>
      </c>
      <c r="H1703">
        <v>15.4</v>
      </c>
      <c r="I1703">
        <v>14.8</v>
      </c>
    </row>
    <row r="1704" spans="1:9" x14ac:dyDescent="0.25">
      <c r="A1704" t="s">
        <v>1267</v>
      </c>
      <c r="B1704" t="s">
        <v>1434</v>
      </c>
      <c r="C1704" t="s">
        <v>1434</v>
      </c>
      <c r="D1704">
        <v>12</v>
      </c>
      <c r="E1704">
        <v>13</v>
      </c>
      <c r="F1704" s="4">
        <v>16.600000000000001</v>
      </c>
      <c r="G1704" s="4">
        <v>17.600000000000001</v>
      </c>
      <c r="H1704">
        <v>15.4</v>
      </c>
      <c r="I1704">
        <v>14.8</v>
      </c>
    </row>
    <row r="1705" spans="1:9" x14ac:dyDescent="0.25">
      <c r="A1705" t="s">
        <v>1267</v>
      </c>
      <c r="B1705" t="s">
        <v>1645</v>
      </c>
      <c r="C1705" t="s">
        <v>1645</v>
      </c>
      <c r="D1705">
        <v>10.5</v>
      </c>
      <c r="E1705">
        <v>11.7</v>
      </c>
      <c r="F1705" s="4">
        <v>11.3</v>
      </c>
      <c r="G1705" s="4">
        <v>10.5</v>
      </c>
      <c r="H1705">
        <v>15.4</v>
      </c>
      <c r="I1705">
        <v>14.8</v>
      </c>
    </row>
    <row r="1706" spans="1:9" x14ac:dyDescent="0.25">
      <c r="A1706" t="s">
        <v>1267</v>
      </c>
      <c r="B1706" t="s">
        <v>1537</v>
      </c>
      <c r="C1706" t="s">
        <v>1537</v>
      </c>
      <c r="D1706">
        <v>4</v>
      </c>
      <c r="E1706">
        <v>5</v>
      </c>
      <c r="F1706" s="4">
        <v>10.7</v>
      </c>
      <c r="G1706" s="4">
        <v>12.3</v>
      </c>
      <c r="H1706">
        <v>15.4</v>
      </c>
      <c r="I1706">
        <v>14.8</v>
      </c>
    </row>
    <row r="1707" spans="1:9" x14ac:dyDescent="0.25">
      <c r="A1707" t="s">
        <v>1267</v>
      </c>
      <c r="B1707" t="s">
        <v>1435</v>
      </c>
      <c r="C1707" t="s">
        <v>1435</v>
      </c>
      <c r="D1707">
        <v>16.5</v>
      </c>
      <c r="E1707">
        <v>17.600000000000001</v>
      </c>
      <c r="F1707" s="4">
        <v>12.2</v>
      </c>
      <c r="G1707" s="4">
        <v>12.3</v>
      </c>
      <c r="H1707">
        <v>15.4</v>
      </c>
      <c r="I1707">
        <v>14.8</v>
      </c>
    </row>
    <row r="1708" spans="1:9" x14ac:dyDescent="0.25">
      <c r="A1708" t="s">
        <v>1267</v>
      </c>
      <c r="B1708" t="s">
        <v>1375</v>
      </c>
      <c r="C1708" t="s">
        <v>1375</v>
      </c>
      <c r="D1708">
        <v>5.0999999999999996</v>
      </c>
      <c r="E1708">
        <v>5.6</v>
      </c>
      <c r="F1708" s="4">
        <v>12.7</v>
      </c>
      <c r="G1708" s="4">
        <v>12.1</v>
      </c>
      <c r="H1708">
        <v>15.4</v>
      </c>
      <c r="I1708">
        <v>14.8</v>
      </c>
    </row>
    <row r="1709" spans="1:9" x14ac:dyDescent="0.25">
      <c r="A1709" t="s">
        <v>1267</v>
      </c>
      <c r="B1709" t="s">
        <v>1311</v>
      </c>
      <c r="C1709" t="s">
        <v>1311</v>
      </c>
      <c r="D1709">
        <v>16.600000000000001</v>
      </c>
      <c r="E1709">
        <v>16.2</v>
      </c>
      <c r="F1709" s="4">
        <v>14.4</v>
      </c>
      <c r="G1709" s="4">
        <v>13.7</v>
      </c>
      <c r="H1709">
        <v>15.4</v>
      </c>
      <c r="I1709">
        <v>14.8</v>
      </c>
    </row>
    <row r="1710" spans="1:9" x14ac:dyDescent="0.25">
      <c r="A1710" t="s">
        <v>1267</v>
      </c>
      <c r="B1710" t="s">
        <v>1339</v>
      </c>
      <c r="C1710" t="s">
        <v>1339</v>
      </c>
      <c r="D1710">
        <v>5.8</v>
      </c>
      <c r="E1710">
        <v>6.8</v>
      </c>
      <c r="F1710" s="4">
        <v>19.8</v>
      </c>
      <c r="G1710" s="4">
        <v>19.7</v>
      </c>
      <c r="H1710">
        <v>15.4</v>
      </c>
      <c r="I1710">
        <v>14.8</v>
      </c>
    </row>
    <row r="1711" spans="1:9" x14ac:dyDescent="0.25">
      <c r="A1711" t="s">
        <v>1267</v>
      </c>
      <c r="B1711" t="s">
        <v>1620</v>
      </c>
      <c r="C1711" t="s">
        <v>1620</v>
      </c>
      <c r="D1711">
        <v>3.8</v>
      </c>
      <c r="E1711">
        <v>4.4000000000000004</v>
      </c>
      <c r="F1711" s="4">
        <v>22.1</v>
      </c>
      <c r="G1711" s="4">
        <v>17.899999999999999</v>
      </c>
      <c r="H1711">
        <v>15.4</v>
      </c>
      <c r="I1711">
        <v>14.8</v>
      </c>
    </row>
    <row r="1712" spans="1:9" x14ac:dyDescent="0.25">
      <c r="A1712" t="s">
        <v>1267</v>
      </c>
      <c r="B1712" t="s">
        <v>1376</v>
      </c>
      <c r="C1712" t="s">
        <v>1376</v>
      </c>
      <c r="D1712">
        <v>3.1</v>
      </c>
      <c r="E1712">
        <v>3.7</v>
      </c>
      <c r="F1712" s="4">
        <v>16.2</v>
      </c>
      <c r="G1712" s="4">
        <v>14.2</v>
      </c>
      <c r="H1712">
        <v>15.4</v>
      </c>
      <c r="I1712">
        <v>14.8</v>
      </c>
    </row>
    <row r="1713" spans="1:9" x14ac:dyDescent="0.25">
      <c r="A1713" t="s">
        <v>1267</v>
      </c>
      <c r="B1713" t="s">
        <v>1478</v>
      </c>
      <c r="C1713" t="s">
        <v>1478</v>
      </c>
      <c r="D1713">
        <v>10.199999999999999</v>
      </c>
      <c r="E1713">
        <v>12.4</v>
      </c>
      <c r="F1713" s="4">
        <v>15.2</v>
      </c>
      <c r="G1713" s="4">
        <v>16.5</v>
      </c>
      <c r="H1713">
        <v>15.4</v>
      </c>
      <c r="I1713">
        <v>14.8</v>
      </c>
    </row>
    <row r="1714" spans="1:9" x14ac:dyDescent="0.25">
      <c r="A1714" t="s">
        <v>1267</v>
      </c>
      <c r="B1714" t="s">
        <v>1538</v>
      </c>
      <c r="C1714" t="s">
        <v>1538</v>
      </c>
      <c r="D1714">
        <v>4.8</v>
      </c>
      <c r="E1714">
        <v>6.9</v>
      </c>
      <c r="F1714" s="4">
        <v>14.6</v>
      </c>
      <c r="G1714" s="4">
        <v>15.8</v>
      </c>
      <c r="H1714">
        <v>15.4</v>
      </c>
      <c r="I1714">
        <v>14.8</v>
      </c>
    </row>
    <row r="1715" spans="1:9" x14ac:dyDescent="0.25">
      <c r="A1715" t="s">
        <v>1267</v>
      </c>
      <c r="B1715" t="s">
        <v>1340</v>
      </c>
      <c r="C1715" t="s">
        <v>1340</v>
      </c>
      <c r="D1715">
        <v>7</v>
      </c>
      <c r="E1715">
        <v>7.6</v>
      </c>
      <c r="F1715" s="4">
        <v>16.899999999999999</v>
      </c>
      <c r="G1715" s="4">
        <v>17.8</v>
      </c>
      <c r="H1715">
        <v>15.4</v>
      </c>
      <c r="I1715">
        <v>14.8</v>
      </c>
    </row>
    <row r="1716" spans="1:9" x14ac:dyDescent="0.25">
      <c r="A1716" t="s">
        <v>1267</v>
      </c>
      <c r="B1716" t="s">
        <v>1312</v>
      </c>
      <c r="C1716" t="s">
        <v>1312</v>
      </c>
      <c r="D1716">
        <v>9.9</v>
      </c>
      <c r="E1716">
        <v>10.5</v>
      </c>
      <c r="F1716" s="4">
        <v>14.9</v>
      </c>
      <c r="G1716" s="4">
        <v>14.3</v>
      </c>
      <c r="H1716">
        <v>15.4</v>
      </c>
      <c r="I1716">
        <v>14.8</v>
      </c>
    </row>
    <row r="1717" spans="1:9" x14ac:dyDescent="0.25">
      <c r="A1717" t="s">
        <v>1267</v>
      </c>
      <c r="B1717" t="s">
        <v>1479</v>
      </c>
      <c r="C1717" t="s">
        <v>1479</v>
      </c>
      <c r="D1717">
        <v>7.7</v>
      </c>
      <c r="E1717">
        <v>8.6999999999999993</v>
      </c>
      <c r="F1717" s="4">
        <v>16.2</v>
      </c>
      <c r="G1717" s="4">
        <v>15.5</v>
      </c>
      <c r="H1717">
        <v>15.4</v>
      </c>
      <c r="I1717">
        <v>14.8</v>
      </c>
    </row>
    <row r="1718" spans="1:9" x14ac:dyDescent="0.25">
      <c r="A1718" t="s">
        <v>1267</v>
      </c>
      <c r="B1718" t="s">
        <v>1572</v>
      </c>
      <c r="C1718" t="s">
        <v>1572</v>
      </c>
      <c r="D1718">
        <v>6.9</v>
      </c>
      <c r="E1718">
        <v>7.4</v>
      </c>
      <c r="F1718" s="4">
        <v>16.8</v>
      </c>
      <c r="G1718" s="4">
        <v>17.5</v>
      </c>
      <c r="H1718">
        <v>15.4</v>
      </c>
      <c r="I1718">
        <v>14.8</v>
      </c>
    </row>
    <row r="1719" spans="1:9" x14ac:dyDescent="0.25">
      <c r="A1719" t="s">
        <v>1267</v>
      </c>
      <c r="B1719" t="s">
        <v>1480</v>
      </c>
      <c r="C1719" t="s">
        <v>1480</v>
      </c>
      <c r="D1719">
        <v>6.6</v>
      </c>
      <c r="E1719">
        <v>7.2</v>
      </c>
      <c r="F1719" s="4">
        <v>13.4</v>
      </c>
      <c r="G1719" s="4">
        <v>12.4</v>
      </c>
      <c r="H1719">
        <v>15.4</v>
      </c>
      <c r="I1719">
        <v>14.8</v>
      </c>
    </row>
    <row r="1720" spans="1:9" x14ac:dyDescent="0.25">
      <c r="A1720" t="s">
        <v>1267</v>
      </c>
      <c r="B1720" t="s">
        <v>1498</v>
      </c>
      <c r="C1720" t="s">
        <v>1498</v>
      </c>
      <c r="D1720">
        <v>12.2</v>
      </c>
      <c r="E1720">
        <v>12.7</v>
      </c>
      <c r="F1720" s="4">
        <v>16.2</v>
      </c>
      <c r="G1720" s="4">
        <v>13.7</v>
      </c>
      <c r="H1720">
        <v>15.4</v>
      </c>
      <c r="I1720">
        <v>14.8</v>
      </c>
    </row>
    <row r="1721" spans="1:9" x14ac:dyDescent="0.25">
      <c r="A1721" t="s">
        <v>1267</v>
      </c>
      <c r="B1721" t="s">
        <v>1313</v>
      </c>
      <c r="C1721" t="s">
        <v>1313</v>
      </c>
      <c r="D1721">
        <v>11.6</v>
      </c>
      <c r="E1721">
        <v>12.3</v>
      </c>
      <c r="F1721" s="4">
        <v>12.8</v>
      </c>
      <c r="G1721" s="4">
        <v>14.7</v>
      </c>
      <c r="H1721">
        <v>15.4</v>
      </c>
      <c r="I1721">
        <v>14.8</v>
      </c>
    </row>
    <row r="1722" spans="1:9" x14ac:dyDescent="0.25">
      <c r="A1722" t="s">
        <v>1267</v>
      </c>
      <c r="B1722" t="s">
        <v>1436</v>
      </c>
      <c r="C1722" t="s">
        <v>1436</v>
      </c>
      <c r="D1722">
        <v>4.3</v>
      </c>
      <c r="E1722">
        <v>4.8</v>
      </c>
      <c r="F1722" s="4">
        <v>16.3</v>
      </c>
      <c r="G1722" s="4">
        <v>17.2</v>
      </c>
      <c r="H1722">
        <v>15.4</v>
      </c>
      <c r="I1722">
        <v>14.8</v>
      </c>
    </row>
    <row r="1723" spans="1:9" x14ac:dyDescent="0.25">
      <c r="A1723" t="s">
        <v>1267</v>
      </c>
      <c r="B1723" t="s">
        <v>1499</v>
      </c>
      <c r="C1723" t="s">
        <v>1499</v>
      </c>
      <c r="D1723">
        <v>6.2</v>
      </c>
      <c r="E1723">
        <v>6</v>
      </c>
      <c r="F1723" s="4">
        <v>14.7</v>
      </c>
      <c r="G1723" s="4">
        <v>14.3</v>
      </c>
      <c r="H1723">
        <v>15.4</v>
      </c>
      <c r="I1723">
        <v>14.8</v>
      </c>
    </row>
    <row r="1724" spans="1:9" x14ac:dyDescent="0.25">
      <c r="A1724" t="s">
        <v>1267</v>
      </c>
      <c r="B1724" t="s">
        <v>1377</v>
      </c>
      <c r="C1724" t="s">
        <v>1377</v>
      </c>
      <c r="D1724">
        <v>5.4</v>
      </c>
      <c r="E1724">
        <v>5.9</v>
      </c>
      <c r="F1724" s="4">
        <v>17.899999999999999</v>
      </c>
      <c r="G1724" s="4">
        <v>17.3</v>
      </c>
      <c r="H1724">
        <v>15.4</v>
      </c>
      <c r="I1724">
        <v>14.8</v>
      </c>
    </row>
    <row r="1725" spans="1:9" x14ac:dyDescent="0.25">
      <c r="A1725" t="s">
        <v>1267</v>
      </c>
      <c r="B1725" t="s">
        <v>1437</v>
      </c>
      <c r="C1725" t="s">
        <v>1437</v>
      </c>
      <c r="D1725">
        <v>15</v>
      </c>
      <c r="E1725">
        <v>15.3</v>
      </c>
      <c r="F1725" s="4">
        <v>14.1</v>
      </c>
      <c r="G1725" s="4">
        <v>14.2</v>
      </c>
      <c r="H1725">
        <v>15.4</v>
      </c>
      <c r="I1725">
        <v>14.8</v>
      </c>
    </row>
    <row r="1726" spans="1:9" x14ac:dyDescent="0.25">
      <c r="A1726" t="s">
        <v>1267</v>
      </c>
      <c r="B1726" t="s">
        <v>1573</v>
      </c>
      <c r="C1726" t="s">
        <v>1573</v>
      </c>
      <c r="D1726">
        <v>14.6</v>
      </c>
      <c r="E1726">
        <v>16.7</v>
      </c>
      <c r="F1726" s="4">
        <v>9</v>
      </c>
      <c r="G1726" s="4">
        <v>9.1</v>
      </c>
      <c r="H1726">
        <v>15.4</v>
      </c>
      <c r="I1726">
        <v>14.8</v>
      </c>
    </row>
    <row r="1727" spans="1:9" x14ac:dyDescent="0.25">
      <c r="A1727" t="s">
        <v>1267</v>
      </c>
      <c r="B1727" t="s">
        <v>1378</v>
      </c>
      <c r="C1727" t="s">
        <v>1378</v>
      </c>
      <c r="D1727">
        <v>3.7</v>
      </c>
      <c r="E1727">
        <v>4</v>
      </c>
      <c r="F1727" s="4">
        <v>14.8</v>
      </c>
      <c r="G1727" s="4">
        <v>14</v>
      </c>
      <c r="H1727">
        <v>15.4</v>
      </c>
      <c r="I1727">
        <v>14.8</v>
      </c>
    </row>
    <row r="1728" spans="1:9" x14ac:dyDescent="0.25">
      <c r="A1728" t="s">
        <v>1267</v>
      </c>
      <c r="B1728" t="s">
        <v>1646</v>
      </c>
      <c r="C1728" t="s">
        <v>1646</v>
      </c>
      <c r="D1728">
        <v>13.9</v>
      </c>
      <c r="E1728">
        <v>15</v>
      </c>
      <c r="F1728" s="4">
        <v>12.6</v>
      </c>
      <c r="G1728" s="4">
        <v>12.8</v>
      </c>
      <c r="H1728">
        <v>15.4</v>
      </c>
      <c r="I1728">
        <v>14.8</v>
      </c>
    </row>
    <row r="1729" spans="1:9" x14ac:dyDescent="0.25">
      <c r="A1729" t="s">
        <v>1267</v>
      </c>
      <c r="B1729" t="s">
        <v>1353</v>
      </c>
      <c r="C1729" t="s">
        <v>1353</v>
      </c>
      <c r="D1729">
        <v>2.4</v>
      </c>
      <c r="E1729">
        <v>3.7</v>
      </c>
      <c r="F1729" s="4">
        <v>11.1</v>
      </c>
      <c r="G1729" s="4">
        <v>9.8000000000000007</v>
      </c>
      <c r="H1729">
        <v>15.4</v>
      </c>
      <c r="I1729">
        <v>14.8</v>
      </c>
    </row>
    <row r="1730" spans="1:9" x14ac:dyDescent="0.25">
      <c r="A1730" t="s">
        <v>1267</v>
      </c>
      <c r="B1730" t="s">
        <v>1621</v>
      </c>
      <c r="C1730" t="s">
        <v>1621</v>
      </c>
      <c r="D1730">
        <v>6.7</v>
      </c>
      <c r="E1730">
        <v>7.9</v>
      </c>
      <c r="F1730" s="4">
        <v>18.399999999999999</v>
      </c>
      <c r="G1730" s="4">
        <v>17.5</v>
      </c>
      <c r="H1730">
        <v>15.4</v>
      </c>
      <c r="I1730">
        <v>14.8</v>
      </c>
    </row>
    <row r="1731" spans="1:9" x14ac:dyDescent="0.25">
      <c r="A1731" t="s">
        <v>1267</v>
      </c>
      <c r="B1731" t="s">
        <v>1518</v>
      </c>
      <c r="C1731" t="s">
        <v>1518</v>
      </c>
      <c r="D1731">
        <v>6.4</v>
      </c>
      <c r="E1731">
        <v>9.3000000000000007</v>
      </c>
      <c r="F1731" s="4">
        <v>12.4</v>
      </c>
      <c r="G1731" s="4">
        <v>12.6</v>
      </c>
      <c r="H1731">
        <v>15.4</v>
      </c>
      <c r="I1731">
        <v>14.8</v>
      </c>
    </row>
    <row r="1732" spans="1:9" x14ac:dyDescent="0.25">
      <c r="A1732" t="s">
        <v>1267</v>
      </c>
      <c r="B1732" t="s">
        <v>1438</v>
      </c>
      <c r="C1732" t="s">
        <v>1438</v>
      </c>
      <c r="D1732">
        <v>4.5999999999999996</v>
      </c>
      <c r="E1732">
        <v>4.7</v>
      </c>
      <c r="F1732" s="4">
        <v>15.3</v>
      </c>
      <c r="G1732" s="4">
        <v>13.2</v>
      </c>
      <c r="H1732">
        <v>15.4</v>
      </c>
      <c r="I1732">
        <v>14.8</v>
      </c>
    </row>
    <row r="1733" spans="1:9" x14ac:dyDescent="0.25">
      <c r="A1733" t="s">
        <v>1267</v>
      </c>
      <c r="B1733" t="s">
        <v>1439</v>
      </c>
      <c r="C1733" t="s">
        <v>1439</v>
      </c>
      <c r="D1733">
        <v>5.4</v>
      </c>
      <c r="E1733">
        <v>6</v>
      </c>
      <c r="F1733" s="4">
        <v>17.600000000000001</v>
      </c>
      <c r="G1733" s="4">
        <v>18.600000000000001</v>
      </c>
      <c r="H1733">
        <v>15.4</v>
      </c>
      <c r="I1733">
        <v>14.8</v>
      </c>
    </row>
    <row r="1734" spans="1:9" x14ac:dyDescent="0.25">
      <c r="A1734" t="s">
        <v>1267</v>
      </c>
      <c r="B1734" t="s">
        <v>1500</v>
      </c>
      <c r="C1734" t="s">
        <v>1500</v>
      </c>
      <c r="D1734">
        <v>10</v>
      </c>
      <c r="E1734">
        <v>10.8</v>
      </c>
      <c r="F1734" s="4">
        <v>13.6</v>
      </c>
      <c r="G1734" s="4">
        <v>13.6</v>
      </c>
      <c r="H1734">
        <v>15.4</v>
      </c>
      <c r="I1734">
        <v>14.8</v>
      </c>
    </row>
    <row r="1735" spans="1:9" x14ac:dyDescent="0.25">
      <c r="A1735" t="s">
        <v>1267</v>
      </c>
      <c r="B1735" t="s">
        <v>1287</v>
      </c>
      <c r="C1735" t="s">
        <v>1287</v>
      </c>
      <c r="D1735">
        <v>4.8</v>
      </c>
      <c r="E1735">
        <v>5.8</v>
      </c>
      <c r="F1735" s="4">
        <v>11.4</v>
      </c>
      <c r="G1735" s="4">
        <v>11.8</v>
      </c>
      <c r="H1735">
        <v>15.4</v>
      </c>
      <c r="I1735">
        <v>14.8</v>
      </c>
    </row>
    <row r="1736" spans="1:9" x14ac:dyDescent="0.25">
      <c r="A1736" t="s">
        <v>1267</v>
      </c>
      <c r="B1736" t="s">
        <v>1287</v>
      </c>
      <c r="C1736" t="s">
        <v>1287</v>
      </c>
      <c r="D1736">
        <v>6.2</v>
      </c>
      <c r="E1736">
        <v>7</v>
      </c>
      <c r="F1736" s="4">
        <v>14.9</v>
      </c>
      <c r="G1736" s="4">
        <v>13.3</v>
      </c>
      <c r="H1736">
        <v>15.4</v>
      </c>
      <c r="I1736">
        <v>14.8</v>
      </c>
    </row>
    <row r="1737" spans="1:9" x14ac:dyDescent="0.25">
      <c r="A1737" t="s">
        <v>1267</v>
      </c>
      <c r="B1737" t="s">
        <v>1623</v>
      </c>
      <c r="C1737" t="s">
        <v>1623</v>
      </c>
      <c r="D1737">
        <v>1.9</v>
      </c>
      <c r="E1737">
        <v>2.9</v>
      </c>
      <c r="F1737" s="4">
        <v>14.9</v>
      </c>
      <c r="G1737" s="4">
        <v>15.1</v>
      </c>
      <c r="H1737">
        <v>15.4</v>
      </c>
      <c r="I1737">
        <v>14.8</v>
      </c>
    </row>
    <row r="1738" spans="1:9" x14ac:dyDescent="0.25">
      <c r="A1738" t="s">
        <v>1267</v>
      </c>
      <c r="B1738" t="s">
        <v>1481</v>
      </c>
      <c r="C1738" t="s">
        <v>1481</v>
      </c>
      <c r="D1738">
        <v>4.7</v>
      </c>
      <c r="E1738">
        <v>6.3</v>
      </c>
      <c r="F1738" s="4">
        <v>12.2</v>
      </c>
      <c r="G1738" s="4">
        <v>13.6</v>
      </c>
      <c r="H1738">
        <v>15.4</v>
      </c>
      <c r="I1738">
        <v>14.8</v>
      </c>
    </row>
    <row r="1739" spans="1:9" x14ac:dyDescent="0.25">
      <c r="A1739" t="s">
        <v>1267</v>
      </c>
      <c r="B1739" t="s">
        <v>1574</v>
      </c>
      <c r="C1739" t="s">
        <v>1574</v>
      </c>
      <c r="D1739">
        <v>8.1</v>
      </c>
      <c r="E1739">
        <v>8.9</v>
      </c>
      <c r="F1739" s="4">
        <v>10.1</v>
      </c>
      <c r="G1739" s="4">
        <v>9.9</v>
      </c>
      <c r="H1739">
        <v>15.4</v>
      </c>
      <c r="I1739">
        <v>14.8</v>
      </c>
    </row>
    <row r="1740" spans="1:9" x14ac:dyDescent="0.25">
      <c r="A1740" t="s">
        <v>1267</v>
      </c>
      <c r="B1740" t="s">
        <v>1647</v>
      </c>
      <c r="C1740" t="s">
        <v>1647</v>
      </c>
      <c r="D1740">
        <v>7.5</v>
      </c>
      <c r="E1740">
        <v>8.4</v>
      </c>
      <c r="F1740" s="4">
        <v>13.5</v>
      </c>
      <c r="G1740" s="4">
        <v>12.5</v>
      </c>
      <c r="H1740">
        <v>15.4</v>
      </c>
      <c r="I1740">
        <v>14.8</v>
      </c>
    </row>
    <row r="1741" spans="1:9" x14ac:dyDescent="0.25">
      <c r="A1741" t="s">
        <v>1267</v>
      </c>
      <c r="B1741" t="s">
        <v>1519</v>
      </c>
      <c r="C1741" t="s">
        <v>1519</v>
      </c>
      <c r="D1741">
        <v>5.3</v>
      </c>
      <c r="E1741">
        <v>7.4</v>
      </c>
      <c r="F1741" s="4">
        <v>17.2</v>
      </c>
      <c r="G1741" s="4">
        <v>17.5</v>
      </c>
      <c r="H1741">
        <v>15.4</v>
      </c>
      <c r="I1741">
        <v>14.8</v>
      </c>
    </row>
    <row r="1742" spans="1:9" x14ac:dyDescent="0.25">
      <c r="A1742" t="s">
        <v>1267</v>
      </c>
      <c r="B1742" t="s">
        <v>1575</v>
      </c>
      <c r="C1742" t="s">
        <v>1575</v>
      </c>
      <c r="D1742">
        <v>6.7</v>
      </c>
      <c r="E1742">
        <v>7.3</v>
      </c>
      <c r="F1742" s="4">
        <v>18.100000000000001</v>
      </c>
      <c r="G1742" s="4">
        <v>17.600000000000001</v>
      </c>
      <c r="H1742">
        <v>15.4</v>
      </c>
      <c r="I1742">
        <v>14.8</v>
      </c>
    </row>
    <row r="1743" spans="1:9" x14ac:dyDescent="0.25">
      <c r="A1743" t="s">
        <v>1267</v>
      </c>
      <c r="B1743" t="s">
        <v>1462</v>
      </c>
      <c r="C1743" t="s">
        <v>1462</v>
      </c>
      <c r="D1743">
        <v>4.9000000000000004</v>
      </c>
      <c r="E1743">
        <v>5.4</v>
      </c>
      <c r="F1743" s="4">
        <v>13.8</v>
      </c>
      <c r="G1743" s="4">
        <v>13.3</v>
      </c>
      <c r="H1743">
        <v>15.4</v>
      </c>
      <c r="I1743">
        <v>14.8</v>
      </c>
    </row>
    <row r="1744" spans="1:9" x14ac:dyDescent="0.25">
      <c r="A1744" t="s">
        <v>1267</v>
      </c>
      <c r="B1744" t="s">
        <v>1354</v>
      </c>
      <c r="C1744" t="s">
        <v>1354</v>
      </c>
      <c r="D1744">
        <v>9.8000000000000007</v>
      </c>
      <c r="E1744">
        <v>10.4</v>
      </c>
      <c r="F1744" s="4">
        <v>14.8</v>
      </c>
      <c r="G1744" s="4">
        <v>13.3</v>
      </c>
      <c r="H1744">
        <v>15.4</v>
      </c>
      <c r="I1744">
        <v>14.8</v>
      </c>
    </row>
    <row r="1745" spans="1:9" x14ac:dyDescent="0.25">
      <c r="A1745" t="s">
        <v>1267</v>
      </c>
      <c r="B1745" t="s">
        <v>1286</v>
      </c>
      <c r="C1745" t="s">
        <v>1286</v>
      </c>
      <c r="D1745">
        <v>9.6999999999999993</v>
      </c>
      <c r="E1745">
        <v>11.2</v>
      </c>
      <c r="F1745" s="4">
        <v>10.7</v>
      </c>
      <c r="G1745" s="4">
        <v>11.1</v>
      </c>
      <c r="H1745">
        <v>15.4</v>
      </c>
      <c r="I1745">
        <v>14.8</v>
      </c>
    </row>
    <row r="1746" spans="1:9" x14ac:dyDescent="0.25">
      <c r="A1746" t="s">
        <v>1267</v>
      </c>
      <c r="B1746" t="s">
        <v>1482</v>
      </c>
      <c r="C1746" t="s">
        <v>1482</v>
      </c>
      <c r="D1746">
        <v>13</v>
      </c>
      <c r="E1746">
        <v>14.2</v>
      </c>
      <c r="F1746" s="4">
        <v>14.3</v>
      </c>
      <c r="G1746" s="4">
        <v>15.1</v>
      </c>
      <c r="H1746">
        <v>15.4</v>
      </c>
      <c r="I1746">
        <v>14.8</v>
      </c>
    </row>
    <row r="1747" spans="1:9" x14ac:dyDescent="0.25">
      <c r="A1747" t="s">
        <v>1267</v>
      </c>
      <c r="B1747" t="s">
        <v>1355</v>
      </c>
      <c r="C1747" t="s">
        <v>1355</v>
      </c>
      <c r="D1747">
        <v>5.7</v>
      </c>
      <c r="E1747">
        <v>6.7</v>
      </c>
      <c r="F1747" s="4">
        <v>10.199999999999999</v>
      </c>
      <c r="G1747" s="4">
        <v>11.5</v>
      </c>
      <c r="H1747">
        <v>15.4</v>
      </c>
      <c r="I1747">
        <v>14.8</v>
      </c>
    </row>
    <row r="1748" spans="1:9" x14ac:dyDescent="0.25">
      <c r="A1748" t="s">
        <v>1267</v>
      </c>
      <c r="B1748" t="s">
        <v>1402</v>
      </c>
      <c r="C1748" t="s">
        <v>1402</v>
      </c>
      <c r="D1748">
        <v>4.7</v>
      </c>
      <c r="E1748">
        <v>6.2</v>
      </c>
      <c r="F1748" s="4">
        <v>20.100000000000001</v>
      </c>
      <c r="G1748" s="4">
        <v>22.3</v>
      </c>
      <c r="H1748">
        <v>15.4</v>
      </c>
      <c r="I1748">
        <v>14.8</v>
      </c>
    </row>
    <row r="1749" spans="1:9" x14ac:dyDescent="0.25">
      <c r="A1749" t="s">
        <v>1267</v>
      </c>
      <c r="B1749" t="s">
        <v>1501</v>
      </c>
      <c r="C1749" t="s">
        <v>1501</v>
      </c>
      <c r="D1749">
        <v>3.9</v>
      </c>
      <c r="E1749">
        <v>4.3</v>
      </c>
      <c r="F1749" s="4">
        <v>15.9</v>
      </c>
      <c r="G1749" s="4">
        <v>17</v>
      </c>
      <c r="H1749">
        <v>15.4</v>
      </c>
      <c r="I1749">
        <v>14.8</v>
      </c>
    </row>
    <row r="1750" spans="1:9" x14ac:dyDescent="0.25">
      <c r="A1750" t="s">
        <v>1267</v>
      </c>
      <c r="B1750" t="s">
        <v>1288</v>
      </c>
      <c r="C1750" t="s">
        <v>1288</v>
      </c>
      <c r="D1750">
        <v>5.6</v>
      </c>
      <c r="E1750">
        <v>6.9</v>
      </c>
      <c r="F1750" s="4">
        <v>9.3000000000000007</v>
      </c>
      <c r="G1750" s="4">
        <v>9.1999999999999993</v>
      </c>
      <c r="H1750">
        <v>15.4</v>
      </c>
      <c r="I1750">
        <v>14.8</v>
      </c>
    </row>
    <row r="1751" spans="1:9" x14ac:dyDescent="0.25">
      <c r="A1751" t="s">
        <v>1267</v>
      </c>
      <c r="B1751" t="s">
        <v>1288</v>
      </c>
      <c r="C1751" t="s">
        <v>1288</v>
      </c>
      <c r="D1751">
        <v>8.3000000000000007</v>
      </c>
      <c r="E1751">
        <v>9.3000000000000007</v>
      </c>
      <c r="F1751" s="4">
        <v>11</v>
      </c>
      <c r="G1751" s="4">
        <v>11.3</v>
      </c>
      <c r="H1751">
        <v>15.4</v>
      </c>
      <c r="I1751">
        <v>14.8</v>
      </c>
    </row>
    <row r="1752" spans="1:9" x14ac:dyDescent="0.25">
      <c r="A1752" t="s">
        <v>1267</v>
      </c>
      <c r="B1752" t="s">
        <v>1649</v>
      </c>
      <c r="C1752" t="s">
        <v>1649</v>
      </c>
      <c r="D1752">
        <v>12.4</v>
      </c>
      <c r="E1752">
        <v>14.7</v>
      </c>
      <c r="F1752" s="4">
        <v>10.4</v>
      </c>
      <c r="G1752" s="4">
        <v>11.3</v>
      </c>
      <c r="H1752">
        <v>15.4</v>
      </c>
      <c r="I1752">
        <v>14.8</v>
      </c>
    </row>
    <row r="1753" spans="1:9" x14ac:dyDescent="0.25">
      <c r="A1753" t="s">
        <v>1267</v>
      </c>
      <c r="B1753" t="s">
        <v>1356</v>
      </c>
      <c r="C1753" t="s">
        <v>1356</v>
      </c>
      <c r="D1753">
        <v>3.5</v>
      </c>
      <c r="E1753">
        <v>5.5</v>
      </c>
      <c r="F1753" s="4">
        <v>13</v>
      </c>
      <c r="G1753" s="4">
        <v>13.6</v>
      </c>
      <c r="H1753">
        <v>15.4</v>
      </c>
      <c r="I1753">
        <v>14.8</v>
      </c>
    </row>
    <row r="1754" spans="1:9" x14ac:dyDescent="0.25">
      <c r="A1754" t="s">
        <v>1267</v>
      </c>
      <c r="B1754" t="s">
        <v>1314</v>
      </c>
      <c r="C1754" t="s">
        <v>1314</v>
      </c>
      <c r="D1754">
        <v>7</v>
      </c>
      <c r="E1754">
        <v>7.2</v>
      </c>
      <c r="F1754" s="4">
        <v>15.5</v>
      </c>
      <c r="G1754" s="4">
        <v>14.9</v>
      </c>
      <c r="H1754">
        <v>15.4</v>
      </c>
      <c r="I1754">
        <v>14.8</v>
      </c>
    </row>
    <row r="1755" spans="1:9" x14ac:dyDescent="0.25">
      <c r="A1755" t="s">
        <v>1267</v>
      </c>
      <c r="B1755" t="s">
        <v>1622</v>
      </c>
      <c r="C1755" t="s">
        <v>1622</v>
      </c>
      <c r="D1755">
        <v>2.5</v>
      </c>
      <c r="E1755">
        <v>3.6</v>
      </c>
      <c r="F1755" s="4">
        <v>14.3</v>
      </c>
      <c r="G1755" s="4">
        <v>15.5</v>
      </c>
      <c r="H1755">
        <v>15.4</v>
      </c>
      <c r="I1755">
        <v>14.8</v>
      </c>
    </row>
    <row r="1756" spans="1:9" x14ac:dyDescent="0.25">
      <c r="A1756" t="s">
        <v>1267</v>
      </c>
      <c r="B1756" t="s">
        <v>1648</v>
      </c>
      <c r="C1756" t="s">
        <v>1648</v>
      </c>
      <c r="D1756">
        <v>14.6</v>
      </c>
      <c r="E1756">
        <v>17.100000000000001</v>
      </c>
      <c r="F1756" s="4">
        <v>13.4</v>
      </c>
      <c r="G1756" s="4">
        <v>13.8</v>
      </c>
      <c r="H1756">
        <v>15.4</v>
      </c>
      <c r="I1756">
        <v>14.8</v>
      </c>
    </row>
    <row r="1757" spans="1:9" x14ac:dyDescent="0.25">
      <c r="A1757" t="s">
        <v>1267</v>
      </c>
      <c r="B1757" t="s">
        <v>1595</v>
      </c>
      <c r="C1757" t="s">
        <v>1595</v>
      </c>
      <c r="D1757">
        <v>8.8000000000000007</v>
      </c>
      <c r="E1757">
        <v>10.199999999999999</v>
      </c>
      <c r="F1757" s="4">
        <v>17.2</v>
      </c>
      <c r="G1757" s="4">
        <v>15.5</v>
      </c>
      <c r="H1757">
        <v>15.4</v>
      </c>
      <c r="I1757">
        <v>14.8</v>
      </c>
    </row>
    <row r="1758" spans="1:9" x14ac:dyDescent="0.25">
      <c r="A1758" t="s">
        <v>1267</v>
      </c>
      <c r="B1758" t="s">
        <v>1522</v>
      </c>
      <c r="C1758" t="s">
        <v>1522</v>
      </c>
      <c r="D1758">
        <v>8.4</v>
      </c>
      <c r="E1758">
        <v>9.1999999999999993</v>
      </c>
      <c r="F1758" s="4">
        <v>18.399999999999999</v>
      </c>
      <c r="G1758" s="4">
        <v>16.7</v>
      </c>
      <c r="H1758">
        <v>15.4</v>
      </c>
      <c r="I1758">
        <v>14.8</v>
      </c>
    </row>
    <row r="1759" spans="1:9" x14ac:dyDescent="0.25">
      <c r="A1759" t="s">
        <v>1267</v>
      </c>
      <c r="B1759" t="s">
        <v>1440</v>
      </c>
      <c r="C1759" t="s">
        <v>1440</v>
      </c>
      <c r="D1759">
        <v>23.3</v>
      </c>
      <c r="E1759">
        <v>23.7</v>
      </c>
      <c r="F1759" s="4">
        <v>10.9</v>
      </c>
      <c r="G1759" s="4">
        <v>12.2</v>
      </c>
      <c r="H1759">
        <v>15.4</v>
      </c>
      <c r="I1759">
        <v>14.8</v>
      </c>
    </row>
    <row r="1760" spans="1:9" x14ac:dyDescent="0.25">
      <c r="A1760" t="s">
        <v>1267</v>
      </c>
      <c r="B1760" t="s">
        <v>1483</v>
      </c>
      <c r="C1760" t="s">
        <v>1483</v>
      </c>
      <c r="D1760">
        <v>6.3</v>
      </c>
      <c r="E1760">
        <v>7.4</v>
      </c>
      <c r="F1760" s="4">
        <v>13.3</v>
      </c>
      <c r="G1760" s="4">
        <v>13.7</v>
      </c>
      <c r="H1760">
        <v>15.4</v>
      </c>
      <c r="I1760">
        <v>14.8</v>
      </c>
    </row>
    <row r="1761" spans="1:9" x14ac:dyDescent="0.25">
      <c r="A1761" t="s">
        <v>1267</v>
      </c>
      <c r="B1761" t="s">
        <v>1539</v>
      </c>
      <c r="C1761" t="s">
        <v>1539</v>
      </c>
      <c r="D1761">
        <v>4.5999999999999996</v>
      </c>
      <c r="E1761">
        <v>6.3</v>
      </c>
      <c r="F1761" s="4">
        <v>12.2</v>
      </c>
      <c r="G1761" s="4">
        <v>13</v>
      </c>
      <c r="H1761">
        <v>15.4</v>
      </c>
      <c r="I1761">
        <v>14.8</v>
      </c>
    </row>
    <row r="1762" spans="1:9" x14ac:dyDescent="0.25">
      <c r="A1762" t="s">
        <v>1267</v>
      </c>
      <c r="B1762" t="s">
        <v>1403</v>
      </c>
      <c r="C1762" t="s">
        <v>1403</v>
      </c>
      <c r="D1762">
        <v>5.7</v>
      </c>
      <c r="E1762">
        <v>7</v>
      </c>
      <c r="F1762" s="4">
        <v>15.4</v>
      </c>
      <c r="G1762" s="4">
        <v>17.100000000000001</v>
      </c>
      <c r="H1762">
        <v>15.4</v>
      </c>
      <c r="I1762">
        <v>14.8</v>
      </c>
    </row>
    <row r="1763" spans="1:9" x14ac:dyDescent="0.25">
      <c r="A1763" t="s">
        <v>1267</v>
      </c>
      <c r="B1763" t="s">
        <v>1404</v>
      </c>
      <c r="C1763" t="s">
        <v>1404</v>
      </c>
      <c r="D1763">
        <v>7.9</v>
      </c>
      <c r="E1763">
        <v>8.1999999999999993</v>
      </c>
      <c r="F1763" s="4">
        <v>13.2</v>
      </c>
      <c r="G1763" s="4">
        <v>15</v>
      </c>
      <c r="H1763">
        <v>15.4</v>
      </c>
      <c r="I1763">
        <v>14.8</v>
      </c>
    </row>
    <row r="1764" spans="1:9" x14ac:dyDescent="0.25">
      <c r="A1764" t="s">
        <v>1267</v>
      </c>
      <c r="B1764" t="s">
        <v>1520</v>
      </c>
      <c r="C1764" t="s">
        <v>1520</v>
      </c>
      <c r="D1764">
        <v>5.7</v>
      </c>
      <c r="E1764">
        <v>7.9</v>
      </c>
      <c r="F1764" s="4">
        <v>15</v>
      </c>
      <c r="G1764" s="4">
        <v>17.100000000000001</v>
      </c>
      <c r="H1764">
        <v>15.4</v>
      </c>
      <c r="I1764">
        <v>14.8</v>
      </c>
    </row>
    <row r="1765" spans="1:9" x14ac:dyDescent="0.25">
      <c r="A1765" t="s">
        <v>1267</v>
      </c>
      <c r="B1765" t="s">
        <v>1341</v>
      </c>
      <c r="C1765" t="s">
        <v>1341</v>
      </c>
      <c r="D1765">
        <v>6.9</v>
      </c>
      <c r="E1765">
        <v>8</v>
      </c>
      <c r="F1765" s="4">
        <v>15.9</v>
      </c>
      <c r="G1765" s="4">
        <v>15.6</v>
      </c>
      <c r="H1765">
        <v>15.4</v>
      </c>
      <c r="I1765">
        <v>14.8</v>
      </c>
    </row>
    <row r="1766" spans="1:9" x14ac:dyDescent="0.25">
      <c r="A1766" t="s">
        <v>1267</v>
      </c>
      <c r="B1766" t="s">
        <v>1341</v>
      </c>
      <c r="C1766" t="s">
        <v>1341</v>
      </c>
      <c r="D1766">
        <v>6.8</v>
      </c>
      <c r="E1766">
        <v>7.8</v>
      </c>
      <c r="F1766" s="4">
        <v>10.8</v>
      </c>
      <c r="G1766" s="4">
        <v>10.4</v>
      </c>
      <c r="H1766">
        <v>15.4</v>
      </c>
      <c r="I1766">
        <v>14.8</v>
      </c>
    </row>
    <row r="1767" spans="1:9" x14ac:dyDescent="0.25">
      <c r="A1767" t="s">
        <v>1267</v>
      </c>
      <c r="B1767" t="s">
        <v>1315</v>
      </c>
      <c r="C1767" t="s">
        <v>1315</v>
      </c>
      <c r="D1767">
        <v>9.4</v>
      </c>
      <c r="E1767">
        <v>10.5</v>
      </c>
      <c r="F1767" s="4">
        <v>16</v>
      </c>
      <c r="G1767" s="4">
        <v>14</v>
      </c>
      <c r="H1767">
        <v>15.4</v>
      </c>
      <c r="I1767">
        <v>14.8</v>
      </c>
    </row>
    <row r="1768" spans="1:9" x14ac:dyDescent="0.25">
      <c r="A1768" t="s">
        <v>1267</v>
      </c>
      <c r="B1768" t="s">
        <v>1289</v>
      </c>
      <c r="C1768" t="s">
        <v>1289</v>
      </c>
      <c r="D1768">
        <v>5.0999999999999996</v>
      </c>
      <c r="E1768">
        <v>5.5</v>
      </c>
      <c r="F1768" s="4">
        <v>13.6</v>
      </c>
      <c r="G1768" s="4">
        <v>12.8</v>
      </c>
      <c r="H1768">
        <v>15.4</v>
      </c>
      <c r="I1768">
        <v>14.8</v>
      </c>
    </row>
    <row r="1769" spans="1:9" x14ac:dyDescent="0.25">
      <c r="A1769" t="s">
        <v>1267</v>
      </c>
      <c r="B1769" t="s">
        <v>1316</v>
      </c>
      <c r="C1769" t="s">
        <v>1316</v>
      </c>
      <c r="D1769">
        <v>9.6999999999999993</v>
      </c>
      <c r="E1769">
        <v>11</v>
      </c>
      <c r="F1769" s="4">
        <v>16.3</v>
      </c>
      <c r="G1769" s="4">
        <v>16.600000000000001</v>
      </c>
      <c r="H1769">
        <v>15.4</v>
      </c>
      <c r="I1769">
        <v>14.8</v>
      </c>
    </row>
    <row r="1770" spans="1:9" x14ac:dyDescent="0.25">
      <c r="A1770" t="s">
        <v>1267</v>
      </c>
      <c r="B1770" t="s">
        <v>1624</v>
      </c>
      <c r="C1770" t="s">
        <v>1624</v>
      </c>
      <c r="D1770">
        <v>3.7</v>
      </c>
      <c r="E1770">
        <v>4.5999999999999996</v>
      </c>
      <c r="F1770" s="4">
        <v>13.7</v>
      </c>
      <c r="G1770" s="4">
        <v>14.3</v>
      </c>
      <c r="H1770">
        <v>15.4</v>
      </c>
      <c r="I1770">
        <v>14.8</v>
      </c>
    </row>
    <row r="1771" spans="1:9" x14ac:dyDescent="0.25">
      <c r="A1771" t="s">
        <v>1267</v>
      </c>
      <c r="B1771" t="s">
        <v>1317</v>
      </c>
      <c r="C1771" t="s">
        <v>1317</v>
      </c>
      <c r="D1771">
        <v>11.5</v>
      </c>
      <c r="E1771">
        <v>13</v>
      </c>
      <c r="F1771" s="4">
        <v>14.5</v>
      </c>
      <c r="G1771" s="4">
        <v>16.899999999999999</v>
      </c>
      <c r="H1771">
        <v>15.4</v>
      </c>
      <c r="I1771">
        <v>14.8</v>
      </c>
    </row>
    <row r="1772" spans="1:9" x14ac:dyDescent="0.25">
      <c r="A1772" t="s">
        <v>1267</v>
      </c>
      <c r="B1772" t="s">
        <v>1405</v>
      </c>
      <c r="C1772" t="s">
        <v>1405</v>
      </c>
      <c r="D1772">
        <v>4.9000000000000004</v>
      </c>
      <c r="E1772">
        <v>6.9</v>
      </c>
      <c r="F1772" s="4">
        <v>13.7</v>
      </c>
      <c r="G1772" s="4">
        <v>14.1</v>
      </c>
      <c r="H1772">
        <v>15.4</v>
      </c>
      <c r="I1772">
        <v>14.8</v>
      </c>
    </row>
    <row r="1773" spans="1:9" x14ac:dyDescent="0.25">
      <c r="A1773" t="s">
        <v>1267</v>
      </c>
      <c r="B1773" t="s">
        <v>1625</v>
      </c>
      <c r="C1773" t="s">
        <v>1625</v>
      </c>
      <c r="D1773">
        <v>4.5</v>
      </c>
      <c r="E1773">
        <v>5.6</v>
      </c>
      <c r="F1773" s="4">
        <v>15.7</v>
      </c>
      <c r="G1773" s="4">
        <v>15.3</v>
      </c>
      <c r="H1773">
        <v>15.4</v>
      </c>
      <c r="I1773">
        <v>14.8</v>
      </c>
    </row>
    <row r="1774" spans="1:9" x14ac:dyDescent="0.25">
      <c r="A1774" t="s">
        <v>1267</v>
      </c>
      <c r="B1774" t="s">
        <v>1290</v>
      </c>
      <c r="C1774" t="s">
        <v>1290</v>
      </c>
      <c r="D1774">
        <v>12.8</v>
      </c>
      <c r="E1774">
        <v>14.9</v>
      </c>
      <c r="F1774" s="4">
        <v>9.1</v>
      </c>
      <c r="G1774" s="4">
        <v>9.4</v>
      </c>
      <c r="H1774">
        <v>15.4</v>
      </c>
      <c r="I1774">
        <v>14.8</v>
      </c>
    </row>
    <row r="1775" spans="1:9" x14ac:dyDescent="0.25">
      <c r="A1775" t="s">
        <v>1267</v>
      </c>
      <c r="B1775" t="s">
        <v>1650</v>
      </c>
      <c r="C1775" t="s">
        <v>1650</v>
      </c>
      <c r="D1775">
        <v>8.6999999999999993</v>
      </c>
      <c r="E1775">
        <v>9.8000000000000007</v>
      </c>
      <c r="F1775" s="4">
        <v>10.6</v>
      </c>
      <c r="G1775" s="4">
        <v>12</v>
      </c>
      <c r="H1775">
        <v>15.4</v>
      </c>
      <c r="I1775">
        <v>14.8</v>
      </c>
    </row>
    <row r="1776" spans="1:9" x14ac:dyDescent="0.25">
      <c r="A1776" t="s">
        <v>1267</v>
      </c>
      <c r="B1776" t="s">
        <v>1441</v>
      </c>
      <c r="C1776" t="s">
        <v>1441</v>
      </c>
      <c r="D1776">
        <v>1.6</v>
      </c>
      <c r="E1776">
        <v>2.2000000000000002</v>
      </c>
      <c r="F1776" s="4">
        <v>5.2</v>
      </c>
      <c r="G1776" s="4">
        <v>7.2</v>
      </c>
      <c r="H1776">
        <v>15.4</v>
      </c>
      <c r="I1776">
        <v>14.8</v>
      </c>
    </row>
    <row r="1777" spans="1:9" x14ac:dyDescent="0.25">
      <c r="A1777" t="s">
        <v>1267</v>
      </c>
      <c r="B1777" t="s">
        <v>1597</v>
      </c>
      <c r="C1777" t="s">
        <v>1597</v>
      </c>
      <c r="D1777">
        <v>15.4</v>
      </c>
      <c r="E1777">
        <v>16.5</v>
      </c>
      <c r="F1777" s="4">
        <v>12.4</v>
      </c>
      <c r="G1777" s="4">
        <v>13.4</v>
      </c>
      <c r="H1777">
        <v>15.4</v>
      </c>
      <c r="I1777">
        <v>14.8</v>
      </c>
    </row>
    <row r="1778" spans="1:9" x14ac:dyDescent="0.25">
      <c r="A1778" t="s">
        <v>1267</v>
      </c>
      <c r="B1778" t="s">
        <v>1442</v>
      </c>
      <c r="C1778" t="s">
        <v>1442</v>
      </c>
      <c r="D1778">
        <v>5.6</v>
      </c>
      <c r="E1778">
        <v>7</v>
      </c>
      <c r="F1778" s="4">
        <v>14.8</v>
      </c>
      <c r="G1778" s="4">
        <v>15.8</v>
      </c>
      <c r="H1778">
        <v>15.4</v>
      </c>
      <c r="I1778">
        <v>14.8</v>
      </c>
    </row>
    <row r="1779" spans="1:9" x14ac:dyDescent="0.25">
      <c r="A1779" t="s">
        <v>1267</v>
      </c>
      <c r="B1779" t="s">
        <v>1521</v>
      </c>
      <c r="C1779" t="s">
        <v>1521</v>
      </c>
      <c r="D1779">
        <v>5.4</v>
      </c>
      <c r="E1779">
        <v>6.9</v>
      </c>
      <c r="F1779" s="4">
        <v>14.9</v>
      </c>
      <c r="G1779" s="4">
        <v>15.8</v>
      </c>
      <c r="H1779">
        <v>15.4</v>
      </c>
      <c r="I1779">
        <v>14.8</v>
      </c>
    </row>
    <row r="1780" spans="1:9" x14ac:dyDescent="0.25">
      <c r="A1780" t="s">
        <v>1267</v>
      </c>
      <c r="B1780" t="s">
        <v>1406</v>
      </c>
      <c r="C1780" t="s">
        <v>1406</v>
      </c>
      <c r="D1780">
        <v>4</v>
      </c>
      <c r="E1780">
        <v>5.2</v>
      </c>
      <c r="F1780" s="4">
        <v>10</v>
      </c>
      <c r="G1780" s="4">
        <v>12.1</v>
      </c>
      <c r="H1780">
        <v>15.4</v>
      </c>
      <c r="I1780">
        <v>14.8</v>
      </c>
    </row>
    <row r="1781" spans="1:9" x14ac:dyDescent="0.25">
      <c r="A1781" t="s">
        <v>1267</v>
      </c>
      <c r="B1781" t="s">
        <v>1379</v>
      </c>
      <c r="C1781" t="s">
        <v>1379</v>
      </c>
      <c r="D1781">
        <v>5.8</v>
      </c>
      <c r="E1781">
        <v>6.2</v>
      </c>
      <c r="F1781" s="4">
        <v>13.2</v>
      </c>
      <c r="G1781" s="4">
        <v>14.4</v>
      </c>
      <c r="H1781">
        <v>15.4</v>
      </c>
      <c r="I1781">
        <v>14.8</v>
      </c>
    </row>
    <row r="1782" spans="1:9" x14ac:dyDescent="0.25">
      <c r="A1782" t="s">
        <v>1267</v>
      </c>
      <c r="B1782" t="s">
        <v>1380</v>
      </c>
      <c r="C1782" t="s">
        <v>1380</v>
      </c>
      <c r="D1782">
        <v>4</v>
      </c>
      <c r="E1782">
        <v>4.9000000000000004</v>
      </c>
      <c r="F1782" s="4">
        <v>19.600000000000001</v>
      </c>
      <c r="G1782" s="4">
        <v>19.7</v>
      </c>
      <c r="H1782">
        <v>15.4</v>
      </c>
      <c r="I1782">
        <v>14.8</v>
      </c>
    </row>
    <row r="1783" spans="1:9" x14ac:dyDescent="0.25">
      <c r="A1783" t="s">
        <v>1267</v>
      </c>
      <c r="B1783" t="s">
        <v>1318</v>
      </c>
      <c r="C1783" t="s">
        <v>1318</v>
      </c>
      <c r="D1783">
        <v>13.9</v>
      </c>
      <c r="E1783">
        <v>14.6</v>
      </c>
      <c r="F1783" s="4">
        <v>11</v>
      </c>
      <c r="G1783" s="4">
        <v>11.3</v>
      </c>
      <c r="H1783">
        <v>15.4</v>
      </c>
      <c r="I1783">
        <v>14.8</v>
      </c>
    </row>
    <row r="1784" spans="1:9" x14ac:dyDescent="0.25">
      <c r="A1784" t="s">
        <v>1267</v>
      </c>
      <c r="B1784" t="s">
        <v>1342</v>
      </c>
      <c r="C1784" t="s">
        <v>1342</v>
      </c>
      <c r="D1784">
        <v>15.7</v>
      </c>
      <c r="E1784">
        <v>16</v>
      </c>
      <c r="F1784" s="4">
        <v>13.1</v>
      </c>
      <c r="G1784" s="4">
        <v>13.6</v>
      </c>
      <c r="H1784">
        <v>15.4</v>
      </c>
      <c r="I1784">
        <v>14.8</v>
      </c>
    </row>
    <row r="1785" spans="1:9" x14ac:dyDescent="0.25">
      <c r="A1785" t="s">
        <v>1267</v>
      </c>
      <c r="B1785" t="s">
        <v>1576</v>
      </c>
      <c r="C1785" t="s">
        <v>1576</v>
      </c>
      <c r="D1785">
        <v>7</v>
      </c>
      <c r="E1785">
        <v>7.5</v>
      </c>
      <c r="F1785" s="4">
        <v>16.7</v>
      </c>
      <c r="G1785" s="4">
        <v>16.2</v>
      </c>
      <c r="H1785">
        <v>15.4</v>
      </c>
      <c r="I1785">
        <v>14.8</v>
      </c>
    </row>
    <row r="1786" spans="1:9" x14ac:dyDescent="0.25">
      <c r="A1786" t="s">
        <v>1267</v>
      </c>
      <c r="B1786" t="s">
        <v>1541</v>
      </c>
      <c r="C1786" t="s">
        <v>1541</v>
      </c>
      <c r="D1786">
        <v>5</v>
      </c>
      <c r="E1786">
        <v>7.3</v>
      </c>
      <c r="F1786" s="4">
        <v>15.9</v>
      </c>
      <c r="G1786" s="4">
        <v>17.2</v>
      </c>
      <c r="H1786">
        <v>15.4</v>
      </c>
      <c r="I1786">
        <v>14.8</v>
      </c>
    </row>
    <row r="1787" spans="1:9" x14ac:dyDescent="0.25">
      <c r="A1787" t="s">
        <v>1267</v>
      </c>
      <c r="B1787" t="s">
        <v>1443</v>
      </c>
      <c r="C1787" t="s">
        <v>1443</v>
      </c>
      <c r="D1787">
        <v>6.4</v>
      </c>
      <c r="E1787">
        <v>8</v>
      </c>
      <c r="F1787" s="4">
        <v>10.4</v>
      </c>
      <c r="G1787" s="4">
        <v>11.8</v>
      </c>
      <c r="H1787">
        <v>15.4</v>
      </c>
      <c r="I1787">
        <v>14.8</v>
      </c>
    </row>
    <row r="1788" spans="1:9" x14ac:dyDescent="0.25">
      <c r="A1788" t="s">
        <v>1267</v>
      </c>
      <c r="B1788" t="s">
        <v>1291</v>
      </c>
      <c r="C1788" t="s">
        <v>1291</v>
      </c>
      <c r="D1788">
        <v>10.6</v>
      </c>
      <c r="E1788">
        <v>11.7</v>
      </c>
      <c r="F1788" s="4">
        <v>11.3</v>
      </c>
      <c r="G1788" s="4">
        <v>10.5</v>
      </c>
      <c r="H1788">
        <v>15.4</v>
      </c>
      <c r="I1788">
        <v>14.8</v>
      </c>
    </row>
    <row r="1789" spans="1:9" x14ac:dyDescent="0.25">
      <c r="A1789" t="s">
        <v>1267</v>
      </c>
      <c r="B1789" t="s">
        <v>1626</v>
      </c>
      <c r="C1789" t="s">
        <v>1626</v>
      </c>
      <c r="D1789">
        <v>1.6</v>
      </c>
      <c r="E1789">
        <v>2.4</v>
      </c>
      <c r="F1789" s="4">
        <v>16.399999999999999</v>
      </c>
      <c r="G1789" s="4">
        <v>18.899999999999999</v>
      </c>
      <c r="H1789">
        <v>15.4</v>
      </c>
      <c r="I1789">
        <v>14.8</v>
      </c>
    </row>
    <row r="1790" spans="1:9" x14ac:dyDescent="0.25">
      <c r="A1790" t="s">
        <v>1267</v>
      </c>
      <c r="B1790" t="s">
        <v>1292</v>
      </c>
      <c r="C1790" t="s">
        <v>1292</v>
      </c>
      <c r="D1790">
        <v>1.6</v>
      </c>
      <c r="E1790">
        <v>2</v>
      </c>
      <c r="F1790" s="4">
        <v>7.6</v>
      </c>
      <c r="G1790" s="4">
        <v>8.8000000000000007</v>
      </c>
      <c r="H1790">
        <v>15.4</v>
      </c>
      <c r="I1790">
        <v>14.8</v>
      </c>
    </row>
    <row r="1791" spans="1:9" x14ac:dyDescent="0.25">
      <c r="A1791" t="s">
        <v>1267</v>
      </c>
      <c r="B1791" t="s">
        <v>1627</v>
      </c>
      <c r="C1791" t="s">
        <v>1627</v>
      </c>
      <c r="D1791">
        <v>3.1</v>
      </c>
      <c r="E1791">
        <v>4.7</v>
      </c>
      <c r="F1791" s="4">
        <v>14.2</v>
      </c>
      <c r="G1791" s="4">
        <v>14</v>
      </c>
      <c r="H1791">
        <v>15.4</v>
      </c>
      <c r="I1791">
        <v>14.8</v>
      </c>
    </row>
    <row r="1792" spans="1:9" x14ac:dyDescent="0.25">
      <c r="A1792" t="s">
        <v>1267</v>
      </c>
      <c r="B1792" t="s">
        <v>1360</v>
      </c>
      <c r="C1792" t="s">
        <v>1360</v>
      </c>
      <c r="D1792">
        <v>7.8</v>
      </c>
      <c r="E1792">
        <v>9</v>
      </c>
      <c r="F1792" s="4">
        <v>14.7</v>
      </c>
      <c r="G1792" s="4">
        <v>14.9</v>
      </c>
      <c r="H1792">
        <v>15.4</v>
      </c>
      <c r="I1792">
        <v>14.8</v>
      </c>
    </row>
    <row r="1793" spans="1:9" x14ac:dyDescent="0.25">
      <c r="A1793" t="s">
        <v>1267</v>
      </c>
      <c r="B1793" t="s">
        <v>1502</v>
      </c>
      <c r="C1793" t="s">
        <v>1502</v>
      </c>
      <c r="D1793">
        <v>5.6</v>
      </c>
      <c r="E1793">
        <v>5.7</v>
      </c>
      <c r="F1793" s="4">
        <v>17.2</v>
      </c>
      <c r="G1793" s="4">
        <v>19</v>
      </c>
      <c r="H1793">
        <v>15.4</v>
      </c>
      <c r="I1793">
        <v>14.8</v>
      </c>
    </row>
    <row r="1794" spans="1:9" x14ac:dyDescent="0.25">
      <c r="A1794" t="s">
        <v>1267</v>
      </c>
      <c r="B1794" t="s">
        <v>1444</v>
      </c>
      <c r="C1794" t="s">
        <v>1444</v>
      </c>
      <c r="D1794">
        <v>3.2</v>
      </c>
      <c r="E1794">
        <v>5.0999999999999996</v>
      </c>
      <c r="F1794" s="4">
        <v>16.2</v>
      </c>
      <c r="G1794" s="4">
        <v>20.7</v>
      </c>
      <c r="H1794">
        <v>15.4</v>
      </c>
      <c r="I1794">
        <v>14.8</v>
      </c>
    </row>
    <row r="1795" spans="1:9" x14ac:dyDescent="0.25">
      <c r="A1795" t="s">
        <v>1267</v>
      </c>
      <c r="B1795" t="s">
        <v>1293</v>
      </c>
      <c r="C1795" t="s">
        <v>1293</v>
      </c>
      <c r="D1795">
        <v>9.4</v>
      </c>
      <c r="E1795">
        <v>10.199999999999999</v>
      </c>
      <c r="F1795" s="4">
        <v>10</v>
      </c>
      <c r="G1795" s="4">
        <v>10.8</v>
      </c>
      <c r="H1795">
        <v>15.4</v>
      </c>
      <c r="I1795">
        <v>14.8</v>
      </c>
    </row>
    <row r="1796" spans="1:9" x14ac:dyDescent="0.25">
      <c r="A1796" t="s">
        <v>1267</v>
      </c>
      <c r="B1796" t="s">
        <v>1358</v>
      </c>
      <c r="C1796" t="s">
        <v>1358</v>
      </c>
      <c r="D1796">
        <v>8.8000000000000007</v>
      </c>
      <c r="E1796">
        <v>9</v>
      </c>
      <c r="F1796" s="4">
        <v>11.1</v>
      </c>
      <c r="G1796" s="4">
        <v>11.8</v>
      </c>
      <c r="H1796">
        <v>15.4</v>
      </c>
      <c r="I1796">
        <v>14.8</v>
      </c>
    </row>
    <row r="1797" spans="1:9" x14ac:dyDescent="0.25">
      <c r="A1797" t="s">
        <v>1267</v>
      </c>
      <c r="B1797" t="s">
        <v>1503</v>
      </c>
      <c r="C1797" t="s">
        <v>1503</v>
      </c>
      <c r="D1797">
        <v>6.3</v>
      </c>
      <c r="E1797">
        <v>6.5</v>
      </c>
      <c r="F1797" s="4">
        <v>14.8</v>
      </c>
      <c r="G1797" s="4">
        <v>15.8</v>
      </c>
      <c r="H1797">
        <v>15.4</v>
      </c>
      <c r="I1797">
        <v>14.8</v>
      </c>
    </row>
    <row r="1798" spans="1:9" x14ac:dyDescent="0.25">
      <c r="A1798" t="s">
        <v>1267</v>
      </c>
      <c r="B1798" t="s">
        <v>1343</v>
      </c>
      <c r="C1798" t="s">
        <v>1343</v>
      </c>
      <c r="D1798">
        <v>8.3000000000000007</v>
      </c>
      <c r="E1798">
        <v>9.4</v>
      </c>
      <c r="F1798" s="4">
        <v>16.3</v>
      </c>
      <c r="G1798" s="4">
        <v>16.8</v>
      </c>
      <c r="H1798">
        <v>15.4</v>
      </c>
      <c r="I1798">
        <v>14.8</v>
      </c>
    </row>
    <row r="1799" spans="1:9" x14ac:dyDescent="0.25">
      <c r="A1799" t="s">
        <v>1267</v>
      </c>
      <c r="B1799" t="s">
        <v>1359</v>
      </c>
      <c r="C1799" t="s">
        <v>1359</v>
      </c>
      <c r="D1799">
        <v>5.3</v>
      </c>
      <c r="E1799">
        <v>6.8</v>
      </c>
      <c r="F1799" s="4">
        <v>12.6</v>
      </c>
      <c r="G1799" s="4">
        <v>12.5</v>
      </c>
      <c r="H1799">
        <v>15.4</v>
      </c>
      <c r="I1799">
        <v>14.8</v>
      </c>
    </row>
    <row r="1800" spans="1:9" x14ac:dyDescent="0.25">
      <c r="A1800" t="s">
        <v>1267</v>
      </c>
      <c r="B1800" t="s">
        <v>1542</v>
      </c>
      <c r="C1800" t="s">
        <v>1542</v>
      </c>
      <c r="D1800">
        <v>5.8</v>
      </c>
      <c r="E1800">
        <v>6.9</v>
      </c>
      <c r="F1800" s="4">
        <v>9.3000000000000007</v>
      </c>
      <c r="G1800" s="4">
        <v>9.9</v>
      </c>
      <c r="H1800">
        <v>15.4</v>
      </c>
      <c r="I1800">
        <v>14.8</v>
      </c>
    </row>
    <row r="1801" spans="1:9" x14ac:dyDescent="0.25">
      <c r="A1801" t="s">
        <v>1267</v>
      </c>
      <c r="B1801" t="s">
        <v>1381</v>
      </c>
      <c r="C1801" t="s">
        <v>1381</v>
      </c>
      <c r="D1801">
        <v>6.1</v>
      </c>
      <c r="E1801">
        <v>7</v>
      </c>
      <c r="F1801" s="4">
        <v>10.8</v>
      </c>
      <c r="G1801" s="4">
        <v>10.8</v>
      </c>
      <c r="H1801">
        <v>15.4</v>
      </c>
      <c r="I1801">
        <v>14.8</v>
      </c>
    </row>
    <row r="1802" spans="1:9" x14ac:dyDescent="0.25">
      <c r="A1802" t="s">
        <v>1267</v>
      </c>
      <c r="B1802" t="s">
        <v>1382</v>
      </c>
      <c r="C1802" t="s">
        <v>1382</v>
      </c>
      <c r="D1802">
        <v>5.6</v>
      </c>
      <c r="E1802">
        <v>6.4</v>
      </c>
      <c r="F1802" s="4">
        <v>9</v>
      </c>
      <c r="G1802" s="4">
        <v>9.8000000000000007</v>
      </c>
      <c r="H1802">
        <v>15.4</v>
      </c>
      <c r="I1802">
        <v>14.8</v>
      </c>
    </row>
    <row r="1803" spans="1:9" x14ac:dyDescent="0.25">
      <c r="A1803" t="s">
        <v>1267</v>
      </c>
      <c r="B1803" t="s">
        <v>1294</v>
      </c>
      <c r="C1803" t="s">
        <v>1294</v>
      </c>
      <c r="D1803">
        <v>4.9000000000000004</v>
      </c>
      <c r="E1803">
        <v>6</v>
      </c>
      <c r="F1803" s="4">
        <v>9.6999999999999993</v>
      </c>
      <c r="G1803" s="4">
        <v>9.6999999999999993</v>
      </c>
      <c r="H1803">
        <v>15.4</v>
      </c>
      <c r="I1803">
        <v>14.8</v>
      </c>
    </row>
    <row r="1804" spans="1:9" x14ac:dyDescent="0.25">
      <c r="A1804" t="s">
        <v>1267</v>
      </c>
      <c r="B1804" t="s">
        <v>1357</v>
      </c>
      <c r="C1804" t="s">
        <v>1357</v>
      </c>
      <c r="D1804">
        <v>5.9</v>
      </c>
      <c r="E1804">
        <v>8.1999999999999993</v>
      </c>
      <c r="F1804" s="4">
        <v>13.5</v>
      </c>
      <c r="G1804" s="4">
        <v>12</v>
      </c>
      <c r="H1804">
        <v>15.4</v>
      </c>
      <c r="I1804">
        <v>14.8</v>
      </c>
    </row>
    <row r="1805" spans="1:9" x14ac:dyDescent="0.25">
      <c r="A1805" t="s">
        <v>1267</v>
      </c>
      <c r="B1805" t="s">
        <v>1295</v>
      </c>
      <c r="C1805" t="s">
        <v>1295</v>
      </c>
      <c r="D1805">
        <v>13.1</v>
      </c>
      <c r="E1805">
        <v>14.2</v>
      </c>
      <c r="F1805" s="4">
        <v>12.6</v>
      </c>
      <c r="G1805" s="4">
        <v>10</v>
      </c>
      <c r="H1805">
        <v>15.4</v>
      </c>
      <c r="I1805">
        <v>14.8</v>
      </c>
    </row>
    <row r="1806" spans="1:9" x14ac:dyDescent="0.25">
      <c r="A1806" t="s">
        <v>1267</v>
      </c>
      <c r="B1806" t="s">
        <v>1628</v>
      </c>
      <c r="C1806" t="s">
        <v>1628</v>
      </c>
      <c r="D1806">
        <v>5.6</v>
      </c>
      <c r="E1806">
        <v>6</v>
      </c>
      <c r="F1806" s="4">
        <v>14.9</v>
      </c>
      <c r="G1806" s="4">
        <v>12.9</v>
      </c>
      <c r="H1806">
        <v>15.4</v>
      </c>
      <c r="I1806">
        <v>14.8</v>
      </c>
    </row>
    <row r="1807" spans="1:9" x14ac:dyDescent="0.25">
      <c r="A1807" t="s">
        <v>1267</v>
      </c>
      <c r="B1807" t="s">
        <v>1319</v>
      </c>
      <c r="C1807" t="s">
        <v>1319</v>
      </c>
      <c r="D1807">
        <v>9.4</v>
      </c>
      <c r="E1807">
        <v>10.199999999999999</v>
      </c>
      <c r="F1807" s="4">
        <v>13.4</v>
      </c>
      <c r="G1807" s="4">
        <v>13.4</v>
      </c>
      <c r="H1807">
        <v>15.4</v>
      </c>
      <c r="I1807">
        <v>14.8</v>
      </c>
    </row>
    <row r="1808" spans="1:9" x14ac:dyDescent="0.25">
      <c r="A1808" t="s">
        <v>1267</v>
      </c>
      <c r="B1808" t="s">
        <v>1446</v>
      </c>
      <c r="C1808" t="s">
        <v>1446</v>
      </c>
      <c r="D1808">
        <v>14.5</v>
      </c>
      <c r="E1808">
        <v>14.2</v>
      </c>
      <c r="F1808" s="4">
        <v>16.2</v>
      </c>
      <c r="G1808" s="4">
        <v>16</v>
      </c>
      <c r="H1808">
        <v>15.4</v>
      </c>
      <c r="I1808">
        <v>14.8</v>
      </c>
    </row>
    <row r="1809" spans="1:9" x14ac:dyDescent="0.25">
      <c r="A1809" t="s">
        <v>1267</v>
      </c>
      <c r="B1809" t="s">
        <v>1445</v>
      </c>
      <c r="C1809" t="s">
        <v>1445</v>
      </c>
      <c r="D1809">
        <v>9.6999999999999993</v>
      </c>
      <c r="E1809">
        <v>11.9</v>
      </c>
      <c r="F1809" s="4">
        <v>18.7</v>
      </c>
      <c r="G1809" s="4">
        <v>17.2</v>
      </c>
      <c r="H1809">
        <v>15.4</v>
      </c>
      <c r="I1809">
        <v>14.8</v>
      </c>
    </row>
    <row r="1810" spans="1:9" x14ac:dyDescent="0.25">
      <c r="A1810" t="s">
        <v>1267</v>
      </c>
      <c r="B1810" t="s">
        <v>1447</v>
      </c>
      <c r="C1810" t="s">
        <v>1447</v>
      </c>
      <c r="D1810">
        <v>9.5</v>
      </c>
      <c r="E1810">
        <v>10.6</v>
      </c>
      <c r="F1810" s="4">
        <v>11.5</v>
      </c>
      <c r="G1810" s="4">
        <v>12.2</v>
      </c>
      <c r="H1810">
        <v>15.4</v>
      </c>
      <c r="I1810">
        <v>14.8</v>
      </c>
    </row>
    <row r="1811" spans="1:9" x14ac:dyDescent="0.25">
      <c r="A1811" t="s">
        <v>1267</v>
      </c>
      <c r="B1811" t="s">
        <v>1543</v>
      </c>
      <c r="C1811" t="s">
        <v>1543</v>
      </c>
      <c r="D1811">
        <v>6.2</v>
      </c>
      <c r="E1811">
        <v>7.7</v>
      </c>
      <c r="F1811" s="4">
        <v>12</v>
      </c>
      <c r="G1811" s="4">
        <v>12.6</v>
      </c>
      <c r="H1811">
        <v>15.4</v>
      </c>
      <c r="I1811">
        <v>14.8</v>
      </c>
    </row>
    <row r="1812" spans="1:9" x14ac:dyDescent="0.25">
      <c r="A1812" t="s">
        <v>1267</v>
      </c>
      <c r="B1812" t="s">
        <v>1527</v>
      </c>
      <c r="C1812" t="s">
        <v>1527</v>
      </c>
      <c r="D1812">
        <v>3.6</v>
      </c>
      <c r="E1812">
        <v>4.9000000000000004</v>
      </c>
      <c r="F1812" s="4">
        <v>10.5</v>
      </c>
      <c r="G1812" s="4">
        <v>11</v>
      </c>
      <c r="H1812">
        <v>15.4</v>
      </c>
      <c r="I1812">
        <v>14.8</v>
      </c>
    </row>
    <row r="1813" spans="1:9" x14ac:dyDescent="0.25">
      <c r="A1813" t="s">
        <v>1267</v>
      </c>
      <c r="B1813" t="s">
        <v>1563</v>
      </c>
      <c r="C1813" t="s">
        <v>1563</v>
      </c>
      <c r="D1813">
        <v>8</v>
      </c>
      <c r="E1813">
        <v>8.5</v>
      </c>
      <c r="F1813" s="4">
        <v>13.6</v>
      </c>
      <c r="G1813" s="4">
        <v>13.5</v>
      </c>
      <c r="H1813">
        <v>15.4</v>
      </c>
      <c r="I1813">
        <v>14.8</v>
      </c>
    </row>
    <row r="1814" spans="1:9" x14ac:dyDescent="0.25">
      <c r="A1814" t="s">
        <v>1267</v>
      </c>
      <c r="B1814" t="s">
        <v>1578</v>
      </c>
      <c r="C1814" t="s">
        <v>1578</v>
      </c>
      <c r="D1814">
        <v>9.1</v>
      </c>
      <c r="E1814">
        <v>10.199999999999999</v>
      </c>
      <c r="F1814" s="4">
        <v>13.3</v>
      </c>
      <c r="G1814" s="4">
        <v>12.8</v>
      </c>
      <c r="H1814">
        <v>15.4</v>
      </c>
      <c r="I1814">
        <v>14.8</v>
      </c>
    </row>
    <row r="1815" spans="1:9" x14ac:dyDescent="0.25">
      <c r="A1815" t="s">
        <v>1267</v>
      </c>
      <c r="B1815" t="s">
        <v>1600</v>
      </c>
      <c r="C1815" t="s">
        <v>1600</v>
      </c>
      <c r="D1815">
        <v>2.8</v>
      </c>
      <c r="E1815">
        <v>3.7</v>
      </c>
      <c r="F1815" s="4">
        <v>13.8</v>
      </c>
      <c r="G1815" s="4">
        <v>13.7</v>
      </c>
      <c r="H1815">
        <v>15.4</v>
      </c>
      <c r="I1815">
        <v>14.8</v>
      </c>
    </row>
    <row r="1816" spans="1:9" x14ac:dyDescent="0.25">
      <c r="A1816" t="s">
        <v>1267</v>
      </c>
      <c r="B1816" t="s">
        <v>1633</v>
      </c>
      <c r="C1816" t="s">
        <v>1633</v>
      </c>
      <c r="D1816">
        <v>6.8</v>
      </c>
      <c r="E1816">
        <v>8.4</v>
      </c>
      <c r="F1816" s="4">
        <v>10.9</v>
      </c>
      <c r="G1816" s="4">
        <v>11.3</v>
      </c>
      <c r="H1816">
        <v>15.4</v>
      </c>
      <c r="I1816">
        <v>14.8</v>
      </c>
    </row>
    <row r="1817" spans="1:9" x14ac:dyDescent="0.25">
      <c r="A1817" t="s">
        <v>1655</v>
      </c>
      <c r="B1817" t="s">
        <v>1656</v>
      </c>
      <c r="C1817" t="s">
        <v>1655</v>
      </c>
      <c r="D1817">
        <v>6.8</v>
      </c>
      <c r="E1817">
        <v>6.5</v>
      </c>
      <c r="F1817">
        <v>5.0999999999999996</v>
      </c>
      <c r="G1817">
        <v>7.2</v>
      </c>
      <c r="H1817">
        <v>17.2</v>
      </c>
      <c r="I1817">
        <v>16.2</v>
      </c>
    </row>
    <row r="1818" spans="1:9" x14ac:dyDescent="0.25">
      <c r="A1818" t="s">
        <v>1655</v>
      </c>
      <c r="B1818" t="s">
        <v>1657</v>
      </c>
      <c r="C1818" t="s">
        <v>1658</v>
      </c>
      <c r="D1818">
        <v>6.8</v>
      </c>
      <c r="E1818">
        <v>6.4</v>
      </c>
      <c r="F1818">
        <v>5</v>
      </c>
      <c r="G1818">
        <v>7.1</v>
      </c>
      <c r="H1818">
        <v>18.3</v>
      </c>
      <c r="I1818">
        <v>18.100000000000001</v>
      </c>
    </row>
    <row r="1819" spans="1:9" x14ac:dyDescent="0.25">
      <c r="A1819" t="s">
        <v>1655</v>
      </c>
      <c r="B1819" t="s">
        <v>1659</v>
      </c>
      <c r="C1819" t="s">
        <v>1660</v>
      </c>
      <c r="D1819">
        <v>6.8</v>
      </c>
      <c r="E1819">
        <v>6.7</v>
      </c>
      <c r="F1819">
        <v>5.3</v>
      </c>
      <c r="G1819">
        <v>6.8</v>
      </c>
      <c r="H1819">
        <v>18.3</v>
      </c>
      <c r="I1819">
        <v>18.100000000000001</v>
      </c>
    </row>
    <row r="1820" spans="1:9" x14ac:dyDescent="0.25">
      <c r="A1820" t="s">
        <v>1655</v>
      </c>
      <c r="B1820" t="s">
        <v>1667</v>
      </c>
      <c r="C1820" t="s">
        <v>1668</v>
      </c>
      <c r="D1820">
        <v>8.3000000000000007</v>
      </c>
      <c r="E1820">
        <v>7.1</v>
      </c>
      <c r="F1820">
        <v>6.3</v>
      </c>
      <c r="G1820">
        <v>13.8</v>
      </c>
      <c r="H1820">
        <v>18.7</v>
      </c>
      <c r="I1820">
        <v>17.7</v>
      </c>
    </row>
    <row r="1821" spans="1:9" x14ac:dyDescent="0.25">
      <c r="A1821" t="s">
        <v>1655</v>
      </c>
      <c r="B1821" t="s">
        <v>1661</v>
      </c>
      <c r="C1821" t="s">
        <v>1662</v>
      </c>
      <c r="D1821">
        <v>5.6</v>
      </c>
      <c r="E1821">
        <v>4.9000000000000004</v>
      </c>
      <c r="F1821">
        <v>4.5</v>
      </c>
      <c r="G1821">
        <v>5.7</v>
      </c>
      <c r="H1821">
        <v>17.3</v>
      </c>
      <c r="I1821">
        <v>16.600000000000001</v>
      </c>
    </row>
    <row r="1822" spans="1:9" x14ac:dyDescent="0.25">
      <c r="A1822" t="s">
        <v>1655</v>
      </c>
      <c r="B1822" t="s">
        <v>1663</v>
      </c>
      <c r="C1822" t="s">
        <v>1664</v>
      </c>
      <c r="D1822">
        <v>7.7</v>
      </c>
      <c r="E1822">
        <v>7.1</v>
      </c>
      <c r="F1822">
        <v>4.5</v>
      </c>
      <c r="G1822">
        <v>7.6</v>
      </c>
      <c r="H1822">
        <v>13.3</v>
      </c>
      <c r="I1822">
        <v>11.1</v>
      </c>
    </row>
    <row r="1823" spans="1:9" x14ac:dyDescent="0.25">
      <c r="A1823" t="s">
        <v>1655</v>
      </c>
      <c r="B1823" t="s">
        <v>1665</v>
      </c>
      <c r="C1823" t="s">
        <v>1666</v>
      </c>
      <c r="D1823">
        <v>5.9</v>
      </c>
      <c r="E1823">
        <v>6.9</v>
      </c>
      <c r="F1823">
        <v>5.8</v>
      </c>
      <c r="G1823">
        <v>7.4</v>
      </c>
      <c r="H1823">
        <v>17.899999999999999</v>
      </c>
      <c r="I1823">
        <v>16.899999999999999</v>
      </c>
    </row>
    <row r="1824" spans="1:9" x14ac:dyDescent="0.25">
      <c r="A1824" t="s">
        <v>1655</v>
      </c>
      <c r="B1824" t="s">
        <v>1669</v>
      </c>
      <c r="C1824" t="s">
        <v>1670</v>
      </c>
      <c r="D1824">
        <v>6.1</v>
      </c>
      <c r="E1824">
        <v>7.9</v>
      </c>
      <c r="F1824">
        <v>5.2</v>
      </c>
      <c r="G1824">
        <v>5.4</v>
      </c>
      <c r="H1824">
        <v>31.8</v>
      </c>
      <c r="I1824">
        <v>28.5</v>
      </c>
    </row>
    <row r="1825" spans="1:9" x14ac:dyDescent="0.25">
      <c r="A1825" t="s">
        <v>1655</v>
      </c>
      <c r="B1825" t="s">
        <v>1671</v>
      </c>
      <c r="C1825" t="s">
        <v>1670</v>
      </c>
      <c r="D1825">
        <v>6.1</v>
      </c>
      <c r="E1825">
        <v>7.9</v>
      </c>
      <c r="F1825">
        <v>5.2</v>
      </c>
      <c r="G1825">
        <v>5.4</v>
      </c>
      <c r="H1825">
        <v>31.8</v>
      </c>
      <c r="I1825">
        <v>28.5</v>
      </c>
    </row>
    <row r="1826" spans="1:9" x14ac:dyDescent="0.25">
      <c r="A1826" t="s">
        <v>1655</v>
      </c>
      <c r="B1826" t="s">
        <v>1672</v>
      </c>
      <c r="C1826" t="s">
        <v>1673</v>
      </c>
      <c r="D1826">
        <v>7.9</v>
      </c>
      <c r="E1826">
        <v>7</v>
      </c>
      <c r="F1826">
        <v>9.8000000000000007</v>
      </c>
      <c r="G1826">
        <v>12.3</v>
      </c>
      <c r="H1826">
        <v>27.8</v>
      </c>
      <c r="I1826">
        <v>26.3</v>
      </c>
    </row>
    <row r="1827" spans="1:9" x14ac:dyDescent="0.25">
      <c r="A1827" t="s">
        <v>1655</v>
      </c>
      <c r="B1827" t="s">
        <v>1674</v>
      </c>
      <c r="C1827" t="s">
        <v>1673</v>
      </c>
      <c r="D1827">
        <v>7.9</v>
      </c>
      <c r="E1827">
        <v>7</v>
      </c>
      <c r="F1827">
        <v>9.8000000000000007</v>
      </c>
      <c r="G1827">
        <v>12.3</v>
      </c>
      <c r="H1827">
        <v>27.8</v>
      </c>
      <c r="I1827">
        <v>26.3</v>
      </c>
    </row>
    <row r="1828" spans="1:9" x14ac:dyDescent="0.25">
      <c r="A1828" t="s">
        <v>1675</v>
      </c>
      <c r="B1828" t="s">
        <v>1770</v>
      </c>
      <c r="C1828" t="s">
        <v>1771</v>
      </c>
      <c r="D1828">
        <v>3.05</v>
      </c>
      <c r="E1828">
        <v>3.12</v>
      </c>
      <c r="H1828">
        <v>23.8</v>
      </c>
      <c r="I1828">
        <v>23.4</v>
      </c>
    </row>
    <row r="1829" spans="1:9" x14ac:dyDescent="0.25">
      <c r="A1829" t="s">
        <v>1675</v>
      </c>
      <c r="B1829" s="18" t="s">
        <v>3285</v>
      </c>
      <c r="C1829" t="s">
        <v>1774</v>
      </c>
      <c r="D1829">
        <v>0.8</v>
      </c>
      <c r="E1829">
        <v>1</v>
      </c>
      <c r="F1829">
        <v>21.1</v>
      </c>
      <c r="G1829">
        <v>19.899999999999999</v>
      </c>
      <c r="H1829">
        <v>14.7</v>
      </c>
      <c r="I1829">
        <v>20</v>
      </c>
    </row>
    <row r="1830" spans="1:9" x14ac:dyDescent="0.25">
      <c r="A1830" t="s">
        <v>1675</v>
      </c>
      <c r="B1830" t="s">
        <v>1732</v>
      </c>
      <c r="C1830" t="s">
        <v>1733</v>
      </c>
      <c r="D1830">
        <v>2.34</v>
      </c>
      <c r="E1830">
        <v>2.59</v>
      </c>
      <c r="F1830">
        <v>20.399999999999999</v>
      </c>
      <c r="G1830">
        <v>21.1</v>
      </c>
      <c r="H1830">
        <v>17.8</v>
      </c>
      <c r="I1830">
        <v>18.600000000000001</v>
      </c>
    </row>
    <row r="1831" spans="1:9" x14ac:dyDescent="0.25">
      <c r="A1831" t="s">
        <v>1675</v>
      </c>
      <c r="B1831" t="s">
        <v>1746</v>
      </c>
      <c r="C1831" t="s">
        <v>1747</v>
      </c>
      <c r="D1831">
        <v>4.4400000000000004</v>
      </c>
      <c r="E1831">
        <v>11.4</v>
      </c>
      <c r="F1831">
        <v>14.1</v>
      </c>
      <c r="G1831">
        <v>21.1</v>
      </c>
      <c r="H1831">
        <v>14.7</v>
      </c>
      <c r="I1831">
        <v>15.5</v>
      </c>
    </row>
    <row r="1832" spans="1:9" x14ac:dyDescent="0.25">
      <c r="A1832" t="s">
        <v>1675</v>
      </c>
      <c r="B1832" t="s">
        <v>1686</v>
      </c>
      <c r="C1832" t="s">
        <v>1687</v>
      </c>
      <c r="D1832">
        <v>1.3</v>
      </c>
      <c r="E1832">
        <v>11.4</v>
      </c>
      <c r="F1832">
        <v>14.1</v>
      </c>
      <c r="G1832">
        <v>21.1</v>
      </c>
      <c r="H1832">
        <v>14.7</v>
      </c>
      <c r="I1832">
        <v>15.5</v>
      </c>
    </row>
    <row r="1833" spans="1:9" x14ac:dyDescent="0.25">
      <c r="A1833" t="s">
        <v>1675</v>
      </c>
      <c r="B1833" t="s">
        <v>1688</v>
      </c>
      <c r="C1833" t="s">
        <v>1689</v>
      </c>
      <c r="D1833">
        <v>2.69</v>
      </c>
      <c r="E1833">
        <v>11.4</v>
      </c>
      <c r="F1833">
        <v>14.1</v>
      </c>
      <c r="G1833">
        <v>21.1</v>
      </c>
      <c r="H1833">
        <v>14.7</v>
      </c>
      <c r="I1833">
        <v>15.5</v>
      </c>
    </row>
    <row r="1834" spans="1:9" x14ac:dyDescent="0.25">
      <c r="A1834" t="s">
        <v>1675</v>
      </c>
      <c r="B1834" t="s">
        <v>1706</v>
      </c>
      <c r="C1834" t="s">
        <v>1707</v>
      </c>
      <c r="D1834">
        <v>1.28</v>
      </c>
      <c r="E1834">
        <v>11.4</v>
      </c>
      <c r="F1834">
        <v>14.1</v>
      </c>
      <c r="G1834">
        <v>21.1</v>
      </c>
      <c r="H1834">
        <v>14.7</v>
      </c>
      <c r="I1834">
        <v>15.5</v>
      </c>
    </row>
    <row r="1835" spans="1:9" x14ac:dyDescent="0.25">
      <c r="A1835" t="s">
        <v>1675</v>
      </c>
      <c r="B1835" t="s">
        <v>1740</v>
      </c>
      <c r="C1835" t="s">
        <v>1741</v>
      </c>
      <c r="D1835">
        <v>3.05</v>
      </c>
      <c r="E1835">
        <v>11.4</v>
      </c>
      <c r="F1835">
        <v>14.1</v>
      </c>
      <c r="G1835">
        <v>21.1</v>
      </c>
      <c r="H1835">
        <v>14.7</v>
      </c>
      <c r="I1835">
        <v>15.5</v>
      </c>
    </row>
    <row r="1836" spans="1:9" x14ac:dyDescent="0.25">
      <c r="A1836" t="s">
        <v>1675</v>
      </c>
      <c r="B1836" t="s">
        <v>1764</v>
      </c>
      <c r="C1836" t="s">
        <v>1765</v>
      </c>
      <c r="D1836">
        <v>2.4500000000000002</v>
      </c>
      <c r="E1836">
        <v>11.4</v>
      </c>
      <c r="F1836">
        <v>14.1</v>
      </c>
      <c r="G1836">
        <v>21.1</v>
      </c>
      <c r="H1836">
        <v>14.7</v>
      </c>
      <c r="I1836">
        <v>15.5</v>
      </c>
    </row>
    <row r="1837" spans="1:9" x14ac:dyDescent="0.25">
      <c r="A1837" t="s">
        <v>1675</v>
      </c>
      <c r="B1837" t="s">
        <v>1762</v>
      </c>
      <c r="C1837" t="s">
        <v>1763</v>
      </c>
      <c r="D1837">
        <v>4.2699999999999996</v>
      </c>
      <c r="E1837">
        <v>11.4</v>
      </c>
      <c r="F1837">
        <v>14.1</v>
      </c>
      <c r="G1837">
        <v>21.1</v>
      </c>
      <c r="H1837">
        <v>14.7</v>
      </c>
      <c r="I1837">
        <v>15.5</v>
      </c>
    </row>
    <row r="1838" spans="1:9" x14ac:dyDescent="0.25">
      <c r="A1838" t="s">
        <v>1675</v>
      </c>
      <c r="B1838" t="s">
        <v>1700</v>
      </c>
      <c r="C1838" t="s">
        <v>1701</v>
      </c>
      <c r="D1838">
        <v>2.62</v>
      </c>
      <c r="E1838">
        <v>11.4</v>
      </c>
      <c r="F1838">
        <v>30.6</v>
      </c>
      <c r="G1838">
        <v>28.8</v>
      </c>
      <c r="H1838">
        <v>21.2</v>
      </c>
      <c r="I1838">
        <v>21.9</v>
      </c>
    </row>
    <row r="1839" spans="1:9" x14ac:dyDescent="0.25">
      <c r="A1839" t="s">
        <v>1675</v>
      </c>
      <c r="B1839" t="s">
        <v>1676</v>
      </c>
      <c r="C1839" t="s">
        <v>1677</v>
      </c>
      <c r="D1839">
        <v>3.01</v>
      </c>
      <c r="E1839">
        <v>3.39</v>
      </c>
      <c r="F1839">
        <v>30.6</v>
      </c>
      <c r="G1839">
        <v>28.8</v>
      </c>
      <c r="H1839">
        <v>21.2</v>
      </c>
      <c r="I1839">
        <v>21.9</v>
      </c>
    </row>
    <row r="1840" spans="1:9" x14ac:dyDescent="0.25">
      <c r="A1840" t="s">
        <v>1675</v>
      </c>
      <c r="B1840" t="s">
        <v>1694</v>
      </c>
      <c r="C1840" t="s">
        <v>1695</v>
      </c>
      <c r="D1840">
        <v>2.17</v>
      </c>
      <c r="E1840">
        <v>2.29</v>
      </c>
      <c r="F1840">
        <v>30.6</v>
      </c>
      <c r="G1840">
        <v>28.8</v>
      </c>
      <c r="H1840">
        <v>21.2</v>
      </c>
      <c r="I1840">
        <v>21.9</v>
      </c>
    </row>
    <row r="1841" spans="1:9" x14ac:dyDescent="0.25">
      <c r="A1841" t="s">
        <v>1675</v>
      </c>
      <c r="B1841" t="s">
        <v>1710</v>
      </c>
      <c r="C1841" t="s">
        <v>1711</v>
      </c>
      <c r="D1841">
        <v>3.3</v>
      </c>
      <c r="E1841">
        <v>4.17</v>
      </c>
      <c r="F1841">
        <v>30.6</v>
      </c>
      <c r="G1841">
        <v>28.8</v>
      </c>
      <c r="H1841">
        <v>21.2</v>
      </c>
      <c r="I1841">
        <v>21.9</v>
      </c>
    </row>
    <row r="1842" spans="1:9" x14ac:dyDescent="0.25">
      <c r="A1842" t="s">
        <v>1675</v>
      </c>
      <c r="B1842" t="s">
        <v>1722</v>
      </c>
      <c r="C1842" t="s">
        <v>1723</v>
      </c>
      <c r="D1842">
        <v>3.81</v>
      </c>
      <c r="E1842">
        <v>4.09</v>
      </c>
      <c r="F1842">
        <v>30.6</v>
      </c>
      <c r="G1842">
        <v>28.8</v>
      </c>
      <c r="H1842">
        <v>21.2</v>
      </c>
      <c r="I1842">
        <v>21.9</v>
      </c>
    </row>
    <row r="1843" spans="1:9" x14ac:dyDescent="0.25">
      <c r="A1843" t="s">
        <v>1675</v>
      </c>
      <c r="B1843" t="s">
        <v>1744</v>
      </c>
      <c r="C1843" t="s">
        <v>1745</v>
      </c>
      <c r="D1843">
        <v>2.69</v>
      </c>
      <c r="E1843">
        <v>2.56</v>
      </c>
      <c r="F1843">
        <v>30.6</v>
      </c>
      <c r="G1843">
        <v>28.8</v>
      </c>
      <c r="H1843">
        <v>21.2</v>
      </c>
      <c r="I1843">
        <v>21.9</v>
      </c>
    </row>
    <row r="1844" spans="1:9" x14ac:dyDescent="0.25">
      <c r="A1844" t="s">
        <v>1675</v>
      </c>
      <c r="B1844" t="s">
        <v>1766</v>
      </c>
      <c r="C1844" t="s">
        <v>1767</v>
      </c>
      <c r="D1844">
        <v>1.73</v>
      </c>
      <c r="E1844">
        <v>2.33</v>
      </c>
      <c r="F1844">
        <v>30.6</v>
      </c>
      <c r="G1844">
        <v>28.8</v>
      </c>
      <c r="H1844">
        <v>21.2</v>
      </c>
      <c r="I1844">
        <v>21.9</v>
      </c>
    </row>
    <row r="1845" spans="1:9" x14ac:dyDescent="0.25">
      <c r="A1845" t="s">
        <v>1675</v>
      </c>
      <c r="B1845" t="s">
        <v>1734</v>
      </c>
      <c r="C1845" t="s">
        <v>1735</v>
      </c>
      <c r="D1845">
        <v>4.3600000000000003</v>
      </c>
      <c r="E1845">
        <v>4.26</v>
      </c>
      <c r="F1845">
        <v>13.3</v>
      </c>
      <c r="G1845">
        <v>13.4</v>
      </c>
      <c r="H1845">
        <v>36.799999999999997</v>
      </c>
      <c r="I1845">
        <v>34.299999999999997</v>
      </c>
    </row>
    <row r="1846" spans="1:9" x14ac:dyDescent="0.25">
      <c r="A1846" t="s">
        <v>1675</v>
      </c>
      <c r="B1846" t="s">
        <v>1748</v>
      </c>
      <c r="C1846" t="s">
        <v>1749</v>
      </c>
      <c r="D1846">
        <v>2.13</v>
      </c>
      <c r="E1846">
        <v>2.33</v>
      </c>
      <c r="F1846">
        <v>8.5</v>
      </c>
      <c r="G1846">
        <v>8.4</v>
      </c>
      <c r="H1846">
        <v>41.1</v>
      </c>
      <c r="I1846">
        <v>35.6</v>
      </c>
    </row>
    <row r="1847" spans="1:9" x14ac:dyDescent="0.25">
      <c r="A1847" t="s">
        <v>1675</v>
      </c>
      <c r="B1847" t="s">
        <v>1684</v>
      </c>
      <c r="C1847" t="s">
        <v>1685</v>
      </c>
      <c r="D1847">
        <v>5.33</v>
      </c>
      <c r="E1847">
        <v>5.12</v>
      </c>
      <c r="F1847">
        <v>8.5</v>
      </c>
      <c r="G1847">
        <v>8.4</v>
      </c>
      <c r="H1847">
        <v>41.1</v>
      </c>
      <c r="I1847">
        <v>35.6</v>
      </c>
    </row>
    <row r="1848" spans="1:9" x14ac:dyDescent="0.25">
      <c r="A1848" t="s">
        <v>1675</v>
      </c>
      <c r="B1848" t="s">
        <v>1690</v>
      </c>
      <c r="C1848" t="s">
        <v>1691</v>
      </c>
      <c r="D1848">
        <v>2.82</v>
      </c>
      <c r="E1848">
        <v>2.66</v>
      </c>
      <c r="F1848">
        <v>8.5</v>
      </c>
      <c r="G1848">
        <v>8.4</v>
      </c>
      <c r="H1848">
        <v>41.1</v>
      </c>
      <c r="I1848">
        <v>35.6</v>
      </c>
    </row>
    <row r="1849" spans="1:9" x14ac:dyDescent="0.25">
      <c r="A1849" t="s">
        <v>1675</v>
      </c>
      <c r="B1849" t="s">
        <v>1728</v>
      </c>
      <c r="C1849" t="s">
        <v>1729</v>
      </c>
      <c r="D1849">
        <v>2.89</v>
      </c>
      <c r="E1849">
        <v>2.88</v>
      </c>
      <c r="F1849">
        <v>8.5</v>
      </c>
      <c r="G1849">
        <v>8.4</v>
      </c>
      <c r="H1849">
        <v>41.1</v>
      </c>
      <c r="I1849">
        <v>35.6</v>
      </c>
    </row>
    <row r="1850" spans="1:9" x14ac:dyDescent="0.25">
      <c r="A1850" t="s">
        <v>1675</v>
      </c>
      <c r="B1850" t="s">
        <v>1750</v>
      </c>
      <c r="C1850" t="s">
        <v>1751</v>
      </c>
      <c r="D1850">
        <v>4.1900000000000004</v>
      </c>
      <c r="E1850">
        <v>4.18</v>
      </c>
      <c r="F1850">
        <v>8.5</v>
      </c>
      <c r="G1850">
        <v>8.4</v>
      </c>
      <c r="H1850">
        <v>41.1</v>
      </c>
      <c r="I1850">
        <v>35.6</v>
      </c>
    </row>
    <row r="1851" spans="1:9" x14ac:dyDescent="0.25">
      <c r="A1851" t="s">
        <v>1675</v>
      </c>
      <c r="B1851" t="s">
        <v>1768</v>
      </c>
      <c r="C1851" t="s">
        <v>1769</v>
      </c>
      <c r="D1851">
        <v>4.84</v>
      </c>
      <c r="E1851">
        <v>4.82</v>
      </c>
      <c r="F1851">
        <v>8.5</v>
      </c>
      <c r="G1851">
        <v>8.4</v>
      </c>
      <c r="H1851">
        <v>41.1</v>
      </c>
      <c r="I1851">
        <v>35.6</v>
      </c>
    </row>
    <row r="1852" spans="1:9" x14ac:dyDescent="0.25">
      <c r="A1852" t="s">
        <v>1675</v>
      </c>
      <c r="B1852" t="s">
        <v>1779</v>
      </c>
      <c r="C1852" t="s">
        <v>1780</v>
      </c>
      <c r="D1852">
        <v>7.83</v>
      </c>
      <c r="E1852">
        <v>6.59</v>
      </c>
      <c r="F1852">
        <v>8.5</v>
      </c>
      <c r="G1852">
        <v>8.4</v>
      </c>
      <c r="H1852">
        <v>41.1</v>
      </c>
      <c r="I1852">
        <v>35.6</v>
      </c>
    </row>
    <row r="1853" spans="1:9" x14ac:dyDescent="0.25">
      <c r="A1853" t="s">
        <v>1675</v>
      </c>
      <c r="B1853" t="s">
        <v>1756</v>
      </c>
      <c r="C1853" t="s">
        <v>1757</v>
      </c>
      <c r="D1853">
        <v>4.22</v>
      </c>
      <c r="E1853">
        <v>4.29</v>
      </c>
      <c r="F1853">
        <v>13.3</v>
      </c>
      <c r="G1853">
        <v>13.4</v>
      </c>
      <c r="H1853">
        <v>31.1</v>
      </c>
      <c r="I1853">
        <v>32.6</v>
      </c>
    </row>
    <row r="1854" spans="1:9" x14ac:dyDescent="0.25">
      <c r="A1854" t="s">
        <v>1675</v>
      </c>
      <c r="B1854" t="s">
        <v>1692</v>
      </c>
      <c r="C1854" t="s">
        <v>1693</v>
      </c>
      <c r="D1854">
        <v>3.79</v>
      </c>
      <c r="E1854">
        <v>3.84</v>
      </c>
      <c r="F1854">
        <v>13.3</v>
      </c>
      <c r="G1854">
        <v>13.4</v>
      </c>
      <c r="H1854">
        <v>31.1</v>
      </c>
      <c r="I1854">
        <v>32.6</v>
      </c>
    </row>
    <row r="1855" spans="1:9" x14ac:dyDescent="0.25">
      <c r="A1855" t="s">
        <v>1675</v>
      </c>
      <c r="B1855" t="s">
        <v>1698</v>
      </c>
      <c r="C1855" t="s">
        <v>1699</v>
      </c>
      <c r="D1855">
        <v>6.81</v>
      </c>
      <c r="E1855">
        <v>6.88</v>
      </c>
      <c r="F1855">
        <v>13.3</v>
      </c>
      <c r="G1855">
        <v>13.4</v>
      </c>
      <c r="H1855">
        <v>31.1</v>
      </c>
      <c r="I1855">
        <v>32.6</v>
      </c>
    </row>
    <row r="1856" spans="1:9" x14ac:dyDescent="0.25">
      <c r="A1856" t="s">
        <v>1675</v>
      </c>
      <c r="B1856" t="s">
        <v>1708</v>
      </c>
      <c r="C1856" t="s">
        <v>1709</v>
      </c>
      <c r="D1856">
        <v>2.29</v>
      </c>
      <c r="E1856">
        <v>2.4300000000000002</v>
      </c>
      <c r="F1856">
        <v>13.3</v>
      </c>
      <c r="G1856">
        <v>13.4</v>
      </c>
      <c r="H1856">
        <v>31.1</v>
      </c>
      <c r="I1856">
        <v>32.6</v>
      </c>
    </row>
    <row r="1857" spans="1:9" x14ac:dyDescent="0.25">
      <c r="A1857" t="s">
        <v>1675</v>
      </c>
      <c r="B1857" t="s">
        <v>1716</v>
      </c>
      <c r="C1857" t="s">
        <v>1717</v>
      </c>
      <c r="D1857">
        <v>5.81</v>
      </c>
      <c r="E1857">
        <v>5.9</v>
      </c>
      <c r="F1857">
        <v>13.3</v>
      </c>
      <c r="G1857">
        <v>13.4</v>
      </c>
      <c r="H1857">
        <v>31.1</v>
      </c>
      <c r="I1857">
        <v>32.6</v>
      </c>
    </row>
    <row r="1858" spans="1:9" x14ac:dyDescent="0.25">
      <c r="A1858" t="s">
        <v>1675</v>
      </c>
      <c r="B1858" t="s">
        <v>1775</v>
      </c>
      <c r="C1858" t="s">
        <v>1776</v>
      </c>
      <c r="D1858">
        <v>3.37</v>
      </c>
      <c r="E1858">
        <v>3.22</v>
      </c>
      <c r="F1858">
        <v>13.3</v>
      </c>
      <c r="G1858">
        <v>13.4</v>
      </c>
      <c r="H1858">
        <v>31.1</v>
      </c>
      <c r="I1858">
        <v>32.6</v>
      </c>
    </row>
    <row r="1859" spans="1:9" x14ac:dyDescent="0.25">
      <c r="A1859" t="s">
        <v>1675</v>
      </c>
      <c r="B1859" t="s">
        <v>1781</v>
      </c>
      <c r="C1859" t="s">
        <v>1782</v>
      </c>
      <c r="D1859">
        <v>3.87</v>
      </c>
      <c r="E1859">
        <v>3.82</v>
      </c>
      <c r="F1859">
        <v>13.3</v>
      </c>
      <c r="G1859">
        <v>13.4</v>
      </c>
      <c r="H1859">
        <v>31.1</v>
      </c>
      <c r="I1859">
        <v>32.6</v>
      </c>
    </row>
    <row r="1860" spans="1:9" x14ac:dyDescent="0.25">
      <c r="A1860" t="s">
        <v>1675</v>
      </c>
      <c r="B1860" t="s">
        <v>1736</v>
      </c>
      <c r="C1860" t="s">
        <v>1737</v>
      </c>
      <c r="D1860">
        <v>2.25</v>
      </c>
      <c r="E1860">
        <v>2.23</v>
      </c>
      <c r="F1860">
        <v>17.8</v>
      </c>
      <c r="G1860">
        <v>20.2</v>
      </c>
      <c r="H1860">
        <v>15.8</v>
      </c>
      <c r="I1860">
        <v>14</v>
      </c>
    </row>
    <row r="1861" spans="1:9" x14ac:dyDescent="0.25">
      <c r="A1861" t="s">
        <v>1675</v>
      </c>
      <c r="B1861" t="s">
        <v>1758</v>
      </c>
      <c r="C1861" t="s">
        <v>1759</v>
      </c>
      <c r="D1861">
        <v>3.54</v>
      </c>
      <c r="E1861">
        <v>3.65</v>
      </c>
      <c r="F1861">
        <v>19.3</v>
      </c>
      <c r="G1861">
        <v>19.100000000000001</v>
      </c>
      <c r="H1861">
        <v>26</v>
      </c>
      <c r="I1861">
        <v>23.4</v>
      </c>
    </row>
    <row r="1862" spans="1:9" x14ac:dyDescent="0.25">
      <c r="A1862" t="s">
        <v>1675</v>
      </c>
      <c r="B1862" t="s">
        <v>1680</v>
      </c>
      <c r="C1862" t="s">
        <v>1681</v>
      </c>
      <c r="D1862">
        <v>2.99</v>
      </c>
      <c r="E1862">
        <v>3.53</v>
      </c>
      <c r="F1862">
        <v>19.3</v>
      </c>
      <c r="G1862">
        <v>19.100000000000001</v>
      </c>
      <c r="H1862">
        <v>26</v>
      </c>
      <c r="I1862">
        <v>23.4</v>
      </c>
    </row>
    <row r="1863" spans="1:9" x14ac:dyDescent="0.25">
      <c r="A1863" t="s">
        <v>1675</v>
      </c>
      <c r="B1863" t="s">
        <v>1702</v>
      </c>
      <c r="C1863" t="s">
        <v>1703</v>
      </c>
      <c r="D1863">
        <v>3.79</v>
      </c>
      <c r="E1863">
        <v>3.74</v>
      </c>
      <c r="F1863">
        <v>19.3</v>
      </c>
      <c r="G1863">
        <v>19.100000000000001</v>
      </c>
      <c r="H1863">
        <v>26</v>
      </c>
      <c r="I1863">
        <v>23.4</v>
      </c>
    </row>
    <row r="1864" spans="1:9" x14ac:dyDescent="0.25">
      <c r="A1864" t="s">
        <v>1675</v>
      </c>
      <c r="B1864" t="s">
        <v>1712</v>
      </c>
      <c r="C1864" t="s">
        <v>1713</v>
      </c>
      <c r="D1864">
        <v>3.51</v>
      </c>
      <c r="E1864">
        <v>3.21</v>
      </c>
      <c r="F1864">
        <v>19.3</v>
      </c>
      <c r="G1864">
        <v>19.100000000000001</v>
      </c>
      <c r="H1864">
        <v>26</v>
      </c>
      <c r="I1864">
        <v>23.4</v>
      </c>
    </row>
    <row r="1865" spans="1:9" x14ac:dyDescent="0.25">
      <c r="A1865" t="s">
        <v>1675</v>
      </c>
      <c r="B1865" t="s">
        <v>1718</v>
      </c>
      <c r="C1865" t="s">
        <v>1719</v>
      </c>
      <c r="D1865">
        <v>2.2200000000000002</v>
      </c>
      <c r="E1865">
        <v>2.41</v>
      </c>
      <c r="F1865">
        <v>19.3</v>
      </c>
      <c r="G1865">
        <v>19.100000000000001</v>
      </c>
      <c r="H1865">
        <v>26</v>
      </c>
      <c r="I1865">
        <v>23.4</v>
      </c>
    </row>
    <row r="1866" spans="1:9" x14ac:dyDescent="0.25">
      <c r="A1866" t="s">
        <v>1675</v>
      </c>
      <c r="B1866" t="s">
        <v>1726</v>
      </c>
      <c r="C1866" t="s">
        <v>1727</v>
      </c>
      <c r="D1866">
        <v>4.8899999999999997</v>
      </c>
      <c r="E1866">
        <v>4.43</v>
      </c>
      <c r="F1866">
        <v>19.3</v>
      </c>
      <c r="G1866">
        <v>19.100000000000001</v>
      </c>
      <c r="H1866">
        <v>26</v>
      </c>
      <c r="I1866">
        <v>23.4</v>
      </c>
    </row>
    <row r="1867" spans="1:9" x14ac:dyDescent="0.25">
      <c r="A1867" t="s">
        <v>1675</v>
      </c>
      <c r="B1867" t="s">
        <v>1754</v>
      </c>
      <c r="C1867" t="s">
        <v>1755</v>
      </c>
      <c r="D1867">
        <v>2.37</v>
      </c>
      <c r="E1867">
        <v>2.76</v>
      </c>
      <c r="F1867">
        <v>19.3</v>
      </c>
      <c r="G1867">
        <v>19.100000000000001</v>
      </c>
      <c r="H1867">
        <v>26</v>
      </c>
      <c r="I1867">
        <v>23.4</v>
      </c>
    </row>
    <row r="1868" spans="1:9" x14ac:dyDescent="0.25">
      <c r="A1868" t="s">
        <v>1675</v>
      </c>
      <c r="B1868" t="s">
        <v>1772</v>
      </c>
      <c r="C1868" t="s">
        <v>1773</v>
      </c>
      <c r="D1868">
        <v>6.88</v>
      </c>
      <c r="E1868">
        <v>6.3</v>
      </c>
      <c r="F1868">
        <v>19.3</v>
      </c>
      <c r="G1868">
        <v>19.100000000000001</v>
      </c>
      <c r="H1868">
        <v>26</v>
      </c>
      <c r="I1868">
        <v>23.4</v>
      </c>
    </row>
    <row r="1869" spans="1:9" x14ac:dyDescent="0.25">
      <c r="A1869" t="s">
        <v>1675</v>
      </c>
      <c r="B1869" t="s">
        <v>1682</v>
      </c>
      <c r="C1869" t="s">
        <v>1683</v>
      </c>
      <c r="D1869">
        <v>1.19</v>
      </c>
      <c r="E1869">
        <v>1.1200000000000001</v>
      </c>
      <c r="F1869">
        <v>13.3</v>
      </c>
      <c r="G1869">
        <v>22.7</v>
      </c>
      <c r="H1869">
        <v>2.9</v>
      </c>
      <c r="I1869">
        <v>2.4</v>
      </c>
    </row>
    <row r="1870" spans="1:9" x14ac:dyDescent="0.25">
      <c r="A1870" t="s">
        <v>1675</v>
      </c>
      <c r="B1870" t="s">
        <v>1696</v>
      </c>
      <c r="C1870" t="s">
        <v>1697</v>
      </c>
      <c r="D1870">
        <v>1.29</v>
      </c>
      <c r="E1870">
        <v>1.2</v>
      </c>
      <c r="F1870">
        <v>13.3</v>
      </c>
      <c r="G1870">
        <v>22.7</v>
      </c>
      <c r="H1870">
        <v>2.9</v>
      </c>
      <c r="I1870">
        <v>2.4</v>
      </c>
    </row>
    <row r="1871" spans="1:9" x14ac:dyDescent="0.25">
      <c r="A1871" t="s">
        <v>1675</v>
      </c>
      <c r="B1871" t="s">
        <v>1730</v>
      </c>
      <c r="C1871" t="s">
        <v>1731</v>
      </c>
      <c r="D1871">
        <v>0.44</v>
      </c>
      <c r="E1871">
        <v>0.45</v>
      </c>
      <c r="F1871">
        <v>13.3</v>
      </c>
      <c r="G1871">
        <v>22.7</v>
      </c>
      <c r="H1871">
        <v>2.9</v>
      </c>
      <c r="I1871">
        <v>2.4</v>
      </c>
    </row>
    <row r="1872" spans="1:9" x14ac:dyDescent="0.25">
      <c r="A1872" t="s">
        <v>1675</v>
      </c>
      <c r="B1872" t="s">
        <v>1738</v>
      </c>
      <c r="C1872" t="s">
        <v>1739</v>
      </c>
      <c r="D1872">
        <v>3.57</v>
      </c>
      <c r="E1872">
        <v>3.62</v>
      </c>
      <c r="F1872">
        <v>19.600000000000001</v>
      </c>
      <c r="G1872">
        <v>18</v>
      </c>
      <c r="H1872">
        <v>23.5</v>
      </c>
      <c r="I1872">
        <v>26.6</v>
      </c>
    </row>
    <row r="1873" spans="1:9" x14ac:dyDescent="0.25">
      <c r="A1873" t="s">
        <v>1675</v>
      </c>
      <c r="B1873" t="s">
        <v>1760</v>
      </c>
      <c r="C1873" t="s">
        <v>1761</v>
      </c>
      <c r="D1873">
        <v>5.42</v>
      </c>
      <c r="E1873">
        <v>5.28</v>
      </c>
      <c r="F1873">
        <v>19.600000000000001</v>
      </c>
      <c r="G1873">
        <v>18</v>
      </c>
      <c r="H1873">
        <v>31.6</v>
      </c>
      <c r="I1873">
        <v>32.700000000000003</v>
      </c>
    </row>
    <row r="1874" spans="1:9" x14ac:dyDescent="0.25">
      <c r="A1874" t="s">
        <v>1675</v>
      </c>
      <c r="B1874" t="s">
        <v>1714</v>
      </c>
      <c r="C1874" t="s">
        <v>1715</v>
      </c>
      <c r="D1874">
        <v>7.02</v>
      </c>
      <c r="E1874">
        <v>6.83</v>
      </c>
      <c r="F1874">
        <v>19.600000000000001</v>
      </c>
      <c r="G1874">
        <v>18</v>
      </c>
      <c r="H1874">
        <v>31.6</v>
      </c>
      <c r="I1874">
        <v>32.700000000000003</v>
      </c>
    </row>
    <row r="1875" spans="1:9" x14ac:dyDescent="0.25">
      <c r="A1875" t="s">
        <v>1675</v>
      </c>
      <c r="B1875" t="s">
        <v>1720</v>
      </c>
      <c r="C1875" t="s">
        <v>1721</v>
      </c>
      <c r="D1875">
        <v>3.71</v>
      </c>
      <c r="E1875">
        <v>3.47</v>
      </c>
      <c r="F1875">
        <v>19.600000000000001</v>
      </c>
      <c r="G1875">
        <v>18</v>
      </c>
      <c r="H1875">
        <v>31.6</v>
      </c>
      <c r="I1875">
        <v>32.700000000000003</v>
      </c>
    </row>
    <row r="1876" spans="1:9" x14ac:dyDescent="0.25">
      <c r="A1876" t="s">
        <v>1675</v>
      </c>
      <c r="B1876" t="s">
        <v>1742</v>
      </c>
      <c r="C1876" t="s">
        <v>1743</v>
      </c>
      <c r="D1876">
        <v>6.88</v>
      </c>
      <c r="E1876">
        <v>6.35</v>
      </c>
      <c r="F1876">
        <v>19.600000000000001</v>
      </c>
      <c r="G1876">
        <v>18</v>
      </c>
      <c r="H1876">
        <v>31.6</v>
      </c>
      <c r="I1876">
        <v>32.700000000000003</v>
      </c>
    </row>
    <row r="1877" spans="1:9" x14ac:dyDescent="0.25">
      <c r="A1877" t="s">
        <v>1675</v>
      </c>
      <c r="B1877" t="s">
        <v>1752</v>
      </c>
      <c r="C1877" t="s">
        <v>1753</v>
      </c>
      <c r="D1877">
        <v>5.57</v>
      </c>
      <c r="E1877">
        <v>5.57</v>
      </c>
      <c r="F1877">
        <v>19.600000000000001</v>
      </c>
      <c r="G1877">
        <v>18</v>
      </c>
      <c r="H1877">
        <v>31.6</v>
      </c>
      <c r="I1877">
        <v>32.700000000000003</v>
      </c>
    </row>
    <row r="1878" spans="1:9" x14ac:dyDescent="0.25">
      <c r="A1878" t="s">
        <v>1675</v>
      </c>
      <c r="B1878" t="s">
        <v>1777</v>
      </c>
      <c r="C1878" t="s">
        <v>1778</v>
      </c>
      <c r="D1878">
        <v>3.11</v>
      </c>
      <c r="E1878">
        <v>3.36</v>
      </c>
      <c r="F1878">
        <v>19.600000000000001</v>
      </c>
      <c r="G1878">
        <v>18</v>
      </c>
      <c r="H1878">
        <v>31.6</v>
      </c>
      <c r="I1878">
        <v>32.700000000000003</v>
      </c>
    </row>
    <row r="1879" spans="1:9" x14ac:dyDescent="0.25">
      <c r="A1879" t="s">
        <v>1675</v>
      </c>
      <c r="B1879" t="s">
        <v>1783</v>
      </c>
      <c r="C1879" t="s">
        <v>1784</v>
      </c>
      <c r="D1879">
        <v>1.75</v>
      </c>
      <c r="E1879">
        <v>1.97</v>
      </c>
      <c r="F1879">
        <v>21.1</v>
      </c>
      <c r="G1879">
        <v>19.899999999999999</v>
      </c>
      <c r="H1879">
        <v>14.7</v>
      </c>
      <c r="I1879">
        <v>20</v>
      </c>
    </row>
    <row r="1880" spans="1:9" x14ac:dyDescent="0.25">
      <c r="A1880" t="s">
        <v>1675</v>
      </c>
      <c r="B1880" t="s">
        <v>1678</v>
      </c>
      <c r="C1880" t="s">
        <v>1679</v>
      </c>
      <c r="D1880">
        <v>1.37</v>
      </c>
      <c r="E1880">
        <v>1.72</v>
      </c>
      <c r="F1880">
        <v>21.1</v>
      </c>
      <c r="G1880">
        <v>19.899999999999999</v>
      </c>
      <c r="H1880">
        <v>14.7</v>
      </c>
      <c r="I1880">
        <v>20</v>
      </c>
    </row>
    <row r="1881" spans="1:9" x14ac:dyDescent="0.25">
      <c r="A1881" t="s">
        <v>1675</v>
      </c>
      <c r="B1881" t="s">
        <v>1704</v>
      </c>
      <c r="C1881" t="s">
        <v>1705</v>
      </c>
      <c r="D1881">
        <v>3.14</v>
      </c>
      <c r="E1881">
        <v>3.26</v>
      </c>
      <c r="F1881">
        <v>21.1</v>
      </c>
      <c r="G1881">
        <v>19.899999999999999</v>
      </c>
      <c r="H1881">
        <v>14.7</v>
      </c>
      <c r="I1881">
        <v>20</v>
      </c>
    </row>
    <row r="1882" spans="1:9" x14ac:dyDescent="0.25">
      <c r="A1882" t="s">
        <v>1675</v>
      </c>
      <c r="B1882" t="s">
        <v>1724</v>
      </c>
      <c r="C1882" t="s">
        <v>1725</v>
      </c>
      <c r="D1882">
        <v>3.31</v>
      </c>
      <c r="E1882">
        <v>3.52</v>
      </c>
      <c r="F1882">
        <v>21.1</v>
      </c>
      <c r="G1882">
        <v>19.899999999999999</v>
      </c>
      <c r="H1882">
        <v>14.7</v>
      </c>
      <c r="I1882">
        <v>20</v>
      </c>
    </row>
    <row r="1883" spans="1:9" x14ac:dyDescent="0.25">
      <c r="A1883" t="s">
        <v>1855</v>
      </c>
      <c r="B1883" t="s">
        <v>3279</v>
      </c>
      <c r="C1883" t="s">
        <v>1857</v>
      </c>
      <c r="D1883">
        <v>5.8</v>
      </c>
      <c r="E1883">
        <v>6</v>
      </c>
      <c r="F1883">
        <v>14.5</v>
      </c>
      <c r="G1883">
        <v>15.4</v>
      </c>
      <c r="H1883">
        <v>19.2</v>
      </c>
      <c r="I1883">
        <v>18</v>
      </c>
    </row>
    <row r="1884" spans="1:9" x14ac:dyDescent="0.25">
      <c r="A1884" t="s">
        <v>1855</v>
      </c>
      <c r="B1884" t="s">
        <v>1856</v>
      </c>
      <c r="C1884" t="s">
        <v>1858</v>
      </c>
      <c r="D1884">
        <v>2</v>
      </c>
      <c r="E1884">
        <v>3.2</v>
      </c>
      <c r="F1884">
        <v>1</v>
      </c>
      <c r="G1884">
        <v>1</v>
      </c>
      <c r="H1884">
        <v>7.7</v>
      </c>
      <c r="I1884">
        <v>7.1</v>
      </c>
    </row>
    <row r="1885" spans="1:9" x14ac:dyDescent="0.25">
      <c r="A1885" t="s">
        <v>1855</v>
      </c>
      <c r="B1885" t="s">
        <v>1859</v>
      </c>
      <c r="C1885" t="s">
        <v>1860</v>
      </c>
      <c r="D1885">
        <v>2</v>
      </c>
      <c r="E1885">
        <v>3.2</v>
      </c>
      <c r="F1885">
        <v>1</v>
      </c>
      <c r="G1885">
        <v>1</v>
      </c>
      <c r="H1885">
        <v>7.7</v>
      </c>
      <c r="I1885">
        <v>7.1</v>
      </c>
    </row>
    <row r="1886" spans="1:9" x14ac:dyDescent="0.25">
      <c r="A1886" t="s">
        <v>1855</v>
      </c>
      <c r="B1886" t="s">
        <v>1861</v>
      </c>
      <c r="C1886" t="s">
        <v>1862</v>
      </c>
      <c r="D1886">
        <v>4.2</v>
      </c>
      <c r="E1886">
        <v>3.6</v>
      </c>
      <c r="F1886">
        <v>3.8</v>
      </c>
      <c r="G1886">
        <v>2.9</v>
      </c>
      <c r="H1886">
        <v>14.2</v>
      </c>
      <c r="I1886">
        <v>12.5</v>
      </c>
    </row>
    <row r="1887" spans="1:9" x14ac:dyDescent="0.25">
      <c r="A1887" t="s">
        <v>1855</v>
      </c>
      <c r="B1887" t="s">
        <v>1863</v>
      </c>
      <c r="C1887" t="s">
        <v>1864</v>
      </c>
      <c r="D1887">
        <v>4.9000000000000004</v>
      </c>
      <c r="E1887">
        <v>3.4</v>
      </c>
      <c r="F1887">
        <v>2.4</v>
      </c>
      <c r="G1887">
        <v>0.9</v>
      </c>
      <c r="H1887">
        <v>16.3</v>
      </c>
      <c r="I1887">
        <v>14.2</v>
      </c>
    </row>
    <row r="1888" spans="1:9" x14ac:dyDescent="0.25">
      <c r="A1888" t="s">
        <v>1855</v>
      </c>
      <c r="B1888" t="s">
        <v>1865</v>
      </c>
      <c r="C1888" t="s">
        <v>1866</v>
      </c>
      <c r="D1888">
        <v>3</v>
      </c>
      <c r="E1888">
        <v>2.9</v>
      </c>
      <c r="F1888">
        <v>0.6</v>
      </c>
      <c r="G1888">
        <v>0.6</v>
      </c>
      <c r="H1888">
        <v>11.8</v>
      </c>
      <c r="I1888">
        <v>10.9</v>
      </c>
    </row>
    <row r="1889" spans="1:9" x14ac:dyDescent="0.25">
      <c r="A1889" t="s">
        <v>1855</v>
      </c>
      <c r="B1889" t="s">
        <v>1867</v>
      </c>
      <c r="C1889" t="s">
        <v>1868</v>
      </c>
      <c r="D1889">
        <v>4.5</v>
      </c>
      <c r="E1889">
        <v>4.3</v>
      </c>
      <c r="F1889">
        <v>0.7</v>
      </c>
      <c r="G1889">
        <v>1.5</v>
      </c>
      <c r="H1889">
        <v>14.6</v>
      </c>
      <c r="I1889">
        <v>12.5</v>
      </c>
    </row>
    <row r="1890" spans="1:9" x14ac:dyDescent="0.25">
      <c r="A1890" t="s">
        <v>1855</v>
      </c>
      <c r="B1890" t="s">
        <v>1869</v>
      </c>
      <c r="C1890" t="s">
        <v>1870</v>
      </c>
      <c r="D1890">
        <v>6</v>
      </c>
      <c r="E1890">
        <v>6.1</v>
      </c>
      <c r="F1890">
        <v>2.8</v>
      </c>
      <c r="G1890">
        <v>2.9</v>
      </c>
      <c r="H1890">
        <v>25</v>
      </c>
      <c r="I1890">
        <v>21.7</v>
      </c>
    </row>
    <row r="1891" spans="1:9" x14ac:dyDescent="0.25">
      <c r="A1891" t="s">
        <v>1855</v>
      </c>
      <c r="B1891" t="s">
        <v>1871</v>
      </c>
      <c r="C1891" t="s">
        <v>1872</v>
      </c>
      <c r="D1891">
        <v>3.5</v>
      </c>
      <c r="E1891">
        <v>4.8</v>
      </c>
      <c r="F1891">
        <v>1.1000000000000001</v>
      </c>
      <c r="G1891">
        <v>0.3</v>
      </c>
      <c r="H1891">
        <v>21.1</v>
      </c>
      <c r="I1891">
        <v>19.7</v>
      </c>
    </row>
    <row r="1892" spans="1:9" x14ac:dyDescent="0.25">
      <c r="A1892" t="s">
        <v>1855</v>
      </c>
      <c r="B1892" t="s">
        <v>1873</v>
      </c>
      <c r="C1892" t="s">
        <v>1874</v>
      </c>
      <c r="D1892">
        <v>8.6999999999999993</v>
      </c>
      <c r="E1892">
        <v>7.4</v>
      </c>
      <c r="F1892">
        <v>1.7</v>
      </c>
      <c r="G1892">
        <v>2.6</v>
      </c>
      <c r="H1892">
        <v>29.1</v>
      </c>
      <c r="I1892">
        <v>23.9</v>
      </c>
    </row>
    <row r="1893" spans="1:9" x14ac:dyDescent="0.25">
      <c r="A1893" t="s">
        <v>1855</v>
      </c>
      <c r="B1893" t="s">
        <v>1875</v>
      </c>
      <c r="C1893" t="s">
        <v>1876</v>
      </c>
      <c r="D1893">
        <v>9.4</v>
      </c>
      <c r="E1893">
        <v>10</v>
      </c>
      <c r="F1893">
        <v>8</v>
      </c>
      <c r="G1893">
        <v>8.6</v>
      </c>
      <c r="H1893">
        <v>24.9</v>
      </c>
      <c r="I1893">
        <v>25.7</v>
      </c>
    </row>
    <row r="1894" spans="1:9" x14ac:dyDescent="0.25">
      <c r="A1894" t="s">
        <v>1855</v>
      </c>
      <c r="B1894" t="s">
        <v>1877</v>
      </c>
      <c r="C1894" t="s">
        <v>1878</v>
      </c>
      <c r="D1894">
        <v>10.4</v>
      </c>
      <c r="E1894">
        <v>11.7</v>
      </c>
      <c r="F1894">
        <v>4.9000000000000004</v>
      </c>
      <c r="G1894">
        <v>4.5</v>
      </c>
      <c r="H1894">
        <v>27.7</v>
      </c>
      <c r="I1894">
        <v>30.2</v>
      </c>
    </row>
    <row r="1895" spans="1:9" x14ac:dyDescent="0.25">
      <c r="A1895" t="s">
        <v>1855</v>
      </c>
      <c r="B1895" t="s">
        <v>1879</v>
      </c>
      <c r="C1895" t="s">
        <v>1880</v>
      </c>
      <c r="D1895">
        <v>8.1999999999999993</v>
      </c>
      <c r="E1895">
        <v>8.1</v>
      </c>
      <c r="F1895">
        <v>3.1</v>
      </c>
      <c r="G1895">
        <v>4.0999999999999996</v>
      </c>
      <c r="H1895">
        <v>22.5</v>
      </c>
      <c r="I1895">
        <v>20.9</v>
      </c>
    </row>
    <row r="1896" spans="1:9" x14ac:dyDescent="0.25">
      <c r="A1896" t="s">
        <v>1828</v>
      </c>
      <c r="B1896" t="s">
        <v>1829</v>
      </c>
      <c r="C1896" t="s">
        <v>1830</v>
      </c>
      <c r="D1896">
        <v>4.5</v>
      </c>
      <c r="E1896">
        <v>5</v>
      </c>
      <c r="F1896">
        <v>8.1</v>
      </c>
      <c r="G1896">
        <v>14.2</v>
      </c>
      <c r="H1896">
        <v>12</v>
      </c>
      <c r="I1896">
        <v>12.4</v>
      </c>
    </row>
    <row r="1897" spans="1:9" x14ac:dyDescent="0.25">
      <c r="A1897" t="s">
        <v>1828</v>
      </c>
      <c r="B1897" t="s">
        <v>1831</v>
      </c>
      <c r="C1897" t="s">
        <v>1832</v>
      </c>
      <c r="D1897">
        <v>7.1</v>
      </c>
      <c r="E1897">
        <v>6</v>
      </c>
      <c r="F1897">
        <v>9.6999999999999993</v>
      </c>
      <c r="G1897">
        <v>15.8</v>
      </c>
      <c r="H1897">
        <v>13.9</v>
      </c>
      <c r="I1897">
        <v>15.1</v>
      </c>
    </row>
    <row r="1898" spans="1:9" x14ac:dyDescent="0.25">
      <c r="A1898" t="s">
        <v>1828</v>
      </c>
      <c r="B1898" t="s">
        <v>1833</v>
      </c>
      <c r="C1898" t="s">
        <v>1834</v>
      </c>
      <c r="D1898">
        <v>5.0999999999999996</v>
      </c>
      <c r="E1898">
        <v>6.6</v>
      </c>
      <c r="F1898">
        <v>9.6999999999999993</v>
      </c>
      <c r="G1898">
        <v>15.8</v>
      </c>
      <c r="H1898">
        <v>16.2</v>
      </c>
      <c r="I1898">
        <v>16.5</v>
      </c>
    </row>
    <row r="1899" spans="1:9" x14ac:dyDescent="0.25">
      <c r="A1899" t="s">
        <v>1828</v>
      </c>
      <c r="B1899" t="s">
        <v>1835</v>
      </c>
      <c r="C1899" t="s">
        <v>1836</v>
      </c>
      <c r="D1899">
        <v>5.4</v>
      </c>
      <c r="E1899">
        <v>5.0999999999999996</v>
      </c>
      <c r="F1899">
        <v>9.6999999999999993</v>
      </c>
      <c r="G1899">
        <v>15.8</v>
      </c>
      <c r="H1899">
        <v>15.4</v>
      </c>
      <c r="I1899">
        <v>17.7</v>
      </c>
    </row>
    <row r="1900" spans="1:9" x14ac:dyDescent="0.25">
      <c r="A1900" t="s">
        <v>1828</v>
      </c>
      <c r="B1900" t="s">
        <v>1837</v>
      </c>
      <c r="C1900" t="s">
        <v>1838</v>
      </c>
      <c r="D1900">
        <v>4.4000000000000004</v>
      </c>
      <c r="E1900">
        <v>5.2</v>
      </c>
      <c r="F1900">
        <v>9.6999999999999993</v>
      </c>
      <c r="G1900">
        <v>15.8</v>
      </c>
      <c r="H1900">
        <v>13.5</v>
      </c>
      <c r="I1900">
        <v>12.4</v>
      </c>
    </row>
    <row r="1901" spans="1:9" x14ac:dyDescent="0.25">
      <c r="A1901" t="s">
        <v>1828</v>
      </c>
      <c r="B1901" t="s">
        <v>1839</v>
      </c>
      <c r="C1901" t="s">
        <v>1840</v>
      </c>
      <c r="D1901">
        <v>6</v>
      </c>
      <c r="E1901">
        <v>5.2</v>
      </c>
      <c r="F1901">
        <v>9.6999999999999993</v>
      </c>
      <c r="G1901">
        <v>15.8</v>
      </c>
      <c r="H1901">
        <v>16.8</v>
      </c>
      <c r="I1901">
        <v>15.4</v>
      </c>
    </row>
    <row r="1902" spans="1:9" x14ac:dyDescent="0.25">
      <c r="A1902" t="s">
        <v>1828</v>
      </c>
      <c r="B1902" t="s">
        <v>1841</v>
      </c>
      <c r="C1902" t="s">
        <v>1842</v>
      </c>
      <c r="D1902">
        <v>4.2</v>
      </c>
      <c r="E1902">
        <v>3.9</v>
      </c>
      <c r="F1902">
        <v>9.6999999999999993</v>
      </c>
      <c r="G1902">
        <v>15.8</v>
      </c>
      <c r="H1902">
        <v>10.1</v>
      </c>
      <c r="I1902">
        <v>9.4</v>
      </c>
    </row>
    <row r="1903" spans="1:9" x14ac:dyDescent="0.25">
      <c r="A1903" t="s">
        <v>1828</v>
      </c>
      <c r="B1903" t="s">
        <v>1843</v>
      </c>
      <c r="C1903" t="s">
        <v>1844</v>
      </c>
      <c r="D1903">
        <v>2.7</v>
      </c>
      <c r="E1903">
        <v>3.6</v>
      </c>
      <c r="F1903">
        <v>9.6999999999999993</v>
      </c>
      <c r="G1903">
        <v>15.8</v>
      </c>
      <c r="H1903">
        <v>10</v>
      </c>
      <c r="I1903">
        <v>9.6999999999999993</v>
      </c>
    </row>
    <row r="1904" spans="1:9" x14ac:dyDescent="0.25">
      <c r="A1904" t="s">
        <v>1828</v>
      </c>
      <c r="B1904" t="s">
        <v>1849</v>
      </c>
      <c r="C1904" t="s">
        <v>1850</v>
      </c>
      <c r="D1904">
        <v>6.2</v>
      </c>
      <c r="E1904">
        <v>8.3000000000000007</v>
      </c>
      <c r="F1904">
        <v>9.6999999999999993</v>
      </c>
      <c r="G1904">
        <v>15.8</v>
      </c>
      <c r="H1904">
        <v>9.6</v>
      </c>
      <c r="I1904">
        <v>9.8000000000000007</v>
      </c>
    </row>
    <row r="1905" spans="1:9" x14ac:dyDescent="0.25">
      <c r="A1905" t="s">
        <v>1828</v>
      </c>
      <c r="B1905" t="s">
        <v>1845</v>
      </c>
      <c r="C1905" t="s">
        <v>1846</v>
      </c>
      <c r="D1905">
        <v>4.5</v>
      </c>
      <c r="E1905">
        <v>4.3</v>
      </c>
      <c r="F1905">
        <v>9.6999999999999993</v>
      </c>
      <c r="G1905">
        <v>15.8</v>
      </c>
      <c r="H1905">
        <v>7.8</v>
      </c>
      <c r="I1905">
        <v>9.1999999999999993</v>
      </c>
    </row>
    <row r="1906" spans="1:9" x14ac:dyDescent="0.25">
      <c r="A1906" t="s">
        <v>1828</v>
      </c>
      <c r="B1906" t="s">
        <v>1847</v>
      </c>
      <c r="C1906" t="s">
        <v>1848</v>
      </c>
      <c r="D1906">
        <v>3.1</v>
      </c>
      <c r="E1906">
        <v>4.3</v>
      </c>
      <c r="F1906">
        <v>6.4</v>
      </c>
      <c r="G1906">
        <v>12.3</v>
      </c>
      <c r="H1906">
        <v>12.5</v>
      </c>
      <c r="I1906">
        <v>12.5</v>
      </c>
    </row>
    <row r="1907" spans="1:9" x14ac:dyDescent="0.25">
      <c r="A1907" t="s">
        <v>1828</v>
      </c>
      <c r="B1907" t="s">
        <v>1851</v>
      </c>
      <c r="C1907" t="s">
        <v>1852</v>
      </c>
      <c r="D1907">
        <v>3.5</v>
      </c>
      <c r="E1907">
        <v>3.1</v>
      </c>
      <c r="F1907">
        <v>6.4</v>
      </c>
      <c r="G1907">
        <v>12.3</v>
      </c>
      <c r="H1907">
        <v>10.6</v>
      </c>
      <c r="I1907">
        <v>11.4</v>
      </c>
    </row>
    <row r="1908" spans="1:9" x14ac:dyDescent="0.25">
      <c r="A1908" t="s">
        <v>1828</v>
      </c>
      <c r="B1908" t="s">
        <v>1853</v>
      </c>
      <c r="C1908" t="s">
        <v>1854</v>
      </c>
      <c r="D1908">
        <v>3.7</v>
      </c>
      <c r="E1908">
        <v>6.2</v>
      </c>
      <c r="F1908">
        <v>6.4</v>
      </c>
      <c r="G1908">
        <v>12.3</v>
      </c>
      <c r="H1908">
        <v>11.4</v>
      </c>
      <c r="I1908">
        <v>15.8</v>
      </c>
    </row>
    <row r="1909" spans="1:9" x14ac:dyDescent="0.25">
      <c r="A1909" t="s">
        <v>153</v>
      </c>
      <c r="B1909" t="s">
        <v>154</v>
      </c>
      <c r="C1909" t="s">
        <v>155</v>
      </c>
      <c r="D1909">
        <v>45.090255190000001</v>
      </c>
      <c r="E1909">
        <v>46.73</v>
      </c>
      <c r="F1909" s="20">
        <v>14.72</v>
      </c>
      <c r="G1909" s="20">
        <v>15.72</v>
      </c>
      <c r="H1909">
        <v>20.7</v>
      </c>
      <c r="I1909">
        <v>21</v>
      </c>
    </row>
    <row r="1910" spans="1:9" x14ac:dyDescent="0.25">
      <c r="A1910" t="s">
        <v>153</v>
      </c>
      <c r="B1910" t="s">
        <v>190</v>
      </c>
      <c r="C1910" t="s">
        <v>191</v>
      </c>
      <c r="D1910">
        <v>47.861262199999999</v>
      </c>
      <c r="E1910">
        <v>50.02</v>
      </c>
      <c r="F1910">
        <v>11.76</v>
      </c>
      <c r="G1910">
        <v>12.02</v>
      </c>
      <c r="H1910">
        <v>20</v>
      </c>
      <c r="I1910">
        <v>22.1</v>
      </c>
    </row>
    <row r="1911" spans="1:9" x14ac:dyDescent="0.25">
      <c r="A1911" t="s">
        <v>153</v>
      </c>
      <c r="B1911" t="s">
        <v>212</v>
      </c>
      <c r="C1911" t="s">
        <v>213</v>
      </c>
      <c r="D1911">
        <v>51.297116510000002</v>
      </c>
      <c r="E1911">
        <v>51.09</v>
      </c>
      <c r="F1911">
        <v>11.76</v>
      </c>
      <c r="G1911">
        <v>12.02</v>
      </c>
      <c r="H1911">
        <v>20</v>
      </c>
      <c r="I1911">
        <v>22.1</v>
      </c>
    </row>
    <row r="1912" spans="1:9" x14ac:dyDescent="0.25">
      <c r="A1912" t="s">
        <v>153</v>
      </c>
      <c r="B1912" t="s">
        <v>222</v>
      </c>
      <c r="C1912" t="s">
        <v>223</v>
      </c>
      <c r="D1912">
        <v>55.810050349999997</v>
      </c>
      <c r="E1912">
        <v>55.71</v>
      </c>
      <c r="F1912">
        <v>11.76</v>
      </c>
      <c r="G1912">
        <v>12.02</v>
      </c>
      <c r="H1912">
        <v>20</v>
      </c>
      <c r="I1912">
        <v>22.1</v>
      </c>
    </row>
    <row r="1913" spans="1:9" x14ac:dyDescent="0.25">
      <c r="A1913" t="s">
        <v>153</v>
      </c>
      <c r="B1913" t="s">
        <v>228</v>
      </c>
      <c r="C1913" t="s">
        <v>229</v>
      </c>
      <c r="D1913">
        <v>50.107382549999997</v>
      </c>
      <c r="E1913">
        <v>50.56</v>
      </c>
      <c r="F1913">
        <v>11.76</v>
      </c>
      <c r="G1913">
        <v>12.02</v>
      </c>
      <c r="H1913">
        <v>20</v>
      </c>
      <c r="I1913">
        <v>22.1</v>
      </c>
    </row>
    <row r="1914" spans="1:9" x14ac:dyDescent="0.25">
      <c r="A1914" t="s">
        <v>153</v>
      </c>
      <c r="B1914" t="s">
        <v>164</v>
      </c>
      <c r="C1914" t="s">
        <v>165</v>
      </c>
      <c r="D1914">
        <v>53.127838670000003</v>
      </c>
      <c r="E1914">
        <v>53.78</v>
      </c>
      <c r="F1914">
        <v>11.76</v>
      </c>
      <c r="G1914">
        <v>12.02</v>
      </c>
      <c r="H1914">
        <v>20.7</v>
      </c>
      <c r="I1914">
        <v>22.2</v>
      </c>
    </row>
    <row r="1915" spans="1:9" x14ac:dyDescent="0.25">
      <c r="A1915" t="s">
        <v>153</v>
      </c>
      <c r="B1915" t="s">
        <v>182</v>
      </c>
      <c r="C1915" t="s">
        <v>183</v>
      </c>
      <c r="D1915">
        <v>47.645890369999996</v>
      </c>
      <c r="E1915">
        <v>49.41</v>
      </c>
      <c r="F1915">
        <v>11.76</v>
      </c>
      <c r="G1915">
        <v>12.02</v>
      </c>
      <c r="H1915">
        <v>17.3</v>
      </c>
      <c r="I1915">
        <v>18</v>
      </c>
    </row>
    <row r="1916" spans="1:9" x14ac:dyDescent="0.25">
      <c r="A1916" t="s">
        <v>153</v>
      </c>
      <c r="B1916" t="s">
        <v>162</v>
      </c>
      <c r="C1916" t="s">
        <v>163</v>
      </c>
      <c r="D1916">
        <v>44.282824390000002</v>
      </c>
      <c r="E1916">
        <v>47.22</v>
      </c>
      <c r="F1916">
        <v>11.76</v>
      </c>
      <c r="G1916">
        <v>12.02</v>
      </c>
      <c r="H1916">
        <v>10</v>
      </c>
      <c r="I1916">
        <v>10</v>
      </c>
    </row>
    <row r="1917" spans="1:9" x14ac:dyDescent="0.25">
      <c r="A1917" t="s">
        <v>153</v>
      </c>
      <c r="B1917" t="s">
        <v>194</v>
      </c>
      <c r="C1917" t="s">
        <v>195</v>
      </c>
      <c r="D1917">
        <v>45.784026900000001</v>
      </c>
      <c r="E1917">
        <v>45.98</v>
      </c>
      <c r="F1917">
        <v>9.15</v>
      </c>
      <c r="G1917">
        <v>9.5399999999999991</v>
      </c>
      <c r="H1917">
        <v>10</v>
      </c>
      <c r="I1917">
        <v>10</v>
      </c>
    </row>
    <row r="1918" spans="1:9" x14ac:dyDescent="0.25">
      <c r="A1918" t="s">
        <v>153</v>
      </c>
      <c r="B1918" t="s">
        <v>174</v>
      </c>
      <c r="C1918" t="s">
        <v>175</v>
      </c>
      <c r="D1918">
        <v>47.00374532</v>
      </c>
      <c r="E1918">
        <v>48.43</v>
      </c>
      <c r="F1918">
        <v>9.15</v>
      </c>
      <c r="G1918">
        <v>9.5399999999999991</v>
      </c>
      <c r="H1918">
        <v>10</v>
      </c>
      <c r="I1918">
        <v>10</v>
      </c>
    </row>
    <row r="1919" spans="1:9" x14ac:dyDescent="0.25">
      <c r="A1919" t="s">
        <v>153</v>
      </c>
      <c r="B1919" t="s">
        <v>220</v>
      </c>
      <c r="C1919" t="s">
        <v>221</v>
      </c>
      <c r="D1919">
        <v>43.4665623</v>
      </c>
      <c r="E1919">
        <v>45.49</v>
      </c>
      <c r="F1919">
        <v>8.24</v>
      </c>
      <c r="G1919">
        <v>10.06</v>
      </c>
      <c r="H1919">
        <v>7.7</v>
      </c>
      <c r="I1919">
        <v>9.9</v>
      </c>
    </row>
    <row r="1920" spans="1:9" x14ac:dyDescent="0.25">
      <c r="A1920" t="s">
        <v>153</v>
      </c>
      <c r="B1920" t="s">
        <v>230</v>
      </c>
      <c r="C1920" t="s">
        <v>231</v>
      </c>
      <c r="D1920">
        <v>43.048101269999997</v>
      </c>
      <c r="E1920">
        <v>44.39</v>
      </c>
      <c r="F1920">
        <v>8.24</v>
      </c>
      <c r="G1920">
        <v>10.06</v>
      </c>
      <c r="H1920">
        <v>12.3</v>
      </c>
      <c r="I1920">
        <v>15</v>
      </c>
    </row>
    <row r="1921" spans="1:9" x14ac:dyDescent="0.25">
      <c r="A1921" t="s">
        <v>153</v>
      </c>
      <c r="B1921" t="s">
        <v>204</v>
      </c>
      <c r="C1921" t="s">
        <v>205</v>
      </c>
      <c r="D1921">
        <v>43.235082669999997</v>
      </c>
      <c r="E1921">
        <v>45.15</v>
      </c>
      <c r="F1921">
        <v>10.62</v>
      </c>
      <c r="G1921">
        <v>12.5</v>
      </c>
      <c r="H1921">
        <v>17.899999999999999</v>
      </c>
      <c r="I1921">
        <v>16</v>
      </c>
    </row>
    <row r="1922" spans="1:9" x14ac:dyDescent="0.25">
      <c r="A1922" t="s">
        <v>153</v>
      </c>
      <c r="B1922" t="s">
        <v>244</v>
      </c>
      <c r="C1922" t="s">
        <v>245</v>
      </c>
      <c r="D1922">
        <v>45.711592840000002</v>
      </c>
      <c r="E1922">
        <v>46.8</v>
      </c>
      <c r="F1922">
        <v>10.029999999999999</v>
      </c>
      <c r="G1922">
        <v>11.7</v>
      </c>
      <c r="H1922">
        <v>17.899999999999999</v>
      </c>
      <c r="I1922">
        <v>16</v>
      </c>
    </row>
    <row r="1923" spans="1:9" x14ac:dyDescent="0.25">
      <c r="A1923" t="s">
        <v>153</v>
      </c>
      <c r="B1923" t="s">
        <v>254</v>
      </c>
      <c r="C1923" t="s">
        <v>255</v>
      </c>
      <c r="D1923">
        <v>43.07961332</v>
      </c>
      <c r="E1923">
        <v>44.63</v>
      </c>
      <c r="F1923">
        <v>10.029999999999999</v>
      </c>
      <c r="G1923">
        <v>11.7</v>
      </c>
      <c r="H1923">
        <v>17.899999999999999</v>
      </c>
      <c r="I1923">
        <v>16</v>
      </c>
    </row>
    <row r="1924" spans="1:9" x14ac:dyDescent="0.25">
      <c r="A1924" t="s">
        <v>153</v>
      </c>
      <c r="B1924" t="s">
        <v>214</v>
      </c>
      <c r="C1924" t="s">
        <v>215</v>
      </c>
      <c r="D1924">
        <v>39.823197880000002</v>
      </c>
      <c r="E1924">
        <v>41.05</v>
      </c>
      <c r="F1924">
        <v>10.62</v>
      </c>
      <c r="G1924">
        <v>12.5</v>
      </c>
      <c r="H1924">
        <v>15</v>
      </c>
      <c r="I1924">
        <v>15.4</v>
      </c>
    </row>
    <row r="1925" spans="1:9" x14ac:dyDescent="0.25">
      <c r="A1925" t="s">
        <v>153</v>
      </c>
      <c r="B1925" t="s">
        <v>166</v>
      </c>
      <c r="C1925" t="s">
        <v>167</v>
      </c>
      <c r="D1925">
        <v>51.207729469999997</v>
      </c>
      <c r="E1925">
        <v>49.53</v>
      </c>
      <c r="F1925">
        <v>11.64</v>
      </c>
      <c r="G1925">
        <v>12.07</v>
      </c>
      <c r="H1925">
        <v>12.9</v>
      </c>
      <c r="I1925">
        <v>15.1</v>
      </c>
    </row>
    <row r="1926" spans="1:9" x14ac:dyDescent="0.25">
      <c r="A1926" t="s">
        <v>153</v>
      </c>
      <c r="B1926" t="s">
        <v>176</v>
      </c>
      <c r="C1926" t="s">
        <v>177</v>
      </c>
      <c r="D1926">
        <v>45.523910919999999</v>
      </c>
      <c r="E1926">
        <v>46.24</v>
      </c>
      <c r="F1926">
        <v>11.64</v>
      </c>
      <c r="G1926">
        <v>12.07</v>
      </c>
      <c r="H1926">
        <v>12.9</v>
      </c>
      <c r="I1926">
        <v>15.1</v>
      </c>
    </row>
    <row r="1927" spans="1:9" x14ac:dyDescent="0.25">
      <c r="A1927" t="s">
        <v>153</v>
      </c>
      <c r="B1927" t="s">
        <v>208</v>
      </c>
      <c r="C1927" t="s">
        <v>209</v>
      </c>
      <c r="D1927">
        <v>51.358969199999997</v>
      </c>
      <c r="E1927">
        <v>54.47</v>
      </c>
      <c r="F1927">
        <v>11.64</v>
      </c>
      <c r="G1927">
        <v>12.07</v>
      </c>
      <c r="H1927">
        <v>12.9</v>
      </c>
      <c r="I1927">
        <v>15.1</v>
      </c>
    </row>
    <row r="1928" spans="1:9" x14ac:dyDescent="0.25">
      <c r="A1928" t="s">
        <v>153</v>
      </c>
      <c r="B1928" t="s">
        <v>224</v>
      </c>
      <c r="C1928" t="s">
        <v>225</v>
      </c>
      <c r="D1928">
        <v>50.019615539999997</v>
      </c>
      <c r="E1928">
        <v>49.58</v>
      </c>
      <c r="F1928">
        <v>11.64</v>
      </c>
      <c r="G1928">
        <v>12.07</v>
      </c>
      <c r="H1928">
        <v>12.9</v>
      </c>
      <c r="I1928">
        <v>15.1</v>
      </c>
    </row>
    <row r="1929" spans="1:9" x14ac:dyDescent="0.25">
      <c r="A1929" t="s">
        <v>153</v>
      </c>
      <c r="B1929" t="s">
        <v>232</v>
      </c>
      <c r="C1929" t="s">
        <v>233</v>
      </c>
      <c r="D1929">
        <v>50.338256309999998</v>
      </c>
      <c r="E1929">
        <v>51.81</v>
      </c>
      <c r="F1929">
        <v>11.64</v>
      </c>
      <c r="G1929">
        <v>12.07</v>
      </c>
      <c r="H1929">
        <v>12.9</v>
      </c>
      <c r="I1929">
        <v>15.1</v>
      </c>
    </row>
    <row r="1930" spans="1:9" x14ac:dyDescent="0.25">
      <c r="A1930" t="s">
        <v>153</v>
      </c>
      <c r="B1930" t="s">
        <v>236</v>
      </c>
      <c r="C1930" t="s">
        <v>237</v>
      </c>
      <c r="D1930">
        <v>43.009648939999998</v>
      </c>
      <c r="E1930">
        <v>43.83</v>
      </c>
      <c r="F1930">
        <v>11.64</v>
      </c>
      <c r="G1930">
        <v>12.07</v>
      </c>
      <c r="H1930">
        <v>12.9</v>
      </c>
      <c r="I1930">
        <v>15.1</v>
      </c>
    </row>
    <row r="1931" spans="1:9" x14ac:dyDescent="0.25">
      <c r="A1931" t="s">
        <v>153</v>
      </c>
      <c r="B1931" t="s">
        <v>240</v>
      </c>
      <c r="C1931" t="s">
        <v>241</v>
      </c>
      <c r="D1931">
        <v>43.566747149999998</v>
      </c>
      <c r="E1931">
        <v>44.44</v>
      </c>
      <c r="F1931">
        <v>11.64</v>
      </c>
      <c r="G1931">
        <v>12.07</v>
      </c>
      <c r="H1931">
        <v>12.9</v>
      </c>
      <c r="I1931">
        <v>15.1</v>
      </c>
    </row>
    <row r="1932" spans="1:9" x14ac:dyDescent="0.25">
      <c r="A1932" t="s">
        <v>153</v>
      </c>
      <c r="B1932" t="s">
        <v>250</v>
      </c>
      <c r="C1932" t="s">
        <v>251</v>
      </c>
      <c r="D1932">
        <v>44.977529449999999</v>
      </c>
      <c r="E1932">
        <v>46.5</v>
      </c>
      <c r="F1932">
        <v>11.64</v>
      </c>
      <c r="G1932">
        <v>12.07</v>
      </c>
      <c r="H1932">
        <v>12.9</v>
      </c>
      <c r="I1932">
        <v>15.1</v>
      </c>
    </row>
    <row r="1933" spans="1:9" x14ac:dyDescent="0.25">
      <c r="A1933" t="s">
        <v>153</v>
      </c>
      <c r="B1933" t="s">
        <v>252</v>
      </c>
      <c r="C1933" t="s">
        <v>253</v>
      </c>
      <c r="D1933">
        <v>53.799608470000003</v>
      </c>
      <c r="E1933">
        <v>54.03</v>
      </c>
      <c r="F1933">
        <v>11.64</v>
      </c>
      <c r="G1933">
        <v>12.07</v>
      </c>
      <c r="H1933">
        <v>12.9</v>
      </c>
      <c r="I1933">
        <v>15.1</v>
      </c>
    </row>
    <row r="1934" spans="1:9" x14ac:dyDescent="0.25">
      <c r="A1934" t="s">
        <v>153</v>
      </c>
      <c r="B1934" t="s">
        <v>156</v>
      </c>
      <c r="C1934" t="s">
        <v>157</v>
      </c>
      <c r="D1934">
        <v>48.457288570000003</v>
      </c>
      <c r="E1934">
        <v>48.62</v>
      </c>
      <c r="F1934">
        <v>16.21</v>
      </c>
      <c r="G1934">
        <v>17.670000000000002</v>
      </c>
      <c r="H1934">
        <v>26.2</v>
      </c>
      <c r="I1934">
        <v>25.1</v>
      </c>
    </row>
    <row r="1935" spans="1:9" x14ac:dyDescent="0.25">
      <c r="A1935" t="s">
        <v>153</v>
      </c>
      <c r="B1935" t="s">
        <v>186</v>
      </c>
      <c r="C1935" t="s">
        <v>187</v>
      </c>
      <c r="D1935">
        <v>49.068322979999998</v>
      </c>
      <c r="E1935">
        <v>50.87</v>
      </c>
      <c r="F1935">
        <v>16.21</v>
      </c>
      <c r="G1935">
        <v>17.670000000000002</v>
      </c>
      <c r="H1935">
        <v>26.2</v>
      </c>
      <c r="I1935">
        <v>25.1</v>
      </c>
    </row>
    <row r="1936" spans="1:9" x14ac:dyDescent="0.25">
      <c r="A1936" t="s">
        <v>153</v>
      </c>
      <c r="B1936" t="s">
        <v>192</v>
      </c>
      <c r="C1936" t="s">
        <v>193</v>
      </c>
      <c r="D1936">
        <v>47.219123510000003</v>
      </c>
      <c r="E1936">
        <v>49.89</v>
      </c>
      <c r="F1936">
        <v>16.21</v>
      </c>
      <c r="G1936">
        <v>17.670000000000002</v>
      </c>
      <c r="H1936">
        <v>26.2</v>
      </c>
      <c r="I1936">
        <v>25.1</v>
      </c>
    </row>
    <row r="1937" spans="1:9" x14ac:dyDescent="0.25">
      <c r="A1937" t="s">
        <v>153</v>
      </c>
      <c r="B1937" t="s">
        <v>200</v>
      </c>
      <c r="C1937" t="s">
        <v>201</v>
      </c>
      <c r="D1937">
        <v>36.105032819999998</v>
      </c>
      <c r="E1937">
        <v>41.44</v>
      </c>
      <c r="F1937">
        <v>16.21</v>
      </c>
      <c r="G1937">
        <v>17.670000000000002</v>
      </c>
      <c r="H1937">
        <v>26.2</v>
      </c>
      <c r="I1937">
        <v>25.1</v>
      </c>
    </row>
    <row r="1938" spans="1:9" x14ac:dyDescent="0.25">
      <c r="A1938" t="s">
        <v>153</v>
      </c>
      <c r="B1938" t="s">
        <v>246</v>
      </c>
      <c r="C1938" t="s">
        <v>247</v>
      </c>
      <c r="D1938">
        <v>45.345522459999998</v>
      </c>
      <c r="E1938">
        <v>46.12</v>
      </c>
      <c r="F1938">
        <v>16.21</v>
      </c>
      <c r="G1938">
        <v>17.670000000000002</v>
      </c>
      <c r="H1938">
        <v>26.2</v>
      </c>
      <c r="I1938">
        <v>25.1</v>
      </c>
    </row>
    <row r="1939" spans="1:9" x14ac:dyDescent="0.25">
      <c r="A1939" t="s">
        <v>153</v>
      </c>
      <c r="B1939" t="s">
        <v>168</v>
      </c>
      <c r="C1939" t="s">
        <v>169</v>
      </c>
      <c r="D1939">
        <v>49.992364469999998</v>
      </c>
      <c r="E1939">
        <v>51.81</v>
      </c>
      <c r="F1939">
        <v>21.54</v>
      </c>
      <c r="G1939">
        <v>21.8</v>
      </c>
      <c r="H1939">
        <v>31.5</v>
      </c>
      <c r="I1939">
        <v>31.4</v>
      </c>
    </row>
    <row r="1940" spans="1:9" x14ac:dyDescent="0.25">
      <c r="A1940" t="s">
        <v>153</v>
      </c>
      <c r="B1940" t="s">
        <v>178</v>
      </c>
      <c r="C1940" t="s">
        <v>179</v>
      </c>
      <c r="D1940">
        <v>51.070645759999998</v>
      </c>
      <c r="E1940">
        <v>51.61</v>
      </c>
      <c r="F1940">
        <v>21.54</v>
      </c>
      <c r="G1940">
        <v>21.8</v>
      </c>
      <c r="H1940">
        <v>31.5</v>
      </c>
      <c r="I1940">
        <v>31.4</v>
      </c>
    </row>
    <row r="1941" spans="1:9" x14ac:dyDescent="0.25">
      <c r="A1941" t="s">
        <v>153</v>
      </c>
      <c r="B1941" t="s">
        <v>172</v>
      </c>
      <c r="C1941" t="s">
        <v>173</v>
      </c>
      <c r="D1941">
        <v>41.080162340000001</v>
      </c>
      <c r="E1941">
        <v>42.79</v>
      </c>
      <c r="F1941">
        <v>11.03</v>
      </c>
      <c r="G1941">
        <v>12.64</v>
      </c>
      <c r="H1941">
        <v>13.9</v>
      </c>
      <c r="I1941">
        <v>16.7</v>
      </c>
    </row>
    <row r="1942" spans="1:9" x14ac:dyDescent="0.25">
      <c r="A1942" t="s">
        <v>153</v>
      </c>
      <c r="B1942" t="s">
        <v>196</v>
      </c>
      <c r="C1942" t="s">
        <v>197</v>
      </c>
      <c r="D1942">
        <v>39.59484346</v>
      </c>
      <c r="E1942">
        <v>42.07</v>
      </c>
      <c r="F1942">
        <v>11.03</v>
      </c>
      <c r="G1942">
        <v>12.64</v>
      </c>
      <c r="H1942">
        <v>13.9</v>
      </c>
      <c r="I1942">
        <v>16.7</v>
      </c>
    </row>
    <row r="1943" spans="1:9" x14ac:dyDescent="0.25">
      <c r="A1943" t="s">
        <v>153</v>
      </c>
      <c r="B1943" t="s">
        <v>210</v>
      </c>
      <c r="C1943" t="s">
        <v>211</v>
      </c>
      <c r="D1943">
        <v>40.271763479999997</v>
      </c>
      <c r="E1943">
        <v>41.39</v>
      </c>
      <c r="F1943">
        <v>11.03</v>
      </c>
      <c r="G1943">
        <v>12.64</v>
      </c>
      <c r="H1943">
        <v>13.9</v>
      </c>
      <c r="I1943">
        <v>16.7</v>
      </c>
    </row>
    <row r="1944" spans="1:9" x14ac:dyDescent="0.25">
      <c r="A1944" t="s">
        <v>153</v>
      </c>
      <c r="B1944" t="s">
        <v>242</v>
      </c>
      <c r="C1944" t="s">
        <v>243</v>
      </c>
      <c r="D1944">
        <v>44.491127880000001</v>
      </c>
      <c r="E1944">
        <v>45.61</v>
      </c>
      <c r="F1944">
        <v>11.03</v>
      </c>
      <c r="G1944">
        <v>12.64</v>
      </c>
      <c r="H1944">
        <v>13.9</v>
      </c>
      <c r="I1944">
        <v>16.7</v>
      </c>
    </row>
    <row r="1945" spans="1:9" x14ac:dyDescent="0.25">
      <c r="A1945" t="s">
        <v>153</v>
      </c>
      <c r="B1945" t="s">
        <v>158</v>
      </c>
      <c r="C1945" t="s">
        <v>159</v>
      </c>
      <c r="D1945">
        <v>45.816621910000002</v>
      </c>
      <c r="E1945">
        <v>48.68</v>
      </c>
      <c r="F1945">
        <v>14.11</v>
      </c>
      <c r="G1945">
        <v>16.190000000000001</v>
      </c>
      <c r="H1945">
        <v>23.7</v>
      </c>
      <c r="I1945">
        <v>24.6</v>
      </c>
    </row>
    <row r="1946" spans="1:9" x14ac:dyDescent="0.25">
      <c r="A1946" t="s">
        <v>153</v>
      </c>
      <c r="B1946" t="s">
        <v>184</v>
      </c>
      <c r="C1946" t="s">
        <v>185</v>
      </c>
      <c r="D1946">
        <v>45.557267590000002</v>
      </c>
      <c r="E1946">
        <v>45.82</v>
      </c>
      <c r="F1946">
        <v>8.24</v>
      </c>
      <c r="G1946">
        <v>10.06</v>
      </c>
      <c r="H1946">
        <v>23.7</v>
      </c>
      <c r="I1946">
        <v>24.6</v>
      </c>
    </row>
    <row r="1947" spans="1:9" x14ac:dyDescent="0.25">
      <c r="A1947" t="s">
        <v>153</v>
      </c>
      <c r="B1947" t="s">
        <v>248</v>
      </c>
      <c r="C1947" t="s">
        <v>249</v>
      </c>
      <c r="D1947">
        <v>45.306820070000001</v>
      </c>
      <c r="E1947">
        <v>46.42</v>
      </c>
      <c r="F1947">
        <v>8.24</v>
      </c>
      <c r="G1947">
        <v>10.06</v>
      </c>
      <c r="H1947">
        <v>23.7</v>
      </c>
      <c r="I1947">
        <v>24.6</v>
      </c>
    </row>
    <row r="1948" spans="1:9" x14ac:dyDescent="0.25">
      <c r="A1948" t="s">
        <v>153</v>
      </c>
      <c r="B1948" t="s">
        <v>170</v>
      </c>
      <c r="C1948" t="s">
        <v>171</v>
      </c>
      <c r="D1948">
        <v>38.504602470000002</v>
      </c>
      <c r="E1948">
        <v>42.63</v>
      </c>
      <c r="F1948">
        <v>11.82</v>
      </c>
      <c r="G1948">
        <v>16.190000000000001</v>
      </c>
      <c r="H1948">
        <v>12</v>
      </c>
      <c r="I1948">
        <v>14.1</v>
      </c>
    </row>
    <row r="1949" spans="1:9" x14ac:dyDescent="0.25">
      <c r="A1949" t="s">
        <v>153</v>
      </c>
      <c r="B1949" t="s">
        <v>160</v>
      </c>
      <c r="C1949" t="s">
        <v>161</v>
      </c>
      <c r="D1949">
        <v>45.650597169999998</v>
      </c>
      <c r="E1949">
        <v>47.34</v>
      </c>
      <c r="F1949">
        <v>21.19</v>
      </c>
      <c r="G1949">
        <v>22.27</v>
      </c>
      <c r="H1949">
        <v>31.3</v>
      </c>
      <c r="I1949">
        <v>28.5</v>
      </c>
    </row>
    <row r="1950" spans="1:9" x14ac:dyDescent="0.25">
      <c r="A1950" t="s">
        <v>153</v>
      </c>
      <c r="B1950" t="s">
        <v>180</v>
      </c>
      <c r="C1950" t="s">
        <v>181</v>
      </c>
      <c r="D1950">
        <v>52.377736509999998</v>
      </c>
      <c r="E1950">
        <v>53.07</v>
      </c>
      <c r="F1950">
        <v>21.19</v>
      </c>
      <c r="G1950">
        <v>22.27</v>
      </c>
      <c r="H1950">
        <v>31.3</v>
      </c>
      <c r="I1950">
        <v>28.5</v>
      </c>
    </row>
    <row r="1951" spans="1:9" x14ac:dyDescent="0.25">
      <c r="A1951" t="s">
        <v>153</v>
      </c>
      <c r="B1951" t="s">
        <v>188</v>
      </c>
      <c r="C1951" t="s">
        <v>189</v>
      </c>
      <c r="D1951">
        <v>49.713479679999999</v>
      </c>
      <c r="E1951">
        <v>50.83</v>
      </c>
      <c r="F1951">
        <v>21.19</v>
      </c>
      <c r="G1951">
        <v>22.27</v>
      </c>
      <c r="H1951">
        <v>31.3</v>
      </c>
      <c r="I1951">
        <v>28.5</v>
      </c>
    </row>
    <row r="1952" spans="1:9" x14ac:dyDescent="0.25">
      <c r="A1952" t="s">
        <v>153</v>
      </c>
      <c r="B1952" t="s">
        <v>198</v>
      </c>
      <c r="C1952" t="s">
        <v>199</v>
      </c>
      <c r="D1952">
        <v>50.1083626</v>
      </c>
      <c r="E1952">
        <v>52.85</v>
      </c>
      <c r="F1952">
        <v>21.19</v>
      </c>
      <c r="G1952">
        <v>22.27</v>
      </c>
      <c r="H1952">
        <v>31.3</v>
      </c>
      <c r="I1952">
        <v>28.5</v>
      </c>
    </row>
    <row r="1953" spans="1:9" x14ac:dyDescent="0.25">
      <c r="A1953" t="s">
        <v>153</v>
      </c>
      <c r="B1953" t="s">
        <v>202</v>
      </c>
      <c r="C1953" t="s">
        <v>203</v>
      </c>
      <c r="D1953">
        <v>48.852459019999998</v>
      </c>
      <c r="E1953">
        <v>51.91</v>
      </c>
      <c r="F1953">
        <v>21.19</v>
      </c>
      <c r="G1953">
        <v>22.27</v>
      </c>
      <c r="H1953">
        <v>31.3</v>
      </c>
      <c r="I1953">
        <v>28.5</v>
      </c>
    </row>
    <row r="1954" spans="1:9" x14ac:dyDescent="0.25">
      <c r="A1954" t="s">
        <v>153</v>
      </c>
      <c r="B1954" t="s">
        <v>206</v>
      </c>
      <c r="C1954" t="s">
        <v>207</v>
      </c>
      <c r="D1954">
        <v>54.1137552</v>
      </c>
      <c r="E1954">
        <v>55.49</v>
      </c>
      <c r="F1954">
        <v>21.19</v>
      </c>
      <c r="G1954">
        <v>22.27</v>
      </c>
      <c r="H1954">
        <v>31.3</v>
      </c>
      <c r="I1954">
        <v>28.5</v>
      </c>
    </row>
    <row r="1955" spans="1:9" x14ac:dyDescent="0.25">
      <c r="A1955" t="s">
        <v>153</v>
      </c>
      <c r="B1955" t="s">
        <v>216</v>
      </c>
      <c r="C1955" t="s">
        <v>217</v>
      </c>
      <c r="D1955">
        <v>47.904960670000001</v>
      </c>
      <c r="E1955">
        <v>49.36</v>
      </c>
      <c r="F1955">
        <v>21.19</v>
      </c>
      <c r="G1955">
        <v>22.27</v>
      </c>
      <c r="H1955">
        <v>31.3</v>
      </c>
      <c r="I1955">
        <v>28.5</v>
      </c>
    </row>
    <row r="1956" spans="1:9" x14ac:dyDescent="0.25">
      <c r="A1956" t="s">
        <v>153</v>
      </c>
      <c r="B1956" t="s">
        <v>238</v>
      </c>
      <c r="C1956" t="s">
        <v>239</v>
      </c>
      <c r="D1956">
        <v>47.070852019999997</v>
      </c>
      <c r="E1956">
        <v>49.49</v>
      </c>
      <c r="F1956">
        <v>21.19</v>
      </c>
      <c r="G1956">
        <v>22.27</v>
      </c>
      <c r="H1956">
        <v>31.3</v>
      </c>
      <c r="I1956">
        <v>28.5</v>
      </c>
    </row>
    <row r="1957" spans="1:9" x14ac:dyDescent="0.25">
      <c r="A1957" t="s">
        <v>153</v>
      </c>
      <c r="B1957" t="s">
        <v>218</v>
      </c>
      <c r="C1957" t="s">
        <v>219</v>
      </c>
      <c r="D1957">
        <v>44.761176229999997</v>
      </c>
      <c r="E1957">
        <v>45.49</v>
      </c>
      <c r="F1957">
        <v>21.19</v>
      </c>
      <c r="G1957">
        <v>22.27</v>
      </c>
      <c r="H1957">
        <v>27.7</v>
      </c>
      <c r="I1957">
        <v>25</v>
      </c>
    </row>
    <row r="1958" spans="1:9" x14ac:dyDescent="0.25">
      <c r="A1958" t="s">
        <v>153</v>
      </c>
      <c r="B1958" t="s">
        <v>256</v>
      </c>
      <c r="C1958" t="s">
        <v>257</v>
      </c>
      <c r="D1958">
        <v>49.328558639999997</v>
      </c>
      <c r="E1958">
        <v>50.62</v>
      </c>
      <c r="F1958">
        <v>25.82</v>
      </c>
      <c r="G1958">
        <v>24.52</v>
      </c>
      <c r="H1958">
        <v>35.700000000000003</v>
      </c>
      <c r="I1958">
        <v>36.299999999999997</v>
      </c>
    </row>
    <row r="1959" spans="1:9" x14ac:dyDescent="0.25">
      <c r="A1959" t="s">
        <v>153</v>
      </c>
      <c r="B1959" t="s">
        <v>258</v>
      </c>
      <c r="C1959" t="s">
        <v>259</v>
      </c>
      <c r="D1959">
        <v>47.223540579999998</v>
      </c>
      <c r="E1959">
        <v>44.27</v>
      </c>
      <c r="F1959">
        <v>26.98</v>
      </c>
      <c r="G1959">
        <v>23.61</v>
      </c>
      <c r="H1959">
        <v>35.700000000000003</v>
      </c>
      <c r="I1959">
        <v>36.299999999999997</v>
      </c>
    </row>
    <row r="1960" spans="1:9" x14ac:dyDescent="0.25">
      <c r="A1960" t="s">
        <v>153</v>
      </c>
      <c r="B1960" t="s">
        <v>226</v>
      </c>
      <c r="C1960" t="s">
        <v>227</v>
      </c>
      <c r="D1960">
        <v>46.020269069999998</v>
      </c>
      <c r="E1960">
        <v>48.93</v>
      </c>
      <c r="F1960">
        <v>20.5</v>
      </c>
      <c r="G1960">
        <v>22.65</v>
      </c>
      <c r="H1960">
        <v>28.5</v>
      </c>
      <c r="I1960">
        <v>29.9</v>
      </c>
    </row>
    <row r="1961" spans="1:9" x14ac:dyDescent="0.25">
      <c r="A1961" t="s">
        <v>153</v>
      </c>
      <c r="B1961" t="s">
        <v>234</v>
      </c>
      <c r="C1961" t="s">
        <v>235</v>
      </c>
      <c r="D1961">
        <v>44.977099240000001</v>
      </c>
      <c r="E1961">
        <v>49.55</v>
      </c>
      <c r="F1961">
        <v>20.5</v>
      </c>
      <c r="G1961">
        <v>22.65</v>
      </c>
      <c r="H1961">
        <v>28.5</v>
      </c>
      <c r="I1961">
        <v>29.9</v>
      </c>
    </row>
    <row r="1962" spans="1:9" x14ac:dyDescent="0.25">
      <c r="A1962" t="s">
        <v>1785</v>
      </c>
      <c r="B1962" t="s">
        <v>1786</v>
      </c>
      <c r="C1962" t="s">
        <v>1787</v>
      </c>
      <c r="D1962">
        <v>6.1</v>
      </c>
      <c r="E1962">
        <v>7.7</v>
      </c>
      <c r="F1962">
        <v>19.899999999999999</v>
      </c>
      <c r="G1962">
        <v>25.1</v>
      </c>
      <c r="H1962" s="21">
        <v>13.1</v>
      </c>
      <c r="I1962" s="21">
        <v>10.8</v>
      </c>
    </row>
    <row r="1963" spans="1:9" x14ac:dyDescent="0.25">
      <c r="A1963" t="s">
        <v>1785</v>
      </c>
      <c r="B1963" t="s">
        <v>1788</v>
      </c>
      <c r="C1963" t="s">
        <v>1789</v>
      </c>
      <c r="D1963">
        <v>5.6</v>
      </c>
      <c r="E1963">
        <v>8.9</v>
      </c>
      <c r="F1963">
        <v>19.600000000000001</v>
      </c>
      <c r="G1963">
        <v>25.3</v>
      </c>
      <c r="H1963" s="21">
        <v>16.5</v>
      </c>
      <c r="I1963" s="21">
        <v>19.399999999999999</v>
      </c>
    </row>
    <row r="1964" spans="1:9" x14ac:dyDescent="0.25">
      <c r="A1964" t="s">
        <v>1785</v>
      </c>
      <c r="B1964" t="s">
        <v>1790</v>
      </c>
      <c r="C1964" t="s">
        <v>1791</v>
      </c>
      <c r="D1964">
        <v>7.7</v>
      </c>
      <c r="E1964">
        <v>12.2</v>
      </c>
      <c r="F1964">
        <v>19.600000000000001</v>
      </c>
      <c r="G1964">
        <v>25.3</v>
      </c>
      <c r="H1964" s="21">
        <v>16.5</v>
      </c>
      <c r="I1964" s="21">
        <v>19.399999999999999</v>
      </c>
    </row>
    <row r="1965" spans="1:9" x14ac:dyDescent="0.25">
      <c r="A1965" t="s">
        <v>1785</v>
      </c>
      <c r="B1965" t="s">
        <v>1792</v>
      </c>
      <c r="C1965" t="s">
        <v>1793</v>
      </c>
      <c r="D1965">
        <v>8.3000000000000007</v>
      </c>
      <c r="E1965">
        <v>8.4</v>
      </c>
      <c r="F1965">
        <v>19.600000000000001</v>
      </c>
      <c r="G1965">
        <v>25.3</v>
      </c>
      <c r="H1965" s="21">
        <v>16.5</v>
      </c>
      <c r="I1965" s="21">
        <v>19.399999999999999</v>
      </c>
    </row>
    <row r="1966" spans="1:9" x14ac:dyDescent="0.25">
      <c r="A1966" t="s">
        <v>1785</v>
      </c>
      <c r="B1966" t="s">
        <v>1812</v>
      </c>
      <c r="C1966" t="s">
        <v>1813</v>
      </c>
      <c r="D1966">
        <v>7.4</v>
      </c>
      <c r="E1966">
        <v>9.1999999999999993</v>
      </c>
      <c r="F1966">
        <v>19.600000000000001</v>
      </c>
      <c r="G1966">
        <v>25.3</v>
      </c>
      <c r="H1966" s="21">
        <v>16.5</v>
      </c>
      <c r="I1966" s="21">
        <v>19.399999999999999</v>
      </c>
    </row>
    <row r="1967" spans="1:9" x14ac:dyDescent="0.25">
      <c r="A1967" t="s">
        <v>1785</v>
      </c>
      <c r="B1967" t="s">
        <v>1814</v>
      </c>
      <c r="C1967" t="s">
        <v>1815</v>
      </c>
      <c r="D1967">
        <v>7.2</v>
      </c>
      <c r="E1967">
        <v>9</v>
      </c>
      <c r="F1967">
        <v>19.600000000000001</v>
      </c>
      <c r="G1967">
        <v>25.3</v>
      </c>
      <c r="H1967" s="21">
        <v>16.5</v>
      </c>
      <c r="I1967" s="21">
        <v>19.399999999999999</v>
      </c>
    </row>
    <row r="1968" spans="1:9" x14ac:dyDescent="0.25">
      <c r="A1968" t="s">
        <v>1785</v>
      </c>
      <c r="B1968" t="s">
        <v>1794</v>
      </c>
      <c r="C1968" t="s">
        <v>1795</v>
      </c>
      <c r="D1968">
        <v>5.2</v>
      </c>
      <c r="E1968">
        <v>6.6</v>
      </c>
      <c r="F1968">
        <v>22.3</v>
      </c>
      <c r="G1968">
        <v>25.8</v>
      </c>
      <c r="H1968" s="21">
        <v>16.5</v>
      </c>
      <c r="I1968" s="21">
        <v>19.399999999999999</v>
      </c>
    </row>
    <row r="1969" spans="1:9" x14ac:dyDescent="0.25">
      <c r="A1969" t="s">
        <v>1785</v>
      </c>
      <c r="B1969" t="s">
        <v>1796</v>
      </c>
      <c r="C1969" t="s">
        <v>1797</v>
      </c>
      <c r="D1969">
        <v>8.6</v>
      </c>
      <c r="E1969">
        <v>9.1999999999999993</v>
      </c>
      <c r="F1969">
        <v>22.3</v>
      </c>
      <c r="G1969">
        <v>25.8</v>
      </c>
      <c r="H1969" s="21">
        <v>15.6</v>
      </c>
      <c r="I1969" s="21">
        <v>16.2</v>
      </c>
    </row>
    <row r="1970" spans="1:9" x14ac:dyDescent="0.25">
      <c r="A1970" t="s">
        <v>1785</v>
      </c>
      <c r="B1970" t="s">
        <v>1798</v>
      </c>
      <c r="C1970" t="s">
        <v>1799</v>
      </c>
      <c r="D1970">
        <v>6</v>
      </c>
      <c r="E1970">
        <v>8.4</v>
      </c>
      <c r="F1970">
        <v>22.3</v>
      </c>
      <c r="G1970">
        <v>25.8</v>
      </c>
      <c r="H1970" s="21">
        <v>15.6</v>
      </c>
      <c r="I1970" s="21">
        <v>16.2</v>
      </c>
    </row>
    <row r="1971" spans="1:9" x14ac:dyDescent="0.25">
      <c r="A1971" t="s">
        <v>1785</v>
      </c>
      <c r="B1971" t="s">
        <v>1800</v>
      </c>
      <c r="C1971" t="s">
        <v>1801</v>
      </c>
      <c r="D1971">
        <v>4.9000000000000004</v>
      </c>
      <c r="E1971">
        <v>6.4</v>
      </c>
      <c r="F1971">
        <v>22.3</v>
      </c>
      <c r="G1971">
        <v>25.8</v>
      </c>
      <c r="H1971" s="21">
        <v>15.6</v>
      </c>
      <c r="I1971" s="21">
        <v>16.2</v>
      </c>
    </row>
    <row r="1972" spans="1:9" x14ac:dyDescent="0.25">
      <c r="A1972" t="s">
        <v>1785</v>
      </c>
      <c r="B1972" t="s">
        <v>1802</v>
      </c>
      <c r="C1972" t="s">
        <v>1803</v>
      </c>
      <c r="D1972">
        <v>8</v>
      </c>
      <c r="E1972">
        <v>10.1</v>
      </c>
      <c r="F1972">
        <v>22.3</v>
      </c>
      <c r="G1972">
        <v>25.8</v>
      </c>
      <c r="H1972" s="21">
        <v>15.6</v>
      </c>
      <c r="I1972" s="21">
        <v>16.2</v>
      </c>
    </row>
    <row r="1973" spans="1:9" x14ac:dyDescent="0.25">
      <c r="A1973" t="s">
        <v>1785</v>
      </c>
      <c r="B1973" t="s">
        <v>1804</v>
      </c>
      <c r="C1973" t="s">
        <v>1805</v>
      </c>
      <c r="D1973">
        <v>9</v>
      </c>
      <c r="E1973">
        <v>10.5</v>
      </c>
      <c r="F1973">
        <v>24.1</v>
      </c>
      <c r="G1973">
        <v>25.7</v>
      </c>
      <c r="H1973" s="21">
        <v>22.9</v>
      </c>
      <c r="I1973" s="21">
        <v>17.5</v>
      </c>
    </row>
    <row r="1974" spans="1:9" x14ac:dyDescent="0.25">
      <c r="A1974" t="s">
        <v>1785</v>
      </c>
      <c r="B1974" t="s">
        <v>1806</v>
      </c>
      <c r="C1974" t="s">
        <v>1807</v>
      </c>
      <c r="D1974">
        <v>4.8</v>
      </c>
      <c r="E1974">
        <v>7.6</v>
      </c>
      <c r="F1974">
        <v>17</v>
      </c>
      <c r="G1974">
        <v>22.2</v>
      </c>
      <c r="H1974" s="21">
        <v>17.600000000000001</v>
      </c>
      <c r="I1974" s="21">
        <v>16.2</v>
      </c>
    </row>
    <row r="1975" spans="1:9" x14ac:dyDescent="0.25">
      <c r="A1975" t="s">
        <v>1785</v>
      </c>
      <c r="B1975" t="s">
        <v>1808</v>
      </c>
      <c r="C1975" t="s">
        <v>1809</v>
      </c>
      <c r="D1975">
        <v>6.2</v>
      </c>
      <c r="E1975">
        <v>7.7</v>
      </c>
      <c r="F1975">
        <v>17</v>
      </c>
      <c r="G1975">
        <v>22.2</v>
      </c>
      <c r="H1975" s="21">
        <v>17.600000000000001</v>
      </c>
      <c r="I1975" s="21">
        <v>16.2</v>
      </c>
    </row>
    <row r="1976" spans="1:9" x14ac:dyDescent="0.25">
      <c r="A1976" t="s">
        <v>1785</v>
      </c>
      <c r="B1976" t="s">
        <v>1810</v>
      </c>
      <c r="C1976" t="s">
        <v>1811</v>
      </c>
      <c r="D1976">
        <v>5.0999999999999996</v>
      </c>
      <c r="E1976">
        <v>7.4</v>
      </c>
      <c r="F1976">
        <v>20.9</v>
      </c>
      <c r="G1976">
        <v>19.600000000000001</v>
      </c>
      <c r="H1976" s="21">
        <v>17.399999999999999</v>
      </c>
      <c r="I1976" s="21">
        <v>20</v>
      </c>
    </row>
    <row r="1977" spans="1:9" x14ac:dyDescent="0.25">
      <c r="A1977" t="s">
        <v>1785</v>
      </c>
      <c r="B1977" t="s">
        <v>1816</v>
      </c>
      <c r="C1977" t="s">
        <v>1817</v>
      </c>
      <c r="D1977">
        <v>8.1</v>
      </c>
      <c r="E1977">
        <v>7.6</v>
      </c>
      <c r="F1977">
        <v>20.9</v>
      </c>
      <c r="G1977">
        <v>19.600000000000001</v>
      </c>
      <c r="H1977" s="21">
        <v>17.399999999999999</v>
      </c>
      <c r="I1977" s="21">
        <v>20</v>
      </c>
    </row>
    <row r="1978" spans="1:9" x14ac:dyDescent="0.25">
      <c r="A1978" t="s">
        <v>1785</v>
      </c>
      <c r="B1978" t="s">
        <v>1818</v>
      </c>
      <c r="C1978" t="s">
        <v>1819</v>
      </c>
      <c r="D1978">
        <v>8.6</v>
      </c>
      <c r="E1978">
        <v>8.8000000000000007</v>
      </c>
      <c r="F1978">
        <v>20.9</v>
      </c>
      <c r="G1978">
        <v>19.600000000000001</v>
      </c>
      <c r="H1978" s="21">
        <v>17.399999999999999</v>
      </c>
      <c r="I1978" s="21">
        <v>20</v>
      </c>
    </row>
    <row r="1979" spans="1:9" x14ac:dyDescent="0.25">
      <c r="A1979" t="s">
        <v>1785</v>
      </c>
      <c r="B1979" t="s">
        <v>1820</v>
      </c>
      <c r="C1979" t="s">
        <v>1821</v>
      </c>
      <c r="D1979">
        <v>6.1</v>
      </c>
      <c r="E1979">
        <v>8.1</v>
      </c>
      <c r="F1979">
        <v>23.9</v>
      </c>
      <c r="G1979">
        <v>22.8</v>
      </c>
      <c r="H1979" s="21">
        <v>23.6</v>
      </c>
      <c r="I1979" s="21">
        <v>21.3</v>
      </c>
    </row>
    <row r="1980" spans="1:9" x14ac:dyDescent="0.25">
      <c r="A1980" t="s">
        <v>1785</v>
      </c>
      <c r="B1980" t="s">
        <v>1822</v>
      </c>
      <c r="C1980" t="s">
        <v>1823</v>
      </c>
      <c r="D1980">
        <v>7.6</v>
      </c>
      <c r="E1980">
        <v>6.6</v>
      </c>
      <c r="F1980">
        <v>23.9</v>
      </c>
      <c r="G1980">
        <v>22.8</v>
      </c>
      <c r="H1980" s="21">
        <v>23.6</v>
      </c>
      <c r="I1980" s="21">
        <v>21.3</v>
      </c>
    </row>
    <row r="1981" spans="1:9" x14ac:dyDescent="0.25">
      <c r="A1981" t="s">
        <v>1785</v>
      </c>
      <c r="B1981" t="s">
        <v>1824</v>
      </c>
      <c r="C1981" t="s">
        <v>1825</v>
      </c>
      <c r="D1981">
        <v>6.9</v>
      </c>
      <c r="E1981">
        <v>6.6</v>
      </c>
      <c r="F1981">
        <v>17</v>
      </c>
      <c r="G1981">
        <v>20</v>
      </c>
      <c r="H1981" s="21">
        <v>15.1</v>
      </c>
      <c r="I1981" s="21">
        <v>14.2</v>
      </c>
    </row>
    <row r="1982" spans="1:9" x14ac:dyDescent="0.25">
      <c r="A1982" t="s">
        <v>1785</v>
      </c>
      <c r="B1982" t="s">
        <v>1826</v>
      </c>
      <c r="C1982" t="s">
        <v>1827</v>
      </c>
      <c r="D1982">
        <v>5.0999999999999996</v>
      </c>
      <c r="E1982">
        <v>5.8</v>
      </c>
      <c r="F1982">
        <v>17</v>
      </c>
      <c r="G1982">
        <v>20</v>
      </c>
      <c r="H1982" s="21">
        <v>15.1</v>
      </c>
      <c r="I1982" s="21">
        <v>14.2</v>
      </c>
    </row>
    <row r="1983" spans="1:9" x14ac:dyDescent="0.25">
      <c r="A1983" t="s">
        <v>37</v>
      </c>
      <c r="B1983" t="s">
        <v>77</v>
      </c>
      <c r="C1983" t="s">
        <v>78</v>
      </c>
      <c r="D1983">
        <v>3.4</v>
      </c>
      <c r="E1983">
        <v>4.5199999999999996</v>
      </c>
      <c r="F1983">
        <f xml:space="preserve"> 2.98 * 4.5</f>
        <v>13.41</v>
      </c>
      <c r="G1983">
        <f xml:space="preserve"> 4.08 * 3.61</f>
        <v>14.7288</v>
      </c>
      <c r="H1983">
        <v>20.3</v>
      </c>
      <c r="I1983">
        <v>19.399999999999999</v>
      </c>
    </row>
    <row r="1984" spans="1:9" x14ac:dyDescent="0.25">
      <c r="A1984" t="s">
        <v>37</v>
      </c>
      <c r="B1984" t="s">
        <v>79</v>
      </c>
      <c r="C1984" t="s">
        <v>80</v>
      </c>
      <c r="D1984">
        <v>2.73</v>
      </c>
      <c r="E1984">
        <v>3.73</v>
      </c>
      <c r="F1984">
        <f xml:space="preserve"> 3.04 * 4.5</f>
        <v>13.68</v>
      </c>
      <c r="G1984">
        <f xml:space="preserve"> 4.03 * 3.61</f>
        <v>14.548300000000001</v>
      </c>
      <c r="H1984">
        <v>20.3</v>
      </c>
      <c r="I1984">
        <v>19.399999999999999</v>
      </c>
    </row>
    <row r="1985" spans="1:9" x14ac:dyDescent="0.25">
      <c r="A1985" t="s">
        <v>37</v>
      </c>
      <c r="B1985" t="s">
        <v>83</v>
      </c>
      <c r="C1985" t="s">
        <v>84</v>
      </c>
      <c r="D1985">
        <v>3.94</v>
      </c>
      <c r="E1985">
        <v>4.91</v>
      </c>
      <c r="F1985">
        <f xml:space="preserve"> 3.24 * 4.5</f>
        <v>14.580000000000002</v>
      </c>
      <c r="G1985">
        <f xml:space="preserve"> 4.33 * 3.61</f>
        <v>15.6313</v>
      </c>
      <c r="H1985">
        <v>20.3</v>
      </c>
      <c r="I1985">
        <v>19.399999999999999</v>
      </c>
    </row>
    <row r="1986" spans="1:9" x14ac:dyDescent="0.25">
      <c r="A1986" t="s">
        <v>37</v>
      </c>
      <c r="B1986" t="s">
        <v>40</v>
      </c>
      <c r="C1986" t="s">
        <v>41</v>
      </c>
      <c r="D1986">
        <v>1.78</v>
      </c>
      <c r="E1986">
        <v>2.4700000000000002</v>
      </c>
      <c r="F1986">
        <f xml:space="preserve"> 1.89 * 2.65</f>
        <v>5.0084999999999997</v>
      </c>
      <c r="G1986">
        <f xml:space="preserve"> 2.71 * 1.92</f>
        <v>5.2031999999999998</v>
      </c>
      <c r="H1986">
        <v>19.2</v>
      </c>
      <c r="I1986">
        <v>16.399999999999999</v>
      </c>
    </row>
    <row r="1987" spans="1:9" x14ac:dyDescent="0.25">
      <c r="A1987" t="s">
        <v>37</v>
      </c>
      <c r="B1987" t="s">
        <v>56</v>
      </c>
      <c r="C1987" t="s">
        <v>57</v>
      </c>
      <c r="D1987">
        <v>2.4700000000000002</v>
      </c>
      <c r="E1987">
        <v>3.33</v>
      </c>
      <c r="F1987">
        <f xml:space="preserve"> 2.23 * 2.65</f>
        <v>5.9094999999999995</v>
      </c>
      <c r="G1987">
        <f xml:space="preserve"> 3.21 * 1.92</f>
        <v>6.1631999999999998</v>
      </c>
      <c r="H1987">
        <v>19.2</v>
      </c>
      <c r="I1987">
        <v>16.399999999999999</v>
      </c>
    </row>
    <row r="1988" spans="1:9" x14ac:dyDescent="0.25">
      <c r="A1988" t="s">
        <v>37</v>
      </c>
      <c r="B1988" t="s">
        <v>58</v>
      </c>
      <c r="C1988" t="s">
        <v>59</v>
      </c>
      <c r="D1988">
        <v>1.87</v>
      </c>
      <c r="E1988">
        <v>2.86</v>
      </c>
      <c r="F1988">
        <f xml:space="preserve"> 2.11 * 2.65</f>
        <v>5.5914999999999999</v>
      </c>
      <c r="G1988">
        <f xml:space="preserve"> 3.08 * 1.92</f>
        <v>5.9135999999999997</v>
      </c>
      <c r="H1988">
        <v>19.2</v>
      </c>
      <c r="I1988">
        <v>16.399999999999999</v>
      </c>
    </row>
    <row r="1989" spans="1:9" x14ac:dyDescent="0.25">
      <c r="A1989" t="s">
        <v>37</v>
      </c>
      <c r="B1989" t="s">
        <v>81</v>
      </c>
      <c r="C1989" t="s">
        <v>82</v>
      </c>
      <c r="D1989">
        <v>3.51</v>
      </c>
      <c r="E1989">
        <v>4.58</v>
      </c>
      <c r="F1989">
        <f xml:space="preserve"> 3.76 * 2.65</f>
        <v>9.9639999999999986</v>
      </c>
      <c r="G1989">
        <f xml:space="preserve"> 5.43 * 1.92</f>
        <v>10.425599999999999</v>
      </c>
      <c r="H1989">
        <v>19.2</v>
      </c>
      <c r="I1989">
        <v>16.399999999999999</v>
      </c>
    </row>
    <row r="1990" spans="1:9" x14ac:dyDescent="0.25">
      <c r="A1990" t="s">
        <v>37</v>
      </c>
      <c r="B1990" t="s">
        <v>85</v>
      </c>
      <c r="C1990" t="s">
        <v>86</v>
      </c>
      <c r="D1990">
        <v>3.43</v>
      </c>
      <c r="E1990">
        <v>4.72</v>
      </c>
      <c r="F1990">
        <f xml:space="preserve"> 3.93 * 2.65</f>
        <v>10.4145</v>
      </c>
      <c r="G1990">
        <f xml:space="preserve"> 6.1 * 1.92</f>
        <v>11.712</v>
      </c>
      <c r="H1990">
        <v>19.2</v>
      </c>
      <c r="I1990">
        <v>16.399999999999999</v>
      </c>
    </row>
    <row r="1991" spans="1:9" x14ac:dyDescent="0.25">
      <c r="A1991" t="s">
        <v>37</v>
      </c>
      <c r="B1991" t="s">
        <v>71</v>
      </c>
      <c r="C1991" t="s">
        <v>72</v>
      </c>
      <c r="D1991">
        <v>2.46</v>
      </c>
      <c r="E1991">
        <v>3.38</v>
      </c>
      <c r="F1991">
        <f xml:space="preserve"> 2.55 * 2.07</f>
        <v>5.2784999999999993</v>
      </c>
      <c r="G1991">
        <f xml:space="preserve"> 3.78 * 1.61</f>
        <v>6.0857999999999999</v>
      </c>
      <c r="H1991">
        <v>14</v>
      </c>
      <c r="I1991">
        <v>18.5</v>
      </c>
    </row>
    <row r="1992" spans="1:9" x14ac:dyDescent="0.25">
      <c r="A1992" t="s">
        <v>37</v>
      </c>
      <c r="B1992" t="s">
        <v>38</v>
      </c>
      <c r="C1992" t="s">
        <v>39</v>
      </c>
      <c r="D1992">
        <v>2.13</v>
      </c>
      <c r="E1992">
        <v>3.05</v>
      </c>
      <c r="F1992">
        <f xml:space="preserve"> 2.13 * 3.2</f>
        <v>6.8159999999999998</v>
      </c>
      <c r="G1992">
        <f xml:space="preserve"> 3.23 * 2.5</f>
        <v>8.0749999999999993</v>
      </c>
      <c r="H1992">
        <v>10.8</v>
      </c>
      <c r="I1992">
        <v>10.1</v>
      </c>
    </row>
    <row r="1993" spans="1:9" x14ac:dyDescent="0.25">
      <c r="A1993" t="s">
        <v>37</v>
      </c>
      <c r="B1993" t="s">
        <v>64</v>
      </c>
      <c r="C1993" t="s">
        <v>65</v>
      </c>
      <c r="D1993">
        <v>2.88</v>
      </c>
      <c r="E1993">
        <v>3.63</v>
      </c>
      <c r="F1993">
        <f xml:space="preserve"> 3.5 * 3.23</f>
        <v>11.305</v>
      </c>
      <c r="G1993">
        <f xml:space="preserve"> 4.39 * 2.63</f>
        <v>11.545699999999998</v>
      </c>
      <c r="H1993">
        <v>13.9</v>
      </c>
      <c r="I1993">
        <v>13.6</v>
      </c>
    </row>
    <row r="1994" spans="1:9" x14ac:dyDescent="0.25">
      <c r="A1994" t="s">
        <v>37</v>
      </c>
      <c r="B1994" t="s">
        <v>60</v>
      </c>
      <c r="C1994" t="s">
        <v>61</v>
      </c>
      <c r="D1994">
        <v>2.98</v>
      </c>
      <c r="E1994">
        <v>3.83</v>
      </c>
      <c r="F1994">
        <f xml:space="preserve"> 3.24 * 3.23</f>
        <v>10.465200000000001</v>
      </c>
      <c r="G1994">
        <f xml:space="preserve"> 4.06 * 2.63</f>
        <v>10.677799999999998</v>
      </c>
      <c r="H1994">
        <v>13.9</v>
      </c>
      <c r="I1994">
        <v>13.6</v>
      </c>
    </row>
    <row r="1995" spans="1:9" x14ac:dyDescent="0.25">
      <c r="A1995" t="s">
        <v>37</v>
      </c>
      <c r="B1995" t="s">
        <v>60</v>
      </c>
      <c r="C1995" t="s">
        <v>66</v>
      </c>
      <c r="D1995">
        <v>1.58</v>
      </c>
      <c r="E1995">
        <v>2.0699999999999998</v>
      </c>
      <c r="F1995">
        <f>1.58 * 3.23</f>
        <v>5.1034000000000006</v>
      </c>
      <c r="G1995">
        <f xml:space="preserve"> 1.96 * 2.63</f>
        <v>5.1547999999999998</v>
      </c>
      <c r="H1995">
        <v>13.9</v>
      </c>
      <c r="I1995">
        <v>13.6</v>
      </c>
    </row>
    <row r="1996" spans="1:9" x14ac:dyDescent="0.25">
      <c r="A1996" t="s">
        <v>37</v>
      </c>
      <c r="B1996" t="s">
        <v>62</v>
      </c>
      <c r="C1996" t="s">
        <v>63</v>
      </c>
      <c r="D1996">
        <v>1.86</v>
      </c>
      <c r="E1996">
        <v>2.48</v>
      </c>
      <c r="F1996">
        <f xml:space="preserve"> 1.86 * 3.23</f>
        <v>6.0078000000000005</v>
      </c>
      <c r="G1996">
        <f xml:space="preserve"> 2.4 * 2.63</f>
        <v>6.3119999999999994</v>
      </c>
      <c r="H1996">
        <v>13.9</v>
      </c>
      <c r="I1996">
        <v>13.6</v>
      </c>
    </row>
    <row r="1997" spans="1:9" x14ac:dyDescent="0.25">
      <c r="A1997" t="s">
        <v>37</v>
      </c>
      <c r="B1997" t="s">
        <v>62</v>
      </c>
      <c r="C1997" t="s">
        <v>67</v>
      </c>
      <c r="D1997">
        <v>1.08</v>
      </c>
      <c r="E1997">
        <v>1.0900000000000001</v>
      </c>
      <c r="F1997">
        <f>0.73 * 3.23</f>
        <v>2.3578999999999999</v>
      </c>
      <c r="G1997">
        <f xml:space="preserve"> 0.8 * 2.63</f>
        <v>2.1040000000000001</v>
      </c>
      <c r="H1997">
        <v>13.9</v>
      </c>
      <c r="I1997">
        <v>13.6</v>
      </c>
    </row>
    <row r="1998" spans="1:9" x14ac:dyDescent="0.25">
      <c r="A1998" t="s">
        <v>37</v>
      </c>
      <c r="B1998" t="s">
        <v>68</v>
      </c>
      <c r="C1998" t="s">
        <v>69</v>
      </c>
      <c r="D1998">
        <v>1.83</v>
      </c>
      <c r="E1998">
        <v>2.5499999999999998</v>
      </c>
      <c r="F1998">
        <f xml:space="preserve"> 1.69 * 3.23</f>
        <v>5.4586999999999994</v>
      </c>
      <c r="G1998">
        <f xml:space="preserve"> 2.56 * 2.63</f>
        <v>6.7328000000000001</v>
      </c>
      <c r="H1998">
        <v>13.9</v>
      </c>
      <c r="I1998">
        <v>13.6</v>
      </c>
    </row>
    <row r="1999" spans="1:9" x14ac:dyDescent="0.25">
      <c r="A1999" t="s">
        <v>37</v>
      </c>
      <c r="B1999" t="s">
        <v>52</v>
      </c>
      <c r="C1999" t="s">
        <v>53</v>
      </c>
      <c r="D1999">
        <v>1.38</v>
      </c>
      <c r="E1999">
        <v>2.0499999999999998</v>
      </c>
      <c r="F1999">
        <f xml:space="preserve"> 0.83 * 3.23</f>
        <v>2.6808999999999998</v>
      </c>
      <c r="G1999">
        <f xml:space="preserve"> 1.53 * 2.63</f>
        <v>4.0239000000000003</v>
      </c>
      <c r="H1999">
        <v>13.9</v>
      </c>
      <c r="I1999">
        <v>13.6</v>
      </c>
    </row>
    <row r="2000" spans="1:9" x14ac:dyDescent="0.25">
      <c r="A2000" t="s">
        <v>37</v>
      </c>
      <c r="B2000" t="s">
        <v>52</v>
      </c>
      <c r="C2000" t="s">
        <v>70</v>
      </c>
      <c r="D2000">
        <v>1.1499999999999999</v>
      </c>
      <c r="E2000">
        <v>1.94</v>
      </c>
      <c r="F2000">
        <f xml:space="preserve"> 1.04 * 3.23</f>
        <v>3.3592</v>
      </c>
      <c r="G2000">
        <f xml:space="preserve"> 1.98 * 2.63</f>
        <v>5.2073999999999998</v>
      </c>
      <c r="H2000">
        <v>13.9</v>
      </c>
      <c r="I2000">
        <v>13.6</v>
      </c>
    </row>
    <row r="2001" spans="1:9" x14ac:dyDescent="0.25">
      <c r="A2001" t="s">
        <v>37</v>
      </c>
      <c r="B2001" t="s">
        <v>73</v>
      </c>
      <c r="C2001" t="s">
        <v>74</v>
      </c>
      <c r="D2001">
        <v>1.89</v>
      </c>
      <c r="E2001">
        <v>2.5299999999999998</v>
      </c>
      <c r="F2001">
        <f xml:space="preserve"> 1.96 * 3.23</f>
        <v>6.3308</v>
      </c>
      <c r="G2001">
        <f xml:space="preserve"> 2.54 * 2.63</f>
        <v>6.6802000000000001</v>
      </c>
      <c r="H2001">
        <v>13.9</v>
      </c>
      <c r="I2001">
        <v>13.6</v>
      </c>
    </row>
    <row r="2002" spans="1:9" x14ac:dyDescent="0.25">
      <c r="A2002" t="s">
        <v>37</v>
      </c>
      <c r="B2002" t="s">
        <v>42</v>
      </c>
      <c r="C2002" t="s">
        <v>43</v>
      </c>
      <c r="D2002">
        <v>1.63</v>
      </c>
      <c r="E2002">
        <v>2.23</v>
      </c>
      <c r="F2002">
        <f xml:space="preserve"> 1.64 * 4.15</f>
        <v>6.806</v>
      </c>
      <c r="G2002">
        <f xml:space="preserve"> 2.34 * 3.31</f>
        <v>7.7454000000000001</v>
      </c>
      <c r="H2002">
        <v>13</v>
      </c>
      <c r="I2002">
        <v>12.3</v>
      </c>
    </row>
    <row r="2003" spans="1:9" x14ac:dyDescent="0.25">
      <c r="A2003" t="s">
        <v>37</v>
      </c>
      <c r="B2003" t="s">
        <v>44</v>
      </c>
      <c r="C2003" t="s">
        <v>45</v>
      </c>
      <c r="D2003">
        <v>1.08</v>
      </c>
      <c r="E2003">
        <v>1.42</v>
      </c>
      <c r="F2003">
        <f xml:space="preserve"> 1.25 * 4.15</f>
        <v>5.1875</v>
      </c>
      <c r="G2003">
        <f xml:space="preserve"> 1.55 * 3.31</f>
        <v>5.1305000000000005</v>
      </c>
      <c r="H2003">
        <v>13</v>
      </c>
      <c r="I2003">
        <v>12.3</v>
      </c>
    </row>
    <row r="2004" spans="1:9" x14ac:dyDescent="0.25">
      <c r="A2004" t="s">
        <v>37</v>
      </c>
      <c r="B2004" t="s">
        <v>46</v>
      </c>
      <c r="C2004" t="s">
        <v>47</v>
      </c>
      <c r="D2004">
        <v>1.1100000000000001</v>
      </c>
      <c r="E2004">
        <v>1.5</v>
      </c>
      <c r="F2004">
        <f xml:space="preserve"> 0.87 * 4.15</f>
        <v>3.6105000000000005</v>
      </c>
      <c r="G2004">
        <f xml:space="preserve"> 1.18 * 3.31</f>
        <v>3.9057999999999997</v>
      </c>
      <c r="H2004">
        <v>13</v>
      </c>
      <c r="I2004">
        <v>12.3</v>
      </c>
    </row>
    <row r="2005" spans="1:9" x14ac:dyDescent="0.25">
      <c r="A2005" t="s">
        <v>37</v>
      </c>
      <c r="B2005" t="s">
        <v>48</v>
      </c>
      <c r="C2005" t="s">
        <v>49</v>
      </c>
      <c r="D2005">
        <v>0.72</v>
      </c>
      <c r="E2005">
        <v>1.23</v>
      </c>
      <c r="F2005">
        <f xml:space="preserve"> 0.56 * 4.15</f>
        <v>2.3240000000000003</v>
      </c>
      <c r="G2005">
        <f xml:space="preserve"> 1.18 * 3.31</f>
        <v>3.9057999999999997</v>
      </c>
      <c r="H2005">
        <v>13</v>
      </c>
      <c r="I2005">
        <v>12.3</v>
      </c>
    </row>
    <row r="2006" spans="1:9" x14ac:dyDescent="0.25">
      <c r="A2006" t="s">
        <v>37</v>
      </c>
      <c r="B2006" t="s">
        <v>50</v>
      </c>
      <c r="C2006" t="s">
        <v>51</v>
      </c>
      <c r="D2006">
        <v>0.83</v>
      </c>
      <c r="E2006">
        <v>1.42</v>
      </c>
      <c r="F2006">
        <f xml:space="preserve"> 0.62 * 4.15</f>
        <v>2.5730000000000004</v>
      </c>
      <c r="G2006">
        <f xml:space="preserve"> 1.25 * 3.31</f>
        <v>4.1375000000000002</v>
      </c>
      <c r="H2006">
        <v>13</v>
      </c>
      <c r="I2006">
        <v>12.3</v>
      </c>
    </row>
    <row r="2007" spans="1:9" x14ac:dyDescent="0.25">
      <c r="A2007" t="s">
        <v>37</v>
      </c>
      <c r="B2007" t="s">
        <v>54</v>
      </c>
      <c r="C2007" t="s">
        <v>55</v>
      </c>
      <c r="D2007">
        <v>1.95</v>
      </c>
      <c r="E2007">
        <v>2.5299999999999998</v>
      </c>
      <c r="F2007">
        <f xml:space="preserve"> 1.85 * 4.15</f>
        <v>7.6775000000000011</v>
      </c>
      <c r="G2007">
        <f xml:space="preserve"> 2.64 * 3.31</f>
        <v>8.7384000000000004</v>
      </c>
      <c r="H2007">
        <v>13</v>
      </c>
      <c r="I2007">
        <v>12.3</v>
      </c>
    </row>
    <row r="2008" spans="1:9" x14ac:dyDescent="0.25">
      <c r="A2008" t="s">
        <v>37</v>
      </c>
      <c r="B2008" t="s">
        <v>75</v>
      </c>
      <c r="C2008" t="s">
        <v>76</v>
      </c>
      <c r="D2008">
        <v>2.79</v>
      </c>
      <c r="E2008">
        <v>3.57</v>
      </c>
      <c r="F2008">
        <f>4.1 * 4.39</f>
        <v>17.998999999999999</v>
      </c>
      <c r="G2008">
        <f>5.28 * 2.63</f>
        <v>13.8864</v>
      </c>
      <c r="H2008">
        <v>22.9</v>
      </c>
      <c r="I2008">
        <v>20.5</v>
      </c>
    </row>
    <row r="2009" spans="1:9" x14ac:dyDescent="0.25">
      <c r="A2009" t="s">
        <v>1881</v>
      </c>
      <c r="B2009" t="s">
        <v>1881</v>
      </c>
      <c r="C2009" t="s">
        <v>1882</v>
      </c>
      <c r="D2009">
        <v>3.8</v>
      </c>
      <c r="E2009">
        <v>4.7</v>
      </c>
      <c r="F2009">
        <v>11.2</v>
      </c>
      <c r="G2009">
        <v>15.8</v>
      </c>
      <c r="H2009">
        <v>12.4</v>
      </c>
      <c r="I2009">
        <v>23</v>
      </c>
    </row>
    <row r="2010" spans="1:9" x14ac:dyDescent="0.25">
      <c r="A2010" t="s">
        <v>1881</v>
      </c>
      <c r="B2010" t="s">
        <v>1883</v>
      </c>
      <c r="C2010" t="s">
        <v>1884</v>
      </c>
      <c r="D2010">
        <v>5.6</v>
      </c>
      <c r="E2010">
        <v>3.5</v>
      </c>
      <c r="F2010">
        <v>14.8</v>
      </c>
      <c r="G2010">
        <v>19.8</v>
      </c>
      <c r="H2010">
        <v>12.4</v>
      </c>
      <c r="I2010">
        <v>23</v>
      </c>
    </row>
    <row r="2011" spans="1:9" x14ac:dyDescent="0.25">
      <c r="A2011" t="s">
        <v>1881</v>
      </c>
      <c r="B2011" t="s">
        <v>1885</v>
      </c>
      <c r="C2011" t="s">
        <v>1886</v>
      </c>
      <c r="D2011">
        <v>5.7</v>
      </c>
      <c r="E2011">
        <v>4.4000000000000004</v>
      </c>
      <c r="F2011">
        <v>15.1</v>
      </c>
      <c r="G2011">
        <v>21.6</v>
      </c>
      <c r="H2011">
        <v>12.4</v>
      </c>
      <c r="I2011">
        <v>23</v>
      </c>
    </row>
    <row r="2012" spans="1:9" x14ac:dyDescent="0.25">
      <c r="A2012" t="s">
        <v>1881</v>
      </c>
      <c r="B2012" t="s">
        <v>1887</v>
      </c>
      <c r="C2012" t="s">
        <v>1888</v>
      </c>
      <c r="D2012">
        <v>5.6</v>
      </c>
      <c r="E2012" t="e">
        <v>#DIV/0!</v>
      </c>
      <c r="F2012">
        <v>14.5</v>
      </c>
      <c r="G2012">
        <v>18.399999999999999</v>
      </c>
      <c r="H2012">
        <v>12.4</v>
      </c>
      <c r="I2012">
        <v>23</v>
      </c>
    </row>
    <row r="2013" spans="1:9" x14ac:dyDescent="0.25">
      <c r="A2013" t="s">
        <v>1881</v>
      </c>
      <c r="B2013" t="s">
        <v>1889</v>
      </c>
      <c r="C2013" t="s">
        <v>1890</v>
      </c>
      <c r="D2013">
        <v>4.0999999999999996</v>
      </c>
      <c r="E2013" t="e">
        <v>#DIV/0!</v>
      </c>
      <c r="F2013">
        <v>13.4</v>
      </c>
      <c r="G2013">
        <v>16.2</v>
      </c>
      <c r="H2013">
        <v>12.4</v>
      </c>
      <c r="I2013">
        <v>23</v>
      </c>
    </row>
    <row r="2014" spans="1:9" x14ac:dyDescent="0.25">
      <c r="A2014" t="s">
        <v>1881</v>
      </c>
      <c r="B2014" t="s">
        <v>1891</v>
      </c>
      <c r="C2014" t="s">
        <v>1892</v>
      </c>
      <c r="D2014">
        <v>2</v>
      </c>
      <c r="E2014">
        <v>3.4</v>
      </c>
      <c r="F2014">
        <v>8.91</v>
      </c>
      <c r="G2014">
        <v>14.2</v>
      </c>
      <c r="H2014">
        <v>12.4</v>
      </c>
      <c r="I2014">
        <v>23</v>
      </c>
    </row>
    <row r="2015" spans="1:9" x14ac:dyDescent="0.25">
      <c r="A2015" t="s">
        <v>1881</v>
      </c>
      <c r="B2015" t="s">
        <v>1893</v>
      </c>
      <c r="C2015" t="s">
        <v>1894</v>
      </c>
      <c r="D2015">
        <v>5.0999999999999996</v>
      </c>
      <c r="E2015">
        <v>4.0999999999999996</v>
      </c>
      <c r="F2015">
        <v>18.100000000000001</v>
      </c>
      <c r="G2015">
        <v>18.100000000000001</v>
      </c>
      <c r="H2015">
        <v>12.4</v>
      </c>
      <c r="I2015">
        <v>23</v>
      </c>
    </row>
    <row r="2016" spans="1:9" x14ac:dyDescent="0.25">
      <c r="A2016" t="s">
        <v>1881</v>
      </c>
      <c r="B2016" t="s">
        <v>1895</v>
      </c>
      <c r="C2016" t="s">
        <v>1896</v>
      </c>
      <c r="D2016">
        <v>3.7</v>
      </c>
      <c r="E2016">
        <v>3.8</v>
      </c>
      <c r="F2016">
        <v>11.5</v>
      </c>
      <c r="G2016">
        <v>15.8</v>
      </c>
      <c r="H2016">
        <v>12.4</v>
      </c>
      <c r="I2016">
        <v>23</v>
      </c>
    </row>
    <row r="2017" spans="1:9" x14ac:dyDescent="0.25">
      <c r="A2017" t="s">
        <v>1881</v>
      </c>
      <c r="B2017" t="s">
        <v>1897</v>
      </c>
      <c r="C2017" t="s">
        <v>1898</v>
      </c>
      <c r="D2017">
        <v>3.2</v>
      </c>
      <c r="E2017">
        <v>8</v>
      </c>
      <c r="F2017">
        <v>10.8</v>
      </c>
      <c r="G2017">
        <v>11.8</v>
      </c>
      <c r="H2017">
        <v>12.4</v>
      </c>
      <c r="I2017">
        <v>23</v>
      </c>
    </row>
    <row r="2018" spans="1:9" x14ac:dyDescent="0.25">
      <c r="A2018" t="s">
        <v>1881</v>
      </c>
      <c r="B2018" t="s">
        <v>1899</v>
      </c>
      <c r="C2018" t="s">
        <v>1900</v>
      </c>
      <c r="D2018">
        <v>3.8</v>
      </c>
      <c r="E2018">
        <v>12.1</v>
      </c>
      <c r="F2018">
        <v>10.4</v>
      </c>
      <c r="G2018">
        <v>16.8</v>
      </c>
      <c r="H2018">
        <v>12.4</v>
      </c>
      <c r="I2018">
        <v>23</v>
      </c>
    </row>
    <row r="2019" spans="1:9" x14ac:dyDescent="0.25">
      <c r="A2019" t="s">
        <v>1881</v>
      </c>
      <c r="B2019" t="s">
        <v>1901</v>
      </c>
      <c r="C2019" t="s">
        <v>1902</v>
      </c>
      <c r="D2019">
        <v>4.5</v>
      </c>
      <c r="E2019">
        <v>5.9</v>
      </c>
      <c r="F2019">
        <v>12.9</v>
      </c>
      <c r="G2019">
        <v>17.3</v>
      </c>
      <c r="H2019">
        <v>12.4</v>
      </c>
      <c r="I2019">
        <v>23</v>
      </c>
    </row>
    <row r="2020" spans="1:9" x14ac:dyDescent="0.25">
      <c r="A2020" t="s">
        <v>1881</v>
      </c>
      <c r="B2020" t="s">
        <v>1903</v>
      </c>
      <c r="C2020" t="s">
        <v>1904</v>
      </c>
      <c r="D2020">
        <v>4.7</v>
      </c>
      <c r="E2020">
        <v>4.2</v>
      </c>
      <c r="F2020">
        <v>11.9</v>
      </c>
      <c r="G2020">
        <v>16.8</v>
      </c>
      <c r="H2020">
        <v>12.4</v>
      </c>
      <c r="I2020">
        <v>23</v>
      </c>
    </row>
    <row r="2021" spans="1:9" x14ac:dyDescent="0.25">
      <c r="A2021" t="s">
        <v>1881</v>
      </c>
      <c r="B2021" t="s">
        <v>1905</v>
      </c>
      <c r="C2021" t="s">
        <v>1906</v>
      </c>
      <c r="D2021">
        <v>2.7</v>
      </c>
      <c r="E2021">
        <v>12.5</v>
      </c>
      <c r="F2021">
        <v>8.5</v>
      </c>
      <c r="G2021">
        <v>13.8</v>
      </c>
      <c r="H2021">
        <v>12.4</v>
      </c>
      <c r="I2021">
        <v>23</v>
      </c>
    </row>
    <row r="2022" spans="1:9" x14ac:dyDescent="0.25">
      <c r="A2022" t="s">
        <v>1881</v>
      </c>
      <c r="B2022" t="s">
        <v>1907</v>
      </c>
      <c r="C2022" t="s">
        <v>1908</v>
      </c>
      <c r="D2022">
        <v>5.0999999999999996</v>
      </c>
      <c r="E2022">
        <v>6.4</v>
      </c>
      <c r="F2022">
        <v>15.4</v>
      </c>
      <c r="G2022">
        <v>18.600000000000001</v>
      </c>
      <c r="H2022">
        <v>12.4</v>
      </c>
      <c r="I2022">
        <v>23</v>
      </c>
    </row>
    <row r="2023" spans="1:9" x14ac:dyDescent="0.25">
      <c r="A2023" t="s">
        <v>1881</v>
      </c>
      <c r="B2023" t="s">
        <v>1909</v>
      </c>
      <c r="C2023" t="s">
        <v>1910</v>
      </c>
      <c r="D2023">
        <v>4.7</v>
      </c>
      <c r="E2023">
        <v>4.7</v>
      </c>
      <c r="F2023">
        <v>13.4</v>
      </c>
      <c r="G2023">
        <v>18.100000000000001</v>
      </c>
      <c r="H2023">
        <v>12.4</v>
      </c>
      <c r="I2023">
        <v>23</v>
      </c>
    </row>
    <row r="2024" spans="1:9" x14ac:dyDescent="0.25">
      <c r="A2024" t="s">
        <v>1881</v>
      </c>
      <c r="B2024" t="s">
        <v>1911</v>
      </c>
      <c r="C2024" t="s">
        <v>1912</v>
      </c>
      <c r="D2024">
        <v>4</v>
      </c>
      <c r="E2024">
        <v>2.5</v>
      </c>
      <c r="F2024">
        <v>11.7</v>
      </c>
      <c r="G2024">
        <v>14.4</v>
      </c>
      <c r="H2024">
        <v>12.4</v>
      </c>
      <c r="I2024">
        <v>23</v>
      </c>
    </row>
    <row r="2025" spans="1:9" x14ac:dyDescent="0.25">
      <c r="A2025" t="s">
        <v>1881</v>
      </c>
      <c r="B2025" t="s">
        <v>1913</v>
      </c>
      <c r="C2025" t="s">
        <v>1914</v>
      </c>
      <c r="D2025">
        <v>3.9</v>
      </c>
      <c r="E2025">
        <v>4.2</v>
      </c>
      <c r="F2025">
        <v>12.8</v>
      </c>
      <c r="G2025">
        <v>15.6</v>
      </c>
      <c r="H2025">
        <v>12.4</v>
      </c>
      <c r="I2025">
        <v>23</v>
      </c>
    </row>
    <row r="2026" spans="1:9" x14ac:dyDescent="0.25">
      <c r="A2026" t="s">
        <v>1881</v>
      </c>
      <c r="B2026" t="s">
        <v>1915</v>
      </c>
      <c r="C2026" t="s">
        <v>1916</v>
      </c>
      <c r="D2026">
        <v>4.2</v>
      </c>
      <c r="E2026">
        <v>6</v>
      </c>
      <c r="F2026">
        <v>11.6</v>
      </c>
      <c r="G2026">
        <v>13.5</v>
      </c>
      <c r="H2026">
        <v>12.4</v>
      </c>
      <c r="I2026">
        <v>23</v>
      </c>
    </row>
    <row r="2027" spans="1:9" x14ac:dyDescent="0.25">
      <c r="A2027" t="s">
        <v>1881</v>
      </c>
      <c r="B2027" t="s">
        <v>1917</v>
      </c>
      <c r="C2027" t="s">
        <v>1918</v>
      </c>
      <c r="D2027">
        <v>3.7</v>
      </c>
      <c r="E2027">
        <v>2.5</v>
      </c>
      <c r="F2027">
        <v>9.1</v>
      </c>
      <c r="G2027">
        <v>13.4</v>
      </c>
      <c r="H2027">
        <v>12.4</v>
      </c>
      <c r="I2027">
        <v>23</v>
      </c>
    </row>
    <row r="2028" spans="1:9" x14ac:dyDescent="0.25">
      <c r="A2028" t="s">
        <v>1881</v>
      </c>
      <c r="B2028" t="s">
        <v>1919</v>
      </c>
      <c r="C2028" t="s">
        <v>1920</v>
      </c>
      <c r="D2028">
        <v>4.5</v>
      </c>
      <c r="E2028">
        <v>8.6</v>
      </c>
      <c r="F2028">
        <v>13.8</v>
      </c>
      <c r="G2028">
        <v>18.600000000000001</v>
      </c>
      <c r="H2028">
        <v>12.4</v>
      </c>
      <c r="I2028">
        <v>23</v>
      </c>
    </row>
    <row r="2029" spans="1:9" x14ac:dyDescent="0.25">
      <c r="A2029" t="s">
        <v>1881</v>
      </c>
      <c r="B2029" t="s">
        <v>1921</v>
      </c>
      <c r="C2029" t="s">
        <v>1922</v>
      </c>
      <c r="D2029">
        <v>3</v>
      </c>
      <c r="E2029">
        <v>4.9000000000000004</v>
      </c>
      <c r="F2029">
        <v>9.4</v>
      </c>
      <c r="G2029">
        <v>13</v>
      </c>
      <c r="H2029">
        <v>12.4</v>
      </c>
      <c r="I2029">
        <v>23</v>
      </c>
    </row>
    <row r="2030" spans="1:9" x14ac:dyDescent="0.25">
      <c r="A2030" t="s">
        <v>1881</v>
      </c>
      <c r="B2030" t="s">
        <v>1923</v>
      </c>
      <c r="C2030" t="s">
        <v>1924</v>
      </c>
      <c r="D2030">
        <v>3.3</v>
      </c>
      <c r="E2030">
        <v>3.3</v>
      </c>
      <c r="F2030">
        <v>12.9</v>
      </c>
      <c r="G2030">
        <v>14.6</v>
      </c>
      <c r="H2030">
        <v>12.4</v>
      </c>
      <c r="I2030">
        <v>23</v>
      </c>
    </row>
    <row r="2031" spans="1:9" x14ac:dyDescent="0.25">
      <c r="A2031" t="s">
        <v>1881</v>
      </c>
      <c r="B2031" t="s">
        <v>1925</v>
      </c>
      <c r="C2031" t="s">
        <v>1926</v>
      </c>
      <c r="D2031">
        <v>6</v>
      </c>
      <c r="E2031">
        <v>5.8</v>
      </c>
      <c r="F2031">
        <v>15.9</v>
      </c>
      <c r="G2031">
        <v>23.2</v>
      </c>
      <c r="H2031">
        <v>12.4</v>
      </c>
      <c r="I2031">
        <v>23</v>
      </c>
    </row>
    <row r="2032" spans="1:9" x14ac:dyDescent="0.25">
      <c r="A2032" t="s">
        <v>1881</v>
      </c>
      <c r="B2032" t="s">
        <v>1927</v>
      </c>
      <c r="C2032" t="s">
        <v>1928</v>
      </c>
      <c r="D2032">
        <v>2.9</v>
      </c>
      <c r="E2032">
        <v>7</v>
      </c>
      <c r="F2032">
        <v>8.5</v>
      </c>
      <c r="G2032">
        <v>13.5</v>
      </c>
      <c r="H2032">
        <v>12.4</v>
      </c>
      <c r="I2032">
        <v>23</v>
      </c>
    </row>
    <row r="2033" spans="1:9" x14ac:dyDescent="0.25">
      <c r="A2033" t="s">
        <v>1881</v>
      </c>
      <c r="B2033" t="s">
        <v>1929</v>
      </c>
      <c r="C2033" t="s">
        <v>1930</v>
      </c>
      <c r="D2033">
        <v>2.9</v>
      </c>
      <c r="E2033">
        <v>9.1</v>
      </c>
      <c r="F2033">
        <v>9.1999999999999993</v>
      </c>
      <c r="G2033">
        <v>13.6</v>
      </c>
      <c r="H2033">
        <v>12.4</v>
      </c>
      <c r="I2033">
        <v>23</v>
      </c>
    </row>
    <row r="2034" spans="1:9" x14ac:dyDescent="0.25">
      <c r="A2034" t="s">
        <v>1881</v>
      </c>
      <c r="B2034" t="s">
        <v>1931</v>
      </c>
      <c r="C2034" t="s">
        <v>1932</v>
      </c>
      <c r="D2034">
        <v>2.7</v>
      </c>
      <c r="E2034">
        <v>6.8</v>
      </c>
      <c r="F2034">
        <v>9.6</v>
      </c>
      <c r="G2034">
        <v>12.9</v>
      </c>
      <c r="H2034">
        <v>12.4</v>
      </c>
      <c r="I2034">
        <v>23</v>
      </c>
    </row>
    <row r="2035" spans="1:9" x14ac:dyDescent="0.25">
      <c r="A2035" t="s">
        <v>1881</v>
      </c>
      <c r="B2035" t="s">
        <v>1933</v>
      </c>
      <c r="C2035" t="s">
        <v>1934</v>
      </c>
      <c r="D2035">
        <v>3.2</v>
      </c>
      <c r="E2035">
        <v>3.7</v>
      </c>
      <c r="F2035">
        <v>6.5</v>
      </c>
      <c r="G2035">
        <v>14</v>
      </c>
      <c r="H2035">
        <v>12.4</v>
      </c>
      <c r="I2035">
        <v>23</v>
      </c>
    </row>
    <row r="2036" spans="1:9" x14ac:dyDescent="0.25">
      <c r="A2036" t="s">
        <v>1881</v>
      </c>
      <c r="B2036" t="s">
        <v>1935</v>
      </c>
      <c r="C2036" t="s">
        <v>1936</v>
      </c>
      <c r="D2036">
        <v>4.3</v>
      </c>
      <c r="E2036">
        <v>4.5</v>
      </c>
      <c r="F2036">
        <v>15.7</v>
      </c>
      <c r="G2036">
        <v>19.399999999999999</v>
      </c>
      <c r="H2036">
        <v>12.4</v>
      </c>
      <c r="I2036">
        <v>23</v>
      </c>
    </row>
    <row r="2037" spans="1:9" x14ac:dyDescent="0.25">
      <c r="A2037" t="s">
        <v>1881</v>
      </c>
      <c r="B2037" t="s">
        <v>1937</v>
      </c>
      <c r="C2037" t="s">
        <v>1938</v>
      </c>
      <c r="G2037" t="e">
        <v>#DIV/0!</v>
      </c>
      <c r="H2037">
        <v>12.4</v>
      </c>
      <c r="I2037">
        <v>23</v>
      </c>
    </row>
    <row r="2038" spans="1:9" x14ac:dyDescent="0.25">
      <c r="A2038" t="s">
        <v>1881</v>
      </c>
      <c r="B2038" t="s">
        <v>1939</v>
      </c>
      <c r="C2038" t="s">
        <v>1940</v>
      </c>
      <c r="G2038" t="e">
        <v>#DIV/0!</v>
      </c>
      <c r="H2038">
        <v>12.4</v>
      </c>
      <c r="I2038">
        <v>23</v>
      </c>
    </row>
    <row r="2039" spans="1:9" x14ac:dyDescent="0.25">
      <c r="A2039" t="s">
        <v>1881</v>
      </c>
      <c r="B2039" t="s">
        <v>1941</v>
      </c>
      <c r="C2039" t="s">
        <v>1942</v>
      </c>
      <c r="D2039">
        <v>3.8</v>
      </c>
      <c r="E2039">
        <v>3</v>
      </c>
      <c r="F2039">
        <v>12.8</v>
      </c>
      <c r="G2039">
        <v>16.100000000000001</v>
      </c>
      <c r="H2039">
        <v>12.4</v>
      </c>
      <c r="I2039">
        <v>23</v>
      </c>
    </row>
    <row r="2040" spans="1:9" x14ac:dyDescent="0.25">
      <c r="A2040" t="s">
        <v>1881</v>
      </c>
      <c r="B2040" t="s">
        <v>1943</v>
      </c>
      <c r="C2040" t="s">
        <v>1944</v>
      </c>
      <c r="D2040">
        <v>4</v>
      </c>
      <c r="E2040">
        <v>4.2</v>
      </c>
      <c r="F2040">
        <v>16.5</v>
      </c>
      <c r="G2040">
        <v>20.9</v>
      </c>
      <c r="H2040">
        <v>12.4</v>
      </c>
      <c r="I2040">
        <v>23</v>
      </c>
    </row>
    <row r="2041" spans="1:9" x14ac:dyDescent="0.25">
      <c r="A2041" t="s">
        <v>1881</v>
      </c>
      <c r="B2041" t="s">
        <v>1945</v>
      </c>
      <c r="C2041" t="s">
        <v>1946</v>
      </c>
      <c r="D2041">
        <v>4.4000000000000004</v>
      </c>
      <c r="E2041">
        <v>3.1</v>
      </c>
      <c r="F2041">
        <v>16.100000000000001</v>
      </c>
      <c r="G2041">
        <v>20.9</v>
      </c>
      <c r="H2041">
        <v>12.4</v>
      </c>
      <c r="I2041">
        <v>23</v>
      </c>
    </row>
    <row r="2042" spans="1:9" x14ac:dyDescent="0.25">
      <c r="A2042" t="s">
        <v>1881</v>
      </c>
      <c r="B2042" t="s">
        <v>1947</v>
      </c>
      <c r="C2042" t="s">
        <v>1948</v>
      </c>
      <c r="D2042">
        <v>4.0999999999999996</v>
      </c>
      <c r="E2042">
        <v>11.9</v>
      </c>
      <c r="F2042">
        <v>16.600000000000001</v>
      </c>
      <c r="G2042">
        <v>18.2</v>
      </c>
      <c r="H2042">
        <v>12.4</v>
      </c>
      <c r="I2042">
        <v>23</v>
      </c>
    </row>
    <row r="2043" spans="1:9" x14ac:dyDescent="0.25">
      <c r="A2043" t="s">
        <v>1881</v>
      </c>
      <c r="B2043" t="s">
        <v>1949</v>
      </c>
      <c r="C2043" t="s">
        <v>1950</v>
      </c>
      <c r="D2043">
        <v>5.2</v>
      </c>
      <c r="E2043">
        <v>19</v>
      </c>
      <c r="F2043">
        <v>15.1</v>
      </c>
      <c r="G2043">
        <v>18.600000000000001</v>
      </c>
      <c r="H2043">
        <v>12.4</v>
      </c>
      <c r="I2043">
        <v>23</v>
      </c>
    </row>
    <row r="2044" spans="1:9" x14ac:dyDescent="0.25">
      <c r="A2044" t="s">
        <v>1881</v>
      </c>
      <c r="B2044" t="s">
        <v>1951</v>
      </c>
      <c r="C2044" t="s">
        <v>1952</v>
      </c>
      <c r="D2044">
        <v>3</v>
      </c>
      <c r="E2044">
        <v>8.9</v>
      </c>
      <c r="F2044">
        <v>8.6</v>
      </c>
      <c r="G2044">
        <v>13.2</v>
      </c>
      <c r="H2044">
        <v>12.4</v>
      </c>
      <c r="I2044">
        <v>23</v>
      </c>
    </row>
    <row r="2045" spans="1:9" x14ac:dyDescent="0.25">
      <c r="A2045" t="s">
        <v>1881</v>
      </c>
      <c r="B2045" t="s">
        <v>1953</v>
      </c>
      <c r="C2045" t="s">
        <v>1954</v>
      </c>
      <c r="D2045">
        <v>2.8</v>
      </c>
      <c r="E2045">
        <v>5.7</v>
      </c>
      <c r="F2045">
        <v>8.1</v>
      </c>
      <c r="G2045">
        <v>11.3</v>
      </c>
      <c r="H2045">
        <v>12.4</v>
      </c>
      <c r="I2045">
        <v>23</v>
      </c>
    </row>
    <row r="2046" spans="1:9" x14ac:dyDescent="0.25">
      <c r="A2046" t="s">
        <v>1881</v>
      </c>
      <c r="B2046" t="s">
        <v>1955</v>
      </c>
      <c r="C2046" t="s">
        <v>1956</v>
      </c>
      <c r="D2046">
        <v>2.6</v>
      </c>
      <c r="E2046">
        <v>22.5</v>
      </c>
      <c r="F2046">
        <v>9</v>
      </c>
      <c r="G2046">
        <v>13.3</v>
      </c>
      <c r="H2046">
        <v>12.4</v>
      </c>
      <c r="I2046">
        <v>23</v>
      </c>
    </row>
    <row r="2047" spans="1:9" x14ac:dyDescent="0.25">
      <c r="A2047" t="s">
        <v>1881</v>
      </c>
      <c r="B2047" t="s">
        <v>1957</v>
      </c>
      <c r="C2047" t="s">
        <v>1958</v>
      </c>
      <c r="D2047">
        <v>3.3</v>
      </c>
      <c r="E2047">
        <v>9.4</v>
      </c>
      <c r="F2047">
        <v>6.8</v>
      </c>
      <c r="G2047">
        <v>12.4</v>
      </c>
      <c r="H2047">
        <v>12.4</v>
      </c>
      <c r="I2047">
        <v>23</v>
      </c>
    </row>
    <row r="2048" spans="1:9" x14ac:dyDescent="0.25">
      <c r="A2048" t="s">
        <v>1881</v>
      </c>
      <c r="B2048" t="s">
        <v>1959</v>
      </c>
      <c r="C2048" t="s">
        <v>1960</v>
      </c>
      <c r="D2048">
        <v>3.9</v>
      </c>
      <c r="E2048">
        <v>5.4</v>
      </c>
      <c r="F2048">
        <v>10.7</v>
      </c>
      <c r="G2048">
        <v>16.3</v>
      </c>
      <c r="H2048">
        <v>12.4</v>
      </c>
      <c r="I2048">
        <v>23</v>
      </c>
    </row>
    <row r="2049" spans="1:9" x14ac:dyDescent="0.25">
      <c r="A2049" t="s">
        <v>1881</v>
      </c>
      <c r="B2049" t="s">
        <v>1961</v>
      </c>
      <c r="C2049" t="s">
        <v>1962</v>
      </c>
      <c r="D2049">
        <v>2.6</v>
      </c>
      <c r="E2049">
        <v>2.2999999999999998</v>
      </c>
      <c r="F2049">
        <v>8.3000000000000007</v>
      </c>
      <c r="G2049">
        <v>12.7</v>
      </c>
      <c r="H2049">
        <v>12.4</v>
      </c>
      <c r="I2049">
        <v>23</v>
      </c>
    </row>
    <row r="2050" spans="1:9" x14ac:dyDescent="0.25">
      <c r="A2050" t="s">
        <v>1881</v>
      </c>
      <c r="B2050" t="s">
        <v>1963</v>
      </c>
      <c r="C2050" t="s">
        <v>1964</v>
      </c>
      <c r="D2050">
        <v>2.7</v>
      </c>
      <c r="E2050">
        <v>5.7</v>
      </c>
      <c r="F2050">
        <v>8.6999999999999993</v>
      </c>
      <c r="G2050">
        <v>12.9</v>
      </c>
      <c r="H2050">
        <v>12.4</v>
      </c>
      <c r="I2050">
        <v>23</v>
      </c>
    </row>
    <row r="2051" spans="1:9" x14ac:dyDescent="0.25">
      <c r="A2051" t="s">
        <v>1881</v>
      </c>
      <c r="B2051" t="s">
        <v>1965</v>
      </c>
      <c r="C2051" t="s">
        <v>1966</v>
      </c>
      <c r="D2051">
        <v>2.1</v>
      </c>
      <c r="E2051">
        <v>10</v>
      </c>
      <c r="F2051">
        <v>7</v>
      </c>
      <c r="G2051">
        <v>11.8</v>
      </c>
      <c r="H2051">
        <v>12.4</v>
      </c>
      <c r="I2051">
        <v>23</v>
      </c>
    </row>
    <row r="2052" spans="1:9" x14ac:dyDescent="0.25">
      <c r="A2052" t="s">
        <v>1881</v>
      </c>
      <c r="B2052" t="s">
        <v>1967</v>
      </c>
      <c r="C2052" t="s">
        <v>1968</v>
      </c>
      <c r="D2052">
        <v>2.1</v>
      </c>
      <c r="E2052">
        <v>2.9</v>
      </c>
      <c r="F2052">
        <v>10.436999999999999</v>
      </c>
      <c r="G2052">
        <v>13</v>
      </c>
      <c r="H2052">
        <v>12.4</v>
      </c>
      <c r="I2052">
        <v>23</v>
      </c>
    </row>
    <row r="2053" spans="1:9" x14ac:dyDescent="0.25">
      <c r="A2053" t="s">
        <v>1881</v>
      </c>
      <c r="B2053" t="s">
        <v>1969</v>
      </c>
      <c r="C2053" t="s">
        <v>1970</v>
      </c>
      <c r="D2053">
        <v>3</v>
      </c>
      <c r="E2053">
        <v>14.3</v>
      </c>
      <c r="F2053">
        <v>9.3000000000000007</v>
      </c>
      <c r="G2053">
        <v>14</v>
      </c>
      <c r="H2053">
        <v>12.4</v>
      </c>
      <c r="I2053">
        <v>23</v>
      </c>
    </row>
    <row r="2054" spans="1:9" x14ac:dyDescent="0.25">
      <c r="A2054" t="s">
        <v>1881</v>
      </c>
      <c r="B2054" t="s">
        <v>1971</v>
      </c>
      <c r="C2054" t="s">
        <v>1972</v>
      </c>
      <c r="D2054">
        <v>3.7</v>
      </c>
      <c r="E2054">
        <v>6</v>
      </c>
      <c r="F2054">
        <v>9.6</v>
      </c>
      <c r="G2054">
        <v>17</v>
      </c>
      <c r="H2054">
        <v>12.4</v>
      </c>
      <c r="I2054">
        <v>23</v>
      </c>
    </row>
    <row r="2055" spans="1:9" x14ac:dyDescent="0.25">
      <c r="A2055" t="s">
        <v>1881</v>
      </c>
      <c r="B2055" t="s">
        <v>1973</v>
      </c>
      <c r="C2055" t="s">
        <v>1974</v>
      </c>
      <c r="D2055">
        <v>4.0999999999999996</v>
      </c>
      <c r="E2055">
        <v>2.6</v>
      </c>
      <c r="F2055">
        <v>10.5</v>
      </c>
      <c r="G2055">
        <v>17.899999999999999</v>
      </c>
      <c r="H2055">
        <v>12.4</v>
      </c>
      <c r="I2055">
        <v>23</v>
      </c>
    </row>
    <row r="2056" spans="1:9" x14ac:dyDescent="0.25">
      <c r="A2056" t="s">
        <v>1881</v>
      </c>
      <c r="B2056" t="s">
        <v>1975</v>
      </c>
      <c r="C2056" t="s">
        <v>1976</v>
      </c>
      <c r="D2056">
        <v>3.3</v>
      </c>
      <c r="E2056">
        <v>8.1999999999999993</v>
      </c>
      <c r="F2056">
        <v>8.3000000000000007</v>
      </c>
      <c r="G2056">
        <v>15.8</v>
      </c>
      <c r="H2056">
        <v>12.4</v>
      </c>
      <c r="I2056">
        <v>23</v>
      </c>
    </row>
    <row r="2057" spans="1:9" x14ac:dyDescent="0.25">
      <c r="A2057" t="s">
        <v>1881</v>
      </c>
      <c r="B2057" t="s">
        <v>1977</v>
      </c>
      <c r="C2057" t="s">
        <v>1978</v>
      </c>
      <c r="D2057">
        <v>3.5</v>
      </c>
      <c r="E2057">
        <v>10.5</v>
      </c>
      <c r="F2057">
        <v>7.4</v>
      </c>
      <c r="G2057">
        <v>14.6</v>
      </c>
      <c r="H2057">
        <v>12.4</v>
      </c>
      <c r="I2057">
        <v>23</v>
      </c>
    </row>
    <row r="2058" spans="1:9" x14ac:dyDescent="0.25">
      <c r="A2058" t="s">
        <v>1881</v>
      </c>
      <c r="B2058" t="s">
        <v>1979</v>
      </c>
      <c r="C2058" t="s">
        <v>1980</v>
      </c>
      <c r="D2058">
        <v>7.6</v>
      </c>
      <c r="E2058">
        <v>10.6</v>
      </c>
      <c r="F2058">
        <v>6.97</v>
      </c>
      <c r="G2058">
        <v>16.100000000000001</v>
      </c>
      <c r="H2058">
        <v>12.4</v>
      </c>
      <c r="I2058">
        <v>23</v>
      </c>
    </row>
    <row r="2059" spans="1:9" x14ac:dyDescent="0.25">
      <c r="A2059" t="s">
        <v>1881</v>
      </c>
      <c r="B2059" t="s">
        <v>1981</v>
      </c>
      <c r="C2059" t="s">
        <v>1982</v>
      </c>
      <c r="D2059">
        <v>9.1999999999999993</v>
      </c>
      <c r="E2059">
        <v>4.3</v>
      </c>
      <c r="F2059">
        <v>8.4</v>
      </c>
      <c r="G2059">
        <v>19.8</v>
      </c>
      <c r="H2059">
        <v>12.4</v>
      </c>
      <c r="I2059">
        <v>23</v>
      </c>
    </row>
    <row r="2060" spans="1:9" x14ac:dyDescent="0.25">
      <c r="A2060" t="s">
        <v>1881</v>
      </c>
      <c r="B2060" t="s">
        <v>1983</v>
      </c>
      <c r="C2060" t="s">
        <v>1984</v>
      </c>
      <c r="D2060">
        <v>3.2</v>
      </c>
      <c r="E2060">
        <v>4.3</v>
      </c>
      <c r="F2060">
        <v>5.22</v>
      </c>
      <c r="G2060">
        <v>9.5</v>
      </c>
      <c r="H2060">
        <v>12.4</v>
      </c>
      <c r="I2060">
        <v>23</v>
      </c>
    </row>
    <row r="2061" spans="1:9" x14ac:dyDescent="0.25">
      <c r="A2061" t="s">
        <v>1881</v>
      </c>
      <c r="B2061" t="s">
        <v>1985</v>
      </c>
      <c r="C2061" t="s">
        <v>1986</v>
      </c>
      <c r="D2061">
        <v>2.2000000000000002</v>
      </c>
      <c r="E2061">
        <v>6.7</v>
      </c>
      <c r="F2061">
        <v>6.4240000000000004</v>
      </c>
      <c r="G2061">
        <v>15.3</v>
      </c>
      <c r="H2061">
        <v>12.4</v>
      </c>
      <c r="I2061">
        <v>23</v>
      </c>
    </row>
    <row r="2062" spans="1:9" x14ac:dyDescent="0.25">
      <c r="A2062" t="s">
        <v>1881</v>
      </c>
      <c r="B2062" t="s">
        <v>1987</v>
      </c>
      <c r="C2062" t="s">
        <v>1988</v>
      </c>
      <c r="D2062">
        <v>3.4</v>
      </c>
      <c r="E2062">
        <v>1.8</v>
      </c>
      <c r="F2062">
        <v>7.8</v>
      </c>
      <c r="G2062">
        <v>13.2</v>
      </c>
      <c r="H2062">
        <v>12.4</v>
      </c>
      <c r="I2062">
        <v>23</v>
      </c>
    </row>
    <row r="2063" spans="1:9" x14ac:dyDescent="0.25">
      <c r="A2063" t="s">
        <v>1881</v>
      </c>
      <c r="B2063" t="s">
        <v>1989</v>
      </c>
      <c r="C2063" t="s">
        <v>1990</v>
      </c>
      <c r="D2063">
        <v>4.5999999999999996</v>
      </c>
      <c r="E2063">
        <v>8.1</v>
      </c>
      <c r="F2063">
        <v>7.5</v>
      </c>
      <c r="G2063">
        <v>14.2</v>
      </c>
      <c r="H2063">
        <v>12.4</v>
      </c>
      <c r="I2063">
        <v>23</v>
      </c>
    </row>
    <row r="2064" spans="1:9" x14ac:dyDescent="0.25">
      <c r="A2064" t="s">
        <v>1881</v>
      </c>
      <c r="B2064" t="s">
        <v>1991</v>
      </c>
      <c r="C2064" t="s">
        <v>1992</v>
      </c>
      <c r="D2064">
        <v>3.1</v>
      </c>
      <c r="E2064">
        <v>3</v>
      </c>
      <c r="F2064">
        <v>11.1</v>
      </c>
      <c r="G2064">
        <v>13.9</v>
      </c>
      <c r="H2064">
        <v>12.4</v>
      </c>
      <c r="I2064">
        <v>23</v>
      </c>
    </row>
    <row r="2065" spans="1:9" x14ac:dyDescent="0.25">
      <c r="A2065" t="s">
        <v>1881</v>
      </c>
      <c r="B2065" t="s">
        <v>1993</v>
      </c>
      <c r="C2065" t="s">
        <v>1994</v>
      </c>
      <c r="D2065">
        <v>2.7</v>
      </c>
      <c r="E2065">
        <v>5.7</v>
      </c>
      <c r="F2065">
        <v>7</v>
      </c>
      <c r="G2065">
        <v>15.6</v>
      </c>
      <c r="H2065">
        <v>12.4</v>
      </c>
      <c r="I2065">
        <v>23</v>
      </c>
    </row>
    <row r="2066" spans="1:9" x14ac:dyDescent="0.25">
      <c r="A2066" t="s">
        <v>1881</v>
      </c>
      <c r="B2066" t="s">
        <v>1995</v>
      </c>
      <c r="C2066" t="s">
        <v>1996</v>
      </c>
      <c r="D2066">
        <v>2.7</v>
      </c>
      <c r="E2066">
        <v>3.6</v>
      </c>
      <c r="F2066">
        <v>7</v>
      </c>
      <c r="G2066">
        <v>15.6</v>
      </c>
      <c r="H2066">
        <v>12.4</v>
      </c>
      <c r="I2066">
        <v>23</v>
      </c>
    </row>
    <row r="2067" spans="1:9" x14ac:dyDescent="0.25">
      <c r="A2067" t="s">
        <v>3283</v>
      </c>
      <c r="B2067" s="19" t="s">
        <v>3284</v>
      </c>
      <c r="C2067" t="s">
        <v>3283</v>
      </c>
      <c r="D2067" s="2">
        <v>17.100000000000001</v>
      </c>
      <c r="E2067" s="2">
        <v>21.2</v>
      </c>
      <c r="F2067" s="2">
        <v>4.0999999999999996</v>
      </c>
      <c r="G2067" s="2">
        <v>5.3</v>
      </c>
      <c r="H2067" s="2">
        <v>17.5</v>
      </c>
      <c r="I2067" s="2">
        <v>17.399999999999999</v>
      </c>
    </row>
  </sheetData>
  <sortState xmlns:xlrd2="http://schemas.microsoft.com/office/spreadsheetml/2017/richdata2" ref="A2:I2031">
    <sortCondition ref="A2:A203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HACHAICHI Mohamed</dc:creator>
  <cp:lastModifiedBy>HACHAICHI Mohamed</cp:lastModifiedBy>
  <dcterms:created xsi:type="dcterms:W3CDTF">2015-06-05T18:17:20Z</dcterms:created>
  <dcterms:modified xsi:type="dcterms:W3CDTF">2022-02-11T13:05:19Z</dcterms:modified>
</cp:coreProperties>
</file>